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166925"/>
  <mc:AlternateContent xmlns:mc="http://schemas.openxmlformats.org/markup-compatibility/2006">
    <mc:Choice Requires="x15">
      <x15ac:absPath xmlns:x15ac="http://schemas.microsoft.com/office/spreadsheetml/2010/11/ac" url="M:\ewi\ee\pvmd\pvmd-shared\Measurements\David van Nijen\Inductor\feasibility new\"/>
    </mc:Choice>
  </mc:AlternateContent>
  <xr:revisionPtr revIDLastSave="0" documentId="13_ncr:1_{2CAC5B75-B2F0-4DA4-B7BB-59A6A4DA6CED}" xr6:coauthVersionLast="47" xr6:coauthVersionMax="47" xr10:uidLastSave="{00000000-0000-0000-0000-000000000000}"/>
  <bookViews>
    <workbookView xWindow="-120" yWindow="-120" windowWidth="29040" windowHeight="15840" activeTab="3" xr2:uid="{0024B5C3-61A6-45CF-AB7B-800ABB633713}"/>
  </bookViews>
  <sheets>
    <sheet name="1 Hz" sheetId="4" r:id="rId1"/>
    <sheet name="500 kHz" sheetId="5" r:id="rId2"/>
    <sheet name="PV_data" sheetId="6" r:id="rId3"/>
    <sheet name="MATLAB" sheetId="3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4" i="3" l="1"/>
  <c r="J4" i="3" s="1"/>
  <c r="N4" i="3"/>
  <c r="I5" i="3"/>
  <c r="K5" i="3" s="1"/>
  <c r="L5" i="3" s="1"/>
  <c r="M5" i="3" s="1"/>
  <c r="O5" i="3" s="1"/>
  <c r="J5" i="3"/>
  <c r="N5" i="3"/>
  <c r="I6" i="3"/>
  <c r="N6" i="3"/>
  <c r="I7" i="3"/>
  <c r="K7" i="3" s="1"/>
  <c r="L7" i="3" s="1"/>
  <c r="M7" i="3" s="1"/>
  <c r="O7" i="3" s="1"/>
  <c r="J7" i="3"/>
  <c r="N7" i="3"/>
  <c r="I8" i="3"/>
  <c r="J8" i="3" s="1"/>
  <c r="K8" i="3"/>
  <c r="L8" i="3" s="1"/>
  <c r="M8" i="3" s="1"/>
  <c r="N8" i="3"/>
  <c r="I9" i="3"/>
  <c r="J9" i="3"/>
  <c r="K9" i="3"/>
  <c r="L9" i="3"/>
  <c r="M9" i="3" s="1"/>
  <c r="O9" i="3" s="1"/>
  <c r="N9" i="3"/>
  <c r="I10" i="3"/>
  <c r="J10" i="3" s="1"/>
  <c r="K10" i="3"/>
  <c r="L10" i="3" s="1"/>
  <c r="M10" i="3" s="1"/>
  <c r="O10" i="3" s="1"/>
  <c r="N10" i="3"/>
  <c r="I11" i="3"/>
  <c r="J11" i="3"/>
  <c r="K11" i="3"/>
  <c r="L11" i="3"/>
  <c r="M11" i="3" s="1"/>
  <c r="N11" i="3"/>
  <c r="I12" i="3"/>
  <c r="J12" i="3" s="1"/>
  <c r="N12" i="3"/>
  <c r="I13" i="3"/>
  <c r="K13" i="3" s="1"/>
  <c r="L13" i="3" s="1"/>
  <c r="M13" i="3" s="1"/>
  <c r="O13" i="3" s="1"/>
  <c r="J13" i="3"/>
  <c r="N13" i="3"/>
  <c r="I14" i="3"/>
  <c r="N14" i="3"/>
  <c r="I15" i="3"/>
  <c r="K15" i="3" s="1"/>
  <c r="L15" i="3" s="1"/>
  <c r="M15" i="3" s="1"/>
  <c r="O15" i="3" s="1"/>
  <c r="J15" i="3"/>
  <c r="N15" i="3"/>
  <c r="I16" i="3"/>
  <c r="J16" i="3" s="1"/>
  <c r="K16" i="3"/>
  <c r="L16" i="3" s="1"/>
  <c r="M16" i="3" s="1"/>
  <c r="N16" i="3"/>
  <c r="I17" i="3"/>
  <c r="J17" i="3"/>
  <c r="K17" i="3"/>
  <c r="L17" i="3"/>
  <c r="M17" i="3" s="1"/>
  <c r="O17" i="3" s="1"/>
  <c r="N17" i="3"/>
  <c r="I18" i="3"/>
  <c r="J18" i="3"/>
  <c r="K18" i="3"/>
  <c r="L18" i="3" s="1"/>
  <c r="M18" i="3"/>
  <c r="O18" i="3" s="1"/>
  <c r="N18" i="3"/>
  <c r="I19" i="3"/>
  <c r="J19" i="3"/>
  <c r="K19" i="3"/>
  <c r="L19" i="3"/>
  <c r="M19" i="3" s="1"/>
  <c r="O19" i="3" s="1"/>
  <c r="N19" i="3"/>
  <c r="I20" i="3"/>
  <c r="J20" i="3" s="1"/>
  <c r="N20" i="3"/>
  <c r="I21" i="3"/>
  <c r="K21" i="3" s="1"/>
  <c r="L21" i="3" s="1"/>
  <c r="M21" i="3" s="1"/>
  <c r="O21" i="3" s="1"/>
  <c r="J21" i="3"/>
  <c r="N21" i="3"/>
  <c r="I22" i="3"/>
  <c r="N22" i="3"/>
  <c r="I23" i="3"/>
  <c r="K23" i="3" s="1"/>
  <c r="L23" i="3" s="1"/>
  <c r="M23" i="3" s="1"/>
  <c r="J23" i="3"/>
  <c r="N23" i="3"/>
  <c r="I24" i="3"/>
  <c r="J24" i="3" s="1"/>
  <c r="K24" i="3"/>
  <c r="L24" i="3" s="1"/>
  <c r="M24" i="3" s="1"/>
  <c r="N24" i="3"/>
  <c r="I25" i="3"/>
  <c r="J25" i="3"/>
  <c r="K25" i="3"/>
  <c r="L25" i="3"/>
  <c r="M25" i="3" s="1"/>
  <c r="O25" i="3" s="1"/>
  <c r="N25" i="3"/>
  <c r="I26" i="3"/>
  <c r="J26" i="3"/>
  <c r="K26" i="3"/>
  <c r="L26" i="3" s="1"/>
  <c r="M26" i="3" s="1"/>
  <c r="O26" i="3" s="1"/>
  <c r="N26" i="3"/>
  <c r="I27" i="3"/>
  <c r="J27" i="3"/>
  <c r="K27" i="3"/>
  <c r="L27" i="3"/>
  <c r="M27" i="3" s="1"/>
  <c r="O27" i="3" s="1"/>
  <c r="N27" i="3"/>
  <c r="I28" i="3"/>
  <c r="J28" i="3" s="1"/>
  <c r="N28" i="3"/>
  <c r="I29" i="3"/>
  <c r="K29" i="3" s="1"/>
  <c r="L29" i="3" s="1"/>
  <c r="M29" i="3" s="1"/>
  <c r="O29" i="3" s="1"/>
  <c r="J29" i="3"/>
  <c r="N29" i="3"/>
  <c r="I30" i="3"/>
  <c r="N30" i="3"/>
  <c r="I31" i="3"/>
  <c r="K31" i="3" s="1"/>
  <c r="L31" i="3" s="1"/>
  <c r="M31" i="3" s="1"/>
  <c r="O31" i="3" s="1"/>
  <c r="J31" i="3"/>
  <c r="N31" i="3"/>
  <c r="I32" i="3"/>
  <c r="J32" i="3" s="1"/>
  <c r="K32" i="3"/>
  <c r="L32" i="3" s="1"/>
  <c r="M32" i="3" s="1"/>
  <c r="O32" i="3" s="1"/>
  <c r="N32" i="3"/>
  <c r="I33" i="3"/>
  <c r="K33" i="3" s="1"/>
  <c r="J33" i="3"/>
  <c r="L33" i="3"/>
  <c r="M33" i="3" s="1"/>
  <c r="O33" i="3" s="1"/>
  <c r="N33" i="3"/>
  <c r="I34" i="3"/>
  <c r="J34" i="3"/>
  <c r="K34" i="3"/>
  <c r="L34" i="3" s="1"/>
  <c r="M34" i="3" s="1"/>
  <c r="O34" i="3" s="1"/>
  <c r="N34" i="3"/>
  <c r="I35" i="3"/>
  <c r="J35" i="3"/>
  <c r="K35" i="3"/>
  <c r="L35" i="3"/>
  <c r="M35" i="3" s="1"/>
  <c r="N35" i="3"/>
  <c r="I36" i="3"/>
  <c r="J36" i="3" s="1"/>
  <c r="N36" i="3"/>
  <c r="I37" i="3"/>
  <c r="K37" i="3" s="1"/>
  <c r="L37" i="3" s="1"/>
  <c r="M37" i="3" s="1"/>
  <c r="O37" i="3" s="1"/>
  <c r="J37" i="3"/>
  <c r="N37" i="3"/>
  <c r="I38" i="3"/>
  <c r="N38" i="3"/>
  <c r="I39" i="3"/>
  <c r="K39" i="3" s="1"/>
  <c r="L39" i="3" s="1"/>
  <c r="M39" i="3" s="1"/>
  <c r="O39" i="3" s="1"/>
  <c r="J39" i="3"/>
  <c r="N39" i="3"/>
  <c r="I40" i="3"/>
  <c r="J40" i="3" s="1"/>
  <c r="K40" i="3"/>
  <c r="L40" i="3" s="1"/>
  <c r="M40" i="3" s="1"/>
  <c r="O40" i="3" s="1"/>
  <c r="N40" i="3"/>
  <c r="I41" i="3"/>
  <c r="K41" i="3" s="1"/>
  <c r="J41" i="3"/>
  <c r="L41" i="3"/>
  <c r="M41" i="3" s="1"/>
  <c r="O41" i="3" s="1"/>
  <c r="N41" i="3"/>
  <c r="I42" i="3"/>
  <c r="J42" i="3"/>
  <c r="K42" i="3"/>
  <c r="L42" i="3" s="1"/>
  <c r="M42" i="3" s="1"/>
  <c r="O42" i="3" s="1"/>
  <c r="N42" i="3"/>
  <c r="I43" i="3"/>
  <c r="J43" i="3"/>
  <c r="K43" i="3"/>
  <c r="L43" i="3"/>
  <c r="M43" i="3" s="1"/>
  <c r="O43" i="3" s="1"/>
  <c r="N43" i="3"/>
  <c r="I44" i="3"/>
  <c r="J44" i="3" s="1"/>
  <c r="N44" i="3"/>
  <c r="I45" i="3"/>
  <c r="K45" i="3" s="1"/>
  <c r="L45" i="3" s="1"/>
  <c r="M45" i="3" s="1"/>
  <c r="O45" i="3" s="1"/>
  <c r="J45" i="3"/>
  <c r="N45" i="3"/>
  <c r="I46" i="3"/>
  <c r="N46" i="3"/>
  <c r="I47" i="3"/>
  <c r="K47" i="3" s="1"/>
  <c r="L47" i="3" s="1"/>
  <c r="M47" i="3" s="1"/>
  <c r="O47" i="3" s="1"/>
  <c r="J47" i="3"/>
  <c r="N47" i="3"/>
  <c r="I48" i="3"/>
  <c r="J48" i="3" s="1"/>
  <c r="K48" i="3"/>
  <c r="L48" i="3" s="1"/>
  <c r="M48" i="3" s="1"/>
  <c r="O48" i="3" s="1"/>
  <c r="N48" i="3"/>
  <c r="I49" i="3"/>
  <c r="K49" i="3" s="1"/>
  <c r="J49" i="3"/>
  <c r="L49" i="3"/>
  <c r="M49" i="3" s="1"/>
  <c r="O49" i="3" s="1"/>
  <c r="N49" i="3"/>
  <c r="I50" i="3"/>
  <c r="J50" i="3"/>
  <c r="K50" i="3"/>
  <c r="L50" i="3" s="1"/>
  <c r="M50" i="3" s="1"/>
  <c r="O50" i="3" s="1"/>
  <c r="N50" i="3"/>
  <c r="I51" i="3"/>
  <c r="J51" i="3"/>
  <c r="K51" i="3"/>
  <c r="L51" i="3"/>
  <c r="M51" i="3" s="1"/>
  <c r="O51" i="3" s="1"/>
  <c r="N51" i="3"/>
  <c r="I52" i="3"/>
  <c r="J52" i="3" s="1"/>
  <c r="N52" i="3"/>
  <c r="I53" i="3"/>
  <c r="K53" i="3" s="1"/>
  <c r="L53" i="3" s="1"/>
  <c r="M53" i="3" s="1"/>
  <c r="O53" i="3" s="1"/>
  <c r="J53" i="3"/>
  <c r="N53" i="3"/>
  <c r="I54" i="3"/>
  <c r="N54" i="3"/>
  <c r="I55" i="3"/>
  <c r="K55" i="3" s="1"/>
  <c r="L55" i="3" s="1"/>
  <c r="M55" i="3" s="1"/>
  <c r="O55" i="3" s="1"/>
  <c r="J55" i="3"/>
  <c r="N55" i="3"/>
  <c r="I56" i="3"/>
  <c r="J56" i="3" s="1"/>
  <c r="K56" i="3"/>
  <c r="L56" i="3" s="1"/>
  <c r="M56" i="3" s="1"/>
  <c r="O56" i="3" s="1"/>
  <c r="N56" i="3"/>
  <c r="I57" i="3"/>
  <c r="K57" i="3" s="1"/>
  <c r="J57" i="3"/>
  <c r="L57" i="3"/>
  <c r="M57" i="3" s="1"/>
  <c r="O57" i="3" s="1"/>
  <c r="N57" i="3"/>
  <c r="I58" i="3"/>
  <c r="J58" i="3"/>
  <c r="K58" i="3"/>
  <c r="L58" i="3" s="1"/>
  <c r="M58" i="3" s="1"/>
  <c r="O58" i="3" s="1"/>
  <c r="N58" i="3"/>
  <c r="I59" i="3"/>
  <c r="J59" i="3"/>
  <c r="K59" i="3"/>
  <c r="L59" i="3"/>
  <c r="M59" i="3" s="1"/>
  <c r="O59" i="3" s="1"/>
  <c r="N59" i="3"/>
  <c r="I60" i="3"/>
  <c r="J60" i="3" s="1"/>
  <c r="N60" i="3"/>
  <c r="I61" i="3"/>
  <c r="K61" i="3" s="1"/>
  <c r="L61" i="3" s="1"/>
  <c r="M61" i="3" s="1"/>
  <c r="O61" i="3" s="1"/>
  <c r="J61" i="3"/>
  <c r="N61" i="3"/>
  <c r="I62" i="3"/>
  <c r="N62" i="3"/>
  <c r="I63" i="3"/>
  <c r="K63" i="3" s="1"/>
  <c r="L63" i="3" s="1"/>
  <c r="M63" i="3" s="1"/>
  <c r="O63" i="3" s="1"/>
  <c r="J63" i="3"/>
  <c r="N63" i="3"/>
  <c r="I64" i="3"/>
  <c r="J64" i="3" s="1"/>
  <c r="K64" i="3"/>
  <c r="L64" i="3" s="1"/>
  <c r="M64" i="3" s="1"/>
  <c r="O64" i="3" s="1"/>
  <c r="N64" i="3"/>
  <c r="I65" i="3"/>
  <c r="K65" i="3" s="1"/>
  <c r="J65" i="3"/>
  <c r="L65" i="3"/>
  <c r="M65" i="3" s="1"/>
  <c r="O65" i="3" s="1"/>
  <c r="N65" i="3"/>
  <c r="I66" i="3"/>
  <c r="J66" i="3"/>
  <c r="K66" i="3"/>
  <c r="L66" i="3" s="1"/>
  <c r="M66" i="3" s="1"/>
  <c r="O66" i="3" s="1"/>
  <c r="N66" i="3"/>
  <c r="I67" i="3"/>
  <c r="J67" i="3"/>
  <c r="K67" i="3"/>
  <c r="L67" i="3"/>
  <c r="M67" i="3" s="1"/>
  <c r="O67" i="3" s="1"/>
  <c r="N67" i="3"/>
  <c r="I68" i="3"/>
  <c r="J68" i="3" s="1"/>
  <c r="N68" i="3"/>
  <c r="I69" i="3"/>
  <c r="K69" i="3" s="1"/>
  <c r="L69" i="3" s="1"/>
  <c r="M69" i="3" s="1"/>
  <c r="O69" i="3" s="1"/>
  <c r="J69" i="3"/>
  <c r="N69" i="3"/>
  <c r="I70" i="3"/>
  <c r="N70" i="3"/>
  <c r="I71" i="3"/>
  <c r="K71" i="3" s="1"/>
  <c r="L71" i="3" s="1"/>
  <c r="M71" i="3" s="1"/>
  <c r="O71" i="3" s="1"/>
  <c r="J71" i="3"/>
  <c r="N71" i="3"/>
  <c r="I72" i="3"/>
  <c r="J72" i="3" s="1"/>
  <c r="K72" i="3"/>
  <c r="L72" i="3" s="1"/>
  <c r="M72" i="3" s="1"/>
  <c r="O72" i="3" s="1"/>
  <c r="N72" i="3"/>
  <c r="I73" i="3"/>
  <c r="K73" i="3" s="1"/>
  <c r="J73" i="3"/>
  <c r="L73" i="3"/>
  <c r="M73" i="3" s="1"/>
  <c r="O73" i="3" s="1"/>
  <c r="N73" i="3"/>
  <c r="I74" i="3"/>
  <c r="J74" i="3"/>
  <c r="K74" i="3"/>
  <c r="L74" i="3" s="1"/>
  <c r="M74" i="3" s="1"/>
  <c r="O74" i="3" s="1"/>
  <c r="N74" i="3"/>
  <c r="I75" i="3"/>
  <c r="J75" i="3"/>
  <c r="K75" i="3"/>
  <c r="L75" i="3"/>
  <c r="M75" i="3" s="1"/>
  <c r="O75" i="3" s="1"/>
  <c r="N75" i="3"/>
  <c r="I76" i="3"/>
  <c r="J76" i="3" s="1"/>
  <c r="N76" i="3"/>
  <c r="I77" i="3"/>
  <c r="J77" i="3"/>
  <c r="K77" i="3"/>
  <c r="L77" i="3"/>
  <c r="M77" i="3"/>
  <c r="O77" i="3" s="1"/>
  <c r="N77" i="3"/>
  <c r="I78" i="3"/>
  <c r="N78" i="3"/>
  <c r="I79" i="3"/>
  <c r="K79" i="3" s="1"/>
  <c r="L79" i="3" s="1"/>
  <c r="M79" i="3" s="1"/>
  <c r="J79" i="3"/>
  <c r="N79" i="3"/>
  <c r="I80" i="3"/>
  <c r="J80" i="3" s="1"/>
  <c r="K80" i="3"/>
  <c r="L80" i="3" s="1"/>
  <c r="M80" i="3" s="1"/>
  <c r="N80" i="3"/>
  <c r="I81" i="3"/>
  <c r="K81" i="3" s="1"/>
  <c r="J81" i="3"/>
  <c r="L81" i="3"/>
  <c r="M81" i="3" s="1"/>
  <c r="O81" i="3" s="1"/>
  <c r="N81" i="3"/>
  <c r="I82" i="3"/>
  <c r="J82" i="3"/>
  <c r="K82" i="3"/>
  <c r="L82" i="3" s="1"/>
  <c r="M82" i="3"/>
  <c r="O82" i="3" s="1"/>
  <c r="N82" i="3"/>
  <c r="I83" i="3"/>
  <c r="J83" i="3"/>
  <c r="K83" i="3"/>
  <c r="L83" i="3"/>
  <c r="M83" i="3" s="1"/>
  <c r="N83" i="3"/>
  <c r="I84" i="3"/>
  <c r="J84" i="3" s="1"/>
  <c r="K84" i="3"/>
  <c r="L84" i="3"/>
  <c r="M84" i="3"/>
  <c r="N84" i="3"/>
  <c r="O84" i="3"/>
  <c r="I85" i="3"/>
  <c r="J85" i="3"/>
  <c r="K85" i="3"/>
  <c r="L85" i="3"/>
  <c r="M85" i="3"/>
  <c r="O85" i="3" s="1"/>
  <c r="N85" i="3"/>
  <c r="I86" i="3"/>
  <c r="N86" i="3"/>
  <c r="I87" i="3"/>
  <c r="K87" i="3" s="1"/>
  <c r="L87" i="3" s="1"/>
  <c r="M87" i="3" s="1"/>
  <c r="J87" i="3"/>
  <c r="N87" i="3"/>
  <c r="I88" i="3"/>
  <c r="J88" i="3" s="1"/>
  <c r="K88" i="3"/>
  <c r="L88" i="3" s="1"/>
  <c r="M88" i="3" s="1"/>
  <c r="N88" i="3"/>
  <c r="I89" i="3"/>
  <c r="K89" i="3" s="1"/>
  <c r="L89" i="3" s="1"/>
  <c r="M89" i="3" s="1"/>
  <c r="O89" i="3" s="1"/>
  <c r="J89" i="3"/>
  <c r="N89" i="3"/>
  <c r="I90" i="3"/>
  <c r="J90" i="3"/>
  <c r="K90" i="3"/>
  <c r="L90" i="3" s="1"/>
  <c r="M90" i="3"/>
  <c r="O90" i="3" s="1"/>
  <c r="N90" i="3"/>
  <c r="I91" i="3"/>
  <c r="J91" i="3"/>
  <c r="K91" i="3"/>
  <c r="L91" i="3"/>
  <c r="M91" i="3" s="1"/>
  <c r="N91" i="3"/>
  <c r="I92" i="3"/>
  <c r="J92" i="3" s="1"/>
  <c r="K92" i="3"/>
  <c r="L92" i="3"/>
  <c r="M92" i="3"/>
  <c r="N92" i="3"/>
  <c r="O92" i="3"/>
  <c r="I93" i="3"/>
  <c r="J93" i="3"/>
  <c r="K93" i="3"/>
  <c r="L93" i="3"/>
  <c r="M93" i="3"/>
  <c r="O93" i="3" s="1"/>
  <c r="N93" i="3"/>
  <c r="I94" i="3"/>
  <c r="N94" i="3"/>
  <c r="I95" i="3"/>
  <c r="K95" i="3" s="1"/>
  <c r="L95" i="3" s="1"/>
  <c r="M95" i="3" s="1"/>
  <c r="J95" i="3"/>
  <c r="N95" i="3"/>
  <c r="I96" i="3"/>
  <c r="J96" i="3" s="1"/>
  <c r="K96" i="3"/>
  <c r="L96" i="3" s="1"/>
  <c r="M96" i="3" s="1"/>
  <c r="O96" i="3" s="1"/>
  <c r="N96" i="3"/>
  <c r="I97" i="3"/>
  <c r="K97" i="3" s="1"/>
  <c r="J97" i="3"/>
  <c r="L97" i="3"/>
  <c r="M97" i="3" s="1"/>
  <c r="O97" i="3" s="1"/>
  <c r="N97" i="3"/>
  <c r="I98" i="3"/>
  <c r="J98" i="3"/>
  <c r="K98" i="3"/>
  <c r="L98" i="3" s="1"/>
  <c r="M98" i="3"/>
  <c r="O98" i="3" s="1"/>
  <c r="N98" i="3"/>
  <c r="I99" i="3"/>
  <c r="J99" i="3"/>
  <c r="K99" i="3"/>
  <c r="L99" i="3"/>
  <c r="M99" i="3" s="1"/>
  <c r="N99" i="3"/>
  <c r="I100" i="3"/>
  <c r="J100" i="3" s="1"/>
  <c r="K100" i="3"/>
  <c r="L100" i="3"/>
  <c r="M100" i="3"/>
  <c r="N100" i="3"/>
  <c r="O100" i="3"/>
  <c r="I101" i="3"/>
  <c r="J101" i="3"/>
  <c r="K101" i="3"/>
  <c r="L101" i="3"/>
  <c r="M101" i="3"/>
  <c r="O101" i="3" s="1"/>
  <c r="N101" i="3"/>
  <c r="I102" i="3"/>
  <c r="N102" i="3"/>
  <c r="I103" i="3"/>
  <c r="K103" i="3" s="1"/>
  <c r="L103" i="3" s="1"/>
  <c r="M103" i="3" s="1"/>
  <c r="J103" i="3"/>
  <c r="N103" i="3"/>
  <c r="I104" i="3"/>
  <c r="J104" i="3" s="1"/>
  <c r="K104" i="3"/>
  <c r="L104" i="3" s="1"/>
  <c r="M104" i="3" s="1"/>
  <c r="N104" i="3"/>
  <c r="I105" i="3"/>
  <c r="K105" i="3" s="1"/>
  <c r="L105" i="3" s="1"/>
  <c r="M105" i="3" s="1"/>
  <c r="O105" i="3" s="1"/>
  <c r="J105" i="3"/>
  <c r="N105" i="3"/>
  <c r="I106" i="3"/>
  <c r="J106" i="3"/>
  <c r="K106" i="3"/>
  <c r="L106" i="3" s="1"/>
  <c r="M106" i="3"/>
  <c r="O106" i="3" s="1"/>
  <c r="N106" i="3"/>
  <c r="I107" i="3"/>
  <c r="J107" i="3"/>
  <c r="K107" i="3"/>
  <c r="L107" i="3"/>
  <c r="M107" i="3" s="1"/>
  <c r="N107" i="3"/>
  <c r="I108" i="3"/>
  <c r="J108" i="3"/>
  <c r="K108" i="3"/>
  <c r="L108" i="3"/>
  <c r="M108" i="3" s="1"/>
  <c r="O108" i="3" s="1"/>
  <c r="N108" i="3"/>
  <c r="I109" i="3"/>
  <c r="J109" i="3"/>
  <c r="K109" i="3"/>
  <c r="L109" i="3"/>
  <c r="M109" i="3"/>
  <c r="O109" i="3" s="1"/>
  <c r="N109" i="3"/>
  <c r="I110" i="3"/>
  <c r="N110" i="3"/>
  <c r="I111" i="3"/>
  <c r="K111" i="3" s="1"/>
  <c r="L111" i="3" s="1"/>
  <c r="M111" i="3" s="1"/>
  <c r="J111" i="3"/>
  <c r="N111" i="3"/>
  <c r="O111" i="3"/>
  <c r="I112" i="3"/>
  <c r="J112" i="3" s="1"/>
  <c r="N112" i="3"/>
  <c r="I113" i="3"/>
  <c r="K113" i="3" s="1"/>
  <c r="L113" i="3" s="1"/>
  <c r="M113" i="3" s="1"/>
  <c r="N113" i="3"/>
  <c r="I114" i="3"/>
  <c r="J114" i="3"/>
  <c r="K114" i="3"/>
  <c r="L114" i="3" s="1"/>
  <c r="M114" i="3" s="1"/>
  <c r="O114" i="3" s="1"/>
  <c r="N114" i="3"/>
  <c r="I115" i="3"/>
  <c r="J115" i="3"/>
  <c r="K115" i="3"/>
  <c r="L115" i="3"/>
  <c r="M115" i="3" s="1"/>
  <c r="O115" i="3" s="1"/>
  <c r="N115" i="3"/>
  <c r="I116" i="3"/>
  <c r="J116" i="3"/>
  <c r="K116" i="3"/>
  <c r="L116" i="3" s="1"/>
  <c r="M116" i="3" s="1"/>
  <c r="O116" i="3" s="1"/>
  <c r="N116" i="3"/>
  <c r="I117" i="3"/>
  <c r="J117" i="3"/>
  <c r="K117" i="3"/>
  <c r="L117" i="3"/>
  <c r="M117" i="3" s="1"/>
  <c r="O117" i="3" s="1"/>
  <c r="N117" i="3"/>
  <c r="I118" i="3"/>
  <c r="N118" i="3"/>
  <c r="I119" i="3"/>
  <c r="K119" i="3" s="1"/>
  <c r="L119" i="3" s="1"/>
  <c r="M119" i="3" s="1"/>
  <c r="O119" i="3" s="1"/>
  <c r="J119" i="3"/>
  <c r="N119" i="3"/>
  <c r="I120" i="3"/>
  <c r="J120" i="3" s="1"/>
  <c r="K120" i="3"/>
  <c r="L120" i="3" s="1"/>
  <c r="M120" i="3" s="1"/>
  <c r="O120" i="3" s="1"/>
  <c r="N120" i="3"/>
  <c r="I121" i="3"/>
  <c r="K121" i="3" s="1"/>
  <c r="L121" i="3" s="1"/>
  <c r="M121" i="3" s="1"/>
  <c r="O121" i="3" s="1"/>
  <c r="J121" i="3"/>
  <c r="N121" i="3"/>
  <c r="I122" i="3"/>
  <c r="K122" i="3" s="1"/>
  <c r="L122" i="3" s="1"/>
  <c r="M122" i="3" s="1"/>
  <c r="O122" i="3" s="1"/>
  <c r="J122" i="3"/>
  <c r="N122" i="3"/>
  <c r="I123" i="3"/>
  <c r="J123" i="3"/>
  <c r="K123" i="3"/>
  <c r="L123" i="3"/>
  <c r="M123" i="3" s="1"/>
  <c r="N123" i="3"/>
  <c r="I124" i="3"/>
  <c r="J124" i="3"/>
  <c r="K124" i="3"/>
  <c r="L124" i="3"/>
  <c r="M124" i="3" s="1"/>
  <c r="O124" i="3" s="1"/>
  <c r="N124" i="3"/>
  <c r="I125" i="3"/>
  <c r="J125" i="3"/>
  <c r="K125" i="3"/>
  <c r="L125" i="3"/>
  <c r="M125" i="3"/>
  <c r="O125" i="3" s="1"/>
  <c r="N125" i="3"/>
  <c r="I126" i="3"/>
  <c r="N126" i="3"/>
  <c r="I127" i="3"/>
  <c r="K127" i="3" s="1"/>
  <c r="L127" i="3" s="1"/>
  <c r="M127" i="3" s="1"/>
  <c r="O127" i="3" s="1"/>
  <c r="J127" i="3"/>
  <c r="N127" i="3"/>
  <c r="I128" i="3"/>
  <c r="J128" i="3" s="1"/>
  <c r="N128" i="3"/>
  <c r="I129" i="3"/>
  <c r="K129" i="3" s="1"/>
  <c r="L129" i="3" s="1"/>
  <c r="M129" i="3" s="1"/>
  <c r="N129" i="3"/>
  <c r="I130" i="3"/>
  <c r="J130" i="3" s="1"/>
  <c r="K130" i="3"/>
  <c r="L130" i="3" s="1"/>
  <c r="M130" i="3"/>
  <c r="N130" i="3"/>
  <c r="I131" i="3"/>
  <c r="K131" i="3" s="1"/>
  <c r="L131" i="3" s="1"/>
  <c r="M131" i="3" s="1"/>
  <c r="O131" i="3" s="1"/>
  <c r="J131" i="3"/>
  <c r="N131" i="3"/>
  <c r="I132" i="3"/>
  <c r="J132" i="3" s="1"/>
  <c r="N132" i="3"/>
  <c r="I133" i="3"/>
  <c r="J133" i="3"/>
  <c r="K133" i="3"/>
  <c r="L133" i="3"/>
  <c r="M133" i="3"/>
  <c r="O133" i="3" s="1"/>
  <c r="N133" i="3"/>
  <c r="I134" i="3"/>
  <c r="J134" i="3" s="1"/>
  <c r="K134" i="3"/>
  <c r="L134" i="3"/>
  <c r="M134" i="3" s="1"/>
  <c r="O134" i="3" s="1"/>
  <c r="N134" i="3"/>
  <c r="I135" i="3"/>
  <c r="K135" i="3" s="1"/>
  <c r="L135" i="3" s="1"/>
  <c r="M135" i="3" s="1"/>
  <c r="N135" i="3"/>
  <c r="I136" i="3"/>
  <c r="J136" i="3"/>
  <c r="K136" i="3"/>
  <c r="L136" i="3" s="1"/>
  <c r="M136" i="3" s="1"/>
  <c r="O136" i="3" s="1"/>
  <c r="N136" i="3"/>
  <c r="I137" i="3"/>
  <c r="J137" i="3" s="1"/>
  <c r="N137" i="3"/>
  <c r="I138" i="3"/>
  <c r="J138" i="3"/>
  <c r="K138" i="3"/>
  <c r="L138" i="3" s="1"/>
  <c r="M138" i="3" s="1"/>
  <c r="O138" i="3" s="1"/>
  <c r="N138" i="3"/>
  <c r="I139" i="3"/>
  <c r="J139" i="3"/>
  <c r="K139" i="3"/>
  <c r="L139" i="3"/>
  <c r="M139" i="3" s="1"/>
  <c r="O139" i="3" s="1"/>
  <c r="N139" i="3"/>
  <c r="I140" i="3"/>
  <c r="K140" i="3" s="1"/>
  <c r="L140" i="3" s="1"/>
  <c r="M140" i="3" s="1"/>
  <c r="O140" i="3" s="1"/>
  <c r="J140" i="3"/>
  <c r="N140" i="3"/>
  <c r="I141" i="3"/>
  <c r="J141" i="3"/>
  <c r="K141" i="3"/>
  <c r="L141" i="3" s="1"/>
  <c r="M141" i="3" s="1"/>
  <c r="O141" i="3" s="1"/>
  <c r="N141" i="3"/>
  <c r="I142" i="3"/>
  <c r="J142" i="3"/>
  <c r="K142" i="3"/>
  <c r="L142" i="3"/>
  <c r="M142" i="3" s="1"/>
  <c r="O142" i="3" s="1"/>
  <c r="N142" i="3"/>
  <c r="I143" i="3"/>
  <c r="J143" i="3" s="1"/>
  <c r="N143" i="3"/>
  <c r="I144" i="3"/>
  <c r="K144" i="3" s="1"/>
  <c r="L144" i="3" s="1"/>
  <c r="M144" i="3" s="1"/>
  <c r="O144" i="3" s="1"/>
  <c r="J144" i="3"/>
  <c r="N144" i="3"/>
  <c r="I145" i="3"/>
  <c r="J145" i="3"/>
  <c r="K145" i="3"/>
  <c r="L145" i="3" s="1"/>
  <c r="M145" i="3" s="1"/>
  <c r="O145" i="3" s="1"/>
  <c r="N145" i="3"/>
  <c r="I146" i="3"/>
  <c r="J146" i="3"/>
  <c r="K146" i="3"/>
  <c r="L146" i="3"/>
  <c r="M146" i="3" s="1"/>
  <c r="O146" i="3" s="1"/>
  <c r="N146" i="3"/>
  <c r="I147" i="3"/>
  <c r="K147" i="3" s="1"/>
  <c r="L147" i="3" s="1"/>
  <c r="M147" i="3" s="1"/>
  <c r="N147" i="3"/>
  <c r="I148" i="3"/>
  <c r="K148" i="3" s="1"/>
  <c r="L148" i="3" s="1"/>
  <c r="M148" i="3" s="1"/>
  <c r="O148" i="3" s="1"/>
  <c r="J148" i="3"/>
  <c r="N148" i="3"/>
  <c r="I149" i="3"/>
  <c r="J149" i="3"/>
  <c r="K149" i="3"/>
  <c r="L149" i="3" s="1"/>
  <c r="M149" i="3" s="1"/>
  <c r="O149" i="3" s="1"/>
  <c r="N149" i="3"/>
  <c r="I150" i="3"/>
  <c r="J150" i="3"/>
  <c r="K150" i="3"/>
  <c r="L150" i="3"/>
  <c r="M150" i="3" s="1"/>
  <c r="O150" i="3" s="1"/>
  <c r="N150" i="3"/>
  <c r="I151" i="3"/>
  <c r="J151" i="3" s="1"/>
  <c r="N151" i="3"/>
  <c r="I152" i="3"/>
  <c r="K152" i="3" s="1"/>
  <c r="L152" i="3" s="1"/>
  <c r="M152" i="3" s="1"/>
  <c r="O152" i="3" s="1"/>
  <c r="J152" i="3"/>
  <c r="N152" i="3"/>
  <c r="I153" i="3"/>
  <c r="J153" i="3"/>
  <c r="K153" i="3"/>
  <c r="L153" i="3" s="1"/>
  <c r="M153" i="3" s="1"/>
  <c r="O153" i="3" s="1"/>
  <c r="N153" i="3"/>
  <c r="I154" i="3"/>
  <c r="J154" i="3"/>
  <c r="K154" i="3"/>
  <c r="L154" i="3"/>
  <c r="M154" i="3" s="1"/>
  <c r="O154" i="3" s="1"/>
  <c r="N154" i="3"/>
  <c r="I155" i="3"/>
  <c r="K155" i="3" s="1"/>
  <c r="L155" i="3" s="1"/>
  <c r="M155" i="3" s="1"/>
  <c r="N155" i="3"/>
  <c r="I156" i="3"/>
  <c r="K156" i="3" s="1"/>
  <c r="L156" i="3" s="1"/>
  <c r="M156" i="3" s="1"/>
  <c r="O156" i="3" s="1"/>
  <c r="J156" i="3"/>
  <c r="N156" i="3"/>
  <c r="I157" i="3"/>
  <c r="J157" i="3"/>
  <c r="K157" i="3"/>
  <c r="L157" i="3" s="1"/>
  <c r="M157" i="3" s="1"/>
  <c r="O157" i="3" s="1"/>
  <c r="N157" i="3"/>
  <c r="I158" i="3"/>
  <c r="J158" i="3"/>
  <c r="K158" i="3"/>
  <c r="L158" i="3"/>
  <c r="M158" i="3" s="1"/>
  <c r="O158" i="3" s="1"/>
  <c r="N158" i="3"/>
  <c r="I159" i="3"/>
  <c r="J159" i="3" s="1"/>
  <c r="N159" i="3"/>
  <c r="I160" i="3"/>
  <c r="K160" i="3" s="1"/>
  <c r="L160" i="3" s="1"/>
  <c r="M160" i="3" s="1"/>
  <c r="O160" i="3" s="1"/>
  <c r="J160" i="3"/>
  <c r="N160" i="3"/>
  <c r="I161" i="3"/>
  <c r="J161" i="3"/>
  <c r="K161" i="3"/>
  <c r="L161" i="3" s="1"/>
  <c r="M161" i="3" s="1"/>
  <c r="O161" i="3" s="1"/>
  <c r="N161" i="3"/>
  <c r="I162" i="3"/>
  <c r="J162" i="3"/>
  <c r="K162" i="3"/>
  <c r="L162" i="3"/>
  <c r="M162" i="3" s="1"/>
  <c r="O162" i="3" s="1"/>
  <c r="N162" i="3"/>
  <c r="I163" i="3"/>
  <c r="K163" i="3" s="1"/>
  <c r="L163" i="3" s="1"/>
  <c r="M163" i="3" s="1"/>
  <c r="N163" i="3"/>
  <c r="I164" i="3"/>
  <c r="K164" i="3" s="1"/>
  <c r="L164" i="3" s="1"/>
  <c r="M164" i="3" s="1"/>
  <c r="O164" i="3" s="1"/>
  <c r="J164" i="3"/>
  <c r="N164" i="3"/>
  <c r="I165" i="3"/>
  <c r="J165" i="3"/>
  <c r="K165" i="3"/>
  <c r="L165" i="3" s="1"/>
  <c r="M165" i="3" s="1"/>
  <c r="O165" i="3" s="1"/>
  <c r="N165" i="3"/>
  <c r="I166" i="3"/>
  <c r="J166" i="3"/>
  <c r="K166" i="3"/>
  <c r="L166" i="3"/>
  <c r="M166" i="3" s="1"/>
  <c r="O166" i="3" s="1"/>
  <c r="N166" i="3"/>
  <c r="I167" i="3"/>
  <c r="J167" i="3" s="1"/>
  <c r="N167" i="3"/>
  <c r="I168" i="3"/>
  <c r="K168" i="3" s="1"/>
  <c r="L168" i="3" s="1"/>
  <c r="M168" i="3" s="1"/>
  <c r="O168" i="3" s="1"/>
  <c r="J168" i="3"/>
  <c r="N168" i="3"/>
  <c r="I169" i="3"/>
  <c r="J169" i="3"/>
  <c r="K169" i="3"/>
  <c r="L169" i="3" s="1"/>
  <c r="M169" i="3" s="1"/>
  <c r="O169" i="3" s="1"/>
  <c r="N169" i="3"/>
  <c r="I170" i="3"/>
  <c r="J170" i="3"/>
  <c r="K170" i="3"/>
  <c r="L170" i="3"/>
  <c r="M170" i="3" s="1"/>
  <c r="O170" i="3" s="1"/>
  <c r="N170" i="3"/>
  <c r="I171" i="3"/>
  <c r="K171" i="3" s="1"/>
  <c r="L171" i="3" s="1"/>
  <c r="M171" i="3" s="1"/>
  <c r="N171" i="3"/>
  <c r="I172" i="3"/>
  <c r="K172" i="3" s="1"/>
  <c r="L172" i="3" s="1"/>
  <c r="M172" i="3" s="1"/>
  <c r="O172" i="3" s="1"/>
  <c r="J172" i="3"/>
  <c r="N172" i="3"/>
  <c r="I173" i="3"/>
  <c r="J173" i="3"/>
  <c r="K173" i="3"/>
  <c r="L173" i="3" s="1"/>
  <c r="M173" i="3" s="1"/>
  <c r="O173" i="3" s="1"/>
  <c r="N173" i="3"/>
  <c r="I174" i="3"/>
  <c r="J174" i="3"/>
  <c r="K174" i="3"/>
  <c r="L174" i="3"/>
  <c r="M174" i="3" s="1"/>
  <c r="O174" i="3" s="1"/>
  <c r="N174" i="3"/>
  <c r="I175" i="3"/>
  <c r="J175" i="3" s="1"/>
  <c r="N175" i="3"/>
  <c r="I176" i="3"/>
  <c r="K176" i="3" s="1"/>
  <c r="L176" i="3" s="1"/>
  <c r="M176" i="3" s="1"/>
  <c r="O176" i="3" s="1"/>
  <c r="J176" i="3"/>
  <c r="N176" i="3"/>
  <c r="I177" i="3"/>
  <c r="J177" i="3"/>
  <c r="K177" i="3"/>
  <c r="L177" i="3" s="1"/>
  <c r="M177" i="3" s="1"/>
  <c r="O177" i="3" s="1"/>
  <c r="N177" i="3"/>
  <c r="I178" i="3"/>
  <c r="J178" i="3"/>
  <c r="K178" i="3"/>
  <c r="L178" i="3"/>
  <c r="M178" i="3" s="1"/>
  <c r="O178" i="3" s="1"/>
  <c r="N178" i="3"/>
  <c r="I179" i="3"/>
  <c r="K179" i="3" s="1"/>
  <c r="L179" i="3" s="1"/>
  <c r="M179" i="3" s="1"/>
  <c r="N179" i="3"/>
  <c r="I180" i="3"/>
  <c r="K180" i="3" s="1"/>
  <c r="L180" i="3" s="1"/>
  <c r="M180" i="3" s="1"/>
  <c r="O180" i="3" s="1"/>
  <c r="J180" i="3"/>
  <c r="N180" i="3"/>
  <c r="I181" i="3"/>
  <c r="J181" i="3"/>
  <c r="K181" i="3"/>
  <c r="L181" i="3" s="1"/>
  <c r="M181" i="3" s="1"/>
  <c r="O181" i="3" s="1"/>
  <c r="N181" i="3"/>
  <c r="I182" i="3"/>
  <c r="J182" i="3"/>
  <c r="K182" i="3"/>
  <c r="L182" i="3"/>
  <c r="M182" i="3" s="1"/>
  <c r="O182" i="3" s="1"/>
  <c r="N182" i="3"/>
  <c r="I183" i="3"/>
  <c r="J183" i="3" s="1"/>
  <c r="N183" i="3"/>
  <c r="I184" i="3"/>
  <c r="K184" i="3" s="1"/>
  <c r="L184" i="3" s="1"/>
  <c r="M184" i="3" s="1"/>
  <c r="O184" i="3" s="1"/>
  <c r="J184" i="3"/>
  <c r="N184" i="3"/>
  <c r="I185" i="3"/>
  <c r="J185" i="3"/>
  <c r="K185" i="3"/>
  <c r="L185" i="3" s="1"/>
  <c r="M185" i="3" s="1"/>
  <c r="O185" i="3" s="1"/>
  <c r="N185" i="3"/>
  <c r="I186" i="3"/>
  <c r="J186" i="3"/>
  <c r="K186" i="3"/>
  <c r="L186" i="3"/>
  <c r="M186" i="3" s="1"/>
  <c r="O186" i="3" s="1"/>
  <c r="N186" i="3"/>
  <c r="I187" i="3"/>
  <c r="J187" i="3" s="1"/>
  <c r="N187" i="3"/>
  <c r="I188" i="3"/>
  <c r="K188" i="3" s="1"/>
  <c r="L188" i="3" s="1"/>
  <c r="M188" i="3" s="1"/>
  <c r="O188" i="3" s="1"/>
  <c r="J188" i="3"/>
  <c r="N188" i="3"/>
  <c r="I189" i="3"/>
  <c r="J189" i="3"/>
  <c r="K189" i="3"/>
  <c r="L189" i="3" s="1"/>
  <c r="M189" i="3" s="1"/>
  <c r="O189" i="3" s="1"/>
  <c r="N189" i="3"/>
  <c r="I190" i="3"/>
  <c r="J190" i="3"/>
  <c r="K190" i="3"/>
  <c r="L190" i="3"/>
  <c r="M190" i="3" s="1"/>
  <c r="O190" i="3" s="1"/>
  <c r="N190" i="3"/>
  <c r="I191" i="3"/>
  <c r="J191" i="3" s="1"/>
  <c r="N191" i="3"/>
  <c r="I3" i="3"/>
  <c r="B16" i="6"/>
  <c r="O130" i="3" l="1"/>
  <c r="O179" i="3"/>
  <c r="K187" i="3"/>
  <c r="L187" i="3" s="1"/>
  <c r="M187" i="3" s="1"/>
  <c r="O187" i="3" s="1"/>
  <c r="J179" i="3"/>
  <c r="J171" i="3"/>
  <c r="O171" i="3" s="1"/>
  <c r="J163" i="3"/>
  <c r="O163" i="3" s="1"/>
  <c r="J155" i="3"/>
  <c r="O155" i="3" s="1"/>
  <c r="J147" i="3"/>
  <c r="O147" i="3" s="1"/>
  <c r="J135" i="3"/>
  <c r="O135" i="3" s="1"/>
  <c r="K128" i="3"/>
  <c r="L128" i="3" s="1"/>
  <c r="M128" i="3" s="1"/>
  <c r="O128" i="3" s="1"/>
  <c r="O103" i="3"/>
  <c r="O99" i="3"/>
  <c r="O88" i="3"/>
  <c r="K78" i="3"/>
  <c r="L78" i="3" s="1"/>
  <c r="M78" i="3" s="1"/>
  <c r="O78" i="3" s="1"/>
  <c r="J78" i="3"/>
  <c r="K22" i="3"/>
  <c r="L22" i="3" s="1"/>
  <c r="M22" i="3" s="1"/>
  <c r="O22" i="3" s="1"/>
  <c r="J22" i="3"/>
  <c r="K6" i="3"/>
  <c r="L6" i="3" s="1"/>
  <c r="M6" i="3" s="1"/>
  <c r="O6" i="3" s="1"/>
  <c r="J6" i="3"/>
  <c r="O123" i="3"/>
  <c r="K118" i="3"/>
  <c r="L118" i="3" s="1"/>
  <c r="M118" i="3" s="1"/>
  <c r="J118" i="3"/>
  <c r="K102" i="3"/>
  <c r="L102" i="3" s="1"/>
  <c r="M102" i="3" s="1"/>
  <c r="J102" i="3"/>
  <c r="O95" i="3"/>
  <c r="O91" i="3"/>
  <c r="O80" i="3"/>
  <c r="O24" i="3"/>
  <c r="K183" i="3"/>
  <c r="L183" i="3" s="1"/>
  <c r="M183" i="3" s="1"/>
  <c r="O183" i="3" s="1"/>
  <c r="K167" i="3"/>
  <c r="L167" i="3" s="1"/>
  <c r="M167" i="3" s="1"/>
  <c r="O167" i="3" s="1"/>
  <c r="K159" i="3"/>
  <c r="L159" i="3" s="1"/>
  <c r="M159" i="3" s="1"/>
  <c r="O159" i="3" s="1"/>
  <c r="K151" i="3"/>
  <c r="L151" i="3" s="1"/>
  <c r="M151" i="3" s="1"/>
  <c r="O151" i="3" s="1"/>
  <c r="K143" i="3"/>
  <c r="L143" i="3" s="1"/>
  <c r="M143" i="3" s="1"/>
  <c r="O143" i="3" s="1"/>
  <c r="K137" i="3"/>
  <c r="L137" i="3" s="1"/>
  <c r="M137" i="3" s="1"/>
  <c r="O137" i="3" s="1"/>
  <c r="K132" i="3"/>
  <c r="L132" i="3" s="1"/>
  <c r="M132" i="3" s="1"/>
  <c r="O132" i="3" s="1"/>
  <c r="K126" i="3"/>
  <c r="L126" i="3" s="1"/>
  <c r="M126" i="3" s="1"/>
  <c r="J126" i="3"/>
  <c r="K62" i="3"/>
  <c r="L62" i="3" s="1"/>
  <c r="M62" i="3" s="1"/>
  <c r="O62" i="3" s="1"/>
  <c r="J62" i="3"/>
  <c r="K46" i="3"/>
  <c r="L46" i="3" s="1"/>
  <c r="M46" i="3" s="1"/>
  <c r="O46" i="3" s="1"/>
  <c r="J46" i="3"/>
  <c r="K30" i="3"/>
  <c r="L30" i="3" s="1"/>
  <c r="M30" i="3" s="1"/>
  <c r="O30" i="3" s="1"/>
  <c r="J30" i="3"/>
  <c r="O8" i="3"/>
  <c r="K191" i="3"/>
  <c r="L191" i="3" s="1"/>
  <c r="M191" i="3" s="1"/>
  <c r="O191" i="3" s="1"/>
  <c r="K175" i="3"/>
  <c r="L175" i="3" s="1"/>
  <c r="M175" i="3" s="1"/>
  <c r="O175" i="3" s="1"/>
  <c r="J129" i="3"/>
  <c r="O129" i="3" s="1"/>
  <c r="J113" i="3"/>
  <c r="O113" i="3" s="1"/>
  <c r="O104" i="3"/>
  <c r="K94" i="3"/>
  <c r="L94" i="3" s="1"/>
  <c r="M94" i="3" s="1"/>
  <c r="O94" i="3" s="1"/>
  <c r="J94" i="3"/>
  <c r="O87" i="3"/>
  <c r="O83" i="3"/>
  <c r="K14" i="3"/>
  <c r="L14" i="3" s="1"/>
  <c r="M14" i="3" s="1"/>
  <c r="O14" i="3" s="1"/>
  <c r="J14" i="3"/>
  <c r="O11" i="3"/>
  <c r="O107" i="3"/>
  <c r="K86" i="3"/>
  <c r="L86" i="3" s="1"/>
  <c r="M86" i="3" s="1"/>
  <c r="O86" i="3" s="1"/>
  <c r="J86" i="3"/>
  <c r="O79" i="3"/>
  <c r="O23" i="3"/>
  <c r="K112" i="3"/>
  <c r="L112" i="3" s="1"/>
  <c r="M112" i="3" s="1"/>
  <c r="O112" i="3" s="1"/>
  <c r="K110" i="3"/>
  <c r="L110" i="3" s="1"/>
  <c r="M110" i="3" s="1"/>
  <c r="J110" i="3"/>
  <c r="K70" i="3"/>
  <c r="L70" i="3" s="1"/>
  <c r="M70" i="3" s="1"/>
  <c r="J70" i="3"/>
  <c r="K54" i="3"/>
  <c r="L54" i="3" s="1"/>
  <c r="M54" i="3" s="1"/>
  <c r="O54" i="3" s="1"/>
  <c r="J54" i="3"/>
  <c r="K38" i="3"/>
  <c r="L38" i="3" s="1"/>
  <c r="M38" i="3" s="1"/>
  <c r="J38" i="3"/>
  <c r="O35" i="3"/>
  <c r="O16" i="3"/>
  <c r="K76" i="3"/>
  <c r="L76" i="3" s="1"/>
  <c r="M76" i="3" s="1"/>
  <c r="O76" i="3" s="1"/>
  <c r="K68" i="3"/>
  <c r="L68" i="3" s="1"/>
  <c r="M68" i="3" s="1"/>
  <c r="O68" i="3" s="1"/>
  <c r="K60" i="3"/>
  <c r="L60" i="3" s="1"/>
  <c r="M60" i="3" s="1"/>
  <c r="O60" i="3" s="1"/>
  <c r="K52" i="3"/>
  <c r="L52" i="3" s="1"/>
  <c r="M52" i="3" s="1"/>
  <c r="O52" i="3" s="1"/>
  <c r="K44" i="3"/>
  <c r="L44" i="3" s="1"/>
  <c r="M44" i="3" s="1"/>
  <c r="O44" i="3" s="1"/>
  <c r="K36" i="3"/>
  <c r="L36" i="3" s="1"/>
  <c r="M36" i="3" s="1"/>
  <c r="O36" i="3" s="1"/>
  <c r="K28" i="3"/>
  <c r="L28" i="3" s="1"/>
  <c r="M28" i="3" s="1"/>
  <c r="O28" i="3" s="1"/>
  <c r="K20" i="3"/>
  <c r="L20" i="3" s="1"/>
  <c r="M20" i="3" s="1"/>
  <c r="O20" i="3" s="1"/>
  <c r="K12" i="3"/>
  <c r="L12" i="3" s="1"/>
  <c r="M12" i="3" s="1"/>
  <c r="O12" i="3" s="1"/>
  <c r="K4" i="3"/>
  <c r="L4" i="3" s="1"/>
  <c r="M4" i="3" s="1"/>
  <c r="O4" i="3" s="1"/>
  <c r="K3" i="3"/>
  <c r="L3" i="3" s="1"/>
  <c r="M3" i="3" s="1"/>
  <c r="N3" i="3"/>
  <c r="J3" i="3"/>
  <c r="B12" i="6"/>
  <c r="B13" i="6"/>
  <c r="B14" i="6"/>
  <c r="B15" i="6"/>
  <c r="B11" i="6"/>
  <c r="D5" i="6"/>
  <c r="B8" i="6" s="1"/>
  <c r="D8" i="6" s="1"/>
  <c r="B4" i="6"/>
  <c r="O70" i="3" l="1"/>
  <c r="O110" i="3"/>
  <c r="O102" i="3"/>
  <c r="O118" i="3"/>
  <c r="O38" i="3"/>
  <c r="O126" i="3"/>
  <c r="O3" i="3"/>
</calcChain>
</file>

<file path=xl/sharedStrings.xml><?xml version="1.0" encoding="utf-8"?>
<sst xmlns="http://schemas.openxmlformats.org/spreadsheetml/2006/main" count="51" uniqueCount="34">
  <si>
    <t>gap (cm)</t>
  </si>
  <si>
    <t>t (mm)</t>
  </si>
  <si>
    <t>RAC (mOhm)</t>
  </si>
  <si>
    <t>LAC (uH)</t>
  </si>
  <si>
    <t>s (mm)</t>
  </si>
  <si>
    <t xml:space="preserve">N turns </t>
  </si>
  <si>
    <t>L_AC (uH)</t>
  </si>
  <si>
    <t>L_DC (uH)</t>
  </si>
  <si>
    <t>R_AC (mOhm)</t>
  </si>
  <si>
    <t>RDC (mOhm)</t>
  </si>
  <si>
    <t>n</t>
  </si>
  <si>
    <t>Vmp</t>
  </si>
  <si>
    <t>D</t>
  </si>
  <si>
    <t>f</t>
  </si>
  <si>
    <t>kHz</t>
  </si>
  <si>
    <t>Hz</t>
  </si>
  <si>
    <t>Imp</t>
  </si>
  <si>
    <t>Lmin</t>
  </si>
  <si>
    <t>H</t>
  </si>
  <si>
    <t>uH</t>
  </si>
  <si>
    <t>Solar cell parameters</t>
  </si>
  <si>
    <t xml:space="preserve">number of cells </t>
  </si>
  <si>
    <t>P_gen (W)</t>
  </si>
  <si>
    <t>frac_loss</t>
  </si>
  <si>
    <t>Ploss_DC</t>
  </si>
  <si>
    <t>Ploss_AC</t>
  </si>
  <si>
    <t>inductor geometry</t>
  </si>
  <si>
    <t>inductor parameters (COMSOL)</t>
  </si>
  <si>
    <t>ripple factor</t>
  </si>
  <si>
    <t>Irms (A)</t>
  </si>
  <si>
    <t xml:space="preserve">minimum inductance </t>
  </si>
  <si>
    <t xml:space="preserve">number of cells in string </t>
  </si>
  <si>
    <t>solar cell string data</t>
  </si>
  <si>
    <t>loss calculation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</si>
</sst>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1" fontId="0" fillId="0" borderId="0" xfId="0" applyNumberFormat="1"/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4119A6-B385-4D61-A520-17C2F398A359}">
  <dimension ref="A1:F190"/>
  <sheetViews>
    <sheetView topLeftCell="A153" workbookViewId="0">
      <selection activeCell="A2" sqref="A2:F190"/>
    </sheetView>
  </sheetViews>
  <sheetFormatPr defaultRowHeight="15" x14ac:dyDescent="0.25"/>
  <cols>
    <col min="5" max="5" width="9.5703125" customWidth="1"/>
  </cols>
  <sheetData>
    <row r="1" spans="1:6" x14ac:dyDescent="0.25">
      <c r="A1" t="s">
        <v>5</v>
      </c>
      <c r="B1" t="s">
        <v>0</v>
      </c>
      <c r="C1" t="s">
        <v>1</v>
      </c>
      <c r="D1" t="s">
        <v>4</v>
      </c>
      <c r="E1" t="s">
        <v>2</v>
      </c>
      <c r="F1" t="s">
        <v>3</v>
      </c>
    </row>
    <row r="2" spans="1:6" x14ac:dyDescent="0.25">
      <c r="A2">
        <v>3</v>
      </c>
      <c r="B2">
        <v>1</v>
      </c>
      <c r="C2">
        <v>0.25</v>
      </c>
      <c r="D2">
        <v>1</v>
      </c>
      <c r="E2">
        <v>2.51141794423972</v>
      </c>
      <c r="F2">
        <v>0.47392293916928802</v>
      </c>
    </row>
    <row r="3" spans="1:6" x14ac:dyDescent="0.25">
      <c r="A3">
        <v>3</v>
      </c>
      <c r="B3">
        <v>2</v>
      </c>
      <c r="C3">
        <v>0.25</v>
      </c>
      <c r="D3">
        <v>1</v>
      </c>
      <c r="E3">
        <v>3.0117736544208999</v>
      </c>
      <c r="F3">
        <v>0.58117912063138399</v>
      </c>
    </row>
    <row r="4" spans="1:6" x14ac:dyDescent="0.25">
      <c r="A4">
        <v>3</v>
      </c>
      <c r="B4">
        <v>3</v>
      </c>
      <c r="C4">
        <v>0.25</v>
      </c>
      <c r="D4">
        <v>1</v>
      </c>
      <c r="E4">
        <v>3.6190413873610798</v>
      </c>
      <c r="F4">
        <v>0.70223163611331396</v>
      </c>
    </row>
    <row r="5" spans="1:6" x14ac:dyDescent="0.25">
      <c r="A5">
        <v>3</v>
      </c>
      <c r="B5">
        <v>4</v>
      </c>
      <c r="C5">
        <v>0.25</v>
      </c>
      <c r="D5">
        <v>1</v>
      </c>
      <c r="E5">
        <v>4.3758294287966404</v>
      </c>
      <c r="F5">
        <v>0.83894338687173298</v>
      </c>
    </row>
    <row r="6" spans="1:6" x14ac:dyDescent="0.25">
      <c r="A6">
        <v>3</v>
      </c>
      <c r="B6">
        <v>5</v>
      </c>
      <c r="C6">
        <v>0.25</v>
      </c>
      <c r="D6">
        <v>1</v>
      </c>
      <c r="E6">
        <v>5.3456345750684804</v>
      </c>
      <c r="F6">
        <v>0.99398553498749298</v>
      </c>
    </row>
    <row r="7" spans="1:6" x14ac:dyDescent="0.25">
      <c r="A7">
        <v>3</v>
      </c>
      <c r="B7">
        <v>6</v>
      </c>
      <c r="C7">
        <v>0.25</v>
      </c>
      <c r="D7">
        <v>1</v>
      </c>
      <c r="E7">
        <v>6.63341471910962</v>
      </c>
      <c r="F7">
        <v>1.17123027310042</v>
      </c>
    </row>
    <row r="8" spans="1:6" x14ac:dyDescent="0.25">
      <c r="A8">
        <v>3</v>
      </c>
      <c r="B8">
        <v>7</v>
      </c>
      <c r="C8">
        <v>0.25</v>
      </c>
      <c r="D8">
        <v>1</v>
      </c>
      <c r="E8">
        <v>8.4258970728568503</v>
      </c>
      <c r="F8">
        <v>1.3757050719628401</v>
      </c>
    </row>
    <row r="9" spans="1:6" x14ac:dyDescent="0.25">
      <c r="A9">
        <v>3</v>
      </c>
      <c r="B9">
        <v>8</v>
      </c>
      <c r="C9">
        <v>0.25</v>
      </c>
      <c r="D9">
        <v>1</v>
      </c>
      <c r="E9">
        <v>11.09256628422</v>
      </c>
      <c r="F9">
        <v>1.6155537677715299</v>
      </c>
    </row>
    <row r="10" spans="1:6" x14ac:dyDescent="0.25">
      <c r="A10">
        <v>3</v>
      </c>
      <c r="B10">
        <v>1</v>
      </c>
      <c r="C10">
        <v>0.25</v>
      </c>
      <c r="D10">
        <v>3</v>
      </c>
      <c r="E10">
        <v>2.74176675244088</v>
      </c>
      <c r="F10">
        <v>0.47803414798321497</v>
      </c>
    </row>
    <row r="11" spans="1:6" x14ac:dyDescent="0.25">
      <c r="A11">
        <v>3</v>
      </c>
      <c r="B11">
        <v>2</v>
      </c>
      <c r="C11">
        <v>0.25</v>
      </c>
      <c r="D11">
        <v>3</v>
      </c>
      <c r="E11">
        <v>3.3091729193643298</v>
      </c>
      <c r="F11">
        <v>0.58387071483945296</v>
      </c>
    </row>
    <row r="12" spans="1:6" x14ac:dyDescent="0.25">
      <c r="A12">
        <v>3</v>
      </c>
      <c r="B12">
        <v>3</v>
      </c>
      <c r="C12">
        <v>0.25</v>
      </c>
      <c r="D12">
        <v>3</v>
      </c>
      <c r="E12">
        <v>4.0106660808808803</v>
      </c>
      <c r="F12">
        <v>0.70359299225875005</v>
      </c>
    </row>
    <row r="13" spans="1:6" x14ac:dyDescent="0.25">
      <c r="A13">
        <v>3</v>
      </c>
      <c r="B13">
        <v>4</v>
      </c>
      <c r="C13">
        <v>0.25</v>
      </c>
      <c r="D13">
        <v>3</v>
      </c>
      <c r="E13">
        <v>4.9040093426736897</v>
      </c>
      <c r="F13">
        <v>0.83919269007724395</v>
      </c>
    </row>
    <row r="14" spans="1:6" x14ac:dyDescent="0.25">
      <c r="A14">
        <v>3</v>
      </c>
      <c r="B14">
        <v>5</v>
      </c>
      <c r="C14">
        <v>0.25</v>
      </c>
      <c r="D14">
        <v>3</v>
      </c>
      <c r="E14">
        <v>6.0809005361207404</v>
      </c>
      <c r="F14">
        <v>0.99328329715052799</v>
      </c>
    </row>
    <row r="15" spans="1:6" x14ac:dyDescent="0.25">
      <c r="A15">
        <v>3</v>
      </c>
      <c r="B15">
        <v>6</v>
      </c>
      <c r="C15">
        <v>0.25</v>
      </c>
      <c r="D15">
        <v>3</v>
      </c>
      <c r="E15">
        <v>7.7013430365545599</v>
      </c>
      <c r="F15">
        <v>1.16916517786261</v>
      </c>
    </row>
    <row r="16" spans="1:6" x14ac:dyDescent="0.25">
      <c r="A16">
        <v>3</v>
      </c>
      <c r="B16">
        <v>7</v>
      </c>
      <c r="C16">
        <v>0.25</v>
      </c>
      <c r="D16">
        <v>3</v>
      </c>
      <c r="E16">
        <v>10.0752766735372</v>
      </c>
      <c r="F16">
        <v>1.3722841567889701</v>
      </c>
    </row>
    <row r="17" spans="1:6" x14ac:dyDescent="0.25">
      <c r="A17">
        <v>3</v>
      </c>
      <c r="B17">
        <v>8</v>
      </c>
      <c r="C17">
        <v>0.25</v>
      </c>
      <c r="D17">
        <v>3</v>
      </c>
      <c r="E17">
        <v>13.887694567673501</v>
      </c>
      <c r="F17">
        <v>1.61136379387261</v>
      </c>
    </row>
    <row r="18" spans="1:6" x14ac:dyDescent="0.25">
      <c r="A18">
        <v>3</v>
      </c>
      <c r="B18">
        <v>1</v>
      </c>
      <c r="C18">
        <v>0.25</v>
      </c>
      <c r="D18">
        <v>5</v>
      </c>
      <c r="E18">
        <v>3.01062476503526</v>
      </c>
      <c r="F18">
        <v>0.48419062721849898</v>
      </c>
    </row>
    <row r="19" spans="1:6" x14ac:dyDescent="0.25">
      <c r="A19">
        <v>3</v>
      </c>
      <c r="B19">
        <v>2</v>
      </c>
      <c r="C19">
        <v>0.25</v>
      </c>
      <c r="D19">
        <v>5</v>
      </c>
      <c r="E19">
        <v>3.66247195938073</v>
      </c>
      <c r="F19">
        <v>0.58917312954742396</v>
      </c>
    </row>
    <row r="20" spans="1:6" x14ac:dyDescent="0.25">
      <c r="A20">
        <v>3</v>
      </c>
      <c r="B20">
        <v>3</v>
      </c>
      <c r="C20">
        <v>0.25</v>
      </c>
      <c r="D20">
        <v>5</v>
      </c>
      <c r="E20">
        <v>4.4857527291532397</v>
      </c>
      <c r="F20">
        <v>0.70857192490130405</v>
      </c>
    </row>
    <row r="21" spans="1:6" x14ac:dyDescent="0.25">
      <c r="A21">
        <v>3</v>
      </c>
      <c r="B21">
        <v>4</v>
      </c>
      <c r="C21">
        <v>0.25</v>
      </c>
      <c r="D21">
        <v>5</v>
      </c>
      <c r="E21">
        <v>5.5620695116256798</v>
      </c>
      <c r="F21">
        <v>0.84424993346848498</v>
      </c>
    </row>
    <row r="22" spans="1:6" x14ac:dyDescent="0.25">
      <c r="A22">
        <v>3</v>
      </c>
      <c r="B22">
        <v>5</v>
      </c>
      <c r="C22">
        <v>0.25</v>
      </c>
      <c r="D22">
        <v>5</v>
      </c>
      <c r="E22">
        <v>7.0295442014964102</v>
      </c>
      <c r="F22">
        <v>0.99873538879705304</v>
      </c>
    </row>
    <row r="23" spans="1:6" x14ac:dyDescent="0.25">
      <c r="A23">
        <v>3</v>
      </c>
      <c r="B23">
        <v>6</v>
      </c>
      <c r="C23">
        <v>0.25</v>
      </c>
      <c r="D23">
        <v>5</v>
      </c>
      <c r="E23">
        <v>9.1489428701521298</v>
      </c>
      <c r="F23">
        <v>1.1759476112259599</v>
      </c>
    </row>
    <row r="24" spans="1:6" x14ac:dyDescent="0.25">
      <c r="A24">
        <v>3</v>
      </c>
      <c r="B24">
        <v>7</v>
      </c>
      <c r="C24">
        <v>0.25</v>
      </c>
      <c r="D24">
        <v>5</v>
      </c>
      <c r="E24">
        <v>12.4786437402425</v>
      </c>
      <c r="F24">
        <v>1.3821777381379301</v>
      </c>
    </row>
    <row r="25" spans="1:6" x14ac:dyDescent="0.25">
      <c r="A25">
        <v>3</v>
      </c>
      <c r="B25">
        <v>8</v>
      </c>
      <c r="C25">
        <v>0.25</v>
      </c>
      <c r="D25">
        <v>5</v>
      </c>
      <c r="E25">
        <v>18.472045694731499</v>
      </c>
      <c r="F25">
        <v>1.6267581557717301</v>
      </c>
    </row>
    <row r="26" spans="1:6" x14ac:dyDescent="0.25">
      <c r="A26">
        <v>4</v>
      </c>
      <c r="B26">
        <v>1</v>
      </c>
      <c r="C26">
        <v>0.25</v>
      </c>
      <c r="D26">
        <v>1</v>
      </c>
      <c r="E26">
        <v>4.7468137578844303</v>
      </c>
      <c r="F26">
        <v>0.87688312768516397</v>
      </c>
    </row>
    <row r="27" spans="1:6" x14ac:dyDescent="0.25">
      <c r="A27">
        <v>4</v>
      </c>
      <c r="B27">
        <v>2</v>
      </c>
      <c r="C27">
        <v>0.25</v>
      </c>
      <c r="D27">
        <v>1</v>
      </c>
      <c r="E27">
        <v>5.6728978548690696</v>
      </c>
      <c r="F27">
        <v>1.0619530913141899</v>
      </c>
    </row>
    <row r="28" spans="1:6" x14ac:dyDescent="0.25">
      <c r="A28">
        <v>4</v>
      </c>
      <c r="B28">
        <v>3</v>
      </c>
      <c r="C28">
        <v>0.25</v>
      </c>
      <c r="D28">
        <v>1</v>
      </c>
      <c r="E28">
        <v>6.8049233434470704</v>
      </c>
      <c r="F28">
        <v>1.27279109124868</v>
      </c>
    </row>
    <row r="29" spans="1:6" x14ac:dyDescent="0.25">
      <c r="A29">
        <v>4</v>
      </c>
      <c r="B29">
        <v>4</v>
      </c>
      <c r="C29">
        <v>0.25</v>
      </c>
      <c r="D29">
        <v>1</v>
      </c>
      <c r="E29">
        <v>8.2240756210771693</v>
      </c>
      <c r="F29">
        <v>1.51294309639689</v>
      </c>
    </row>
    <row r="30" spans="1:6" x14ac:dyDescent="0.25">
      <c r="A30">
        <v>4</v>
      </c>
      <c r="B30">
        <v>5</v>
      </c>
      <c r="C30">
        <v>0.25</v>
      </c>
      <c r="D30">
        <v>1</v>
      </c>
      <c r="E30">
        <v>10.053479077118</v>
      </c>
      <c r="F30">
        <v>1.78650656496424</v>
      </c>
    </row>
    <row r="31" spans="1:6" x14ac:dyDescent="0.25">
      <c r="A31">
        <v>4</v>
      </c>
      <c r="B31">
        <v>6</v>
      </c>
      <c r="C31">
        <v>0.25</v>
      </c>
      <c r="D31">
        <v>1</v>
      </c>
      <c r="E31">
        <v>12.502983183607</v>
      </c>
      <c r="F31">
        <v>2.09958962312907</v>
      </c>
    </row>
    <row r="32" spans="1:6" x14ac:dyDescent="0.25">
      <c r="A32">
        <v>4</v>
      </c>
      <c r="B32">
        <v>7</v>
      </c>
      <c r="C32">
        <v>0.25</v>
      </c>
      <c r="D32">
        <v>1</v>
      </c>
      <c r="E32">
        <v>15.951576575477601</v>
      </c>
      <c r="F32">
        <v>2.4614294601012401</v>
      </c>
    </row>
    <row r="33" spans="1:6" x14ac:dyDescent="0.25">
      <c r="A33">
        <v>4</v>
      </c>
      <c r="B33">
        <v>1</v>
      </c>
      <c r="C33">
        <v>0.25</v>
      </c>
      <c r="D33">
        <v>3</v>
      </c>
      <c r="E33">
        <v>5.4031384010686496</v>
      </c>
      <c r="F33">
        <v>0.88361345299468097</v>
      </c>
    </row>
    <row r="34" spans="1:6" x14ac:dyDescent="0.25">
      <c r="A34">
        <v>4</v>
      </c>
      <c r="B34">
        <v>2</v>
      </c>
      <c r="C34">
        <v>0.25</v>
      </c>
      <c r="D34">
        <v>3</v>
      </c>
      <c r="E34">
        <v>6.5312357099455403</v>
      </c>
      <c r="F34">
        <v>1.06612238044379</v>
      </c>
    </row>
    <row r="35" spans="1:6" x14ac:dyDescent="0.25">
      <c r="A35">
        <v>4</v>
      </c>
      <c r="B35">
        <v>3</v>
      </c>
      <c r="C35">
        <v>0.25</v>
      </c>
      <c r="D35">
        <v>3</v>
      </c>
      <c r="E35">
        <v>7.9512727376989298</v>
      </c>
      <c r="F35">
        <v>1.2749345754814201</v>
      </c>
    </row>
    <row r="36" spans="1:6" x14ac:dyDescent="0.25">
      <c r="A36">
        <v>4</v>
      </c>
      <c r="B36">
        <v>4</v>
      </c>
      <c r="C36">
        <v>0.25</v>
      </c>
      <c r="D36">
        <v>3</v>
      </c>
      <c r="E36">
        <v>9.7948653177229694</v>
      </c>
      <c r="F36">
        <v>1.51272095976336</v>
      </c>
    </row>
    <row r="37" spans="1:6" x14ac:dyDescent="0.25">
      <c r="A37">
        <v>4</v>
      </c>
      <c r="B37">
        <v>5</v>
      </c>
      <c r="C37">
        <v>0.25</v>
      </c>
      <c r="D37">
        <v>3</v>
      </c>
      <c r="E37">
        <v>12.285628680434399</v>
      </c>
      <c r="F37">
        <v>1.7845917618843701</v>
      </c>
    </row>
    <row r="38" spans="1:6" x14ac:dyDescent="0.25">
      <c r="A38">
        <v>4</v>
      </c>
      <c r="B38">
        <v>6</v>
      </c>
      <c r="C38">
        <v>0.25</v>
      </c>
      <c r="D38">
        <v>3</v>
      </c>
      <c r="E38">
        <v>15.8337679685896</v>
      </c>
      <c r="F38">
        <v>2.09493830764232</v>
      </c>
    </row>
    <row r="39" spans="1:6" x14ac:dyDescent="0.25">
      <c r="A39">
        <v>4</v>
      </c>
      <c r="B39">
        <v>7</v>
      </c>
      <c r="C39">
        <v>0.25</v>
      </c>
      <c r="D39">
        <v>3</v>
      </c>
      <c r="E39">
        <v>21.3021775811916</v>
      </c>
      <c r="F39">
        <v>2.4561104526892801</v>
      </c>
    </row>
    <row r="40" spans="1:6" x14ac:dyDescent="0.25">
      <c r="A40">
        <v>4</v>
      </c>
      <c r="B40">
        <v>1</v>
      </c>
      <c r="C40">
        <v>0.25</v>
      </c>
      <c r="D40">
        <v>5</v>
      </c>
      <c r="E40">
        <v>6.2441372568324498</v>
      </c>
      <c r="F40">
        <v>0.89593780066603601</v>
      </c>
    </row>
    <row r="41" spans="1:6" x14ac:dyDescent="0.25">
      <c r="A41">
        <v>4</v>
      </c>
      <c r="B41">
        <v>2</v>
      </c>
      <c r="C41">
        <v>0.25</v>
      </c>
      <c r="D41">
        <v>5</v>
      </c>
      <c r="E41">
        <v>7.6643370012818099</v>
      </c>
      <c r="F41">
        <v>1.0778492616277899</v>
      </c>
    </row>
    <row r="42" spans="1:6" x14ac:dyDescent="0.25">
      <c r="A42">
        <v>4</v>
      </c>
      <c r="B42">
        <v>3</v>
      </c>
      <c r="C42">
        <v>0.25</v>
      </c>
      <c r="D42">
        <v>5</v>
      </c>
      <c r="E42">
        <v>9.5202284317361308</v>
      </c>
      <c r="F42">
        <v>1.2861819497090501</v>
      </c>
    </row>
    <row r="43" spans="1:6" x14ac:dyDescent="0.25">
      <c r="A43">
        <v>4</v>
      </c>
      <c r="B43">
        <v>4</v>
      </c>
      <c r="C43">
        <v>0.25</v>
      </c>
      <c r="D43">
        <v>5</v>
      </c>
      <c r="E43">
        <v>12.0522870645614</v>
      </c>
      <c r="F43">
        <v>1.5257635928386599</v>
      </c>
    </row>
    <row r="44" spans="1:6" x14ac:dyDescent="0.25">
      <c r="A44">
        <v>4</v>
      </c>
      <c r="B44">
        <v>5</v>
      </c>
      <c r="C44">
        <v>0.25</v>
      </c>
      <c r="D44">
        <v>5</v>
      </c>
      <c r="E44">
        <v>15.705030737427499</v>
      </c>
      <c r="F44">
        <v>1.7974167695315399</v>
      </c>
    </row>
    <row r="45" spans="1:6" x14ac:dyDescent="0.25">
      <c r="A45">
        <v>4</v>
      </c>
      <c r="B45">
        <v>6</v>
      </c>
      <c r="C45">
        <v>0.25</v>
      </c>
      <c r="D45">
        <v>5</v>
      </c>
      <c r="E45">
        <v>21.447073697965202</v>
      </c>
      <c r="F45">
        <v>2.1118700106254198</v>
      </c>
    </row>
    <row r="46" spans="1:6" x14ac:dyDescent="0.25">
      <c r="A46">
        <v>4</v>
      </c>
      <c r="B46">
        <v>7</v>
      </c>
      <c r="C46">
        <v>0.25</v>
      </c>
      <c r="D46">
        <v>5</v>
      </c>
      <c r="E46">
        <v>31.776845212198101</v>
      </c>
      <c r="F46">
        <v>2.4727873734143402</v>
      </c>
    </row>
    <row r="47" spans="1:6" x14ac:dyDescent="0.25">
      <c r="A47">
        <v>5</v>
      </c>
      <c r="B47">
        <v>1</v>
      </c>
      <c r="C47">
        <v>0.25</v>
      </c>
      <c r="D47">
        <v>1</v>
      </c>
      <c r="E47">
        <v>7.7369993503233703</v>
      </c>
      <c r="F47">
        <v>1.39283793818028</v>
      </c>
    </row>
    <row r="48" spans="1:6" x14ac:dyDescent="0.25">
      <c r="A48">
        <v>5</v>
      </c>
      <c r="B48">
        <v>2</v>
      </c>
      <c r="C48">
        <v>0.25</v>
      </c>
      <c r="D48">
        <v>1</v>
      </c>
      <c r="E48">
        <v>9.2400373294446201</v>
      </c>
      <c r="F48">
        <v>1.6756878769442201</v>
      </c>
    </row>
    <row r="49" spans="1:6" x14ac:dyDescent="0.25">
      <c r="A49">
        <v>5</v>
      </c>
      <c r="B49">
        <v>3</v>
      </c>
      <c r="C49">
        <v>0.25</v>
      </c>
      <c r="D49">
        <v>1</v>
      </c>
      <c r="E49">
        <v>11.0862377392037</v>
      </c>
      <c r="F49">
        <v>1.9992456586184599</v>
      </c>
    </row>
    <row r="50" spans="1:6" x14ac:dyDescent="0.25">
      <c r="A50">
        <v>5</v>
      </c>
      <c r="B50">
        <v>4</v>
      </c>
      <c r="C50">
        <v>0.25</v>
      </c>
      <c r="D50">
        <v>1</v>
      </c>
      <c r="E50">
        <v>13.414131532469099</v>
      </c>
      <c r="F50">
        <v>2.3693768603825598</v>
      </c>
    </row>
    <row r="51" spans="1:6" x14ac:dyDescent="0.25">
      <c r="A51">
        <v>5</v>
      </c>
      <c r="B51">
        <v>5</v>
      </c>
      <c r="C51">
        <v>0.25</v>
      </c>
      <c r="D51">
        <v>1</v>
      </c>
      <c r="E51">
        <v>16.432023661922798</v>
      </c>
      <c r="F51">
        <v>2.7904778929377501</v>
      </c>
    </row>
    <row r="52" spans="1:6" x14ac:dyDescent="0.25">
      <c r="A52">
        <v>5</v>
      </c>
      <c r="B52">
        <v>6</v>
      </c>
      <c r="C52">
        <v>0.25</v>
      </c>
      <c r="D52">
        <v>1</v>
      </c>
      <c r="E52">
        <v>20.5135556950923</v>
      </c>
      <c r="F52">
        <v>3.2741449556562898</v>
      </c>
    </row>
    <row r="53" spans="1:6" x14ac:dyDescent="0.25">
      <c r="A53">
        <v>5</v>
      </c>
      <c r="B53">
        <v>1</v>
      </c>
      <c r="C53">
        <v>0.25</v>
      </c>
      <c r="D53">
        <v>3</v>
      </c>
      <c r="E53">
        <v>9.2146458364391304</v>
      </c>
      <c r="F53">
        <v>1.4019444471540301</v>
      </c>
    </row>
    <row r="54" spans="1:6" x14ac:dyDescent="0.25">
      <c r="A54">
        <v>5</v>
      </c>
      <c r="B54">
        <v>2</v>
      </c>
      <c r="C54">
        <v>0.25</v>
      </c>
      <c r="D54">
        <v>3</v>
      </c>
      <c r="E54">
        <v>11.1948207760803</v>
      </c>
      <c r="F54">
        <v>1.6806947707455899</v>
      </c>
    </row>
    <row r="55" spans="1:6" x14ac:dyDescent="0.25">
      <c r="A55">
        <v>5</v>
      </c>
      <c r="B55">
        <v>3</v>
      </c>
      <c r="C55">
        <v>0.25</v>
      </c>
      <c r="D55">
        <v>3</v>
      </c>
      <c r="E55">
        <v>13.7340311087268</v>
      </c>
      <c r="F55">
        <v>2.00186128574612</v>
      </c>
    </row>
    <row r="56" spans="1:6" x14ac:dyDescent="0.25">
      <c r="A56">
        <v>5</v>
      </c>
      <c r="B56">
        <v>4</v>
      </c>
      <c r="C56">
        <v>0.25</v>
      </c>
      <c r="D56">
        <v>3</v>
      </c>
      <c r="E56">
        <v>17.101629396742499</v>
      </c>
      <c r="F56">
        <v>2.3663755772835402</v>
      </c>
    </row>
    <row r="57" spans="1:6" x14ac:dyDescent="0.25">
      <c r="A57">
        <v>5</v>
      </c>
      <c r="B57">
        <v>5</v>
      </c>
      <c r="C57">
        <v>0.25</v>
      </c>
      <c r="D57">
        <v>3</v>
      </c>
      <c r="E57">
        <v>21.792387921053901</v>
      </c>
      <c r="F57">
        <v>2.7848700508659299</v>
      </c>
    </row>
    <row r="58" spans="1:6" x14ac:dyDescent="0.25">
      <c r="A58">
        <v>5</v>
      </c>
      <c r="B58">
        <v>6</v>
      </c>
      <c r="C58">
        <v>0.25</v>
      </c>
      <c r="D58">
        <v>3</v>
      </c>
      <c r="E58">
        <v>28.760989646971801</v>
      </c>
      <c r="F58">
        <v>3.2595221802702898</v>
      </c>
    </row>
    <row r="59" spans="1:6" x14ac:dyDescent="0.25">
      <c r="A59">
        <v>5</v>
      </c>
      <c r="B59">
        <v>1</v>
      </c>
      <c r="C59">
        <v>0.25</v>
      </c>
      <c r="D59">
        <v>5</v>
      </c>
      <c r="E59">
        <v>11.322012614419799</v>
      </c>
      <c r="F59">
        <v>1.4231958991347899</v>
      </c>
    </row>
    <row r="60" spans="1:6" x14ac:dyDescent="0.25">
      <c r="A60">
        <v>5</v>
      </c>
      <c r="B60">
        <v>2</v>
      </c>
      <c r="C60">
        <v>0.25</v>
      </c>
      <c r="D60">
        <v>5</v>
      </c>
      <c r="E60">
        <v>14.111302973456599</v>
      </c>
      <c r="F60">
        <v>1.7005396811384601</v>
      </c>
    </row>
    <row r="61" spans="1:6" x14ac:dyDescent="0.25">
      <c r="A61">
        <v>5</v>
      </c>
      <c r="B61">
        <v>3</v>
      </c>
      <c r="C61">
        <v>0.25</v>
      </c>
      <c r="D61">
        <v>5</v>
      </c>
      <c r="E61">
        <v>17.918881357521499</v>
      </c>
      <c r="F61">
        <v>2.0230030312601301</v>
      </c>
    </row>
    <row r="62" spans="1:6" x14ac:dyDescent="0.25">
      <c r="A62">
        <v>5</v>
      </c>
      <c r="B62">
        <v>4</v>
      </c>
      <c r="C62">
        <v>0.25</v>
      </c>
      <c r="D62">
        <v>5</v>
      </c>
      <c r="E62">
        <v>23.409925728920001</v>
      </c>
      <c r="F62">
        <v>2.3870033307809</v>
      </c>
    </row>
    <row r="63" spans="1:6" x14ac:dyDescent="0.25">
      <c r="A63">
        <v>5</v>
      </c>
      <c r="B63">
        <v>5</v>
      </c>
      <c r="C63">
        <v>0.25</v>
      </c>
      <c r="D63">
        <v>5</v>
      </c>
      <c r="E63">
        <v>32.043380986095798</v>
      </c>
      <c r="F63">
        <v>2.80928293971311</v>
      </c>
    </row>
    <row r="64" spans="1:6" x14ac:dyDescent="0.25">
      <c r="A64">
        <v>5</v>
      </c>
      <c r="B64">
        <v>6</v>
      </c>
      <c r="C64">
        <v>0.25</v>
      </c>
      <c r="D64">
        <v>5</v>
      </c>
      <c r="E64">
        <v>47.550938976714903</v>
      </c>
      <c r="F64">
        <v>3.2523447933043799</v>
      </c>
    </row>
    <row r="65" spans="1:6" x14ac:dyDescent="0.25">
      <c r="A65">
        <v>3</v>
      </c>
      <c r="B65">
        <v>1</v>
      </c>
      <c r="C65">
        <v>0.5</v>
      </c>
      <c r="D65">
        <v>1</v>
      </c>
      <c r="E65">
        <v>1.256520137941</v>
      </c>
      <c r="F65">
        <v>0.47115256858149202</v>
      </c>
    </row>
    <row r="66" spans="1:6" x14ac:dyDescent="0.25">
      <c r="A66">
        <v>3</v>
      </c>
      <c r="B66">
        <v>2</v>
      </c>
      <c r="C66">
        <v>0.5</v>
      </c>
      <c r="D66">
        <v>1</v>
      </c>
      <c r="E66">
        <v>1.5067661053857</v>
      </c>
      <c r="F66">
        <v>0.57781161403989401</v>
      </c>
    </row>
    <row r="67" spans="1:6" x14ac:dyDescent="0.25">
      <c r="A67">
        <v>3</v>
      </c>
      <c r="B67">
        <v>3</v>
      </c>
      <c r="C67">
        <v>0.5</v>
      </c>
      <c r="D67">
        <v>1</v>
      </c>
      <c r="E67">
        <v>1.8104928685743999</v>
      </c>
      <c r="F67">
        <v>0.69804515243382803</v>
      </c>
    </row>
    <row r="68" spans="1:6" x14ac:dyDescent="0.25">
      <c r="A68">
        <v>3</v>
      </c>
      <c r="B68">
        <v>4</v>
      </c>
      <c r="C68">
        <v>0.5</v>
      </c>
      <c r="D68">
        <v>1</v>
      </c>
      <c r="E68">
        <v>2.1890182826748901</v>
      </c>
      <c r="F68">
        <v>0.83394119698631197</v>
      </c>
    </row>
    <row r="69" spans="1:6" x14ac:dyDescent="0.25">
      <c r="A69">
        <v>3</v>
      </c>
      <c r="B69">
        <v>5</v>
      </c>
      <c r="C69">
        <v>0.5</v>
      </c>
      <c r="D69">
        <v>1</v>
      </c>
      <c r="E69">
        <v>2.6740813878363601</v>
      </c>
      <c r="F69">
        <v>0.9879645148731</v>
      </c>
    </row>
    <row r="70" spans="1:6" x14ac:dyDescent="0.25">
      <c r="A70">
        <v>3</v>
      </c>
      <c r="B70">
        <v>6</v>
      </c>
      <c r="C70">
        <v>0.5</v>
      </c>
      <c r="D70">
        <v>1</v>
      </c>
      <c r="E70">
        <v>3.3181803961328802</v>
      </c>
      <c r="F70">
        <v>1.16355194416106</v>
      </c>
    </row>
    <row r="71" spans="1:6" x14ac:dyDescent="0.25">
      <c r="A71">
        <v>3</v>
      </c>
      <c r="B71">
        <v>7</v>
      </c>
      <c r="C71">
        <v>0.5</v>
      </c>
      <c r="D71">
        <v>1</v>
      </c>
      <c r="E71">
        <v>4.2147260106627398</v>
      </c>
      <c r="F71">
        <v>1.3659733886732099</v>
      </c>
    </row>
    <row r="72" spans="1:6" x14ac:dyDescent="0.25">
      <c r="A72">
        <v>3</v>
      </c>
      <c r="B72">
        <v>8</v>
      </c>
      <c r="C72">
        <v>0.5</v>
      </c>
      <c r="D72">
        <v>1</v>
      </c>
      <c r="E72">
        <v>5.5485170468338101</v>
      </c>
      <c r="F72">
        <v>1.60314090760307</v>
      </c>
    </row>
    <row r="73" spans="1:6" x14ac:dyDescent="0.25">
      <c r="A73">
        <v>3</v>
      </c>
      <c r="B73">
        <v>1</v>
      </c>
      <c r="C73">
        <v>0.5</v>
      </c>
      <c r="D73">
        <v>3</v>
      </c>
      <c r="E73">
        <v>1.3717597135936099</v>
      </c>
      <c r="F73">
        <v>0.47510682482231398</v>
      </c>
    </row>
    <row r="74" spans="1:6" x14ac:dyDescent="0.25">
      <c r="A74">
        <v>3</v>
      </c>
      <c r="B74">
        <v>2</v>
      </c>
      <c r="C74">
        <v>0.5</v>
      </c>
      <c r="D74">
        <v>3</v>
      </c>
      <c r="E74">
        <v>1.65553745274529</v>
      </c>
      <c r="F74">
        <v>0.58021430930972495</v>
      </c>
    </row>
    <row r="75" spans="1:6" x14ac:dyDescent="0.25">
      <c r="A75">
        <v>3</v>
      </c>
      <c r="B75">
        <v>3</v>
      </c>
      <c r="C75">
        <v>0.5</v>
      </c>
      <c r="D75">
        <v>3</v>
      </c>
      <c r="E75">
        <v>2.0063989607107402</v>
      </c>
      <c r="F75">
        <v>0.69912867306919702</v>
      </c>
    </row>
    <row r="76" spans="1:6" x14ac:dyDescent="0.25">
      <c r="A76">
        <v>3</v>
      </c>
      <c r="B76">
        <v>4</v>
      </c>
      <c r="C76">
        <v>0.5</v>
      </c>
      <c r="D76">
        <v>3</v>
      </c>
      <c r="E76">
        <v>2.45321363933824</v>
      </c>
      <c r="F76">
        <v>0.83373956019336304</v>
      </c>
    </row>
    <row r="77" spans="1:6" x14ac:dyDescent="0.25">
      <c r="A77">
        <v>3</v>
      </c>
      <c r="B77">
        <v>5</v>
      </c>
      <c r="C77">
        <v>0.5</v>
      </c>
      <c r="D77">
        <v>3</v>
      </c>
      <c r="E77">
        <v>3.04186632240501</v>
      </c>
      <c r="F77">
        <v>0.98650539705111195</v>
      </c>
    </row>
    <row r="78" spans="1:6" x14ac:dyDescent="0.25">
      <c r="A78">
        <v>3</v>
      </c>
      <c r="B78">
        <v>6</v>
      </c>
      <c r="C78">
        <v>0.5</v>
      </c>
      <c r="D78">
        <v>3</v>
      </c>
      <c r="E78">
        <v>3.8523649453669702</v>
      </c>
      <c r="F78">
        <v>1.1606422381847501</v>
      </c>
    </row>
    <row r="79" spans="1:6" x14ac:dyDescent="0.25">
      <c r="A79">
        <v>3</v>
      </c>
      <c r="B79">
        <v>7</v>
      </c>
      <c r="C79">
        <v>0.5</v>
      </c>
      <c r="D79">
        <v>3</v>
      </c>
      <c r="E79">
        <v>5.0397424023477297</v>
      </c>
      <c r="F79">
        <v>1.36160789909033</v>
      </c>
    </row>
    <row r="80" spans="1:6" x14ac:dyDescent="0.25">
      <c r="A80">
        <v>3</v>
      </c>
      <c r="B80">
        <v>8</v>
      </c>
      <c r="C80">
        <v>0.5</v>
      </c>
      <c r="D80">
        <v>3</v>
      </c>
      <c r="E80">
        <v>6.9466327742329597</v>
      </c>
      <c r="F80">
        <v>1.59719774083578</v>
      </c>
    </row>
    <row r="81" spans="1:6" x14ac:dyDescent="0.25">
      <c r="A81">
        <v>3</v>
      </c>
      <c r="B81">
        <v>1</v>
      </c>
      <c r="C81">
        <v>0.5</v>
      </c>
      <c r="D81">
        <v>5</v>
      </c>
      <c r="E81">
        <v>1.5062281516928899</v>
      </c>
      <c r="F81">
        <v>0.481033599994029</v>
      </c>
    </row>
    <row r="82" spans="1:6" x14ac:dyDescent="0.25">
      <c r="A82">
        <v>3</v>
      </c>
      <c r="B82">
        <v>2</v>
      </c>
      <c r="C82">
        <v>0.5</v>
      </c>
      <c r="D82">
        <v>5</v>
      </c>
      <c r="E82">
        <v>1.83227769713703</v>
      </c>
      <c r="F82">
        <v>0.58536013157329603</v>
      </c>
    </row>
    <row r="83" spans="1:6" x14ac:dyDescent="0.25">
      <c r="A83">
        <v>3</v>
      </c>
      <c r="B83">
        <v>3</v>
      </c>
      <c r="C83">
        <v>0.5</v>
      </c>
      <c r="D83">
        <v>5</v>
      </c>
      <c r="E83">
        <v>2.2440530215812702</v>
      </c>
      <c r="F83">
        <v>0.70365601860209703</v>
      </c>
    </row>
    <row r="84" spans="1:6" x14ac:dyDescent="0.25">
      <c r="A84">
        <v>3</v>
      </c>
      <c r="B84">
        <v>4</v>
      </c>
      <c r="C84">
        <v>0.5</v>
      </c>
      <c r="D84">
        <v>5</v>
      </c>
      <c r="E84">
        <v>2.7823959919807901</v>
      </c>
      <c r="F84">
        <v>0.83817133866627003</v>
      </c>
    </row>
    <row r="85" spans="1:6" x14ac:dyDescent="0.25">
      <c r="A85">
        <v>3</v>
      </c>
      <c r="B85">
        <v>5</v>
      </c>
      <c r="C85">
        <v>0.5</v>
      </c>
      <c r="D85">
        <v>5</v>
      </c>
      <c r="E85">
        <v>3.51638431525426</v>
      </c>
      <c r="F85">
        <v>0.99125132445241204</v>
      </c>
    </row>
    <row r="86" spans="1:6" x14ac:dyDescent="0.25">
      <c r="A86">
        <v>3</v>
      </c>
      <c r="B86">
        <v>6</v>
      </c>
      <c r="C86">
        <v>0.5</v>
      </c>
      <c r="D86">
        <v>5</v>
      </c>
      <c r="E86">
        <v>4.5764691822051997</v>
      </c>
      <c r="F86">
        <v>1.1663104318814299</v>
      </c>
    </row>
    <row r="87" spans="1:6" x14ac:dyDescent="0.25">
      <c r="A87">
        <v>3</v>
      </c>
      <c r="B87">
        <v>7</v>
      </c>
      <c r="C87">
        <v>0.5</v>
      </c>
      <c r="D87">
        <v>5</v>
      </c>
      <c r="E87">
        <v>6.2419239852419102</v>
      </c>
      <c r="F87">
        <v>1.3693727075659501</v>
      </c>
    </row>
    <row r="88" spans="1:6" x14ac:dyDescent="0.25">
      <c r="A88">
        <v>3</v>
      </c>
      <c r="B88">
        <v>8</v>
      </c>
      <c r="C88">
        <v>0.5</v>
      </c>
      <c r="D88">
        <v>5</v>
      </c>
      <c r="E88">
        <v>9.2397153937407399</v>
      </c>
      <c r="F88">
        <v>1.6093712410452701</v>
      </c>
    </row>
    <row r="89" spans="1:6" x14ac:dyDescent="0.25">
      <c r="A89">
        <v>4</v>
      </c>
      <c r="B89">
        <v>1</v>
      </c>
      <c r="C89">
        <v>0.5</v>
      </c>
      <c r="D89">
        <v>1</v>
      </c>
      <c r="E89">
        <v>2.3744794924319699</v>
      </c>
      <c r="F89">
        <v>0.87173356315421002</v>
      </c>
    </row>
    <row r="90" spans="1:6" x14ac:dyDescent="0.25">
      <c r="A90">
        <v>4</v>
      </c>
      <c r="B90">
        <v>2</v>
      </c>
      <c r="C90">
        <v>0.5</v>
      </c>
      <c r="D90">
        <v>1</v>
      </c>
      <c r="E90">
        <v>2.8376259439390301</v>
      </c>
      <c r="F90">
        <v>1.0557244402577299</v>
      </c>
    </row>
    <row r="91" spans="1:6" x14ac:dyDescent="0.25">
      <c r="A91">
        <v>4</v>
      </c>
      <c r="B91">
        <v>3</v>
      </c>
      <c r="C91">
        <v>0.5</v>
      </c>
      <c r="D91">
        <v>1</v>
      </c>
      <c r="E91">
        <v>3.40374322032467</v>
      </c>
      <c r="F91">
        <v>1.26547201022343</v>
      </c>
    </row>
    <row r="92" spans="1:6" x14ac:dyDescent="0.25">
      <c r="A92">
        <v>4</v>
      </c>
      <c r="B92">
        <v>4</v>
      </c>
      <c r="C92">
        <v>0.5</v>
      </c>
      <c r="D92">
        <v>1</v>
      </c>
      <c r="E92">
        <v>4.1135271196807803</v>
      </c>
      <c r="F92">
        <v>1.50396646131513</v>
      </c>
    </row>
    <row r="93" spans="1:6" x14ac:dyDescent="0.25">
      <c r="A93">
        <v>4</v>
      </c>
      <c r="B93">
        <v>5</v>
      </c>
      <c r="C93">
        <v>0.5</v>
      </c>
      <c r="D93">
        <v>1</v>
      </c>
      <c r="E93">
        <v>5.0284374533253198</v>
      </c>
      <c r="F93">
        <v>1.7755211687308501</v>
      </c>
    </row>
    <row r="94" spans="1:6" x14ac:dyDescent="0.25">
      <c r="A94">
        <v>4</v>
      </c>
      <c r="B94">
        <v>6</v>
      </c>
      <c r="C94">
        <v>0.5</v>
      </c>
      <c r="D94">
        <v>1</v>
      </c>
      <c r="E94">
        <v>6.2534507554540602</v>
      </c>
      <c r="F94">
        <v>2.0859444720865601</v>
      </c>
    </row>
    <row r="95" spans="1:6" x14ac:dyDescent="0.25">
      <c r="A95">
        <v>4</v>
      </c>
      <c r="B95">
        <v>7</v>
      </c>
      <c r="C95">
        <v>0.5</v>
      </c>
      <c r="D95">
        <v>1</v>
      </c>
      <c r="E95">
        <v>7.97824846236872</v>
      </c>
      <c r="F95">
        <v>2.4444784874268399</v>
      </c>
    </row>
    <row r="96" spans="1:6" x14ac:dyDescent="0.25">
      <c r="A96">
        <v>4</v>
      </c>
      <c r="B96">
        <v>1</v>
      </c>
      <c r="C96">
        <v>0.5</v>
      </c>
      <c r="D96">
        <v>3</v>
      </c>
      <c r="E96">
        <v>2.7027694495274499</v>
      </c>
      <c r="F96" s="1">
        <v>0.87806312534224895</v>
      </c>
    </row>
    <row r="97" spans="1:6" x14ac:dyDescent="0.25">
      <c r="A97">
        <v>4</v>
      </c>
      <c r="B97">
        <v>2</v>
      </c>
      <c r="C97">
        <v>0.5</v>
      </c>
      <c r="D97">
        <v>3</v>
      </c>
      <c r="E97">
        <v>3.2669473527395501</v>
      </c>
      <c r="F97" s="1">
        <v>1.0593249694457001</v>
      </c>
    </row>
    <row r="98" spans="1:6" x14ac:dyDescent="0.25">
      <c r="A98">
        <v>4</v>
      </c>
      <c r="B98">
        <v>3</v>
      </c>
      <c r="C98">
        <v>0.5</v>
      </c>
      <c r="D98">
        <v>3</v>
      </c>
      <c r="E98">
        <v>3.9771619205553002</v>
      </c>
      <c r="F98" s="1">
        <v>1.26661427025034</v>
      </c>
    </row>
    <row r="99" spans="1:6" x14ac:dyDescent="0.25">
      <c r="A99">
        <v>4</v>
      </c>
      <c r="B99">
        <v>4</v>
      </c>
      <c r="C99">
        <v>0.5</v>
      </c>
      <c r="D99">
        <v>3</v>
      </c>
      <c r="E99">
        <v>4.8991836334124796</v>
      </c>
      <c r="F99" s="1">
        <v>1.50262484717481</v>
      </c>
    </row>
    <row r="100" spans="1:6" x14ac:dyDescent="0.25">
      <c r="A100">
        <v>4</v>
      </c>
      <c r="B100">
        <v>5</v>
      </c>
      <c r="C100">
        <v>0.5</v>
      </c>
      <c r="D100">
        <v>3</v>
      </c>
      <c r="E100">
        <v>6.1448495535448799</v>
      </c>
      <c r="F100" s="1">
        <v>1.7719038160046601</v>
      </c>
    </row>
    <row r="101" spans="1:6" x14ac:dyDescent="0.25">
      <c r="A101">
        <v>4</v>
      </c>
      <c r="B101">
        <v>6</v>
      </c>
      <c r="C101">
        <v>0.5</v>
      </c>
      <c r="D101">
        <v>3</v>
      </c>
      <c r="E101">
        <v>7.91946031164799</v>
      </c>
      <c r="F101" s="1">
        <v>2.0795679678757399</v>
      </c>
    </row>
    <row r="102" spans="1:6" x14ac:dyDescent="0.25">
      <c r="A102">
        <v>4</v>
      </c>
      <c r="B102">
        <v>7</v>
      </c>
      <c r="C102">
        <v>0.5</v>
      </c>
      <c r="D102">
        <v>3</v>
      </c>
      <c r="E102">
        <v>10.6543620298668</v>
      </c>
      <c r="F102" s="1">
        <v>2.4360299669708798</v>
      </c>
    </row>
    <row r="103" spans="1:6" x14ac:dyDescent="0.25">
      <c r="A103">
        <v>4</v>
      </c>
      <c r="B103">
        <v>1</v>
      </c>
      <c r="C103">
        <v>0.5</v>
      </c>
      <c r="D103">
        <v>5</v>
      </c>
      <c r="E103">
        <v>3.1234511746846598</v>
      </c>
      <c r="F103">
        <v>0.88977321010459798</v>
      </c>
    </row>
    <row r="104" spans="1:6" x14ac:dyDescent="0.25">
      <c r="A104">
        <v>4</v>
      </c>
      <c r="B104">
        <v>2</v>
      </c>
      <c r="C104">
        <v>0.5</v>
      </c>
      <c r="D104">
        <v>5</v>
      </c>
      <c r="E104">
        <v>3.83377057887283</v>
      </c>
      <c r="F104">
        <v>1.07021227228928</v>
      </c>
    </row>
    <row r="105" spans="1:6" x14ac:dyDescent="0.25">
      <c r="A105">
        <v>4</v>
      </c>
      <c r="B105">
        <v>3</v>
      </c>
      <c r="C105">
        <v>0.5</v>
      </c>
      <c r="D105">
        <v>5</v>
      </c>
      <c r="E105">
        <v>4.7619277384168903</v>
      </c>
      <c r="F105">
        <v>1.27668002482848</v>
      </c>
    </row>
    <row r="106" spans="1:6" x14ac:dyDescent="0.25">
      <c r="A106">
        <v>4</v>
      </c>
      <c r="B106">
        <v>4</v>
      </c>
      <c r="C106">
        <v>0.5</v>
      </c>
      <c r="D106">
        <v>5</v>
      </c>
      <c r="E106">
        <v>6.02828361366383</v>
      </c>
      <c r="F106">
        <v>1.5139888643194801</v>
      </c>
    </row>
    <row r="107" spans="1:6" x14ac:dyDescent="0.25">
      <c r="A107">
        <v>4</v>
      </c>
      <c r="B107">
        <v>5</v>
      </c>
      <c r="C107">
        <v>0.5</v>
      </c>
      <c r="D107">
        <v>5</v>
      </c>
      <c r="E107">
        <v>7.8550773754064398</v>
      </c>
      <c r="F107">
        <v>1.78278254570577</v>
      </c>
    </row>
    <row r="108" spans="1:6" x14ac:dyDescent="0.25">
      <c r="A108">
        <v>4</v>
      </c>
      <c r="B108">
        <v>6</v>
      </c>
      <c r="C108">
        <v>0.5</v>
      </c>
      <c r="D108">
        <v>5</v>
      </c>
      <c r="E108">
        <v>10.7270285394713</v>
      </c>
      <c r="F108">
        <v>2.0929308168865202</v>
      </c>
    </row>
    <row r="109" spans="1:6" x14ac:dyDescent="0.25">
      <c r="A109">
        <v>4</v>
      </c>
      <c r="B109">
        <v>7</v>
      </c>
      <c r="C109">
        <v>0.5</v>
      </c>
      <c r="D109">
        <v>5</v>
      </c>
      <c r="E109">
        <v>15.893312560235699</v>
      </c>
      <c r="F109">
        <v>2.4482909494479301</v>
      </c>
    </row>
    <row r="110" spans="1:6" x14ac:dyDescent="0.25">
      <c r="A110">
        <v>5</v>
      </c>
      <c r="B110">
        <v>1</v>
      </c>
      <c r="C110">
        <v>0.5</v>
      </c>
      <c r="D110">
        <v>1</v>
      </c>
      <c r="E110">
        <v>3.8698519596360401</v>
      </c>
      <c r="F110">
        <v>1.38489621932569</v>
      </c>
    </row>
    <row r="111" spans="1:6" x14ac:dyDescent="0.25">
      <c r="A111">
        <v>5</v>
      </c>
      <c r="B111">
        <v>2</v>
      </c>
      <c r="C111">
        <v>0.5</v>
      </c>
      <c r="D111">
        <v>1</v>
      </c>
      <c r="E111">
        <v>4.6214640469899804</v>
      </c>
      <c r="F111">
        <v>1.66581877099395</v>
      </c>
    </row>
    <row r="112" spans="1:6" x14ac:dyDescent="0.25">
      <c r="A112">
        <v>5</v>
      </c>
      <c r="B112">
        <v>3</v>
      </c>
      <c r="C112">
        <v>0.5</v>
      </c>
      <c r="D112">
        <v>1</v>
      </c>
      <c r="E112">
        <v>5.5447683338784</v>
      </c>
      <c r="F112">
        <v>1.9875098448616699</v>
      </c>
    </row>
    <row r="113" spans="1:6" x14ac:dyDescent="0.25">
      <c r="A113">
        <v>5</v>
      </c>
      <c r="B113">
        <v>4</v>
      </c>
      <c r="C113">
        <v>0.5</v>
      </c>
      <c r="D113">
        <v>1</v>
      </c>
      <c r="E113">
        <v>6.7088912287002298</v>
      </c>
      <c r="F113">
        <v>2.3553825680592899</v>
      </c>
    </row>
    <row r="114" spans="1:6" x14ac:dyDescent="0.25">
      <c r="A114">
        <v>5</v>
      </c>
      <c r="B114">
        <v>5</v>
      </c>
      <c r="C114">
        <v>0.5</v>
      </c>
      <c r="D114">
        <v>1</v>
      </c>
      <c r="E114">
        <v>8.2181793016964697</v>
      </c>
      <c r="F114">
        <v>2.7731595394042201</v>
      </c>
    </row>
    <row r="115" spans="1:6" x14ac:dyDescent="0.25">
      <c r="A115">
        <v>5</v>
      </c>
      <c r="B115">
        <v>6</v>
      </c>
      <c r="C115">
        <v>0.5</v>
      </c>
      <c r="D115">
        <v>1</v>
      </c>
      <c r="E115">
        <v>10.259263110876301</v>
      </c>
      <c r="F115">
        <v>3.2527706334904298</v>
      </c>
    </row>
    <row r="116" spans="1:6" x14ac:dyDescent="0.25">
      <c r="A116">
        <v>5</v>
      </c>
      <c r="B116">
        <v>1</v>
      </c>
      <c r="C116">
        <v>0.5</v>
      </c>
      <c r="D116">
        <v>3</v>
      </c>
      <c r="E116">
        <v>4.6089112644919696</v>
      </c>
      <c r="F116">
        <v>1.39317636475881</v>
      </c>
    </row>
    <row r="117" spans="1:6" x14ac:dyDescent="0.25">
      <c r="A117">
        <v>5</v>
      </c>
      <c r="B117">
        <v>2</v>
      </c>
      <c r="C117">
        <v>0.5</v>
      </c>
      <c r="D117">
        <v>3</v>
      </c>
      <c r="E117">
        <v>5.5991295147431401</v>
      </c>
      <c r="F117">
        <v>1.6696500400257199</v>
      </c>
    </row>
    <row r="118" spans="1:6" x14ac:dyDescent="0.25">
      <c r="A118">
        <v>5</v>
      </c>
      <c r="B118">
        <v>3</v>
      </c>
      <c r="C118">
        <v>0.5</v>
      </c>
      <c r="D118">
        <v>3</v>
      </c>
      <c r="E118">
        <v>6.8690349345239499</v>
      </c>
      <c r="F118">
        <v>1.9886239867342299</v>
      </c>
    </row>
    <row r="119" spans="1:6" x14ac:dyDescent="0.25">
      <c r="A119">
        <v>5</v>
      </c>
      <c r="B119">
        <v>4</v>
      </c>
      <c r="C119">
        <v>0.5</v>
      </c>
      <c r="D119">
        <v>3</v>
      </c>
      <c r="E119">
        <v>8.5531013932148401</v>
      </c>
      <c r="F119">
        <v>2.35038137131518</v>
      </c>
    </row>
    <row r="120" spans="1:6" x14ac:dyDescent="0.25">
      <c r="A120">
        <v>5</v>
      </c>
      <c r="B120">
        <v>5</v>
      </c>
      <c r="C120">
        <v>0.5</v>
      </c>
      <c r="D120">
        <v>3</v>
      </c>
      <c r="E120">
        <v>10.899043563642699</v>
      </c>
      <c r="F120">
        <v>2.7649942486537702</v>
      </c>
    </row>
    <row r="121" spans="1:6" x14ac:dyDescent="0.25">
      <c r="A121">
        <v>5</v>
      </c>
      <c r="B121">
        <v>6</v>
      </c>
      <c r="C121">
        <v>0.5</v>
      </c>
      <c r="D121">
        <v>3</v>
      </c>
      <c r="E121">
        <v>14.383923919301999</v>
      </c>
      <c r="F121">
        <v>3.2349596515030301</v>
      </c>
    </row>
    <row r="122" spans="1:6" x14ac:dyDescent="0.25">
      <c r="A122">
        <v>5</v>
      </c>
      <c r="B122">
        <v>1</v>
      </c>
      <c r="C122">
        <v>0.5</v>
      </c>
      <c r="D122">
        <v>5</v>
      </c>
      <c r="E122">
        <v>5.66295326402029</v>
      </c>
      <c r="F122">
        <v>1.4126874800688001</v>
      </c>
    </row>
    <row r="123" spans="1:6" x14ac:dyDescent="0.25">
      <c r="A123">
        <v>5</v>
      </c>
      <c r="B123">
        <v>2</v>
      </c>
      <c r="C123">
        <v>0.5</v>
      </c>
      <c r="D123">
        <v>5</v>
      </c>
      <c r="E123">
        <v>7.05791434639118</v>
      </c>
      <c r="F123">
        <v>1.6880132258359699</v>
      </c>
    </row>
    <row r="124" spans="1:6" x14ac:dyDescent="0.25">
      <c r="A124">
        <v>5</v>
      </c>
      <c r="B124">
        <v>3</v>
      </c>
      <c r="C124">
        <v>0.5</v>
      </c>
      <c r="D124">
        <v>5</v>
      </c>
      <c r="E124">
        <v>8.9620417840394708</v>
      </c>
      <c r="F124">
        <v>2.00708745535049</v>
      </c>
    </row>
    <row r="125" spans="1:6" x14ac:dyDescent="0.25">
      <c r="A125">
        <v>5</v>
      </c>
      <c r="B125">
        <v>4</v>
      </c>
      <c r="C125">
        <v>0.5</v>
      </c>
      <c r="D125">
        <v>5</v>
      </c>
      <c r="E125">
        <v>11.708291371001501</v>
      </c>
      <c r="F125">
        <v>2.3671297758896399</v>
      </c>
    </row>
    <row r="126" spans="1:6" x14ac:dyDescent="0.25">
      <c r="A126">
        <v>5</v>
      </c>
      <c r="B126">
        <v>5</v>
      </c>
      <c r="C126">
        <v>0.5</v>
      </c>
      <c r="D126">
        <v>5</v>
      </c>
      <c r="E126">
        <v>16.025884236726601</v>
      </c>
      <c r="F126">
        <v>2.7840528989300699</v>
      </c>
    </row>
    <row r="127" spans="1:6" x14ac:dyDescent="0.25">
      <c r="A127">
        <v>5</v>
      </c>
      <c r="B127">
        <v>6</v>
      </c>
      <c r="C127">
        <v>0.5</v>
      </c>
      <c r="D127">
        <v>5</v>
      </c>
      <c r="E127">
        <v>23.7818598913437</v>
      </c>
      <c r="F127">
        <v>3.2229863489636599</v>
      </c>
    </row>
    <row r="128" spans="1:6" x14ac:dyDescent="0.25">
      <c r="A128">
        <v>3</v>
      </c>
      <c r="B128">
        <v>1</v>
      </c>
      <c r="C128">
        <v>1</v>
      </c>
      <c r="D128">
        <v>1</v>
      </c>
      <c r="E128">
        <v>0.628347371595537</v>
      </c>
      <c r="F128">
        <v>0.46490461715398701</v>
      </c>
    </row>
    <row r="129" spans="1:6" x14ac:dyDescent="0.25">
      <c r="A129">
        <v>3</v>
      </c>
      <c r="B129">
        <v>2</v>
      </c>
      <c r="C129">
        <v>1</v>
      </c>
      <c r="D129">
        <v>1</v>
      </c>
      <c r="E129">
        <v>0.75348892159264003</v>
      </c>
      <c r="F129">
        <v>0.57021736073648799</v>
      </c>
    </row>
    <row r="130" spans="1:6" x14ac:dyDescent="0.25">
      <c r="A130">
        <v>3</v>
      </c>
      <c r="B130">
        <v>3</v>
      </c>
      <c r="C130">
        <v>1</v>
      </c>
      <c r="D130">
        <v>1</v>
      </c>
      <c r="E130">
        <v>0.90531415539141402</v>
      </c>
      <c r="F130">
        <v>0.68889523940240505</v>
      </c>
    </row>
    <row r="131" spans="1:6" x14ac:dyDescent="0.25">
      <c r="A131">
        <v>3</v>
      </c>
      <c r="B131">
        <v>4</v>
      </c>
      <c r="C131">
        <v>1</v>
      </c>
      <c r="D131">
        <v>1</v>
      </c>
      <c r="E131">
        <v>1.0944884098665799</v>
      </c>
      <c r="F131">
        <v>0.82271289960257599</v>
      </c>
    </row>
    <row r="132" spans="1:6" x14ac:dyDescent="0.25">
      <c r="A132">
        <v>3</v>
      </c>
      <c r="B132">
        <v>5</v>
      </c>
      <c r="C132">
        <v>1</v>
      </c>
      <c r="D132">
        <v>1</v>
      </c>
      <c r="E132">
        <v>1.33701570872261</v>
      </c>
      <c r="F132">
        <v>0.97429621580821901</v>
      </c>
    </row>
    <row r="133" spans="1:6" x14ac:dyDescent="0.25">
      <c r="A133">
        <v>3</v>
      </c>
      <c r="B133">
        <v>6</v>
      </c>
      <c r="C133">
        <v>1</v>
      </c>
      <c r="D133">
        <v>1</v>
      </c>
      <c r="E133">
        <v>1.65902624833977</v>
      </c>
      <c r="F133">
        <v>1.14694473585914</v>
      </c>
    </row>
    <row r="134" spans="1:6" x14ac:dyDescent="0.25">
      <c r="A134">
        <v>3</v>
      </c>
      <c r="B134">
        <v>7</v>
      </c>
      <c r="C134">
        <v>1</v>
      </c>
      <c r="D134">
        <v>1</v>
      </c>
      <c r="E134">
        <v>2.1071567969678</v>
      </c>
      <c r="F134">
        <v>1.34497386554429</v>
      </c>
    </row>
    <row r="135" spans="1:6" x14ac:dyDescent="0.25">
      <c r="A135">
        <v>3</v>
      </c>
      <c r="B135">
        <v>8</v>
      </c>
      <c r="C135">
        <v>1</v>
      </c>
      <c r="D135">
        <v>1</v>
      </c>
      <c r="E135">
        <v>2.7735227976139001</v>
      </c>
      <c r="F135">
        <v>1.57505411591885</v>
      </c>
    </row>
    <row r="136" spans="1:6" x14ac:dyDescent="0.25">
      <c r="A136">
        <v>3</v>
      </c>
      <c r="B136">
        <v>1</v>
      </c>
      <c r="C136">
        <v>1</v>
      </c>
      <c r="D136">
        <v>3</v>
      </c>
      <c r="E136">
        <v>0.68591995567449504</v>
      </c>
      <c r="F136">
        <v>0.46838603255686501</v>
      </c>
    </row>
    <row r="137" spans="1:6" x14ac:dyDescent="0.25">
      <c r="A137">
        <v>3</v>
      </c>
      <c r="B137">
        <v>2</v>
      </c>
      <c r="C137">
        <v>1</v>
      </c>
      <c r="D137">
        <v>3</v>
      </c>
      <c r="E137">
        <v>0.82780095068680604</v>
      </c>
      <c r="F137">
        <v>0.57199938500969605</v>
      </c>
    </row>
    <row r="138" spans="1:6" x14ac:dyDescent="0.25">
      <c r="A138">
        <v>3</v>
      </c>
      <c r="B138">
        <v>3</v>
      </c>
      <c r="C138">
        <v>1</v>
      </c>
      <c r="D138">
        <v>3</v>
      </c>
      <c r="E138">
        <v>1.0032670583512</v>
      </c>
      <c r="F138">
        <v>0.68924349434447096</v>
      </c>
    </row>
    <row r="139" spans="1:6" x14ac:dyDescent="0.25">
      <c r="A139">
        <v>3</v>
      </c>
      <c r="B139">
        <v>4</v>
      </c>
      <c r="C139">
        <v>1</v>
      </c>
      <c r="D139">
        <v>3</v>
      </c>
      <c r="E139">
        <v>1.2265861641293301</v>
      </c>
      <c r="F139">
        <v>0.82150631560686604</v>
      </c>
    </row>
    <row r="140" spans="1:6" x14ac:dyDescent="0.25">
      <c r="A140">
        <v>3</v>
      </c>
      <c r="B140">
        <v>5</v>
      </c>
      <c r="C140">
        <v>1</v>
      </c>
      <c r="D140">
        <v>3</v>
      </c>
      <c r="E140">
        <v>1.5208516297168699</v>
      </c>
      <c r="F140">
        <v>0.97150635220516202</v>
      </c>
    </row>
    <row r="141" spans="1:6" x14ac:dyDescent="0.25">
      <c r="A141">
        <v>3</v>
      </c>
      <c r="B141">
        <v>6</v>
      </c>
      <c r="C141">
        <v>1</v>
      </c>
      <c r="D141">
        <v>3</v>
      </c>
      <c r="E141">
        <v>1.9259055503606599</v>
      </c>
      <c r="F141">
        <v>1.1415896462711901</v>
      </c>
    </row>
    <row r="142" spans="1:6" x14ac:dyDescent="0.25">
      <c r="A142">
        <v>3</v>
      </c>
      <c r="B142">
        <v>7</v>
      </c>
      <c r="C142">
        <v>1</v>
      </c>
      <c r="D142">
        <v>3</v>
      </c>
      <c r="E142">
        <v>2.51971682245797</v>
      </c>
      <c r="F142">
        <v>1.3373209728948099</v>
      </c>
    </row>
    <row r="143" spans="1:6" x14ac:dyDescent="0.25">
      <c r="A143">
        <v>3</v>
      </c>
      <c r="B143">
        <v>8</v>
      </c>
      <c r="C143">
        <v>1</v>
      </c>
      <c r="D143">
        <v>3</v>
      </c>
      <c r="E143">
        <v>3.4720112419656699</v>
      </c>
      <c r="F143">
        <v>1.5643853813366799</v>
      </c>
    </row>
    <row r="144" spans="1:6" x14ac:dyDescent="0.25">
      <c r="A144">
        <v>3</v>
      </c>
      <c r="B144">
        <v>1</v>
      </c>
      <c r="C144">
        <v>1</v>
      </c>
      <c r="D144">
        <v>5</v>
      </c>
      <c r="E144">
        <v>0.75322720925619302</v>
      </c>
      <c r="F144">
        <v>0.47376735237603201</v>
      </c>
    </row>
    <row r="145" spans="1:6" x14ac:dyDescent="0.25">
      <c r="A145">
        <v>3</v>
      </c>
      <c r="B145">
        <v>2</v>
      </c>
      <c r="C145">
        <v>1</v>
      </c>
      <c r="D145">
        <v>5</v>
      </c>
      <c r="E145">
        <v>0.91617937520063697</v>
      </c>
      <c r="F145">
        <v>0.57642078475564096</v>
      </c>
    </row>
    <row r="146" spans="1:6" x14ac:dyDescent="0.25">
      <c r="A146">
        <v>3</v>
      </c>
      <c r="B146">
        <v>3</v>
      </c>
      <c r="C146">
        <v>1</v>
      </c>
      <c r="D146">
        <v>5</v>
      </c>
      <c r="E146">
        <v>1.12202900693619</v>
      </c>
      <c r="F146">
        <v>0.69290054129230605</v>
      </c>
    </row>
    <row r="147" spans="1:6" x14ac:dyDescent="0.25">
      <c r="A147">
        <v>3</v>
      </c>
      <c r="B147">
        <v>4</v>
      </c>
      <c r="C147">
        <v>1</v>
      </c>
      <c r="D147">
        <v>5</v>
      </c>
      <c r="E147">
        <v>1.39109120711347</v>
      </c>
      <c r="F147">
        <v>0.82466668740571603</v>
      </c>
    </row>
    <row r="148" spans="1:6" x14ac:dyDescent="0.25">
      <c r="A148">
        <v>3</v>
      </c>
      <c r="B148">
        <v>5</v>
      </c>
      <c r="C148">
        <v>1</v>
      </c>
      <c r="D148">
        <v>5</v>
      </c>
      <c r="E148">
        <v>1.75780145382807</v>
      </c>
      <c r="F148">
        <v>0.97373799717064102</v>
      </c>
    </row>
    <row r="149" spans="1:6" x14ac:dyDescent="0.25">
      <c r="A149">
        <v>3</v>
      </c>
      <c r="B149">
        <v>6</v>
      </c>
      <c r="C149">
        <v>1</v>
      </c>
      <c r="D149">
        <v>5</v>
      </c>
      <c r="E149">
        <v>2.28758655490671</v>
      </c>
      <c r="F149">
        <v>1.14385187871894</v>
      </c>
    </row>
    <row r="150" spans="1:6" x14ac:dyDescent="0.25">
      <c r="A150">
        <v>3</v>
      </c>
      <c r="B150">
        <v>7</v>
      </c>
      <c r="C150">
        <v>1</v>
      </c>
      <c r="D150">
        <v>5</v>
      </c>
      <c r="E150">
        <v>3.12016696283602</v>
      </c>
      <c r="F150">
        <v>1.34085029569682</v>
      </c>
    </row>
    <row r="151" spans="1:6" x14ac:dyDescent="0.25">
      <c r="A151">
        <v>3</v>
      </c>
      <c r="B151">
        <v>8</v>
      </c>
      <c r="C151">
        <v>1</v>
      </c>
      <c r="D151">
        <v>5</v>
      </c>
      <c r="E151">
        <v>4.6174547596228299</v>
      </c>
      <c r="F151">
        <v>1.5643149749854299</v>
      </c>
    </row>
    <row r="152" spans="1:6" x14ac:dyDescent="0.25">
      <c r="A152">
        <v>4</v>
      </c>
      <c r="B152">
        <v>1</v>
      </c>
      <c r="C152">
        <v>1</v>
      </c>
      <c r="D152">
        <v>1</v>
      </c>
      <c r="E152">
        <v>1.18849250375869</v>
      </c>
      <c r="F152">
        <v>0.86187391568230798</v>
      </c>
    </row>
    <row r="153" spans="1:6" x14ac:dyDescent="0.25">
      <c r="A153">
        <v>4</v>
      </c>
      <c r="B153">
        <v>2</v>
      </c>
      <c r="C153">
        <v>1</v>
      </c>
      <c r="D153">
        <v>1</v>
      </c>
      <c r="E153">
        <v>1.4201876630158199</v>
      </c>
      <c r="F153">
        <v>1.04378642162987</v>
      </c>
    </row>
    <row r="154" spans="1:6" x14ac:dyDescent="0.25">
      <c r="A154">
        <v>4</v>
      </c>
      <c r="B154">
        <v>3</v>
      </c>
      <c r="C154">
        <v>1</v>
      </c>
      <c r="D154">
        <v>1</v>
      </c>
      <c r="E154">
        <v>1.7033974208220799</v>
      </c>
      <c r="F154">
        <v>1.2509100316516999</v>
      </c>
    </row>
    <row r="155" spans="1:6" x14ac:dyDescent="0.25">
      <c r="A155">
        <v>4</v>
      </c>
      <c r="B155">
        <v>4</v>
      </c>
      <c r="C155">
        <v>1</v>
      </c>
      <c r="D155">
        <v>1</v>
      </c>
      <c r="E155">
        <v>2.0584929566428598</v>
      </c>
      <c r="F155">
        <v>1.48656766906788</v>
      </c>
    </row>
    <row r="156" spans="1:6" x14ac:dyDescent="0.25">
      <c r="A156">
        <v>4</v>
      </c>
      <c r="B156">
        <v>5</v>
      </c>
      <c r="C156">
        <v>1</v>
      </c>
      <c r="D156">
        <v>1</v>
      </c>
      <c r="E156">
        <v>2.5162029668639301</v>
      </c>
      <c r="F156">
        <v>1.7544542871967399</v>
      </c>
    </row>
    <row r="157" spans="1:6" x14ac:dyDescent="0.25">
      <c r="A157">
        <v>4</v>
      </c>
      <c r="B157">
        <v>6</v>
      </c>
      <c r="C157">
        <v>1</v>
      </c>
      <c r="D157">
        <v>1</v>
      </c>
      <c r="E157">
        <v>3.1290515763844899</v>
      </c>
      <c r="F157">
        <v>2.0599044356758101</v>
      </c>
    </row>
    <row r="158" spans="1:6" x14ac:dyDescent="0.25">
      <c r="A158">
        <v>4</v>
      </c>
      <c r="B158">
        <v>7</v>
      </c>
      <c r="C158">
        <v>1</v>
      </c>
      <c r="D158">
        <v>1</v>
      </c>
      <c r="E158">
        <v>3.99195141385592</v>
      </c>
      <c r="F158">
        <v>2.41220700463633</v>
      </c>
    </row>
    <row r="159" spans="1:6" x14ac:dyDescent="0.25">
      <c r="A159">
        <v>4</v>
      </c>
      <c r="B159">
        <v>1</v>
      </c>
      <c r="C159">
        <v>1</v>
      </c>
      <c r="D159">
        <v>3</v>
      </c>
      <c r="E159">
        <v>1.3527881880970001</v>
      </c>
      <c r="F159">
        <v>0.86737649124461003</v>
      </c>
    </row>
    <row r="160" spans="1:6" x14ac:dyDescent="0.25">
      <c r="A160">
        <v>4</v>
      </c>
      <c r="B160">
        <v>2</v>
      </c>
      <c r="C160">
        <v>1</v>
      </c>
      <c r="D160">
        <v>3</v>
      </c>
      <c r="E160">
        <v>1.63503527382812</v>
      </c>
      <c r="F160">
        <v>1.0464330466399201</v>
      </c>
    </row>
    <row r="161" spans="1:6" x14ac:dyDescent="0.25">
      <c r="A161">
        <v>4</v>
      </c>
      <c r="B161">
        <v>3</v>
      </c>
      <c r="C161">
        <v>1</v>
      </c>
      <c r="D161">
        <v>3</v>
      </c>
      <c r="E161">
        <v>1.99035273142805</v>
      </c>
      <c r="F161">
        <v>1.25091458781649</v>
      </c>
    </row>
    <row r="162" spans="1:6" x14ac:dyDescent="0.25">
      <c r="A162">
        <v>4</v>
      </c>
      <c r="B162">
        <v>4</v>
      </c>
      <c r="C162">
        <v>1</v>
      </c>
      <c r="D162">
        <v>3</v>
      </c>
      <c r="E162">
        <v>2.4516338813738798</v>
      </c>
      <c r="F162">
        <v>1.48354636314647</v>
      </c>
    </row>
    <row r="163" spans="1:6" x14ac:dyDescent="0.25">
      <c r="A163">
        <v>4</v>
      </c>
      <c r="B163">
        <v>5</v>
      </c>
      <c r="C163">
        <v>1</v>
      </c>
      <c r="D163">
        <v>3</v>
      </c>
      <c r="E163">
        <v>3.0748339445454702</v>
      </c>
      <c r="F163">
        <v>1.7484825566322599</v>
      </c>
    </row>
    <row r="164" spans="1:6" x14ac:dyDescent="0.25">
      <c r="A164">
        <v>4</v>
      </c>
      <c r="B164">
        <v>6</v>
      </c>
      <c r="C164">
        <v>1</v>
      </c>
      <c r="D164">
        <v>3</v>
      </c>
      <c r="E164">
        <v>3.9626792459602398</v>
      </c>
      <c r="F164">
        <v>2.0501091885656302</v>
      </c>
    </row>
    <row r="165" spans="1:6" x14ac:dyDescent="0.25">
      <c r="A165">
        <v>4</v>
      </c>
      <c r="B165">
        <v>7</v>
      </c>
      <c r="C165">
        <v>1</v>
      </c>
      <c r="D165">
        <v>3</v>
      </c>
      <c r="E165">
        <v>5.3309634924269904</v>
      </c>
      <c r="F165">
        <v>2.39941554530738</v>
      </c>
    </row>
    <row r="166" spans="1:6" x14ac:dyDescent="0.25">
      <c r="A166">
        <v>4</v>
      </c>
      <c r="B166">
        <v>1</v>
      </c>
      <c r="C166">
        <v>1</v>
      </c>
      <c r="D166">
        <v>5</v>
      </c>
      <c r="E166">
        <v>1.5633348221672101</v>
      </c>
      <c r="F166">
        <v>0.87792226766255399</v>
      </c>
    </row>
    <row r="167" spans="1:6" x14ac:dyDescent="0.25">
      <c r="A167">
        <v>4</v>
      </c>
      <c r="B167">
        <v>2</v>
      </c>
      <c r="C167">
        <v>1</v>
      </c>
      <c r="D167">
        <v>5</v>
      </c>
      <c r="E167">
        <v>1.9187112829142701</v>
      </c>
      <c r="F167">
        <v>1.0557024676711</v>
      </c>
    </row>
    <row r="168" spans="1:6" x14ac:dyDescent="0.25">
      <c r="A168">
        <v>4</v>
      </c>
      <c r="B168">
        <v>3</v>
      </c>
      <c r="C168">
        <v>1</v>
      </c>
      <c r="D168">
        <v>5</v>
      </c>
      <c r="E168">
        <v>2.3830718958588002</v>
      </c>
      <c r="F168">
        <v>1.2591667528175901</v>
      </c>
    </row>
    <row r="169" spans="1:6" x14ac:dyDescent="0.25">
      <c r="A169">
        <v>4</v>
      </c>
      <c r="B169">
        <v>4</v>
      </c>
      <c r="C169">
        <v>1</v>
      </c>
      <c r="D169">
        <v>5</v>
      </c>
      <c r="E169">
        <v>3.0166453272014802</v>
      </c>
      <c r="F169">
        <v>1.4920049083492399</v>
      </c>
    </row>
    <row r="170" spans="1:6" x14ac:dyDescent="0.25">
      <c r="A170">
        <v>4</v>
      </c>
      <c r="B170">
        <v>5</v>
      </c>
      <c r="C170">
        <v>1</v>
      </c>
      <c r="D170">
        <v>5</v>
      </c>
      <c r="E170">
        <v>3.9306083874555098</v>
      </c>
      <c r="F170">
        <v>1.7555362923951401</v>
      </c>
    </row>
    <row r="171" spans="1:6" x14ac:dyDescent="0.25">
      <c r="A171">
        <v>4</v>
      </c>
      <c r="B171">
        <v>6</v>
      </c>
      <c r="C171">
        <v>1</v>
      </c>
      <c r="D171">
        <v>5</v>
      </c>
      <c r="E171">
        <v>5.3675254365711096</v>
      </c>
      <c r="F171">
        <v>2.0585852712397701</v>
      </c>
    </row>
    <row r="172" spans="1:6" x14ac:dyDescent="0.25">
      <c r="A172">
        <v>4</v>
      </c>
      <c r="B172">
        <v>7</v>
      </c>
      <c r="C172">
        <v>1</v>
      </c>
      <c r="D172">
        <v>5</v>
      </c>
      <c r="E172">
        <v>7.95240748688295</v>
      </c>
      <c r="F172">
        <v>2.4033016976130099</v>
      </c>
    </row>
    <row r="173" spans="1:6" x14ac:dyDescent="0.25">
      <c r="A173">
        <v>5</v>
      </c>
      <c r="B173">
        <v>1</v>
      </c>
      <c r="C173">
        <v>1</v>
      </c>
      <c r="D173">
        <v>1</v>
      </c>
      <c r="E173">
        <v>1.9365205977382101</v>
      </c>
      <c r="F173">
        <v>1.3690085359696</v>
      </c>
    </row>
    <row r="174" spans="1:6" x14ac:dyDescent="0.25">
      <c r="A174">
        <v>5</v>
      </c>
      <c r="B174">
        <v>2</v>
      </c>
      <c r="C174">
        <v>1</v>
      </c>
      <c r="D174">
        <v>1</v>
      </c>
      <c r="E174">
        <v>2.3124808791867402</v>
      </c>
      <c r="F174">
        <v>1.6469153252345199</v>
      </c>
    </row>
    <row r="175" spans="1:6" x14ac:dyDescent="0.25">
      <c r="A175">
        <v>5</v>
      </c>
      <c r="B175">
        <v>3</v>
      </c>
      <c r="C175">
        <v>1</v>
      </c>
      <c r="D175">
        <v>1</v>
      </c>
      <c r="E175">
        <v>2.7743468398516198</v>
      </c>
      <c r="F175">
        <v>1.9649236783188899</v>
      </c>
    </row>
    <row r="176" spans="1:6" x14ac:dyDescent="0.25">
      <c r="A176">
        <v>5</v>
      </c>
      <c r="B176">
        <v>4</v>
      </c>
      <c r="C176">
        <v>1</v>
      </c>
      <c r="D176">
        <v>1</v>
      </c>
      <c r="E176">
        <v>3.3566628044250502</v>
      </c>
      <c r="F176">
        <v>2.3279771294427398</v>
      </c>
    </row>
    <row r="177" spans="1:6" x14ac:dyDescent="0.25">
      <c r="A177">
        <v>5</v>
      </c>
      <c r="B177">
        <v>5</v>
      </c>
      <c r="C177">
        <v>1</v>
      </c>
      <c r="D177">
        <v>1</v>
      </c>
      <c r="E177">
        <v>4.1116589494380698</v>
      </c>
      <c r="F177">
        <v>2.7402793787935198</v>
      </c>
    </row>
    <row r="178" spans="1:6" x14ac:dyDescent="0.25">
      <c r="A178">
        <v>5</v>
      </c>
      <c r="B178">
        <v>6</v>
      </c>
      <c r="C178">
        <v>1</v>
      </c>
      <c r="D178">
        <v>1</v>
      </c>
      <c r="E178">
        <v>5.1326517200370398</v>
      </c>
      <c r="F178">
        <v>3.21219516616685</v>
      </c>
    </row>
    <row r="179" spans="1:6" x14ac:dyDescent="0.25">
      <c r="A179">
        <v>5</v>
      </c>
      <c r="B179">
        <v>1</v>
      </c>
      <c r="C179">
        <v>1</v>
      </c>
      <c r="D179">
        <v>3</v>
      </c>
      <c r="E179">
        <v>2.3063310708603102</v>
      </c>
      <c r="F179">
        <v>1.3758753939980699</v>
      </c>
    </row>
    <row r="180" spans="1:6" x14ac:dyDescent="0.25">
      <c r="A180">
        <v>5</v>
      </c>
      <c r="B180">
        <v>2</v>
      </c>
      <c r="C180">
        <v>1</v>
      </c>
      <c r="D180">
        <v>3</v>
      </c>
      <c r="E180">
        <v>2.8016634343243898</v>
      </c>
      <c r="F180">
        <v>1.64882358019808</v>
      </c>
    </row>
    <row r="181" spans="1:6" x14ac:dyDescent="0.25">
      <c r="A181">
        <v>5</v>
      </c>
      <c r="B181">
        <v>3</v>
      </c>
      <c r="C181">
        <v>1</v>
      </c>
      <c r="D181">
        <v>3</v>
      </c>
      <c r="E181">
        <v>3.43693182661386</v>
      </c>
      <c r="F181">
        <v>1.9634355054627299</v>
      </c>
    </row>
    <row r="182" spans="1:6" x14ac:dyDescent="0.25">
      <c r="A182">
        <v>5</v>
      </c>
      <c r="B182">
        <v>4</v>
      </c>
      <c r="C182">
        <v>1</v>
      </c>
      <c r="D182">
        <v>3</v>
      </c>
      <c r="E182">
        <v>4.2793584222975696</v>
      </c>
      <c r="F182">
        <v>2.3199449155772198</v>
      </c>
    </row>
    <row r="183" spans="1:6" x14ac:dyDescent="0.25">
      <c r="A183">
        <v>5</v>
      </c>
      <c r="B183">
        <v>5</v>
      </c>
      <c r="C183">
        <v>1</v>
      </c>
      <c r="D183">
        <v>3</v>
      </c>
      <c r="E183">
        <v>5.4529243615526903</v>
      </c>
      <c r="F183">
        <v>2.7274818067872801</v>
      </c>
    </row>
    <row r="184" spans="1:6" x14ac:dyDescent="0.25">
      <c r="A184">
        <v>5</v>
      </c>
      <c r="B184">
        <v>6</v>
      </c>
      <c r="C184">
        <v>1</v>
      </c>
      <c r="D184">
        <v>3</v>
      </c>
      <c r="E184">
        <v>7.1961995356794599</v>
      </c>
      <c r="F184">
        <v>3.18885577217184</v>
      </c>
    </row>
    <row r="185" spans="1:6" x14ac:dyDescent="0.25">
      <c r="A185">
        <v>5</v>
      </c>
      <c r="B185">
        <v>1</v>
      </c>
      <c r="C185">
        <v>1</v>
      </c>
      <c r="D185">
        <v>5</v>
      </c>
      <c r="E185">
        <v>2.8337682352196398</v>
      </c>
      <c r="F185">
        <v>1.3929708717195699</v>
      </c>
    </row>
    <row r="186" spans="1:6" x14ac:dyDescent="0.25">
      <c r="A186">
        <v>5</v>
      </c>
      <c r="B186">
        <v>2</v>
      </c>
      <c r="C186">
        <v>1</v>
      </c>
      <c r="D186">
        <v>5</v>
      </c>
      <c r="E186">
        <v>3.5316092502381999</v>
      </c>
      <c r="F186">
        <v>1.6639488763210599</v>
      </c>
    </row>
    <row r="187" spans="1:6" x14ac:dyDescent="0.25">
      <c r="A187">
        <v>5</v>
      </c>
      <c r="B187">
        <v>3</v>
      </c>
      <c r="C187">
        <v>1</v>
      </c>
      <c r="D187">
        <v>5</v>
      </c>
      <c r="E187">
        <v>4.4841592894445901</v>
      </c>
      <c r="F187">
        <v>1.9770910061890199</v>
      </c>
    </row>
    <row r="188" spans="1:6" x14ac:dyDescent="0.25">
      <c r="A188">
        <v>5</v>
      </c>
      <c r="B188">
        <v>4</v>
      </c>
      <c r="C188">
        <v>1</v>
      </c>
      <c r="D188">
        <v>5</v>
      </c>
      <c r="E188">
        <v>5.8580338740933797</v>
      </c>
      <c r="F188">
        <v>2.3305215410710698</v>
      </c>
    </row>
    <row r="189" spans="1:6" x14ac:dyDescent="0.25">
      <c r="A189">
        <v>5</v>
      </c>
      <c r="B189">
        <v>5</v>
      </c>
      <c r="C189">
        <v>1</v>
      </c>
      <c r="D189">
        <v>5</v>
      </c>
      <c r="E189">
        <v>8.0179974051825393</v>
      </c>
      <c r="F189">
        <v>2.73836181734461</v>
      </c>
    </row>
    <row r="190" spans="1:6" x14ac:dyDescent="0.25">
      <c r="A190">
        <v>5</v>
      </c>
      <c r="B190">
        <v>6</v>
      </c>
      <c r="C190">
        <v>1</v>
      </c>
      <c r="D190">
        <v>5</v>
      </c>
      <c r="E190">
        <v>11.8983261363441</v>
      </c>
      <c r="F190">
        <v>3.16964702266585</v>
      </c>
    </row>
  </sheetData>
  <sortState xmlns:xlrd2="http://schemas.microsoft.com/office/spreadsheetml/2017/richdata2" ref="A2:F190">
    <sortCondition ref="C2:C190"/>
    <sortCondition ref="A2:A190"/>
    <sortCondition ref="D2:D190"/>
    <sortCondition ref="B2:B190"/>
  </sortState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DAE826-2C12-42F3-9B61-A6479DEDDE33}">
  <dimension ref="A1:F190"/>
  <sheetViews>
    <sheetView topLeftCell="A153" workbookViewId="0">
      <selection activeCell="E2" sqref="E2:F190"/>
    </sheetView>
  </sheetViews>
  <sheetFormatPr defaultRowHeight="15" x14ac:dyDescent="0.25"/>
  <cols>
    <col min="5" max="5" width="9.5703125" customWidth="1"/>
  </cols>
  <sheetData>
    <row r="1" spans="1:6" x14ac:dyDescent="0.25">
      <c r="A1" t="s">
        <v>5</v>
      </c>
      <c r="B1" t="s">
        <v>0</v>
      </c>
      <c r="C1" t="s">
        <v>1</v>
      </c>
      <c r="D1" t="s">
        <v>4</v>
      </c>
      <c r="E1" t="s">
        <v>2</v>
      </c>
      <c r="F1" t="s">
        <v>3</v>
      </c>
    </row>
    <row r="2" spans="1:6" x14ac:dyDescent="0.25">
      <c r="A2">
        <v>3</v>
      </c>
      <c r="B2">
        <v>1</v>
      </c>
      <c r="C2">
        <v>0.25</v>
      </c>
      <c r="D2">
        <v>1</v>
      </c>
      <c r="E2">
        <v>36.163343922883499</v>
      </c>
      <c r="F2">
        <v>0.29210914962700901</v>
      </c>
    </row>
    <row r="3" spans="1:6" x14ac:dyDescent="0.25">
      <c r="A3">
        <v>3</v>
      </c>
      <c r="B3">
        <v>2</v>
      </c>
      <c r="C3">
        <v>0.25</v>
      </c>
      <c r="D3">
        <v>1</v>
      </c>
      <c r="E3">
        <v>34.579071654478099</v>
      </c>
      <c r="F3">
        <v>0.41045749337452397</v>
      </c>
    </row>
    <row r="4" spans="1:6" x14ac:dyDescent="0.25">
      <c r="A4">
        <v>3</v>
      </c>
      <c r="B4">
        <v>3</v>
      </c>
      <c r="C4">
        <v>0.25</v>
      </c>
      <c r="D4">
        <v>1</v>
      </c>
      <c r="E4">
        <v>32.817055765964099</v>
      </c>
      <c r="F4">
        <v>0.54286000953914604</v>
      </c>
    </row>
    <row r="5" spans="1:6" x14ac:dyDescent="0.25">
      <c r="A5">
        <v>3</v>
      </c>
      <c r="B5">
        <v>4</v>
      </c>
      <c r="C5">
        <v>0.25</v>
      </c>
      <c r="D5">
        <v>1</v>
      </c>
      <c r="E5">
        <v>31.9783813576211</v>
      </c>
      <c r="F5">
        <v>0.69066780745546497</v>
      </c>
    </row>
    <row r="6" spans="1:6" x14ac:dyDescent="0.25">
      <c r="A6">
        <v>3</v>
      </c>
      <c r="B6">
        <v>5</v>
      </c>
      <c r="C6">
        <v>0.25</v>
      </c>
      <c r="D6">
        <v>1</v>
      </c>
      <c r="E6">
        <v>31.236538229177398</v>
      </c>
      <c r="F6">
        <v>0.85569743076367799</v>
      </c>
    </row>
    <row r="7" spans="1:6" x14ac:dyDescent="0.25">
      <c r="A7">
        <v>3</v>
      </c>
      <c r="B7">
        <v>6</v>
      </c>
      <c r="C7">
        <v>0.25</v>
      </c>
      <c r="D7">
        <v>1</v>
      </c>
      <c r="E7">
        <v>32.525205022173502</v>
      </c>
      <c r="F7">
        <v>1.0416464015035201</v>
      </c>
    </row>
    <row r="8" spans="1:6" x14ac:dyDescent="0.25">
      <c r="A8">
        <v>3</v>
      </c>
      <c r="B8">
        <v>7</v>
      </c>
      <c r="C8">
        <v>0.25</v>
      </c>
      <c r="D8">
        <v>1</v>
      </c>
      <c r="E8">
        <v>35.212068866046003</v>
      </c>
      <c r="F8">
        <v>1.2527020657927199</v>
      </c>
    </row>
    <row r="9" spans="1:6" x14ac:dyDescent="0.25">
      <c r="A9">
        <v>3</v>
      </c>
      <c r="B9">
        <v>8</v>
      </c>
      <c r="C9">
        <v>0.25</v>
      </c>
      <c r="D9">
        <v>1</v>
      </c>
      <c r="E9">
        <v>38.768088658782297</v>
      </c>
      <c r="F9">
        <v>1.49958879938427</v>
      </c>
    </row>
    <row r="10" spans="1:6" x14ac:dyDescent="0.25">
      <c r="A10">
        <v>3</v>
      </c>
      <c r="B10">
        <v>1</v>
      </c>
      <c r="C10">
        <v>0.25</v>
      </c>
      <c r="D10">
        <v>3</v>
      </c>
      <c r="E10">
        <v>20.365709032687601</v>
      </c>
      <c r="F10">
        <v>0.34946998906392801</v>
      </c>
    </row>
    <row r="11" spans="1:6" x14ac:dyDescent="0.25">
      <c r="A11">
        <v>3</v>
      </c>
      <c r="B11">
        <v>2</v>
      </c>
      <c r="C11">
        <v>0.25</v>
      </c>
      <c r="D11">
        <v>3</v>
      </c>
      <c r="E11">
        <v>20.273689454394201</v>
      </c>
      <c r="F11">
        <v>0.46292256470162702</v>
      </c>
    </row>
    <row r="12" spans="1:6" x14ac:dyDescent="0.25">
      <c r="A12">
        <v>3</v>
      </c>
      <c r="B12">
        <v>3</v>
      </c>
      <c r="C12">
        <v>0.25</v>
      </c>
      <c r="D12">
        <v>3</v>
      </c>
      <c r="E12">
        <v>20.7803386394441</v>
      </c>
      <c r="F12">
        <v>0.59022503353328304</v>
      </c>
    </row>
    <row r="13" spans="1:6" x14ac:dyDescent="0.25">
      <c r="A13">
        <v>3</v>
      </c>
      <c r="B13">
        <v>4</v>
      </c>
      <c r="C13">
        <v>0.25</v>
      </c>
      <c r="D13">
        <v>3</v>
      </c>
      <c r="E13">
        <v>21.7461208803301</v>
      </c>
      <c r="F13">
        <v>0.733308773101505</v>
      </c>
    </row>
    <row r="14" spans="1:6" x14ac:dyDescent="0.25">
      <c r="A14">
        <v>3</v>
      </c>
      <c r="B14">
        <v>5</v>
      </c>
      <c r="C14">
        <v>0.25</v>
      </c>
      <c r="D14">
        <v>3</v>
      </c>
      <c r="E14">
        <v>23.329775263906701</v>
      </c>
      <c r="F14">
        <v>0.89428456848583204</v>
      </c>
    </row>
    <row r="15" spans="1:6" x14ac:dyDescent="0.25">
      <c r="A15">
        <v>3</v>
      </c>
      <c r="B15">
        <v>6</v>
      </c>
      <c r="C15">
        <v>0.25</v>
      </c>
      <c r="D15">
        <v>3</v>
      </c>
      <c r="E15">
        <v>25.5087281907497</v>
      </c>
      <c r="F15">
        <v>1.0764848803576901</v>
      </c>
    </row>
    <row r="16" spans="1:6" x14ac:dyDescent="0.25">
      <c r="A16">
        <v>3</v>
      </c>
      <c r="B16">
        <v>7</v>
      </c>
      <c r="C16">
        <v>0.25</v>
      </c>
      <c r="D16">
        <v>3</v>
      </c>
      <c r="E16">
        <v>29.348510974231601</v>
      </c>
      <c r="F16">
        <v>1.2854648542245299</v>
      </c>
    </row>
    <row r="17" spans="1:6" x14ac:dyDescent="0.25">
      <c r="A17">
        <v>3</v>
      </c>
      <c r="B17">
        <v>8</v>
      </c>
      <c r="C17">
        <v>0.25</v>
      </c>
      <c r="D17">
        <v>3</v>
      </c>
      <c r="E17">
        <v>35.264999405679902</v>
      </c>
      <c r="F17">
        <v>1.5307937545958601</v>
      </c>
    </row>
    <row r="18" spans="1:6" x14ac:dyDescent="0.25">
      <c r="A18">
        <v>3</v>
      </c>
      <c r="B18">
        <v>1</v>
      </c>
      <c r="C18">
        <v>0.25</v>
      </c>
      <c r="D18">
        <v>5</v>
      </c>
      <c r="E18">
        <v>16.9380772517998</v>
      </c>
      <c r="F18">
        <v>0.38023460935879599</v>
      </c>
    </row>
    <row r="19" spans="1:6" x14ac:dyDescent="0.25">
      <c r="A19">
        <v>3</v>
      </c>
      <c r="B19">
        <v>2</v>
      </c>
      <c r="C19">
        <v>0.25</v>
      </c>
      <c r="D19">
        <v>5</v>
      </c>
      <c r="E19">
        <v>17.626727801323</v>
      </c>
      <c r="F19">
        <v>0.49144390599916499</v>
      </c>
    </row>
    <row r="20" spans="1:6" x14ac:dyDescent="0.25">
      <c r="A20">
        <v>3</v>
      </c>
      <c r="B20">
        <v>3</v>
      </c>
      <c r="C20">
        <v>0.25</v>
      </c>
      <c r="D20">
        <v>5</v>
      </c>
      <c r="E20">
        <v>18.481289756940601</v>
      </c>
      <c r="F20">
        <v>0.61682595450884803</v>
      </c>
    </row>
    <row r="21" spans="1:6" x14ac:dyDescent="0.25">
      <c r="A21">
        <v>3</v>
      </c>
      <c r="B21">
        <v>4</v>
      </c>
      <c r="C21">
        <v>0.25</v>
      </c>
      <c r="D21">
        <v>5</v>
      </c>
      <c r="E21">
        <v>20.188849466091099</v>
      </c>
      <c r="F21">
        <v>0.75828195063335602</v>
      </c>
    </row>
    <row r="22" spans="1:6" x14ac:dyDescent="0.25">
      <c r="A22">
        <v>3</v>
      </c>
      <c r="B22">
        <v>5</v>
      </c>
      <c r="C22">
        <v>0.25</v>
      </c>
      <c r="D22">
        <v>5</v>
      </c>
      <c r="E22">
        <v>22.4615461643134</v>
      </c>
      <c r="F22">
        <v>0.91825147136836505</v>
      </c>
    </row>
    <row r="23" spans="1:6" x14ac:dyDescent="0.25">
      <c r="A23">
        <v>3</v>
      </c>
      <c r="B23">
        <v>6</v>
      </c>
      <c r="C23">
        <v>0.25</v>
      </c>
      <c r="D23">
        <v>5</v>
      </c>
      <c r="E23">
        <v>25.816815681364101</v>
      </c>
      <c r="F23">
        <v>1.10076208672371</v>
      </c>
    </row>
    <row r="24" spans="1:6" x14ac:dyDescent="0.25">
      <c r="A24">
        <v>3</v>
      </c>
      <c r="B24">
        <v>7</v>
      </c>
      <c r="C24">
        <v>0.25</v>
      </c>
      <c r="D24">
        <v>5</v>
      </c>
      <c r="E24">
        <v>31.766617367573101</v>
      </c>
      <c r="F24">
        <v>1.3121535925413801</v>
      </c>
    </row>
    <row r="25" spans="1:6" x14ac:dyDescent="0.25">
      <c r="A25">
        <v>3</v>
      </c>
      <c r="B25">
        <v>8</v>
      </c>
      <c r="C25">
        <v>0.25</v>
      </c>
      <c r="D25">
        <v>5</v>
      </c>
      <c r="E25">
        <v>41.306558109015697</v>
      </c>
      <c r="F25">
        <v>1.5623767037104801</v>
      </c>
    </row>
    <row r="26" spans="1:6" x14ac:dyDescent="0.25">
      <c r="A26">
        <v>4</v>
      </c>
      <c r="B26">
        <v>1</v>
      </c>
      <c r="C26">
        <v>0.25</v>
      </c>
      <c r="D26">
        <v>1</v>
      </c>
      <c r="E26">
        <v>66.667371330317295</v>
      </c>
      <c r="F26">
        <v>0.59208377980012905</v>
      </c>
    </row>
    <row r="27" spans="1:6" x14ac:dyDescent="0.25">
      <c r="A27">
        <v>4</v>
      </c>
      <c r="B27">
        <v>2</v>
      </c>
      <c r="C27">
        <v>0.25</v>
      </c>
      <c r="D27">
        <v>1</v>
      </c>
      <c r="E27">
        <v>63.886431131472399</v>
      </c>
      <c r="F27">
        <v>0.79530549875443801</v>
      </c>
    </row>
    <row r="28" spans="1:6" x14ac:dyDescent="0.25">
      <c r="A28">
        <v>4</v>
      </c>
      <c r="B28">
        <v>3</v>
      </c>
      <c r="C28">
        <v>0.25</v>
      </c>
      <c r="D28">
        <v>1</v>
      </c>
      <c r="E28">
        <v>60.782978593522699</v>
      </c>
      <c r="F28">
        <v>1.0234167092656199</v>
      </c>
    </row>
    <row r="29" spans="1:6" x14ac:dyDescent="0.25">
      <c r="A29">
        <v>4</v>
      </c>
      <c r="B29">
        <v>4</v>
      </c>
      <c r="C29">
        <v>0.25</v>
      </c>
      <c r="D29">
        <v>1</v>
      </c>
      <c r="E29">
        <v>60.354347232102498</v>
      </c>
      <c r="F29">
        <v>1.2819519285835399</v>
      </c>
    </row>
    <row r="30" spans="1:6" x14ac:dyDescent="0.25">
      <c r="A30">
        <v>4</v>
      </c>
      <c r="B30">
        <v>5</v>
      </c>
      <c r="C30">
        <v>0.25</v>
      </c>
      <c r="D30">
        <v>1</v>
      </c>
      <c r="E30">
        <v>60.361610002425799</v>
      </c>
      <c r="F30">
        <v>1.5696949239842199</v>
      </c>
    </row>
    <row r="31" spans="1:6" x14ac:dyDescent="0.25">
      <c r="A31">
        <v>4</v>
      </c>
      <c r="B31">
        <v>6</v>
      </c>
      <c r="C31">
        <v>0.25</v>
      </c>
      <c r="D31">
        <v>1</v>
      </c>
      <c r="E31">
        <v>60.554218846209203</v>
      </c>
      <c r="F31">
        <v>1.8964337277705201</v>
      </c>
    </row>
    <row r="32" spans="1:6" x14ac:dyDescent="0.25">
      <c r="A32">
        <v>4</v>
      </c>
      <c r="B32">
        <v>7</v>
      </c>
      <c r="C32">
        <v>0.25</v>
      </c>
      <c r="D32">
        <v>1</v>
      </c>
      <c r="E32">
        <v>65.307402604164395</v>
      </c>
      <c r="F32">
        <v>2.2706515912082299</v>
      </c>
    </row>
    <row r="33" spans="1:6" x14ac:dyDescent="0.25">
      <c r="A33">
        <v>4</v>
      </c>
      <c r="B33">
        <v>1</v>
      </c>
      <c r="C33">
        <v>0.25</v>
      </c>
      <c r="D33">
        <v>3</v>
      </c>
      <c r="E33">
        <v>34.236077223710502</v>
      </c>
      <c r="F33">
        <v>0.70543136135071005</v>
      </c>
    </row>
    <row r="34" spans="1:6" x14ac:dyDescent="0.25">
      <c r="A34">
        <v>4</v>
      </c>
      <c r="B34">
        <v>2</v>
      </c>
      <c r="C34">
        <v>0.25</v>
      </c>
      <c r="D34">
        <v>3</v>
      </c>
      <c r="E34">
        <v>34.095436185736702</v>
      </c>
      <c r="F34">
        <v>0.89811136820010595</v>
      </c>
    </row>
    <row r="35" spans="1:6" x14ac:dyDescent="0.25">
      <c r="A35">
        <v>4</v>
      </c>
      <c r="B35">
        <v>3</v>
      </c>
      <c r="C35">
        <v>0.25</v>
      </c>
      <c r="D35">
        <v>3</v>
      </c>
      <c r="E35">
        <v>35.558015618413002</v>
      </c>
      <c r="F35">
        <v>1.1179070469757999</v>
      </c>
    </row>
    <row r="36" spans="1:6" x14ac:dyDescent="0.25">
      <c r="A36">
        <v>4</v>
      </c>
      <c r="B36">
        <v>4</v>
      </c>
      <c r="C36">
        <v>0.25</v>
      </c>
      <c r="D36">
        <v>3</v>
      </c>
      <c r="E36">
        <v>37.499090906833601</v>
      </c>
      <c r="F36">
        <v>1.3664344600146101</v>
      </c>
    </row>
    <row r="37" spans="1:6" x14ac:dyDescent="0.25">
      <c r="A37">
        <v>4</v>
      </c>
      <c r="B37">
        <v>5</v>
      </c>
      <c r="C37">
        <v>0.25</v>
      </c>
      <c r="D37">
        <v>3</v>
      </c>
      <c r="E37">
        <v>40.890991350260997</v>
      </c>
      <c r="F37">
        <v>1.64877533948886</v>
      </c>
    </row>
    <row r="38" spans="1:6" x14ac:dyDescent="0.25">
      <c r="A38">
        <v>4</v>
      </c>
      <c r="B38">
        <v>6</v>
      </c>
      <c r="C38">
        <v>0.25</v>
      </c>
      <c r="D38">
        <v>3</v>
      </c>
      <c r="E38">
        <v>45.280922175078501</v>
      </c>
      <c r="F38">
        <v>1.96938365835083</v>
      </c>
    </row>
    <row r="39" spans="1:6" x14ac:dyDescent="0.25">
      <c r="A39">
        <v>4</v>
      </c>
      <c r="B39">
        <v>7</v>
      </c>
      <c r="C39">
        <v>0.25</v>
      </c>
      <c r="D39">
        <v>3</v>
      </c>
      <c r="E39">
        <v>54.588081781797101</v>
      </c>
      <c r="F39">
        <v>2.3409887303794998</v>
      </c>
    </row>
    <row r="40" spans="1:6" x14ac:dyDescent="0.25">
      <c r="A40">
        <v>4</v>
      </c>
      <c r="B40">
        <v>1</v>
      </c>
      <c r="C40">
        <v>0.25</v>
      </c>
      <c r="D40">
        <v>5</v>
      </c>
      <c r="E40">
        <v>27.7733650585159</v>
      </c>
      <c r="F40">
        <v>0.76296574566491804</v>
      </c>
    </row>
    <row r="41" spans="1:6" x14ac:dyDescent="0.25">
      <c r="A41">
        <v>4</v>
      </c>
      <c r="B41">
        <v>2</v>
      </c>
      <c r="C41">
        <v>0.25</v>
      </c>
      <c r="D41">
        <v>5</v>
      </c>
      <c r="E41">
        <v>29.394843384886801</v>
      </c>
      <c r="F41">
        <v>0.95219412011767002</v>
      </c>
    </row>
    <row r="42" spans="1:6" x14ac:dyDescent="0.25">
      <c r="A42">
        <v>4</v>
      </c>
      <c r="B42">
        <v>3</v>
      </c>
      <c r="C42">
        <v>0.25</v>
      </c>
      <c r="D42">
        <v>5</v>
      </c>
      <c r="E42">
        <v>31.273325951599499</v>
      </c>
      <c r="F42">
        <v>1.1692991068929099</v>
      </c>
    </row>
    <row r="43" spans="1:6" x14ac:dyDescent="0.25">
      <c r="A43">
        <v>4</v>
      </c>
      <c r="B43">
        <v>4</v>
      </c>
      <c r="C43">
        <v>0.25</v>
      </c>
      <c r="D43">
        <v>5</v>
      </c>
      <c r="E43">
        <v>35.532318814305803</v>
      </c>
      <c r="F43">
        <v>1.41747364579378</v>
      </c>
    </row>
    <row r="44" spans="1:6" x14ac:dyDescent="0.25">
      <c r="A44">
        <v>4</v>
      </c>
      <c r="B44">
        <v>5</v>
      </c>
      <c r="C44">
        <v>0.25</v>
      </c>
      <c r="D44">
        <v>5</v>
      </c>
      <c r="E44">
        <v>39.282452560777699</v>
      </c>
      <c r="F44">
        <v>1.6976411974198</v>
      </c>
    </row>
    <row r="45" spans="1:6" x14ac:dyDescent="0.25">
      <c r="A45">
        <v>4</v>
      </c>
      <c r="B45">
        <v>6</v>
      </c>
      <c r="C45">
        <v>0.25</v>
      </c>
      <c r="D45">
        <v>5</v>
      </c>
      <c r="E45">
        <v>48.8706162682235</v>
      </c>
      <c r="F45">
        <v>2.02293811387552</v>
      </c>
    </row>
    <row r="46" spans="1:6" x14ac:dyDescent="0.25">
      <c r="A46">
        <v>4</v>
      </c>
      <c r="B46">
        <v>7</v>
      </c>
      <c r="C46">
        <v>0.25</v>
      </c>
      <c r="D46">
        <v>5</v>
      </c>
      <c r="E46">
        <v>63.295308568757498</v>
      </c>
      <c r="F46">
        <v>2.4001535858596301</v>
      </c>
    </row>
    <row r="47" spans="1:6" x14ac:dyDescent="0.25">
      <c r="A47">
        <v>5</v>
      </c>
      <c r="B47">
        <v>1</v>
      </c>
      <c r="C47">
        <v>0.25</v>
      </c>
      <c r="D47">
        <v>1</v>
      </c>
      <c r="E47">
        <v>102.48999016943399</v>
      </c>
      <c r="F47">
        <v>1.0020992496408101</v>
      </c>
    </row>
    <row r="48" spans="1:6" x14ac:dyDescent="0.25">
      <c r="A48">
        <v>5</v>
      </c>
      <c r="B48">
        <v>2</v>
      </c>
      <c r="C48">
        <v>0.25</v>
      </c>
      <c r="D48">
        <v>1</v>
      </c>
      <c r="E48">
        <v>98.356503586484095</v>
      </c>
      <c r="F48">
        <v>1.3116210411315801</v>
      </c>
    </row>
    <row r="49" spans="1:6" x14ac:dyDescent="0.25">
      <c r="A49">
        <v>5</v>
      </c>
      <c r="B49">
        <v>3</v>
      </c>
      <c r="C49">
        <v>0.25</v>
      </c>
      <c r="D49">
        <v>1</v>
      </c>
      <c r="E49">
        <v>94.989931781735194</v>
      </c>
      <c r="F49">
        <v>1.6565233747616901</v>
      </c>
    </row>
    <row r="50" spans="1:6" x14ac:dyDescent="0.25">
      <c r="A50">
        <v>5</v>
      </c>
      <c r="B50">
        <v>4</v>
      </c>
      <c r="C50">
        <v>0.25</v>
      </c>
      <c r="D50">
        <v>1</v>
      </c>
      <c r="E50">
        <v>94.992828196966997</v>
      </c>
      <c r="F50">
        <v>2.0504658500816202</v>
      </c>
    </row>
    <row r="51" spans="1:6" x14ac:dyDescent="0.25">
      <c r="A51">
        <v>5</v>
      </c>
      <c r="B51">
        <v>5</v>
      </c>
      <c r="C51">
        <v>0.25</v>
      </c>
      <c r="D51">
        <v>1</v>
      </c>
      <c r="E51">
        <v>95.8598400128473</v>
      </c>
      <c r="F51">
        <v>2.4907057184543699</v>
      </c>
    </row>
    <row r="52" spans="1:6" x14ac:dyDescent="0.25">
      <c r="A52">
        <v>5</v>
      </c>
      <c r="B52">
        <v>6</v>
      </c>
      <c r="C52">
        <v>0.25</v>
      </c>
      <c r="D52">
        <v>1</v>
      </c>
      <c r="E52">
        <v>98.848718713233396</v>
      </c>
      <c r="F52">
        <v>2.9975119071035699</v>
      </c>
    </row>
    <row r="53" spans="1:6" x14ac:dyDescent="0.25">
      <c r="A53">
        <v>5</v>
      </c>
      <c r="B53">
        <v>1</v>
      </c>
      <c r="C53">
        <v>0.25</v>
      </c>
      <c r="D53">
        <v>3</v>
      </c>
      <c r="E53">
        <v>50.706042172074397</v>
      </c>
      <c r="F53">
        <v>1.18060199183014</v>
      </c>
    </row>
    <row r="54" spans="1:6" x14ac:dyDescent="0.25">
      <c r="A54">
        <v>5</v>
      </c>
      <c r="B54">
        <v>2</v>
      </c>
      <c r="C54">
        <v>0.25</v>
      </c>
      <c r="D54">
        <v>3</v>
      </c>
      <c r="E54">
        <v>50.271983248662004</v>
      </c>
      <c r="F54">
        <v>1.4731359130233299</v>
      </c>
    </row>
    <row r="55" spans="1:6" x14ac:dyDescent="0.25">
      <c r="A55">
        <v>5</v>
      </c>
      <c r="B55">
        <v>3</v>
      </c>
      <c r="C55">
        <v>0.25</v>
      </c>
      <c r="D55">
        <v>3</v>
      </c>
      <c r="E55">
        <v>54.978754776654299</v>
      </c>
      <c r="F55">
        <v>1.80852611440553</v>
      </c>
    </row>
    <row r="56" spans="1:6" x14ac:dyDescent="0.25">
      <c r="A56">
        <v>5</v>
      </c>
      <c r="B56">
        <v>4</v>
      </c>
      <c r="C56">
        <v>0.25</v>
      </c>
      <c r="D56">
        <v>3</v>
      </c>
      <c r="E56">
        <v>56.067531512345496</v>
      </c>
      <c r="F56">
        <v>2.1877710166693198</v>
      </c>
    </row>
    <row r="57" spans="1:6" x14ac:dyDescent="0.25">
      <c r="A57">
        <v>5</v>
      </c>
      <c r="B57">
        <v>5</v>
      </c>
      <c r="C57">
        <v>0.25</v>
      </c>
      <c r="D57">
        <v>3</v>
      </c>
      <c r="E57">
        <v>64.089977905670594</v>
      </c>
      <c r="F57">
        <v>2.6221026447717399</v>
      </c>
    </row>
    <row r="58" spans="1:6" x14ac:dyDescent="0.25">
      <c r="A58">
        <v>5</v>
      </c>
      <c r="B58">
        <v>6</v>
      </c>
      <c r="C58">
        <v>0.25</v>
      </c>
      <c r="D58">
        <v>3</v>
      </c>
      <c r="E58">
        <v>70.322391581263204</v>
      </c>
      <c r="F58">
        <v>3.1139219404214802</v>
      </c>
    </row>
    <row r="59" spans="1:6" x14ac:dyDescent="0.25">
      <c r="A59">
        <v>5</v>
      </c>
      <c r="B59">
        <v>1</v>
      </c>
      <c r="C59">
        <v>0.25</v>
      </c>
      <c r="D59">
        <v>5</v>
      </c>
      <c r="E59">
        <v>40.9155900988874</v>
      </c>
      <c r="F59">
        <v>1.2721435881465299</v>
      </c>
    </row>
    <row r="60" spans="1:6" x14ac:dyDescent="0.25">
      <c r="A60">
        <v>5</v>
      </c>
      <c r="B60">
        <v>2</v>
      </c>
      <c r="C60">
        <v>0.25</v>
      </c>
      <c r="D60">
        <v>5</v>
      </c>
      <c r="E60">
        <v>42.860357385680899</v>
      </c>
      <c r="F60">
        <v>1.55919993703145</v>
      </c>
    </row>
    <row r="61" spans="1:6" x14ac:dyDescent="0.25">
      <c r="A61">
        <v>5</v>
      </c>
      <c r="B61">
        <v>3</v>
      </c>
      <c r="C61">
        <v>0.25</v>
      </c>
      <c r="D61">
        <v>5</v>
      </c>
      <c r="E61">
        <v>48.823990667650001</v>
      </c>
      <c r="F61">
        <v>1.89240249001979</v>
      </c>
    </row>
    <row r="62" spans="1:6" x14ac:dyDescent="0.25">
      <c r="A62">
        <v>5</v>
      </c>
      <c r="B62">
        <v>4</v>
      </c>
      <c r="C62">
        <v>0.25</v>
      </c>
      <c r="D62">
        <v>5</v>
      </c>
      <c r="E62">
        <v>54.252789561629399</v>
      </c>
      <c r="F62">
        <v>2.2713127846203598</v>
      </c>
    </row>
    <row r="63" spans="1:6" x14ac:dyDescent="0.25">
      <c r="A63">
        <v>5</v>
      </c>
      <c r="B63">
        <v>5</v>
      </c>
      <c r="C63">
        <v>0.25</v>
      </c>
      <c r="D63">
        <v>5</v>
      </c>
      <c r="E63">
        <v>68.332547092153206</v>
      </c>
      <c r="F63">
        <v>2.7090254761900701</v>
      </c>
    </row>
    <row r="64" spans="1:6" x14ac:dyDescent="0.25">
      <c r="A64">
        <v>5</v>
      </c>
      <c r="B64">
        <v>6</v>
      </c>
      <c r="C64">
        <v>0.25</v>
      </c>
      <c r="D64">
        <v>5</v>
      </c>
      <c r="E64">
        <v>66.218251081661194</v>
      </c>
      <c r="F64">
        <v>3.2068703599593</v>
      </c>
    </row>
    <row r="65" spans="1:6" x14ac:dyDescent="0.25">
      <c r="A65">
        <v>3</v>
      </c>
      <c r="B65">
        <v>1</v>
      </c>
      <c r="C65">
        <v>0.5</v>
      </c>
      <c r="D65">
        <v>1</v>
      </c>
      <c r="E65">
        <v>21.3940465033285</v>
      </c>
      <c r="F65">
        <v>0.281447511014638</v>
      </c>
    </row>
    <row r="66" spans="1:6" x14ac:dyDescent="0.25">
      <c r="A66">
        <v>3</v>
      </c>
      <c r="B66">
        <v>2</v>
      </c>
      <c r="C66">
        <v>0.5</v>
      </c>
      <c r="D66">
        <v>1</v>
      </c>
      <c r="E66">
        <v>20.3943067417392</v>
      </c>
      <c r="F66">
        <v>0.39912124254922299</v>
      </c>
    </row>
    <row r="67" spans="1:6" x14ac:dyDescent="0.25">
      <c r="A67">
        <v>3</v>
      </c>
      <c r="B67">
        <v>3</v>
      </c>
      <c r="C67">
        <v>0.5</v>
      </c>
      <c r="D67">
        <v>1</v>
      </c>
      <c r="E67">
        <v>19.176720068181002</v>
      </c>
      <c r="F67">
        <v>0.53119998214066</v>
      </c>
    </row>
    <row r="68" spans="1:6" x14ac:dyDescent="0.25">
      <c r="A68">
        <v>3</v>
      </c>
      <c r="B68">
        <v>4</v>
      </c>
      <c r="C68">
        <v>0.5</v>
      </c>
      <c r="D68">
        <v>1</v>
      </c>
      <c r="E68">
        <v>18.6934364149385</v>
      </c>
      <c r="F68">
        <v>0.67828230855110705</v>
      </c>
    </row>
    <row r="69" spans="1:6" x14ac:dyDescent="0.25">
      <c r="A69">
        <v>3</v>
      </c>
      <c r="B69">
        <v>5</v>
      </c>
      <c r="C69">
        <v>0.5</v>
      </c>
      <c r="D69">
        <v>1</v>
      </c>
      <c r="E69">
        <v>18.130460816560301</v>
      </c>
      <c r="F69">
        <v>0.84261826790250405</v>
      </c>
    </row>
    <row r="70" spans="1:6" x14ac:dyDescent="0.25">
      <c r="A70">
        <v>3</v>
      </c>
      <c r="B70">
        <v>6</v>
      </c>
      <c r="C70">
        <v>0.5</v>
      </c>
      <c r="D70">
        <v>1</v>
      </c>
      <c r="E70">
        <v>18.9890319144736</v>
      </c>
      <c r="F70">
        <v>1.0265733979943401</v>
      </c>
    </row>
    <row r="71" spans="1:6" x14ac:dyDescent="0.25">
      <c r="A71">
        <v>3</v>
      </c>
      <c r="B71">
        <v>7</v>
      </c>
      <c r="C71">
        <v>0.5</v>
      </c>
      <c r="D71">
        <v>1</v>
      </c>
      <c r="E71">
        <v>20.288641083391699</v>
      </c>
      <c r="F71">
        <v>1.23631722168033</v>
      </c>
    </row>
    <row r="72" spans="1:6" x14ac:dyDescent="0.25">
      <c r="A72">
        <v>3</v>
      </c>
      <c r="B72">
        <v>8</v>
      </c>
      <c r="C72">
        <v>0.5</v>
      </c>
      <c r="D72">
        <v>1</v>
      </c>
      <c r="E72">
        <v>22.293437847355602</v>
      </c>
      <c r="F72">
        <v>1.48052633092152</v>
      </c>
    </row>
    <row r="73" spans="1:6" x14ac:dyDescent="0.25">
      <c r="A73">
        <v>3</v>
      </c>
      <c r="B73">
        <v>1</v>
      </c>
      <c r="C73">
        <v>0.5</v>
      </c>
      <c r="D73">
        <v>3</v>
      </c>
      <c r="E73">
        <v>11.5541920281582</v>
      </c>
      <c r="F73">
        <v>0.34265763749238198</v>
      </c>
    </row>
    <row r="74" spans="1:6" x14ac:dyDescent="0.25">
      <c r="A74">
        <v>3</v>
      </c>
      <c r="B74">
        <v>2</v>
      </c>
      <c r="C74">
        <v>0.5</v>
      </c>
      <c r="D74">
        <v>3</v>
      </c>
      <c r="E74">
        <v>11.522584313948601</v>
      </c>
      <c r="F74">
        <v>0.454900612378145</v>
      </c>
    </row>
    <row r="75" spans="1:6" x14ac:dyDescent="0.25">
      <c r="A75">
        <v>3</v>
      </c>
      <c r="B75">
        <v>3</v>
      </c>
      <c r="C75">
        <v>0.5</v>
      </c>
      <c r="D75">
        <v>3</v>
      </c>
      <c r="E75">
        <v>11.831857117789999</v>
      </c>
      <c r="F75">
        <v>0.581286743251202</v>
      </c>
    </row>
    <row r="76" spans="1:6" x14ac:dyDescent="0.25">
      <c r="A76">
        <v>3</v>
      </c>
      <c r="B76">
        <v>4</v>
      </c>
      <c r="C76">
        <v>0.5</v>
      </c>
      <c r="D76">
        <v>3</v>
      </c>
      <c r="E76">
        <v>12.320625767688799</v>
      </c>
      <c r="F76">
        <v>0.72331680455267</v>
      </c>
    </row>
    <row r="77" spans="1:6" x14ac:dyDescent="0.25">
      <c r="A77">
        <v>3</v>
      </c>
      <c r="B77">
        <v>5</v>
      </c>
      <c r="C77">
        <v>0.5</v>
      </c>
      <c r="D77">
        <v>3</v>
      </c>
      <c r="E77">
        <v>13.1920196789667</v>
      </c>
      <c r="F77">
        <v>0.88298278838905897</v>
      </c>
    </row>
    <row r="78" spans="1:6" x14ac:dyDescent="0.25">
      <c r="A78">
        <v>3</v>
      </c>
      <c r="B78">
        <v>6</v>
      </c>
      <c r="C78">
        <v>0.5</v>
      </c>
      <c r="D78">
        <v>3</v>
      </c>
      <c r="E78">
        <v>14.4097516529943</v>
      </c>
      <c r="F78">
        <v>1.0632518723320901</v>
      </c>
    </row>
    <row r="79" spans="1:6" x14ac:dyDescent="0.25">
      <c r="A79">
        <v>3</v>
      </c>
      <c r="B79">
        <v>7</v>
      </c>
      <c r="C79">
        <v>0.5</v>
      </c>
      <c r="D79">
        <v>3</v>
      </c>
      <c r="E79">
        <v>16.360580202142302</v>
      </c>
      <c r="F79">
        <v>1.27057383644762</v>
      </c>
    </row>
    <row r="80" spans="1:6" x14ac:dyDescent="0.25">
      <c r="A80">
        <v>3</v>
      </c>
      <c r="B80">
        <v>8</v>
      </c>
      <c r="C80">
        <v>0.5</v>
      </c>
      <c r="D80">
        <v>3</v>
      </c>
      <c r="E80">
        <v>19.6904973593014</v>
      </c>
      <c r="F80">
        <v>1.5122710944017901</v>
      </c>
    </row>
    <row r="81" spans="1:6" x14ac:dyDescent="0.25">
      <c r="A81">
        <v>3</v>
      </c>
      <c r="B81">
        <v>1</v>
      </c>
      <c r="C81">
        <v>0.5</v>
      </c>
      <c r="D81">
        <v>5</v>
      </c>
      <c r="E81">
        <v>9.4524050546121199</v>
      </c>
      <c r="F81">
        <v>0.374439084828878</v>
      </c>
    </row>
    <row r="82" spans="1:6" x14ac:dyDescent="0.25">
      <c r="A82">
        <v>3</v>
      </c>
      <c r="B82">
        <v>2</v>
      </c>
      <c r="C82">
        <v>0.5</v>
      </c>
      <c r="D82">
        <v>5</v>
      </c>
      <c r="E82">
        <v>9.9124251512243209</v>
      </c>
      <c r="F82">
        <v>0.48424285727642402</v>
      </c>
    </row>
    <row r="83" spans="1:6" x14ac:dyDescent="0.25">
      <c r="A83">
        <v>3</v>
      </c>
      <c r="B83">
        <v>3</v>
      </c>
      <c r="C83">
        <v>0.5</v>
      </c>
      <c r="D83">
        <v>5</v>
      </c>
      <c r="E83">
        <v>10.3113260907356</v>
      </c>
      <c r="F83">
        <v>0.60857132315893603</v>
      </c>
    </row>
    <row r="84" spans="1:6" x14ac:dyDescent="0.25">
      <c r="A84">
        <v>3</v>
      </c>
      <c r="B84">
        <v>4</v>
      </c>
      <c r="C84">
        <v>0.5</v>
      </c>
      <c r="D84">
        <v>5</v>
      </c>
      <c r="E84">
        <v>11.167083209868199</v>
      </c>
      <c r="F84">
        <v>0.74909642052082404</v>
      </c>
    </row>
    <row r="85" spans="1:6" x14ac:dyDescent="0.25">
      <c r="A85">
        <v>3</v>
      </c>
      <c r="B85">
        <v>5</v>
      </c>
      <c r="C85">
        <v>0.5</v>
      </c>
      <c r="D85">
        <v>5</v>
      </c>
      <c r="E85">
        <v>12.438069312243799</v>
      </c>
      <c r="F85">
        <v>0.90757740301058698</v>
      </c>
    </row>
    <row r="86" spans="1:6" x14ac:dyDescent="0.25">
      <c r="A86">
        <v>3</v>
      </c>
      <c r="B86">
        <v>6</v>
      </c>
      <c r="C86">
        <v>0.5</v>
      </c>
      <c r="D86">
        <v>5</v>
      </c>
      <c r="E86">
        <v>14.2838266713972</v>
      </c>
      <c r="F86">
        <v>1.0879547955743401</v>
      </c>
    </row>
    <row r="87" spans="1:6" x14ac:dyDescent="0.25">
      <c r="A87">
        <v>3</v>
      </c>
      <c r="B87">
        <v>7</v>
      </c>
      <c r="C87">
        <v>0.5</v>
      </c>
      <c r="D87">
        <v>5</v>
      </c>
      <c r="E87">
        <v>17.5042681804449</v>
      </c>
      <c r="F87">
        <v>1.29629415489861</v>
      </c>
    </row>
    <row r="88" spans="1:6" x14ac:dyDescent="0.25">
      <c r="A88">
        <v>3</v>
      </c>
      <c r="B88">
        <v>8</v>
      </c>
      <c r="C88">
        <v>0.5</v>
      </c>
      <c r="D88">
        <v>5</v>
      </c>
      <c r="E88">
        <v>22.623585596795198</v>
      </c>
      <c r="F88">
        <v>1.5423037093732299</v>
      </c>
    </row>
    <row r="89" spans="1:6" x14ac:dyDescent="0.25">
      <c r="A89">
        <v>4</v>
      </c>
      <c r="B89">
        <v>1</v>
      </c>
      <c r="C89">
        <v>0.5</v>
      </c>
      <c r="D89">
        <v>1</v>
      </c>
      <c r="E89">
        <v>39.108323786968803</v>
      </c>
      <c r="F89">
        <v>0.57309912690121501</v>
      </c>
    </row>
    <row r="90" spans="1:6" x14ac:dyDescent="0.25">
      <c r="A90">
        <v>4</v>
      </c>
      <c r="B90">
        <v>2</v>
      </c>
      <c r="C90">
        <v>0.5</v>
      </c>
      <c r="D90">
        <v>1</v>
      </c>
      <c r="E90">
        <v>37.189728023279699</v>
      </c>
      <c r="F90">
        <v>0.77562290165338899</v>
      </c>
    </row>
    <row r="91" spans="1:6" x14ac:dyDescent="0.25">
      <c r="A91">
        <v>4</v>
      </c>
      <c r="B91">
        <v>3</v>
      </c>
      <c r="C91">
        <v>0.5</v>
      </c>
      <c r="D91">
        <v>1</v>
      </c>
      <c r="E91">
        <v>35.5244829873116</v>
      </c>
      <c r="F91">
        <v>1.0021559098247399</v>
      </c>
    </row>
    <row r="92" spans="1:6" x14ac:dyDescent="0.25">
      <c r="A92">
        <v>4</v>
      </c>
      <c r="B92">
        <v>4</v>
      </c>
      <c r="C92">
        <v>0.5</v>
      </c>
      <c r="D92">
        <v>1</v>
      </c>
      <c r="E92">
        <v>35.110162958618297</v>
      </c>
      <c r="F92">
        <v>1.25987619565917</v>
      </c>
    </row>
    <row r="93" spans="1:6" x14ac:dyDescent="0.25">
      <c r="A93">
        <v>4</v>
      </c>
      <c r="B93">
        <v>5</v>
      </c>
      <c r="C93">
        <v>0.5</v>
      </c>
      <c r="D93">
        <v>1</v>
      </c>
      <c r="E93">
        <v>35.129946038713399</v>
      </c>
      <c r="F93">
        <v>1.54586084925703</v>
      </c>
    </row>
    <row r="94" spans="1:6" x14ac:dyDescent="0.25">
      <c r="A94">
        <v>4</v>
      </c>
      <c r="B94">
        <v>6</v>
      </c>
      <c r="C94">
        <v>0.5</v>
      </c>
      <c r="D94">
        <v>1</v>
      </c>
      <c r="E94">
        <v>34.978911372191398</v>
      </c>
      <c r="F94">
        <v>1.8702441714853499</v>
      </c>
    </row>
    <row r="95" spans="1:6" x14ac:dyDescent="0.25">
      <c r="A95">
        <v>4</v>
      </c>
      <c r="B95">
        <v>7</v>
      </c>
      <c r="C95">
        <v>0.5</v>
      </c>
      <c r="D95">
        <v>1</v>
      </c>
      <c r="E95">
        <v>37.685664392866002</v>
      </c>
      <c r="F95">
        <v>2.2414885309778301</v>
      </c>
    </row>
    <row r="96" spans="1:6" x14ac:dyDescent="0.25">
      <c r="A96">
        <v>4</v>
      </c>
      <c r="B96">
        <v>1</v>
      </c>
      <c r="C96">
        <v>0.5</v>
      </c>
      <c r="D96">
        <v>3</v>
      </c>
      <c r="E96">
        <v>19.370865260333499</v>
      </c>
      <c r="F96">
        <v>0.69317154399130698</v>
      </c>
    </row>
    <row r="97" spans="1:6" x14ac:dyDescent="0.25">
      <c r="A97">
        <v>4</v>
      </c>
      <c r="B97">
        <v>2</v>
      </c>
      <c r="C97">
        <v>0.5</v>
      </c>
      <c r="D97">
        <v>3</v>
      </c>
      <c r="E97">
        <v>19.232152831265498</v>
      </c>
      <c r="F97">
        <v>0.88410091318552897</v>
      </c>
    </row>
    <row r="98" spans="1:6" x14ac:dyDescent="0.25">
      <c r="A98">
        <v>4</v>
      </c>
      <c r="B98">
        <v>3</v>
      </c>
      <c r="C98">
        <v>0.5</v>
      </c>
      <c r="D98">
        <v>3</v>
      </c>
      <c r="E98">
        <v>19.9282011529152</v>
      </c>
      <c r="F98">
        <v>1.10263058300176</v>
      </c>
    </row>
    <row r="99" spans="1:6" x14ac:dyDescent="0.25">
      <c r="A99">
        <v>4</v>
      </c>
      <c r="B99">
        <v>4</v>
      </c>
      <c r="C99">
        <v>0.5</v>
      </c>
      <c r="D99">
        <v>3</v>
      </c>
      <c r="E99">
        <v>20.970072813855499</v>
      </c>
      <c r="F99">
        <v>1.34962619864328</v>
      </c>
    </row>
    <row r="100" spans="1:6" x14ac:dyDescent="0.25">
      <c r="A100">
        <v>4</v>
      </c>
      <c r="B100">
        <v>5</v>
      </c>
      <c r="C100">
        <v>0.5</v>
      </c>
      <c r="D100">
        <v>3</v>
      </c>
      <c r="E100">
        <v>22.7535029047305</v>
      </c>
      <c r="F100">
        <v>1.6293425692822601</v>
      </c>
    </row>
    <row r="101" spans="1:6" x14ac:dyDescent="0.25">
      <c r="A101">
        <v>4</v>
      </c>
      <c r="B101">
        <v>6</v>
      </c>
      <c r="C101">
        <v>0.5</v>
      </c>
      <c r="D101">
        <v>3</v>
      </c>
      <c r="E101">
        <v>25.217770453038298</v>
      </c>
      <c r="F101">
        <v>1.9477767174539</v>
      </c>
    </row>
    <row r="102" spans="1:6" x14ac:dyDescent="0.25">
      <c r="A102">
        <v>4</v>
      </c>
      <c r="B102">
        <v>7</v>
      </c>
      <c r="C102">
        <v>0.5</v>
      </c>
      <c r="D102">
        <v>3</v>
      </c>
      <c r="E102">
        <v>30.328459262858001</v>
      </c>
      <c r="F102">
        <v>2.3149218059835999</v>
      </c>
    </row>
    <row r="103" spans="1:6" x14ac:dyDescent="0.25">
      <c r="A103">
        <v>4</v>
      </c>
      <c r="B103">
        <v>1</v>
      </c>
      <c r="C103">
        <v>0.5</v>
      </c>
      <c r="D103">
        <v>5</v>
      </c>
      <c r="E103">
        <v>15.4554613172903</v>
      </c>
      <c r="F103">
        <v>0.75247436516255495</v>
      </c>
    </row>
    <row r="104" spans="1:6" x14ac:dyDescent="0.25">
      <c r="A104">
        <v>4</v>
      </c>
      <c r="B104">
        <v>2</v>
      </c>
      <c r="C104">
        <v>0.5</v>
      </c>
      <c r="D104">
        <v>5</v>
      </c>
      <c r="E104">
        <v>16.340076285421901</v>
      </c>
      <c r="F104">
        <v>0.93989582596045396</v>
      </c>
    </row>
    <row r="105" spans="1:6" x14ac:dyDescent="0.25">
      <c r="A105">
        <v>4</v>
      </c>
      <c r="B105">
        <v>3</v>
      </c>
      <c r="C105">
        <v>0.5</v>
      </c>
      <c r="D105">
        <v>5</v>
      </c>
      <c r="E105">
        <v>17.2703374391136</v>
      </c>
      <c r="F105">
        <v>1.15514085172519</v>
      </c>
    </row>
    <row r="106" spans="1:6" x14ac:dyDescent="0.25">
      <c r="A106">
        <v>4</v>
      </c>
      <c r="B106">
        <v>4</v>
      </c>
      <c r="C106">
        <v>0.5</v>
      </c>
      <c r="D106">
        <v>5</v>
      </c>
      <c r="E106">
        <v>19.622011057968699</v>
      </c>
      <c r="F106">
        <v>1.4008668107808999</v>
      </c>
    </row>
    <row r="107" spans="1:6" x14ac:dyDescent="0.25">
      <c r="A107">
        <v>4</v>
      </c>
      <c r="B107">
        <v>5</v>
      </c>
      <c r="C107">
        <v>0.5</v>
      </c>
      <c r="D107">
        <v>5</v>
      </c>
      <c r="E107">
        <v>21.399751376899101</v>
      </c>
      <c r="F107">
        <v>1.6791822519502599</v>
      </c>
    </row>
    <row r="108" spans="1:6" x14ac:dyDescent="0.25">
      <c r="A108">
        <v>4</v>
      </c>
      <c r="B108">
        <v>6</v>
      </c>
      <c r="C108">
        <v>0.5</v>
      </c>
      <c r="D108">
        <v>5</v>
      </c>
      <c r="E108">
        <v>26.717634931838099</v>
      </c>
      <c r="F108">
        <v>2.0002590503877999</v>
      </c>
    </row>
    <row r="109" spans="1:6" x14ac:dyDescent="0.25">
      <c r="A109">
        <v>4</v>
      </c>
      <c r="B109">
        <v>7</v>
      </c>
      <c r="C109">
        <v>0.5</v>
      </c>
      <c r="D109">
        <v>5</v>
      </c>
      <c r="E109">
        <v>34.217160889791202</v>
      </c>
      <c r="F109">
        <v>2.3724877081548499</v>
      </c>
    </row>
    <row r="110" spans="1:6" x14ac:dyDescent="0.25">
      <c r="A110">
        <v>5</v>
      </c>
      <c r="B110">
        <v>1</v>
      </c>
      <c r="C110">
        <v>0.5</v>
      </c>
      <c r="D110">
        <v>1</v>
      </c>
      <c r="E110">
        <v>59.533965207853903</v>
      </c>
      <c r="F110">
        <v>0.97338189716124401</v>
      </c>
    </row>
    <row r="111" spans="1:6" x14ac:dyDescent="0.25">
      <c r="A111">
        <v>5</v>
      </c>
      <c r="B111">
        <v>2</v>
      </c>
      <c r="C111">
        <v>0.5</v>
      </c>
      <c r="D111">
        <v>1</v>
      </c>
      <c r="E111">
        <v>57.829497141921003</v>
      </c>
      <c r="F111">
        <v>1.2789517609195</v>
      </c>
    </row>
    <row r="112" spans="1:6" x14ac:dyDescent="0.25">
      <c r="A112">
        <v>5</v>
      </c>
      <c r="B112">
        <v>3</v>
      </c>
      <c r="C112">
        <v>0.5</v>
      </c>
      <c r="D112">
        <v>1</v>
      </c>
      <c r="E112">
        <v>55.0579768390214</v>
      </c>
      <c r="F112">
        <v>1.62460613729204</v>
      </c>
    </row>
    <row r="113" spans="1:6" x14ac:dyDescent="0.25">
      <c r="A113">
        <v>5</v>
      </c>
      <c r="B113">
        <v>4</v>
      </c>
      <c r="C113">
        <v>0.5</v>
      </c>
      <c r="D113">
        <v>1</v>
      </c>
      <c r="E113">
        <v>54.481109894800802</v>
      </c>
      <c r="F113">
        <v>2.0177858048956101</v>
      </c>
    </row>
    <row r="114" spans="1:6" x14ac:dyDescent="0.25">
      <c r="A114">
        <v>5</v>
      </c>
      <c r="B114">
        <v>5</v>
      </c>
      <c r="C114">
        <v>0.5</v>
      </c>
      <c r="D114">
        <v>1</v>
      </c>
      <c r="E114">
        <v>55.500561990348501</v>
      </c>
      <c r="F114">
        <v>2.4543415178066401</v>
      </c>
    </row>
    <row r="115" spans="1:6" x14ac:dyDescent="0.25">
      <c r="A115">
        <v>5</v>
      </c>
      <c r="B115">
        <v>6</v>
      </c>
      <c r="C115">
        <v>0.5</v>
      </c>
      <c r="D115">
        <v>1</v>
      </c>
      <c r="E115">
        <v>56.824620588760602</v>
      </c>
      <c r="F115">
        <v>2.9586181475518498</v>
      </c>
    </row>
    <row r="116" spans="1:6" x14ac:dyDescent="0.25">
      <c r="A116">
        <v>5</v>
      </c>
      <c r="B116">
        <v>1</v>
      </c>
      <c r="C116">
        <v>0.5</v>
      </c>
      <c r="D116">
        <v>3</v>
      </c>
      <c r="E116">
        <v>28.290812963306202</v>
      </c>
      <c r="F116">
        <v>1.1630145651275601</v>
      </c>
    </row>
    <row r="117" spans="1:6" x14ac:dyDescent="0.25">
      <c r="A117">
        <v>5</v>
      </c>
      <c r="B117">
        <v>2</v>
      </c>
      <c r="C117">
        <v>0.5</v>
      </c>
      <c r="D117">
        <v>3</v>
      </c>
      <c r="E117">
        <v>28.171063589812402</v>
      </c>
      <c r="F117">
        <v>1.4523838244748799</v>
      </c>
    </row>
    <row r="118" spans="1:6" x14ac:dyDescent="0.25">
      <c r="A118">
        <v>5</v>
      </c>
      <c r="B118">
        <v>3</v>
      </c>
      <c r="C118">
        <v>0.5</v>
      </c>
      <c r="D118">
        <v>3</v>
      </c>
      <c r="E118">
        <v>30.842691506758399</v>
      </c>
      <c r="F118">
        <v>1.7856712899189</v>
      </c>
    </row>
    <row r="119" spans="1:6" x14ac:dyDescent="0.25">
      <c r="A119">
        <v>5</v>
      </c>
      <c r="B119">
        <v>4</v>
      </c>
      <c r="C119">
        <v>0.5</v>
      </c>
      <c r="D119">
        <v>3</v>
      </c>
      <c r="E119">
        <v>31.217746749964501</v>
      </c>
      <c r="F119">
        <v>2.1625976563775602</v>
      </c>
    </row>
    <row r="120" spans="1:6" x14ac:dyDescent="0.25">
      <c r="A120">
        <v>5</v>
      </c>
      <c r="B120">
        <v>5</v>
      </c>
      <c r="C120">
        <v>0.5</v>
      </c>
      <c r="D120">
        <v>3</v>
      </c>
      <c r="E120">
        <v>35.7241809600525</v>
      </c>
      <c r="F120">
        <v>2.5934186584913101</v>
      </c>
    </row>
    <row r="121" spans="1:6" x14ac:dyDescent="0.25">
      <c r="A121">
        <v>5</v>
      </c>
      <c r="B121">
        <v>6</v>
      </c>
      <c r="C121">
        <v>0.5</v>
      </c>
      <c r="D121">
        <v>3</v>
      </c>
      <c r="E121">
        <v>38.511460859489802</v>
      </c>
      <c r="F121">
        <v>3.0814907380961198</v>
      </c>
    </row>
    <row r="122" spans="1:6" x14ac:dyDescent="0.25">
      <c r="A122">
        <v>5</v>
      </c>
      <c r="B122">
        <v>1</v>
      </c>
      <c r="C122">
        <v>0.5</v>
      </c>
      <c r="D122">
        <v>5</v>
      </c>
      <c r="E122">
        <v>22.521322174806599</v>
      </c>
      <c r="F122">
        <v>1.25603224389723</v>
      </c>
    </row>
    <row r="123" spans="1:6" x14ac:dyDescent="0.25">
      <c r="A123">
        <v>5</v>
      </c>
      <c r="B123">
        <v>2</v>
      </c>
      <c r="C123">
        <v>0.5</v>
      </c>
      <c r="D123">
        <v>5</v>
      </c>
      <c r="E123">
        <v>23.540209870590399</v>
      </c>
      <c r="F123">
        <v>1.54028098064997</v>
      </c>
    </row>
    <row r="124" spans="1:6" x14ac:dyDescent="0.25">
      <c r="A124">
        <v>5</v>
      </c>
      <c r="B124">
        <v>3</v>
      </c>
      <c r="C124">
        <v>0.5</v>
      </c>
      <c r="D124">
        <v>5</v>
      </c>
      <c r="E124">
        <v>26.851231013417799</v>
      </c>
      <c r="F124">
        <v>1.87062055710731</v>
      </c>
    </row>
    <row r="125" spans="1:6" x14ac:dyDescent="0.25">
      <c r="A125">
        <v>5</v>
      </c>
      <c r="B125">
        <v>4</v>
      </c>
      <c r="C125">
        <v>0.5</v>
      </c>
      <c r="D125">
        <v>5</v>
      </c>
      <c r="E125">
        <v>29.6323131711037</v>
      </c>
      <c r="F125">
        <v>2.24614333134459</v>
      </c>
    </row>
    <row r="126" spans="1:6" x14ac:dyDescent="0.25">
      <c r="A126">
        <v>5</v>
      </c>
      <c r="B126">
        <v>5</v>
      </c>
      <c r="C126">
        <v>0.5</v>
      </c>
      <c r="D126">
        <v>5</v>
      </c>
      <c r="E126">
        <v>37.110194430692601</v>
      </c>
      <c r="F126">
        <v>2.6789556175704199</v>
      </c>
    </row>
    <row r="127" spans="1:6" x14ac:dyDescent="0.25">
      <c r="A127">
        <v>5</v>
      </c>
      <c r="B127">
        <v>6</v>
      </c>
      <c r="C127">
        <v>0.5</v>
      </c>
      <c r="D127">
        <v>5</v>
      </c>
      <c r="E127">
        <v>35.595286960717303</v>
      </c>
      <c r="F127">
        <v>3.1728174870237802</v>
      </c>
    </row>
    <row r="128" spans="1:6" x14ac:dyDescent="0.25">
      <c r="A128">
        <v>3</v>
      </c>
      <c r="B128">
        <v>1</v>
      </c>
      <c r="C128">
        <v>1</v>
      </c>
      <c r="D128">
        <v>1</v>
      </c>
      <c r="E128">
        <v>12.0433351210191</v>
      </c>
      <c r="F128">
        <v>0.26277480187389202</v>
      </c>
    </row>
    <row r="129" spans="1:6" x14ac:dyDescent="0.25">
      <c r="A129">
        <v>3</v>
      </c>
      <c r="B129">
        <v>2</v>
      </c>
      <c r="C129">
        <v>1</v>
      </c>
      <c r="D129">
        <v>1</v>
      </c>
      <c r="E129">
        <v>11.622238110783799</v>
      </c>
      <c r="F129">
        <v>0.37854542048655998</v>
      </c>
    </row>
    <row r="130" spans="1:6" x14ac:dyDescent="0.25">
      <c r="A130">
        <v>3</v>
      </c>
      <c r="B130">
        <v>3</v>
      </c>
      <c r="C130">
        <v>1</v>
      </c>
      <c r="D130">
        <v>1</v>
      </c>
      <c r="E130">
        <v>11.301709765919499</v>
      </c>
      <c r="F130">
        <v>0.50931082922873006</v>
      </c>
    </row>
    <row r="131" spans="1:6" x14ac:dyDescent="0.25">
      <c r="A131">
        <v>3</v>
      </c>
      <c r="B131">
        <v>4</v>
      </c>
      <c r="C131">
        <v>1</v>
      </c>
      <c r="D131">
        <v>1</v>
      </c>
      <c r="E131">
        <v>11.1280287173456</v>
      </c>
      <c r="F131">
        <v>0.65481811067893703</v>
      </c>
    </row>
    <row r="132" spans="1:6" x14ac:dyDescent="0.25">
      <c r="A132">
        <v>3</v>
      </c>
      <c r="B132">
        <v>5</v>
      </c>
      <c r="C132">
        <v>1</v>
      </c>
      <c r="D132">
        <v>1</v>
      </c>
      <c r="E132">
        <v>10.865599076722299</v>
      </c>
      <c r="F132">
        <v>0.81668882651802899</v>
      </c>
    </row>
    <row r="133" spans="1:6" x14ac:dyDescent="0.25">
      <c r="A133">
        <v>3</v>
      </c>
      <c r="B133">
        <v>6</v>
      </c>
      <c r="C133">
        <v>1</v>
      </c>
      <c r="D133">
        <v>1</v>
      </c>
      <c r="E133">
        <v>11.2411997105431</v>
      </c>
      <c r="F133">
        <v>0.99883018165259796</v>
      </c>
    </row>
    <row r="134" spans="1:6" x14ac:dyDescent="0.25">
      <c r="A134">
        <v>3</v>
      </c>
      <c r="B134">
        <v>7</v>
      </c>
      <c r="C134">
        <v>1</v>
      </c>
      <c r="D134">
        <v>1</v>
      </c>
      <c r="E134">
        <v>11.851732290112199</v>
      </c>
      <c r="F134">
        <v>1.20531889588898</v>
      </c>
    </row>
    <row r="135" spans="1:6" x14ac:dyDescent="0.25">
      <c r="A135">
        <v>3</v>
      </c>
      <c r="B135">
        <v>8</v>
      </c>
      <c r="C135">
        <v>1</v>
      </c>
      <c r="D135">
        <v>1</v>
      </c>
      <c r="E135">
        <v>12.970243461613601</v>
      </c>
      <c r="F135">
        <v>1.4443338931724199</v>
      </c>
    </row>
    <row r="136" spans="1:6" x14ac:dyDescent="0.25">
      <c r="A136">
        <v>3</v>
      </c>
      <c r="B136">
        <v>1</v>
      </c>
      <c r="C136">
        <v>1</v>
      </c>
      <c r="D136">
        <v>3</v>
      </c>
      <c r="E136">
        <v>6.4076508849076097</v>
      </c>
      <c r="F136">
        <v>0.32930799336425398</v>
      </c>
    </row>
    <row r="137" spans="1:6" x14ac:dyDescent="0.25">
      <c r="A137">
        <v>3</v>
      </c>
      <c r="B137">
        <v>2</v>
      </c>
      <c r="C137">
        <v>1</v>
      </c>
      <c r="D137">
        <v>3</v>
      </c>
      <c r="E137">
        <v>6.4925138948438601</v>
      </c>
      <c r="F137">
        <v>0.43911139532391302</v>
      </c>
    </row>
    <row r="138" spans="1:6" x14ac:dyDescent="0.25">
      <c r="A138">
        <v>3</v>
      </c>
      <c r="B138">
        <v>3</v>
      </c>
      <c r="C138">
        <v>1</v>
      </c>
      <c r="D138">
        <v>3</v>
      </c>
      <c r="E138">
        <v>6.5919918961468102</v>
      </c>
      <c r="F138">
        <v>0.56413826814127799</v>
      </c>
    </row>
    <row r="139" spans="1:6" x14ac:dyDescent="0.25">
      <c r="A139">
        <v>3</v>
      </c>
      <c r="B139">
        <v>4</v>
      </c>
      <c r="C139">
        <v>1</v>
      </c>
      <c r="D139">
        <v>3</v>
      </c>
      <c r="E139">
        <v>6.8042197713915096</v>
      </c>
      <c r="F139">
        <v>0.70397176615988599</v>
      </c>
    </row>
    <row r="140" spans="1:6" x14ac:dyDescent="0.25">
      <c r="A140">
        <v>3</v>
      </c>
      <c r="B140">
        <v>5</v>
      </c>
      <c r="C140">
        <v>1</v>
      </c>
      <c r="D140">
        <v>3</v>
      </c>
      <c r="E140">
        <v>7.3081213732359602</v>
      </c>
      <c r="F140">
        <v>0.86122027110520905</v>
      </c>
    </row>
    <row r="141" spans="1:6" x14ac:dyDescent="0.25">
      <c r="A141">
        <v>3</v>
      </c>
      <c r="B141">
        <v>6</v>
      </c>
      <c r="C141">
        <v>1</v>
      </c>
      <c r="D141">
        <v>3</v>
      </c>
      <c r="E141">
        <v>8.16281252343801</v>
      </c>
      <c r="F141">
        <v>1.0394861152164001</v>
      </c>
    </row>
    <row r="142" spans="1:6" x14ac:dyDescent="0.25">
      <c r="A142">
        <v>3</v>
      </c>
      <c r="B142">
        <v>7</v>
      </c>
      <c r="C142">
        <v>1</v>
      </c>
      <c r="D142">
        <v>3</v>
      </c>
      <c r="E142">
        <v>8.9361538933244002</v>
      </c>
      <c r="F142">
        <v>1.2421929372534799</v>
      </c>
    </row>
    <row r="143" spans="1:6" x14ac:dyDescent="0.25">
      <c r="A143">
        <v>3</v>
      </c>
      <c r="B143">
        <v>8</v>
      </c>
      <c r="C143">
        <v>1</v>
      </c>
      <c r="D143">
        <v>3</v>
      </c>
      <c r="E143">
        <v>10.389189231507601</v>
      </c>
      <c r="F143">
        <v>1.4782797559807099</v>
      </c>
    </row>
    <row r="144" spans="1:6" x14ac:dyDescent="0.25">
      <c r="A144">
        <v>3</v>
      </c>
      <c r="B144">
        <v>1</v>
      </c>
      <c r="C144">
        <v>1</v>
      </c>
      <c r="D144">
        <v>5</v>
      </c>
      <c r="E144">
        <v>5.0898403325254096</v>
      </c>
      <c r="F144">
        <v>0.36301546585696198</v>
      </c>
    </row>
    <row r="145" spans="1:6" x14ac:dyDescent="0.25">
      <c r="A145">
        <v>3</v>
      </c>
      <c r="B145">
        <v>2</v>
      </c>
      <c r="C145">
        <v>1</v>
      </c>
      <c r="D145">
        <v>5</v>
      </c>
      <c r="E145">
        <v>5.3755411758608602</v>
      </c>
      <c r="F145">
        <v>0.47025015492314998</v>
      </c>
    </row>
    <row r="146" spans="1:6" x14ac:dyDescent="0.25">
      <c r="A146">
        <v>3</v>
      </c>
      <c r="B146">
        <v>3</v>
      </c>
      <c r="C146">
        <v>1</v>
      </c>
      <c r="D146">
        <v>5</v>
      </c>
      <c r="E146">
        <v>5.6010336382109402</v>
      </c>
      <c r="F146">
        <v>0.59263662909617998</v>
      </c>
    </row>
    <row r="147" spans="1:6" x14ac:dyDescent="0.25">
      <c r="A147">
        <v>3</v>
      </c>
      <c r="B147">
        <v>4</v>
      </c>
      <c r="C147">
        <v>1</v>
      </c>
      <c r="D147">
        <v>5</v>
      </c>
      <c r="E147">
        <v>5.9869496461476803</v>
      </c>
      <c r="F147">
        <v>0.73100665917964003</v>
      </c>
    </row>
    <row r="148" spans="1:6" x14ac:dyDescent="0.25">
      <c r="A148">
        <v>3</v>
      </c>
      <c r="B148">
        <v>5</v>
      </c>
      <c r="C148">
        <v>1</v>
      </c>
      <c r="D148">
        <v>5</v>
      </c>
      <c r="E148">
        <v>6.59272513694496</v>
      </c>
      <c r="F148">
        <v>0.88676887530330695</v>
      </c>
    </row>
    <row r="149" spans="1:6" x14ac:dyDescent="0.25">
      <c r="A149">
        <v>3</v>
      </c>
      <c r="B149">
        <v>6</v>
      </c>
      <c r="C149">
        <v>1</v>
      </c>
      <c r="D149">
        <v>5</v>
      </c>
      <c r="E149">
        <v>7.48495680530913</v>
      </c>
      <c r="F149">
        <v>1.06384034582843</v>
      </c>
    </row>
    <row r="150" spans="1:6" x14ac:dyDescent="0.25">
      <c r="A150">
        <v>3</v>
      </c>
      <c r="B150">
        <v>7</v>
      </c>
      <c r="C150">
        <v>1</v>
      </c>
      <c r="D150">
        <v>5</v>
      </c>
      <c r="E150">
        <v>9.1649719609366809</v>
      </c>
      <c r="F150">
        <v>1.26759794012378</v>
      </c>
    </row>
    <row r="151" spans="1:6" x14ac:dyDescent="0.25">
      <c r="A151">
        <v>3</v>
      </c>
      <c r="B151">
        <v>8</v>
      </c>
      <c r="C151">
        <v>1</v>
      </c>
      <c r="D151">
        <v>5</v>
      </c>
      <c r="E151">
        <v>11.655319146443</v>
      </c>
      <c r="F151">
        <v>1.5065214233976001</v>
      </c>
    </row>
    <row r="152" spans="1:6" x14ac:dyDescent="0.25">
      <c r="A152">
        <v>4</v>
      </c>
      <c r="B152">
        <v>1</v>
      </c>
      <c r="C152">
        <v>1</v>
      </c>
      <c r="D152">
        <v>1</v>
      </c>
      <c r="E152">
        <v>23.821527690908699</v>
      </c>
      <c r="F152">
        <v>0.54185319140914001</v>
      </c>
    </row>
    <row r="153" spans="1:6" x14ac:dyDescent="0.25">
      <c r="A153">
        <v>4</v>
      </c>
      <c r="B153">
        <v>2</v>
      </c>
      <c r="C153">
        <v>1</v>
      </c>
      <c r="D153">
        <v>1</v>
      </c>
      <c r="E153">
        <v>23.012104961157299</v>
      </c>
      <c r="F153">
        <v>0.74086661253734698</v>
      </c>
    </row>
    <row r="154" spans="1:6" x14ac:dyDescent="0.25">
      <c r="A154">
        <v>4</v>
      </c>
      <c r="B154">
        <v>3</v>
      </c>
      <c r="C154">
        <v>1</v>
      </c>
      <c r="D154">
        <v>1</v>
      </c>
      <c r="E154">
        <v>21.578626313280701</v>
      </c>
      <c r="F154">
        <v>0.96631100092382205</v>
      </c>
    </row>
    <row r="155" spans="1:6" x14ac:dyDescent="0.25">
      <c r="A155">
        <v>4</v>
      </c>
      <c r="B155">
        <v>4</v>
      </c>
      <c r="C155">
        <v>1</v>
      </c>
      <c r="D155">
        <v>1</v>
      </c>
      <c r="E155">
        <v>21.5874964157621</v>
      </c>
      <c r="F155">
        <v>1.22123888622981</v>
      </c>
    </row>
    <row r="156" spans="1:6" x14ac:dyDescent="0.25">
      <c r="A156">
        <v>4</v>
      </c>
      <c r="B156">
        <v>5</v>
      </c>
      <c r="C156">
        <v>1</v>
      </c>
      <c r="D156">
        <v>1</v>
      </c>
      <c r="E156">
        <v>21.333666161214499</v>
      </c>
      <c r="F156">
        <v>1.5052169260339101</v>
      </c>
    </row>
    <row r="157" spans="1:6" x14ac:dyDescent="0.25">
      <c r="A157">
        <v>4</v>
      </c>
      <c r="B157">
        <v>6</v>
      </c>
      <c r="C157">
        <v>1</v>
      </c>
      <c r="D157">
        <v>1</v>
      </c>
      <c r="E157">
        <v>21.119094944892399</v>
      </c>
      <c r="F157">
        <v>1.8254534287407</v>
      </c>
    </row>
    <row r="158" spans="1:6" x14ac:dyDescent="0.25">
      <c r="A158">
        <v>4</v>
      </c>
      <c r="B158">
        <v>7</v>
      </c>
      <c r="C158">
        <v>1</v>
      </c>
      <c r="D158">
        <v>1</v>
      </c>
      <c r="E158">
        <v>22.774148267381499</v>
      </c>
      <c r="F158">
        <v>2.1915007060031901</v>
      </c>
    </row>
    <row r="159" spans="1:6" x14ac:dyDescent="0.25">
      <c r="A159">
        <v>4</v>
      </c>
      <c r="B159">
        <v>1</v>
      </c>
      <c r="C159">
        <v>1</v>
      </c>
      <c r="D159">
        <v>3</v>
      </c>
      <c r="E159">
        <v>11.356201446413699</v>
      </c>
      <c r="F159">
        <v>0.67179307381599396</v>
      </c>
    </row>
    <row r="160" spans="1:6" x14ac:dyDescent="0.25">
      <c r="A160">
        <v>4</v>
      </c>
      <c r="B160">
        <v>2</v>
      </c>
      <c r="C160">
        <v>1</v>
      </c>
      <c r="D160">
        <v>3</v>
      </c>
      <c r="E160">
        <v>11.2672354824078</v>
      </c>
      <c r="F160">
        <v>0.85951415062993497</v>
      </c>
    </row>
    <row r="161" spans="1:6" x14ac:dyDescent="0.25">
      <c r="A161">
        <v>4</v>
      </c>
      <c r="B161">
        <v>3</v>
      </c>
      <c r="C161">
        <v>1</v>
      </c>
      <c r="D161">
        <v>3</v>
      </c>
      <c r="E161">
        <v>11.681643297378599</v>
      </c>
      <c r="F161">
        <v>1.0750593487628499</v>
      </c>
    </row>
    <row r="162" spans="1:6" x14ac:dyDescent="0.25">
      <c r="A162">
        <v>4</v>
      </c>
      <c r="B162">
        <v>4</v>
      </c>
      <c r="C162">
        <v>1</v>
      </c>
      <c r="D162">
        <v>3</v>
      </c>
      <c r="E162">
        <v>12.265605274304001</v>
      </c>
      <c r="F162">
        <v>1.3191889096251901</v>
      </c>
    </row>
    <row r="163" spans="1:6" x14ac:dyDescent="0.25">
      <c r="A163">
        <v>4</v>
      </c>
      <c r="B163">
        <v>5</v>
      </c>
      <c r="C163">
        <v>1</v>
      </c>
      <c r="D163">
        <v>3</v>
      </c>
      <c r="E163">
        <v>13.1688720246665</v>
      </c>
      <c r="F163">
        <v>1.59547613499239</v>
      </c>
    </row>
    <row r="164" spans="1:6" x14ac:dyDescent="0.25">
      <c r="A164">
        <v>4</v>
      </c>
      <c r="B164">
        <v>6</v>
      </c>
      <c r="C164">
        <v>1</v>
      </c>
      <c r="D164">
        <v>3</v>
      </c>
      <c r="E164">
        <v>14.408328373353999</v>
      </c>
      <c r="F164">
        <v>1.9091103990388101</v>
      </c>
    </row>
    <row r="165" spans="1:6" x14ac:dyDescent="0.25">
      <c r="A165">
        <v>4</v>
      </c>
      <c r="B165">
        <v>7</v>
      </c>
      <c r="C165">
        <v>1</v>
      </c>
      <c r="D165">
        <v>3</v>
      </c>
      <c r="E165">
        <v>17.2572495685578</v>
      </c>
      <c r="F165">
        <v>2.2704178236789101</v>
      </c>
    </row>
    <row r="166" spans="1:6" x14ac:dyDescent="0.25">
      <c r="A166">
        <v>4</v>
      </c>
      <c r="B166">
        <v>1</v>
      </c>
      <c r="C166">
        <v>1</v>
      </c>
      <c r="D166">
        <v>5</v>
      </c>
      <c r="E166">
        <v>8.8878558415230593</v>
      </c>
      <c r="F166">
        <v>0.73361683092005603</v>
      </c>
    </row>
    <row r="167" spans="1:6" x14ac:dyDescent="0.25">
      <c r="A167">
        <v>4</v>
      </c>
      <c r="B167">
        <v>2</v>
      </c>
      <c r="C167">
        <v>1</v>
      </c>
      <c r="D167">
        <v>5</v>
      </c>
      <c r="E167">
        <v>9.3458297465479596</v>
      </c>
      <c r="F167">
        <v>0.91812093211052503</v>
      </c>
    </row>
    <row r="168" spans="1:6" x14ac:dyDescent="0.25">
      <c r="A168">
        <v>4</v>
      </c>
      <c r="B168">
        <v>3</v>
      </c>
      <c r="C168">
        <v>1</v>
      </c>
      <c r="D168">
        <v>5</v>
      </c>
      <c r="E168">
        <v>9.8593613236296402</v>
      </c>
      <c r="F168">
        <v>1.13043233278266</v>
      </c>
    </row>
    <row r="169" spans="1:6" x14ac:dyDescent="0.25">
      <c r="A169">
        <v>4</v>
      </c>
      <c r="B169">
        <v>4</v>
      </c>
      <c r="C169">
        <v>1</v>
      </c>
      <c r="D169">
        <v>5</v>
      </c>
      <c r="E169">
        <v>11.125815010311999</v>
      </c>
      <c r="F169">
        <v>1.3725311083901099</v>
      </c>
    </row>
    <row r="170" spans="1:6" x14ac:dyDescent="0.25">
      <c r="A170">
        <v>4</v>
      </c>
      <c r="B170">
        <v>5</v>
      </c>
      <c r="C170">
        <v>1</v>
      </c>
      <c r="D170">
        <v>5</v>
      </c>
      <c r="E170">
        <v>11.982800975477</v>
      </c>
      <c r="F170">
        <v>1.6461720674075899</v>
      </c>
    </row>
    <row r="171" spans="1:6" x14ac:dyDescent="0.25">
      <c r="A171">
        <v>4</v>
      </c>
      <c r="B171">
        <v>6</v>
      </c>
      <c r="C171">
        <v>1</v>
      </c>
      <c r="D171">
        <v>5</v>
      </c>
      <c r="E171">
        <v>14.927031644905099</v>
      </c>
      <c r="F171">
        <v>1.9614608554383699</v>
      </c>
    </row>
    <row r="172" spans="1:6" x14ac:dyDescent="0.25">
      <c r="A172">
        <v>4</v>
      </c>
      <c r="B172">
        <v>7</v>
      </c>
      <c r="C172">
        <v>1</v>
      </c>
      <c r="D172">
        <v>5</v>
      </c>
      <c r="E172">
        <v>18.707872245655899</v>
      </c>
      <c r="F172">
        <v>2.32483218597147</v>
      </c>
    </row>
    <row r="173" spans="1:6" x14ac:dyDescent="0.25">
      <c r="A173">
        <v>5</v>
      </c>
      <c r="B173">
        <v>1</v>
      </c>
      <c r="C173">
        <v>1</v>
      </c>
      <c r="D173">
        <v>1</v>
      </c>
      <c r="E173">
        <v>36.344177881788902</v>
      </c>
      <c r="F173">
        <v>0.92419674179528899</v>
      </c>
    </row>
    <row r="174" spans="1:6" x14ac:dyDescent="0.25">
      <c r="A174">
        <v>5</v>
      </c>
      <c r="B174">
        <v>2</v>
      </c>
      <c r="C174">
        <v>1</v>
      </c>
      <c r="D174">
        <v>1</v>
      </c>
      <c r="E174">
        <v>35.721761430311901</v>
      </c>
      <c r="F174">
        <v>1.2257413254792699</v>
      </c>
    </row>
    <row r="175" spans="1:6" x14ac:dyDescent="0.25">
      <c r="A175">
        <v>5</v>
      </c>
      <c r="B175">
        <v>3</v>
      </c>
      <c r="C175">
        <v>1</v>
      </c>
      <c r="D175">
        <v>1</v>
      </c>
      <c r="E175">
        <v>33.752026295427001</v>
      </c>
      <c r="F175">
        <v>1.5694165071903501</v>
      </c>
    </row>
    <row r="176" spans="1:6" x14ac:dyDescent="0.25">
      <c r="A176">
        <v>5</v>
      </c>
      <c r="B176">
        <v>4</v>
      </c>
      <c r="C176">
        <v>1</v>
      </c>
      <c r="D176">
        <v>1</v>
      </c>
      <c r="E176">
        <v>33.500948719597297</v>
      </c>
      <c r="F176">
        <v>1.95897831588845</v>
      </c>
    </row>
    <row r="177" spans="1:6" x14ac:dyDescent="0.25">
      <c r="A177">
        <v>5</v>
      </c>
      <c r="B177">
        <v>5</v>
      </c>
      <c r="C177">
        <v>1</v>
      </c>
      <c r="D177">
        <v>1</v>
      </c>
      <c r="E177">
        <v>33.967625685093402</v>
      </c>
      <c r="F177">
        <v>2.3922373823987502</v>
      </c>
    </row>
    <row r="178" spans="1:6" x14ac:dyDescent="0.25">
      <c r="A178">
        <v>5</v>
      </c>
      <c r="B178">
        <v>6</v>
      </c>
      <c r="C178">
        <v>1</v>
      </c>
      <c r="D178">
        <v>1</v>
      </c>
      <c r="E178">
        <v>34.790378657563998</v>
      </c>
      <c r="F178">
        <v>2.88949457020014</v>
      </c>
    </row>
    <row r="179" spans="1:6" x14ac:dyDescent="0.25">
      <c r="A179">
        <v>5</v>
      </c>
      <c r="B179">
        <v>1</v>
      </c>
      <c r="C179">
        <v>1</v>
      </c>
      <c r="D179">
        <v>3</v>
      </c>
      <c r="E179">
        <v>16.501169942679201</v>
      </c>
      <c r="F179">
        <v>1.13073651885011</v>
      </c>
    </row>
    <row r="180" spans="1:6" x14ac:dyDescent="0.25">
      <c r="A180">
        <v>5</v>
      </c>
      <c r="B180">
        <v>2</v>
      </c>
      <c r="C180">
        <v>1</v>
      </c>
      <c r="D180">
        <v>3</v>
      </c>
      <c r="E180">
        <v>16.4074517373158</v>
      </c>
      <c r="F180">
        <v>1.41579599937197</v>
      </c>
    </row>
    <row r="181" spans="1:6" x14ac:dyDescent="0.25">
      <c r="A181">
        <v>5</v>
      </c>
      <c r="B181">
        <v>3</v>
      </c>
      <c r="C181">
        <v>1</v>
      </c>
      <c r="D181">
        <v>3</v>
      </c>
      <c r="E181">
        <v>17.966602401116798</v>
      </c>
      <c r="F181">
        <v>1.7451498458596399</v>
      </c>
    </row>
    <row r="182" spans="1:6" x14ac:dyDescent="0.25">
      <c r="A182">
        <v>5</v>
      </c>
      <c r="B182">
        <v>4</v>
      </c>
      <c r="C182">
        <v>1</v>
      </c>
      <c r="D182">
        <v>3</v>
      </c>
      <c r="E182">
        <v>18.0181316805748</v>
      </c>
      <c r="F182">
        <v>2.1182566874200699</v>
      </c>
    </row>
    <row r="183" spans="1:6" x14ac:dyDescent="0.25">
      <c r="A183">
        <v>5</v>
      </c>
      <c r="B183">
        <v>5</v>
      </c>
      <c r="C183">
        <v>1</v>
      </c>
      <c r="D183">
        <v>3</v>
      </c>
      <c r="E183">
        <v>20.620301506119301</v>
      </c>
      <c r="F183">
        <v>2.5430356813028299</v>
      </c>
    </row>
    <row r="184" spans="1:6" x14ac:dyDescent="0.25">
      <c r="A184">
        <v>5</v>
      </c>
      <c r="B184">
        <v>6</v>
      </c>
      <c r="C184">
        <v>1</v>
      </c>
      <c r="D184">
        <v>3</v>
      </c>
      <c r="E184">
        <v>21.784151671132701</v>
      </c>
      <c r="F184">
        <v>3.0241539893521998</v>
      </c>
    </row>
    <row r="185" spans="1:6" x14ac:dyDescent="0.25">
      <c r="A185">
        <v>5</v>
      </c>
      <c r="B185">
        <v>1</v>
      </c>
      <c r="C185">
        <v>1</v>
      </c>
      <c r="D185">
        <v>5</v>
      </c>
      <c r="E185">
        <v>12.8655210576262</v>
      </c>
      <c r="F185">
        <v>1.2275035781907899</v>
      </c>
    </row>
    <row r="186" spans="1:6" x14ac:dyDescent="0.25">
      <c r="A186">
        <v>5</v>
      </c>
      <c r="B186">
        <v>2</v>
      </c>
      <c r="C186">
        <v>1</v>
      </c>
      <c r="D186">
        <v>5</v>
      </c>
      <c r="E186">
        <v>13.324573128918599</v>
      </c>
      <c r="F186">
        <v>1.5079209523388299</v>
      </c>
    </row>
    <row r="187" spans="1:6" x14ac:dyDescent="0.25">
      <c r="A187">
        <v>5</v>
      </c>
      <c r="B187">
        <v>3</v>
      </c>
      <c r="C187">
        <v>1</v>
      </c>
      <c r="D187">
        <v>5</v>
      </c>
      <c r="E187">
        <v>15.1419828764164</v>
      </c>
      <c r="F187">
        <v>1.8326691889728099</v>
      </c>
    </row>
    <row r="188" spans="1:6" x14ac:dyDescent="0.25">
      <c r="A188">
        <v>5</v>
      </c>
      <c r="B188">
        <v>4</v>
      </c>
      <c r="C188">
        <v>1</v>
      </c>
      <c r="D188">
        <v>5</v>
      </c>
      <c r="E188">
        <v>16.4531997766641</v>
      </c>
      <c r="F188">
        <v>2.20314479628931</v>
      </c>
    </row>
    <row r="189" spans="1:6" x14ac:dyDescent="0.25">
      <c r="A189">
        <v>5</v>
      </c>
      <c r="B189">
        <v>5</v>
      </c>
      <c r="C189">
        <v>1</v>
      </c>
      <c r="D189">
        <v>5</v>
      </c>
      <c r="E189">
        <v>20.431831753522701</v>
      </c>
      <c r="F189">
        <v>2.6285373876701499</v>
      </c>
    </row>
    <row r="190" spans="1:6" x14ac:dyDescent="0.25">
      <c r="A190">
        <v>5</v>
      </c>
      <c r="B190">
        <v>6</v>
      </c>
      <c r="C190">
        <v>1</v>
      </c>
      <c r="D190">
        <v>5</v>
      </c>
      <c r="E190">
        <v>19.604130869989401</v>
      </c>
      <c r="F190">
        <v>3.11241265264385</v>
      </c>
    </row>
  </sheetData>
  <sortState xmlns:xlrd2="http://schemas.microsoft.com/office/spreadsheetml/2017/richdata2" ref="A2:F190">
    <sortCondition ref="C2:C190"/>
    <sortCondition ref="A2:A190"/>
    <sortCondition ref="D2:D190"/>
    <sortCondition ref="B2:B190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79C150-08A8-43AD-B2EF-3B7D006FB7B5}">
  <dimension ref="A1:E16"/>
  <sheetViews>
    <sheetView workbookViewId="0">
      <selection activeCell="C17" sqref="C17"/>
    </sheetView>
  </sheetViews>
  <sheetFormatPr defaultRowHeight="15" x14ac:dyDescent="0.25"/>
  <cols>
    <col min="1" max="1" width="27.28515625" customWidth="1"/>
    <col min="2" max="2" width="19.5703125" customWidth="1"/>
  </cols>
  <sheetData>
    <row r="1" spans="1:5" x14ac:dyDescent="0.25">
      <c r="A1" t="s">
        <v>20</v>
      </c>
    </row>
    <row r="2" spans="1:5" x14ac:dyDescent="0.25">
      <c r="A2" t="s">
        <v>10</v>
      </c>
      <c r="B2">
        <v>1</v>
      </c>
    </row>
    <row r="3" spans="1:5" x14ac:dyDescent="0.25">
      <c r="A3" t="s">
        <v>11</v>
      </c>
      <c r="B3">
        <v>0.63</v>
      </c>
    </row>
    <row r="4" spans="1:5" x14ac:dyDescent="0.25">
      <c r="A4" t="s">
        <v>12</v>
      </c>
      <c r="B4">
        <f>0.5</f>
        <v>0.5</v>
      </c>
    </row>
    <row r="5" spans="1:5" x14ac:dyDescent="0.25">
      <c r="A5" t="s">
        <v>13</v>
      </c>
      <c r="B5">
        <v>500</v>
      </c>
      <c r="C5" t="s">
        <v>14</v>
      </c>
      <c r="D5">
        <f>B5*10^3</f>
        <v>500000</v>
      </c>
      <c r="E5" t="s">
        <v>15</v>
      </c>
    </row>
    <row r="6" spans="1:5" x14ac:dyDescent="0.25">
      <c r="A6" t="s">
        <v>16</v>
      </c>
      <c r="B6">
        <v>6</v>
      </c>
    </row>
    <row r="7" spans="1:5" x14ac:dyDescent="0.25">
      <c r="A7" t="s">
        <v>28</v>
      </c>
      <c r="B7">
        <v>0.2</v>
      </c>
    </row>
    <row r="8" spans="1:5" x14ac:dyDescent="0.25">
      <c r="A8" t="s">
        <v>17</v>
      </c>
      <c r="B8">
        <f>(B2*B3*B4)/(D5*B6*B7)</f>
        <v>5.2500000000000006E-7</v>
      </c>
      <c r="C8" t="s">
        <v>18</v>
      </c>
      <c r="D8">
        <f>B8*10^6</f>
        <v>0.52500000000000002</v>
      </c>
      <c r="E8" t="s">
        <v>19</v>
      </c>
    </row>
    <row r="10" spans="1:5" x14ac:dyDescent="0.25">
      <c r="A10" t="s">
        <v>31</v>
      </c>
      <c r="B10" t="s">
        <v>30</v>
      </c>
    </row>
    <row r="11" spans="1:5" x14ac:dyDescent="0.25">
      <c r="A11">
        <v>1</v>
      </c>
      <c r="B11">
        <f>A11*$D$8</f>
        <v>0.52500000000000002</v>
      </c>
      <c r="C11" t="s">
        <v>19</v>
      </c>
    </row>
    <row r="12" spans="1:5" x14ac:dyDescent="0.25">
      <c r="A12">
        <v>2</v>
      </c>
      <c r="B12">
        <f t="shared" ref="B12:B16" si="0">A12*$D$8</f>
        <v>1.05</v>
      </c>
      <c r="C12" t="s">
        <v>19</v>
      </c>
    </row>
    <row r="13" spans="1:5" x14ac:dyDescent="0.25">
      <c r="A13">
        <v>3</v>
      </c>
      <c r="B13">
        <f t="shared" si="0"/>
        <v>1.5750000000000002</v>
      </c>
      <c r="C13" t="s">
        <v>19</v>
      </c>
    </row>
    <row r="14" spans="1:5" x14ac:dyDescent="0.25">
      <c r="A14">
        <v>4</v>
      </c>
      <c r="B14">
        <f t="shared" si="0"/>
        <v>2.1</v>
      </c>
      <c r="C14" t="s">
        <v>19</v>
      </c>
    </row>
    <row r="15" spans="1:5" x14ac:dyDescent="0.25">
      <c r="A15">
        <v>5</v>
      </c>
      <c r="B15">
        <f t="shared" si="0"/>
        <v>2.625</v>
      </c>
      <c r="C15" t="s">
        <v>19</v>
      </c>
    </row>
    <row r="16" spans="1:5" x14ac:dyDescent="0.25">
      <c r="A16">
        <v>6</v>
      </c>
      <c r="B16">
        <f t="shared" si="0"/>
        <v>3.1500000000000004</v>
      </c>
      <c r="C16" t="s">
        <v>19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C923B1-2899-4280-B5DD-4A901DDBE76E}">
  <dimension ref="A1:O191"/>
  <sheetViews>
    <sheetView tabSelected="1" workbookViewId="0">
      <selection activeCell="P14" sqref="P14"/>
    </sheetView>
  </sheetViews>
  <sheetFormatPr defaultRowHeight="15" x14ac:dyDescent="0.25"/>
  <cols>
    <col min="5" max="5" width="13.140625" customWidth="1"/>
    <col min="6" max="6" width="14.28515625" customWidth="1"/>
    <col min="7" max="7" width="11.140625" customWidth="1"/>
    <col min="8" max="8" width="11.7109375" customWidth="1"/>
    <col min="9" max="9" width="10.85546875" customWidth="1"/>
    <col min="10" max="10" width="9.42578125" customWidth="1"/>
  </cols>
  <sheetData>
    <row r="1" spans="1:15" x14ac:dyDescent="0.25">
      <c r="A1" s="2" t="s">
        <v>26</v>
      </c>
      <c r="B1" s="2"/>
      <c r="C1" s="2"/>
      <c r="D1" s="2"/>
      <c r="E1" s="2" t="s">
        <v>27</v>
      </c>
      <c r="F1" s="2"/>
      <c r="G1" s="2"/>
      <c r="H1" s="2"/>
      <c r="I1" s="2" t="s">
        <v>32</v>
      </c>
      <c r="J1" s="2"/>
      <c r="K1" s="2" t="s">
        <v>33</v>
      </c>
      <c r="L1" s="2"/>
      <c r="M1" s="2"/>
      <c r="N1" s="2"/>
      <c r="O1" s="2"/>
    </row>
    <row r="2" spans="1:15" x14ac:dyDescent="0.25">
      <c r="A2" t="s">
        <v>5</v>
      </c>
      <c r="B2" t="s">
        <v>0</v>
      </c>
      <c r="C2" t="s">
        <v>1</v>
      </c>
      <c r="D2" t="s">
        <v>4</v>
      </c>
      <c r="E2" t="s">
        <v>9</v>
      </c>
      <c r="F2" t="s">
        <v>7</v>
      </c>
      <c r="G2" t="s">
        <v>8</v>
      </c>
      <c r="H2" t="s">
        <v>6</v>
      </c>
      <c r="I2" t="s">
        <v>21</v>
      </c>
      <c r="J2" t="s">
        <v>22</v>
      </c>
      <c r="K2" t="s">
        <v>28</v>
      </c>
      <c r="L2" t="s">
        <v>29</v>
      </c>
      <c r="M2" t="s">
        <v>25</v>
      </c>
      <c r="N2" t="s">
        <v>24</v>
      </c>
      <c r="O2" t="s">
        <v>23</v>
      </c>
    </row>
    <row r="3" spans="1:15" x14ac:dyDescent="0.25">
      <c r="A3">
        <v>3</v>
      </c>
      <c r="B3">
        <v>1</v>
      </c>
      <c r="C3">
        <v>1</v>
      </c>
      <c r="D3">
        <v>1</v>
      </c>
      <c r="E3">
        <v>0.628347371595537</v>
      </c>
      <c r="F3">
        <v>0.46490461715398701</v>
      </c>
      <c r="G3">
        <v>12.0433351210191</v>
      </c>
      <c r="H3">
        <v>0.26277480187389202</v>
      </c>
      <c r="I3" t="str">
        <f>IF(H3&gt;PV_data!$B$16,"6",IF(H3&gt;PV_data!$B$15,"5",IF(H3&gt;PV_data!$B$14,"4",IF(H3&gt;PV_data!$B$13,"3",IF(H3&gt;PV_data!$B$12,"2",IF(H3&gt;PV_data!$B$11,"1","0"))))))</f>
        <v>0</v>
      </c>
      <c r="J3">
        <f>I3*PV_data!$B$3*PV_data!$B$6</f>
        <v>0</v>
      </c>
      <c r="K3">
        <f>(I3*(PV_data!$B$3)*0.5)/((PV_data!$B$6)*(H3*10^-6)*500*10^3)</f>
        <v>0</v>
      </c>
      <c r="L3">
        <f>(K3*PV_data!$B$6)/(2*SQRT(3))</f>
        <v>0</v>
      </c>
      <c r="M3">
        <f>(G3*10^-3)*L3^2</f>
        <v>0</v>
      </c>
      <c r="N3">
        <f>(E3*10^-3)*(PV_data!$B$6)^2</f>
        <v>2.2620505377439332E-2</v>
      </c>
      <c r="O3" t="e">
        <f>(M3+N3)/J3</f>
        <v>#DIV/0!</v>
      </c>
    </row>
    <row r="4" spans="1:15" x14ac:dyDescent="0.25">
      <c r="A4">
        <v>3</v>
      </c>
      <c r="B4">
        <v>1</v>
      </c>
      <c r="C4">
        <v>0.5</v>
      </c>
      <c r="D4">
        <v>1</v>
      </c>
      <c r="E4">
        <v>1.256520137941</v>
      </c>
      <c r="F4">
        <v>0.47115256858149202</v>
      </c>
      <c r="G4">
        <v>21.3940465033285</v>
      </c>
      <c r="H4">
        <v>0.281447511014638</v>
      </c>
      <c r="I4" t="str">
        <f>IF(H4&gt;PV_data!$B$16,"6",IF(H4&gt;PV_data!$B$15,"5",IF(H4&gt;PV_data!$B$14,"4",IF(H4&gt;PV_data!$B$13,"3",IF(H4&gt;PV_data!$B$12,"2",IF(H4&gt;PV_data!$B$11,"1","0"))))))</f>
        <v>0</v>
      </c>
      <c r="J4">
        <f>I4*PV_data!$B$3*PV_data!$B$6</f>
        <v>0</v>
      </c>
      <c r="K4">
        <f>(I4*(PV_data!$B$3)*0.5)/((PV_data!$B$6)*(H4*10^-6)*500*10^3)</f>
        <v>0</v>
      </c>
      <c r="L4">
        <f>(K4*PV_data!$B$6)/(2*SQRT(3))</f>
        <v>0</v>
      </c>
      <c r="M4">
        <f t="shared" ref="M4:M67" si="0">(G4*10^-3)*L4^2</f>
        <v>0</v>
      </c>
      <c r="N4">
        <f>(E4*10^-3)*(PV_data!$B$6)^2</f>
        <v>4.5234724965876001E-2</v>
      </c>
      <c r="O4" t="e">
        <f t="shared" ref="O4:O67" si="1">(M4+N4)/J4</f>
        <v>#DIV/0!</v>
      </c>
    </row>
    <row r="5" spans="1:15" x14ac:dyDescent="0.25">
      <c r="A5">
        <v>3</v>
      </c>
      <c r="B5">
        <v>1</v>
      </c>
      <c r="C5">
        <v>0.25</v>
      </c>
      <c r="D5">
        <v>1</v>
      </c>
      <c r="E5">
        <v>2.51141794423972</v>
      </c>
      <c r="F5">
        <v>0.47392293916928802</v>
      </c>
      <c r="G5">
        <v>36.163343922883499</v>
      </c>
      <c r="H5">
        <v>0.29210914962700901</v>
      </c>
      <c r="I5" t="str">
        <f>IF(H5&gt;PV_data!$B$16,"6",IF(H5&gt;PV_data!$B$15,"5",IF(H5&gt;PV_data!$B$14,"4",IF(H5&gt;PV_data!$B$13,"3",IF(H5&gt;PV_data!$B$12,"2",IF(H5&gt;PV_data!$B$11,"1","0"))))))</f>
        <v>0</v>
      </c>
      <c r="J5">
        <f>I5*PV_data!$B$3*PV_data!$B$6</f>
        <v>0</v>
      </c>
      <c r="K5">
        <f>(I5*(PV_data!$B$3)*0.5)/((PV_data!$B$6)*(H5*10^-6)*500*10^3)</f>
        <v>0</v>
      </c>
      <c r="L5">
        <f>(K5*PV_data!$B$6)/(2*SQRT(3))</f>
        <v>0</v>
      </c>
      <c r="M5">
        <f t="shared" si="0"/>
        <v>0</v>
      </c>
      <c r="N5">
        <f>(E5*10^-3)*(PV_data!$B$6)^2</f>
        <v>9.0411045992629918E-2</v>
      </c>
      <c r="O5" t="e">
        <f t="shared" si="1"/>
        <v>#DIV/0!</v>
      </c>
    </row>
    <row r="6" spans="1:15" x14ac:dyDescent="0.25">
      <c r="A6">
        <v>3</v>
      </c>
      <c r="B6">
        <v>1</v>
      </c>
      <c r="C6">
        <v>1</v>
      </c>
      <c r="D6">
        <v>3</v>
      </c>
      <c r="E6">
        <v>0.68591995567449504</v>
      </c>
      <c r="F6">
        <v>0.46838603255686501</v>
      </c>
      <c r="G6">
        <v>6.4076508849076097</v>
      </c>
      <c r="H6">
        <v>0.32930799336425398</v>
      </c>
      <c r="I6" t="str">
        <f>IF(H6&gt;PV_data!$B$16,"6",IF(H6&gt;PV_data!$B$15,"5",IF(H6&gt;PV_data!$B$14,"4",IF(H6&gt;PV_data!$B$13,"3",IF(H6&gt;PV_data!$B$12,"2",IF(H6&gt;PV_data!$B$11,"1","0"))))))</f>
        <v>0</v>
      </c>
      <c r="J6">
        <f>I6*PV_data!$B$3*PV_data!$B$6</f>
        <v>0</v>
      </c>
      <c r="K6">
        <f>(I6*(PV_data!$B$3)*0.5)/((PV_data!$B$6)*(H6*10^-6)*500*10^3)</f>
        <v>0</v>
      </c>
      <c r="L6">
        <f>(K6*PV_data!$B$6)/(2*SQRT(3))</f>
        <v>0</v>
      </c>
      <c r="M6">
        <f t="shared" si="0"/>
        <v>0</v>
      </c>
      <c r="N6">
        <f>(E6*10^-3)*(PV_data!$B$6)^2</f>
        <v>2.4693118404281823E-2</v>
      </c>
      <c r="O6" t="e">
        <f t="shared" si="1"/>
        <v>#DIV/0!</v>
      </c>
    </row>
    <row r="7" spans="1:15" x14ac:dyDescent="0.25">
      <c r="A7">
        <v>3</v>
      </c>
      <c r="B7">
        <v>1</v>
      </c>
      <c r="C7">
        <v>0.5</v>
      </c>
      <c r="D7">
        <v>3</v>
      </c>
      <c r="E7">
        <v>1.3717597135936099</v>
      </c>
      <c r="F7">
        <v>0.47510682482231398</v>
      </c>
      <c r="G7">
        <v>11.5541920281582</v>
      </c>
      <c r="H7">
        <v>0.34265763749238198</v>
      </c>
      <c r="I7" t="str">
        <f>IF(H7&gt;PV_data!$B$16,"6",IF(H7&gt;PV_data!$B$15,"5",IF(H7&gt;PV_data!$B$14,"4",IF(H7&gt;PV_data!$B$13,"3",IF(H7&gt;PV_data!$B$12,"2",IF(H7&gt;PV_data!$B$11,"1","0"))))))</f>
        <v>0</v>
      </c>
      <c r="J7">
        <f>I7*PV_data!$B$3*PV_data!$B$6</f>
        <v>0</v>
      </c>
      <c r="K7">
        <f>(I7*(PV_data!$B$3)*0.5)/((PV_data!$B$6)*(H7*10^-6)*500*10^3)</f>
        <v>0</v>
      </c>
      <c r="L7">
        <f>(K7*PV_data!$B$6)/(2*SQRT(3))</f>
        <v>0</v>
      </c>
      <c r="M7">
        <f t="shared" si="0"/>
        <v>0</v>
      </c>
      <c r="N7">
        <f>(E7*10^-3)*(PV_data!$B$6)^2</f>
        <v>4.9383349689369957E-2</v>
      </c>
      <c r="O7" t="e">
        <f t="shared" si="1"/>
        <v>#DIV/0!</v>
      </c>
    </row>
    <row r="8" spans="1:15" x14ac:dyDescent="0.25">
      <c r="A8">
        <v>3</v>
      </c>
      <c r="B8">
        <v>1</v>
      </c>
      <c r="C8">
        <v>0.25</v>
      </c>
      <c r="D8">
        <v>3</v>
      </c>
      <c r="E8">
        <v>2.74176675244088</v>
      </c>
      <c r="F8">
        <v>0.47803414798321497</v>
      </c>
      <c r="G8">
        <v>20.365709032687601</v>
      </c>
      <c r="H8">
        <v>0.34946998906392801</v>
      </c>
      <c r="I8" t="str">
        <f>IF(H8&gt;PV_data!$B$16,"6",IF(H8&gt;PV_data!$B$15,"5",IF(H8&gt;PV_data!$B$14,"4",IF(H8&gt;PV_data!$B$13,"3",IF(H8&gt;PV_data!$B$12,"2",IF(H8&gt;PV_data!$B$11,"1","0"))))))</f>
        <v>0</v>
      </c>
      <c r="J8">
        <f>I8*PV_data!$B$3*PV_data!$B$6</f>
        <v>0</v>
      </c>
      <c r="K8">
        <f>(I8*(PV_data!$B$3)*0.5)/((PV_data!$B$6)*(H8*10^-6)*500*10^3)</f>
        <v>0</v>
      </c>
      <c r="L8">
        <f>(K8*PV_data!$B$6)/(2*SQRT(3))</f>
        <v>0</v>
      </c>
      <c r="M8">
        <f t="shared" si="0"/>
        <v>0</v>
      </c>
      <c r="N8">
        <f>(E8*10^-3)*(PV_data!$B$6)^2</f>
        <v>9.8703603087871683E-2</v>
      </c>
      <c r="O8" t="e">
        <f t="shared" si="1"/>
        <v>#DIV/0!</v>
      </c>
    </row>
    <row r="9" spans="1:15" x14ac:dyDescent="0.25">
      <c r="A9">
        <v>3</v>
      </c>
      <c r="B9">
        <v>1</v>
      </c>
      <c r="C9">
        <v>1</v>
      </c>
      <c r="D9">
        <v>5</v>
      </c>
      <c r="E9">
        <v>0.75322720925619302</v>
      </c>
      <c r="F9">
        <v>0.47376735237603201</v>
      </c>
      <c r="G9">
        <v>5.0898403325254096</v>
      </c>
      <c r="H9">
        <v>0.36301546585696198</v>
      </c>
      <c r="I9" t="str">
        <f>IF(H9&gt;PV_data!$B$16,"6",IF(H9&gt;PV_data!$B$15,"5",IF(H9&gt;PV_data!$B$14,"4",IF(H9&gt;PV_data!$B$13,"3",IF(H9&gt;PV_data!$B$12,"2",IF(H9&gt;PV_data!$B$11,"1","0"))))))</f>
        <v>0</v>
      </c>
      <c r="J9">
        <f>I9*PV_data!$B$3*PV_data!$B$6</f>
        <v>0</v>
      </c>
      <c r="K9">
        <f>(I9*(PV_data!$B$3)*0.5)/((PV_data!$B$6)*(H9*10^-6)*500*10^3)</f>
        <v>0</v>
      </c>
      <c r="L9">
        <f>(K9*PV_data!$B$6)/(2*SQRT(3))</f>
        <v>0</v>
      </c>
      <c r="M9">
        <f t="shared" si="0"/>
        <v>0</v>
      </c>
      <c r="N9">
        <f>(E9*10^-3)*(PV_data!$B$6)^2</f>
        <v>2.7116179533222949E-2</v>
      </c>
      <c r="O9" t="e">
        <f t="shared" si="1"/>
        <v>#DIV/0!</v>
      </c>
    </row>
    <row r="10" spans="1:15" x14ac:dyDescent="0.25">
      <c r="A10">
        <v>3</v>
      </c>
      <c r="B10">
        <v>1</v>
      </c>
      <c r="C10">
        <v>0.5</v>
      </c>
      <c r="D10">
        <v>5</v>
      </c>
      <c r="E10">
        <v>1.5062281516928899</v>
      </c>
      <c r="F10">
        <v>0.481033599994029</v>
      </c>
      <c r="G10">
        <v>9.4524050546121199</v>
      </c>
      <c r="H10">
        <v>0.374439084828878</v>
      </c>
      <c r="I10" t="str">
        <f>IF(H10&gt;PV_data!$B$16,"6",IF(H10&gt;PV_data!$B$15,"5",IF(H10&gt;PV_data!$B$14,"4",IF(H10&gt;PV_data!$B$13,"3",IF(H10&gt;PV_data!$B$12,"2",IF(H10&gt;PV_data!$B$11,"1","0"))))))</f>
        <v>0</v>
      </c>
      <c r="J10">
        <f>I10*PV_data!$B$3*PV_data!$B$6</f>
        <v>0</v>
      </c>
      <c r="K10">
        <f>(I10*(PV_data!$B$3)*0.5)/((PV_data!$B$6)*(H10*10^-6)*500*10^3)</f>
        <v>0</v>
      </c>
      <c r="L10">
        <f>(K10*PV_data!$B$6)/(2*SQRT(3))</f>
        <v>0</v>
      </c>
      <c r="M10">
        <f t="shared" si="0"/>
        <v>0</v>
      </c>
      <c r="N10">
        <f>(E10*10^-3)*(PV_data!$B$6)^2</f>
        <v>5.4224213460944033E-2</v>
      </c>
      <c r="O10" t="e">
        <f t="shared" si="1"/>
        <v>#DIV/0!</v>
      </c>
    </row>
    <row r="11" spans="1:15" x14ac:dyDescent="0.25">
      <c r="A11">
        <v>3</v>
      </c>
      <c r="B11">
        <v>2</v>
      </c>
      <c r="C11">
        <v>1</v>
      </c>
      <c r="D11">
        <v>1</v>
      </c>
      <c r="E11">
        <v>0.75348892159264003</v>
      </c>
      <c r="F11">
        <v>0.57021736073648799</v>
      </c>
      <c r="G11">
        <v>11.622238110783799</v>
      </c>
      <c r="H11">
        <v>0.37854542048655998</v>
      </c>
      <c r="I11" t="str">
        <f>IF(H11&gt;PV_data!$B$16,"6",IF(H11&gt;PV_data!$B$15,"5",IF(H11&gt;PV_data!$B$14,"4",IF(H11&gt;PV_data!$B$13,"3",IF(H11&gt;PV_data!$B$12,"2",IF(H11&gt;PV_data!$B$11,"1","0"))))))</f>
        <v>0</v>
      </c>
      <c r="J11">
        <f>I11*PV_data!$B$3*PV_data!$B$6</f>
        <v>0</v>
      </c>
      <c r="K11">
        <f>(I11*(PV_data!$B$3)*0.5)/((PV_data!$B$6)*(H11*10^-6)*500*10^3)</f>
        <v>0</v>
      </c>
      <c r="L11">
        <f>(K11*PV_data!$B$6)/(2*SQRT(3))</f>
        <v>0</v>
      </c>
      <c r="M11">
        <f t="shared" si="0"/>
        <v>0</v>
      </c>
      <c r="N11">
        <f>(E11*10^-3)*(PV_data!$B$6)^2</f>
        <v>2.7125601177335042E-2</v>
      </c>
      <c r="O11" t="e">
        <f t="shared" si="1"/>
        <v>#DIV/0!</v>
      </c>
    </row>
    <row r="12" spans="1:15" x14ac:dyDescent="0.25">
      <c r="A12">
        <v>3</v>
      </c>
      <c r="B12">
        <v>1</v>
      </c>
      <c r="C12">
        <v>0.25</v>
      </c>
      <c r="D12">
        <v>5</v>
      </c>
      <c r="E12">
        <v>3.01062476503526</v>
      </c>
      <c r="F12">
        <v>0.48419062721849898</v>
      </c>
      <c r="G12">
        <v>16.9380772517998</v>
      </c>
      <c r="H12">
        <v>0.38023460935879599</v>
      </c>
      <c r="I12" t="str">
        <f>IF(H12&gt;PV_data!$B$16,"6",IF(H12&gt;PV_data!$B$15,"5",IF(H12&gt;PV_data!$B$14,"4",IF(H12&gt;PV_data!$B$13,"3",IF(H12&gt;PV_data!$B$12,"2",IF(H12&gt;PV_data!$B$11,"1","0"))))))</f>
        <v>0</v>
      </c>
      <c r="J12">
        <f>I12*PV_data!$B$3*PV_data!$B$6</f>
        <v>0</v>
      </c>
      <c r="K12">
        <f>(I12*(PV_data!$B$3)*0.5)/((PV_data!$B$6)*(H12*10^-6)*500*10^3)</f>
        <v>0</v>
      </c>
      <c r="L12">
        <f>(K12*PV_data!$B$6)/(2*SQRT(3))</f>
        <v>0</v>
      </c>
      <c r="M12">
        <f t="shared" si="0"/>
        <v>0</v>
      </c>
      <c r="N12">
        <f>(E12*10^-3)*(PV_data!$B$6)^2</f>
        <v>0.10838249154126936</v>
      </c>
      <c r="O12" t="e">
        <f t="shared" si="1"/>
        <v>#DIV/0!</v>
      </c>
    </row>
    <row r="13" spans="1:15" x14ac:dyDescent="0.25">
      <c r="A13">
        <v>3</v>
      </c>
      <c r="B13">
        <v>2</v>
      </c>
      <c r="C13">
        <v>0.5</v>
      </c>
      <c r="D13">
        <v>1</v>
      </c>
      <c r="E13">
        <v>1.5067661053857</v>
      </c>
      <c r="F13">
        <v>0.57781161403989401</v>
      </c>
      <c r="G13">
        <v>20.3943067417392</v>
      </c>
      <c r="H13">
        <v>0.39912124254922299</v>
      </c>
      <c r="I13" t="str">
        <f>IF(H13&gt;PV_data!$B$16,"6",IF(H13&gt;PV_data!$B$15,"5",IF(H13&gt;PV_data!$B$14,"4",IF(H13&gt;PV_data!$B$13,"3",IF(H13&gt;PV_data!$B$12,"2",IF(H13&gt;PV_data!$B$11,"1","0"))))))</f>
        <v>0</v>
      </c>
      <c r="J13">
        <f>I13*PV_data!$B$3*PV_data!$B$6</f>
        <v>0</v>
      </c>
      <c r="K13">
        <f>(I13*(PV_data!$B$3)*0.5)/((PV_data!$B$6)*(H13*10^-6)*500*10^3)</f>
        <v>0</v>
      </c>
      <c r="L13">
        <f>(K13*PV_data!$B$6)/(2*SQRT(3))</f>
        <v>0</v>
      </c>
      <c r="M13">
        <f t="shared" si="0"/>
        <v>0</v>
      </c>
      <c r="N13">
        <f>(E13*10^-3)*(PV_data!$B$6)^2</f>
        <v>5.4243579793885201E-2</v>
      </c>
      <c r="O13" t="e">
        <f t="shared" si="1"/>
        <v>#DIV/0!</v>
      </c>
    </row>
    <row r="14" spans="1:15" x14ac:dyDescent="0.25">
      <c r="A14">
        <v>3</v>
      </c>
      <c r="B14">
        <v>2</v>
      </c>
      <c r="C14">
        <v>0.25</v>
      </c>
      <c r="D14">
        <v>1</v>
      </c>
      <c r="E14">
        <v>3.0117736544208999</v>
      </c>
      <c r="F14">
        <v>0.58117912063138399</v>
      </c>
      <c r="G14">
        <v>34.579071654478099</v>
      </c>
      <c r="H14">
        <v>0.41045749337452397</v>
      </c>
      <c r="I14" t="str">
        <f>IF(H14&gt;PV_data!$B$16,"6",IF(H14&gt;PV_data!$B$15,"5",IF(H14&gt;PV_data!$B$14,"4",IF(H14&gt;PV_data!$B$13,"3",IF(H14&gt;PV_data!$B$12,"2",IF(H14&gt;PV_data!$B$11,"1","0"))))))</f>
        <v>0</v>
      </c>
      <c r="J14">
        <f>I14*PV_data!$B$3*PV_data!$B$6</f>
        <v>0</v>
      </c>
      <c r="K14">
        <f>(I14*(PV_data!$B$3)*0.5)/((PV_data!$B$6)*(H14*10^-6)*500*10^3)</f>
        <v>0</v>
      </c>
      <c r="L14">
        <f>(K14*PV_data!$B$6)/(2*SQRT(3))</f>
        <v>0</v>
      </c>
      <c r="M14">
        <f t="shared" si="0"/>
        <v>0</v>
      </c>
      <c r="N14">
        <f>(E14*10^-3)*(PV_data!$B$6)^2</f>
        <v>0.10842385155915241</v>
      </c>
      <c r="O14" t="e">
        <f t="shared" si="1"/>
        <v>#DIV/0!</v>
      </c>
    </row>
    <row r="15" spans="1:15" x14ac:dyDescent="0.25">
      <c r="A15">
        <v>3</v>
      </c>
      <c r="B15">
        <v>2</v>
      </c>
      <c r="C15">
        <v>1</v>
      </c>
      <c r="D15">
        <v>3</v>
      </c>
      <c r="E15">
        <v>0.82780095068680604</v>
      </c>
      <c r="F15">
        <v>0.57199938500969605</v>
      </c>
      <c r="G15">
        <v>6.4925138948438601</v>
      </c>
      <c r="H15">
        <v>0.43911139532391302</v>
      </c>
      <c r="I15" t="str">
        <f>IF(H15&gt;PV_data!$B$16,"6",IF(H15&gt;PV_data!$B$15,"5",IF(H15&gt;PV_data!$B$14,"4",IF(H15&gt;PV_data!$B$13,"3",IF(H15&gt;PV_data!$B$12,"2",IF(H15&gt;PV_data!$B$11,"1","0"))))))</f>
        <v>0</v>
      </c>
      <c r="J15">
        <f>I15*PV_data!$B$3*PV_data!$B$6</f>
        <v>0</v>
      </c>
      <c r="K15">
        <f>(I15*(PV_data!$B$3)*0.5)/((PV_data!$B$6)*(H15*10^-6)*500*10^3)</f>
        <v>0</v>
      </c>
      <c r="L15">
        <f>(K15*PV_data!$B$6)/(2*SQRT(3))</f>
        <v>0</v>
      </c>
      <c r="M15">
        <f t="shared" si="0"/>
        <v>0</v>
      </c>
      <c r="N15">
        <f>(E15*10^-3)*(PV_data!$B$6)^2</f>
        <v>2.9800834224725018E-2</v>
      </c>
      <c r="O15" t="e">
        <f t="shared" si="1"/>
        <v>#DIV/0!</v>
      </c>
    </row>
    <row r="16" spans="1:15" x14ac:dyDescent="0.25">
      <c r="A16">
        <v>3</v>
      </c>
      <c r="B16">
        <v>2</v>
      </c>
      <c r="C16">
        <v>0.5</v>
      </c>
      <c r="D16">
        <v>3</v>
      </c>
      <c r="E16">
        <v>1.65553745274529</v>
      </c>
      <c r="F16">
        <v>0.58021430930972495</v>
      </c>
      <c r="G16">
        <v>11.522584313948601</v>
      </c>
      <c r="H16">
        <v>0.454900612378145</v>
      </c>
      <c r="I16" t="str">
        <f>IF(H16&gt;PV_data!$B$16,"6",IF(H16&gt;PV_data!$B$15,"5",IF(H16&gt;PV_data!$B$14,"4",IF(H16&gt;PV_data!$B$13,"3",IF(H16&gt;PV_data!$B$12,"2",IF(H16&gt;PV_data!$B$11,"1","0"))))))</f>
        <v>0</v>
      </c>
      <c r="J16">
        <f>I16*PV_data!$B$3*PV_data!$B$6</f>
        <v>0</v>
      </c>
      <c r="K16">
        <f>(I16*(PV_data!$B$3)*0.5)/((PV_data!$B$6)*(H16*10^-6)*500*10^3)</f>
        <v>0</v>
      </c>
      <c r="L16">
        <f>(K16*PV_data!$B$6)/(2*SQRT(3))</f>
        <v>0</v>
      </c>
      <c r="M16">
        <f t="shared" si="0"/>
        <v>0</v>
      </c>
      <c r="N16">
        <f>(E16*10^-3)*(PV_data!$B$6)^2</f>
        <v>5.9599348298830436E-2</v>
      </c>
      <c r="O16" t="e">
        <f t="shared" si="1"/>
        <v>#DIV/0!</v>
      </c>
    </row>
    <row r="17" spans="1:15" x14ac:dyDescent="0.25">
      <c r="A17">
        <v>3</v>
      </c>
      <c r="B17">
        <v>2</v>
      </c>
      <c r="C17">
        <v>0.25</v>
      </c>
      <c r="D17">
        <v>3</v>
      </c>
      <c r="E17">
        <v>3.3091729193643298</v>
      </c>
      <c r="F17">
        <v>0.58387071483945296</v>
      </c>
      <c r="G17">
        <v>20.273689454394201</v>
      </c>
      <c r="H17">
        <v>0.46292256470162702</v>
      </c>
      <c r="I17" t="str">
        <f>IF(H17&gt;PV_data!$B$16,"6",IF(H17&gt;PV_data!$B$15,"5",IF(H17&gt;PV_data!$B$14,"4",IF(H17&gt;PV_data!$B$13,"3",IF(H17&gt;PV_data!$B$12,"2",IF(H17&gt;PV_data!$B$11,"1","0"))))))</f>
        <v>0</v>
      </c>
      <c r="J17">
        <f>I17*PV_data!$B$3*PV_data!$B$6</f>
        <v>0</v>
      </c>
      <c r="K17">
        <f>(I17*(PV_data!$B$3)*0.5)/((PV_data!$B$6)*(H17*10^-6)*500*10^3)</f>
        <v>0</v>
      </c>
      <c r="L17">
        <f>(K17*PV_data!$B$6)/(2*SQRT(3))</f>
        <v>0</v>
      </c>
      <c r="M17">
        <f t="shared" si="0"/>
        <v>0</v>
      </c>
      <c r="N17">
        <f>(E17*10^-3)*(PV_data!$B$6)^2</f>
        <v>0.11913022509711588</v>
      </c>
      <c r="O17" t="e">
        <f t="shared" si="1"/>
        <v>#DIV/0!</v>
      </c>
    </row>
    <row r="18" spans="1:15" x14ac:dyDescent="0.25">
      <c r="A18">
        <v>3</v>
      </c>
      <c r="B18">
        <v>2</v>
      </c>
      <c r="C18">
        <v>1</v>
      </c>
      <c r="D18">
        <v>5</v>
      </c>
      <c r="E18">
        <v>0.91617937520063697</v>
      </c>
      <c r="F18">
        <v>0.57642078475564096</v>
      </c>
      <c r="G18">
        <v>5.3755411758608602</v>
      </c>
      <c r="H18">
        <v>0.47025015492314998</v>
      </c>
      <c r="I18" t="str">
        <f>IF(H18&gt;PV_data!$B$16,"6",IF(H18&gt;PV_data!$B$15,"5",IF(H18&gt;PV_data!$B$14,"4",IF(H18&gt;PV_data!$B$13,"3",IF(H18&gt;PV_data!$B$12,"2",IF(H18&gt;PV_data!$B$11,"1","0"))))))</f>
        <v>0</v>
      </c>
      <c r="J18">
        <f>I18*PV_data!$B$3*PV_data!$B$6</f>
        <v>0</v>
      </c>
      <c r="K18">
        <f>(I18*(PV_data!$B$3)*0.5)/((PV_data!$B$6)*(H18*10^-6)*500*10^3)</f>
        <v>0</v>
      </c>
      <c r="L18">
        <f>(K18*PV_data!$B$6)/(2*SQRT(3))</f>
        <v>0</v>
      </c>
      <c r="M18">
        <f t="shared" si="0"/>
        <v>0</v>
      </c>
      <c r="N18">
        <f>(E18*10^-3)*(PV_data!$B$6)^2</f>
        <v>3.298245750722293E-2</v>
      </c>
      <c r="O18" t="e">
        <f t="shared" si="1"/>
        <v>#DIV/0!</v>
      </c>
    </row>
    <row r="19" spans="1:15" x14ac:dyDescent="0.25">
      <c r="A19">
        <v>3</v>
      </c>
      <c r="B19">
        <v>2</v>
      </c>
      <c r="C19">
        <v>0.5</v>
      </c>
      <c r="D19">
        <v>5</v>
      </c>
      <c r="E19">
        <v>1.83227769713703</v>
      </c>
      <c r="F19">
        <v>0.58536013157329603</v>
      </c>
      <c r="G19">
        <v>9.9124251512243209</v>
      </c>
      <c r="H19">
        <v>0.48424285727642402</v>
      </c>
      <c r="I19" t="str">
        <f>IF(H19&gt;PV_data!$B$16,"6",IF(H19&gt;PV_data!$B$15,"5",IF(H19&gt;PV_data!$B$14,"4",IF(H19&gt;PV_data!$B$13,"3",IF(H19&gt;PV_data!$B$12,"2",IF(H19&gt;PV_data!$B$11,"1","0"))))))</f>
        <v>0</v>
      </c>
      <c r="J19">
        <f>I19*PV_data!$B$3*PV_data!$B$6</f>
        <v>0</v>
      </c>
      <c r="K19">
        <f>(I19*(PV_data!$B$3)*0.5)/((PV_data!$B$6)*(H19*10^-6)*500*10^3)</f>
        <v>0</v>
      </c>
      <c r="L19">
        <f>(K19*PV_data!$B$6)/(2*SQRT(3))</f>
        <v>0</v>
      </c>
      <c r="M19">
        <f t="shared" si="0"/>
        <v>0</v>
      </c>
      <c r="N19">
        <f>(E19*10^-3)*(PV_data!$B$6)^2</f>
        <v>6.5961997096933081E-2</v>
      </c>
      <c r="O19" t="e">
        <f t="shared" si="1"/>
        <v>#DIV/0!</v>
      </c>
    </row>
    <row r="20" spans="1:15" x14ac:dyDescent="0.25">
      <c r="A20">
        <v>3</v>
      </c>
      <c r="B20">
        <v>2</v>
      </c>
      <c r="C20">
        <v>0.25</v>
      </c>
      <c r="D20">
        <v>5</v>
      </c>
      <c r="E20">
        <v>3.66247195938073</v>
      </c>
      <c r="F20">
        <v>0.58917312954742396</v>
      </c>
      <c r="G20">
        <v>17.626727801323</v>
      </c>
      <c r="H20">
        <v>0.49144390599916499</v>
      </c>
      <c r="I20" t="str">
        <f>IF(H20&gt;PV_data!$B$16,"6",IF(H20&gt;PV_data!$B$15,"5",IF(H20&gt;PV_data!$B$14,"4",IF(H20&gt;PV_data!$B$13,"3",IF(H20&gt;PV_data!$B$12,"2",IF(H20&gt;PV_data!$B$11,"1","0"))))))</f>
        <v>0</v>
      </c>
      <c r="J20">
        <f>I20*PV_data!$B$3*PV_data!$B$6</f>
        <v>0</v>
      </c>
      <c r="K20">
        <f>(I20*(PV_data!$B$3)*0.5)/((PV_data!$B$6)*(H20*10^-6)*500*10^3)</f>
        <v>0</v>
      </c>
      <c r="L20">
        <f>(K20*PV_data!$B$6)/(2*SQRT(3))</f>
        <v>0</v>
      </c>
      <c r="M20">
        <f t="shared" si="0"/>
        <v>0</v>
      </c>
      <c r="N20">
        <f>(E20*10^-3)*(PV_data!$B$6)^2</f>
        <v>0.1318489905377063</v>
      </c>
      <c r="O20" t="e">
        <f t="shared" si="1"/>
        <v>#DIV/0!</v>
      </c>
    </row>
    <row r="21" spans="1:15" x14ac:dyDescent="0.25">
      <c r="A21">
        <v>3</v>
      </c>
      <c r="B21">
        <v>3</v>
      </c>
      <c r="C21">
        <v>1</v>
      </c>
      <c r="D21">
        <v>1</v>
      </c>
      <c r="E21">
        <v>0.90531415539141402</v>
      </c>
      <c r="F21">
        <v>0.68889523940240505</v>
      </c>
      <c r="G21">
        <v>11.301709765919499</v>
      </c>
      <c r="H21">
        <v>0.50931082922873006</v>
      </c>
      <c r="I21" t="str">
        <f>IF(H21&gt;PV_data!$B$16,"6",IF(H21&gt;PV_data!$B$15,"5",IF(H21&gt;PV_data!$B$14,"4",IF(H21&gt;PV_data!$B$13,"3",IF(H21&gt;PV_data!$B$12,"2",IF(H21&gt;PV_data!$B$11,"1","0"))))))</f>
        <v>0</v>
      </c>
      <c r="J21">
        <f>I21*PV_data!$B$3*PV_data!$B$6</f>
        <v>0</v>
      </c>
      <c r="K21">
        <f>(I21*(PV_data!$B$3)*0.5)/((PV_data!$B$6)*(H21*10^-6)*500*10^3)</f>
        <v>0</v>
      </c>
      <c r="L21">
        <f>(K21*PV_data!$B$6)/(2*SQRT(3))</f>
        <v>0</v>
      </c>
      <c r="M21">
        <f t="shared" si="0"/>
        <v>0</v>
      </c>
      <c r="N21">
        <f>(E21*10^-3)*(PV_data!$B$6)^2</f>
        <v>3.2591309594090907E-2</v>
      </c>
      <c r="O21" t="e">
        <f t="shared" si="1"/>
        <v>#DIV/0!</v>
      </c>
    </row>
    <row r="22" spans="1:15" x14ac:dyDescent="0.25">
      <c r="A22">
        <v>3</v>
      </c>
      <c r="B22">
        <v>3</v>
      </c>
      <c r="C22">
        <v>0.5</v>
      </c>
      <c r="D22">
        <v>1</v>
      </c>
      <c r="E22">
        <v>1.8104928685743999</v>
      </c>
      <c r="F22">
        <v>0.69804515243382803</v>
      </c>
      <c r="G22">
        <v>19.176720068181002</v>
      </c>
      <c r="H22">
        <v>0.53119998214066</v>
      </c>
      <c r="I22" t="str">
        <f>IF(H22&gt;PV_data!$B$16,"6",IF(H22&gt;PV_data!$B$15,"5",IF(H22&gt;PV_data!$B$14,"4",IF(H22&gt;PV_data!$B$13,"3",IF(H22&gt;PV_data!$B$12,"2",IF(H22&gt;PV_data!$B$11,"1","0"))))))</f>
        <v>1</v>
      </c>
      <c r="J22">
        <f>I22*PV_data!$B$3*PV_data!$B$6</f>
        <v>3.7800000000000002</v>
      </c>
      <c r="K22">
        <f>(I22*(PV_data!$B$3)*0.5)/((PV_data!$B$6)*(H22*10^-6)*500*10^3)</f>
        <v>0.19766566929626955</v>
      </c>
      <c r="L22">
        <f>(K22*PV_data!$B$6)/(2*SQRT(3))</f>
        <v>0.34236698213324634</v>
      </c>
      <c r="M22">
        <f t="shared" si="0"/>
        <v>2.2478021280257646E-3</v>
      </c>
      <c r="N22">
        <f>(E22*10^-3)*(PV_data!$B$6)^2</f>
        <v>6.5177743268678395E-2</v>
      </c>
      <c r="O22">
        <f t="shared" si="1"/>
        <v>1.7837445872143955E-2</v>
      </c>
    </row>
    <row r="23" spans="1:15" x14ac:dyDescent="0.25">
      <c r="A23">
        <v>4</v>
      </c>
      <c r="B23">
        <v>1</v>
      </c>
      <c r="C23">
        <v>1</v>
      </c>
      <c r="D23">
        <v>1</v>
      </c>
      <c r="E23">
        <v>1.18849250375869</v>
      </c>
      <c r="F23">
        <v>0.86187391568230798</v>
      </c>
      <c r="G23">
        <v>23.821527690908699</v>
      </c>
      <c r="H23">
        <v>0.54185319140914001</v>
      </c>
      <c r="I23" t="str">
        <f>IF(H23&gt;PV_data!$B$16,"6",IF(H23&gt;PV_data!$B$15,"5",IF(H23&gt;PV_data!$B$14,"4",IF(H23&gt;PV_data!$B$13,"3",IF(H23&gt;PV_data!$B$12,"2",IF(H23&gt;PV_data!$B$11,"1","0"))))))</f>
        <v>1</v>
      </c>
      <c r="J23">
        <f>I23*PV_data!$B$3*PV_data!$B$6</f>
        <v>3.7800000000000002</v>
      </c>
      <c r="K23">
        <f>(I23*(PV_data!$B$3)*0.5)/((PV_data!$B$6)*(H23*10^-6)*500*10^3)</f>
        <v>0.19377942524789357</v>
      </c>
      <c r="L23">
        <f>(K23*PV_data!$B$6)/(2*SQRT(3))</f>
        <v>0.33563580999084697</v>
      </c>
      <c r="M23">
        <f t="shared" si="0"/>
        <v>2.6835283718213781E-3</v>
      </c>
      <c r="N23">
        <f>(E23*10^-3)*(PV_data!$B$6)^2</f>
        <v>4.2785730135312838E-2</v>
      </c>
      <c r="O23">
        <f t="shared" si="1"/>
        <v>1.2028904366966723E-2</v>
      </c>
    </row>
    <row r="24" spans="1:15" x14ac:dyDescent="0.25">
      <c r="A24">
        <v>3</v>
      </c>
      <c r="B24">
        <v>3</v>
      </c>
      <c r="C24">
        <v>0.25</v>
      </c>
      <c r="D24">
        <v>1</v>
      </c>
      <c r="E24">
        <v>3.6190413873610798</v>
      </c>
      <c r="F24">
        <v>0.70223163611331396</v>
      </c>
      <c r="G24">
        <v>32.817055765964099</v>
      </c>
      <c r="H24">
        <v>0.54286000953914604</v>
      </c>
      <c r="I24" t="str">
        <f>IF(H24&gt;PV_data!$B$16,"6",IF(H24&gt;PV_data!$B$15,"5",IF(H24&gt;PV_data!$B$14,"4",IF(H24&gt;PV_data!$B$13,"3",IF(H24&gt;PV_data!$B$12,"2",IF(H24&gt;PV_data!$B$11,"1","0"))))))</f>
        <v>1</v>
      </c>
      <c r="J24">
        <f>I24*PV_data!$B$3*PV_data!$B$6</f>
        <v>3.7800000000000002</v>
      </c>
      <c r="K24">
        <f>(I24*(PV_data!$B$3)*0.5)/((PV_data!$B$6)*(H24*10^-6)*500*10^3)</f>
        <v>0.19342003123261631</v>
      </c>
      <c r="L24">
        <f>(K24*PV_data!$B$6)/(2*SQRT(3))</f>
        <v>0.33501332129645056</v>
      </c>
      <c r="M24">
        <f t="shared" si="0"/>
        <v>3.6831869901970257E-3</v>
      </c>
      <c r="N24">
        <f>(E24*10^-3)*(PV_data!$B$6)^2</f>
        <v>0.13028548994499886</v>
      </c>
      <c r="O24">
        <f t="shared" si="1"/>
        <v>3.5441448924654992E-2</v>
      </c>
    </row>
    <row r="25" spans="1:15" x14ac:dyDescent="0.25">
      <c r="A25">
        <v>3</v>
      </c>
      <c r="B25">
        <v>3</v>
      </c>
      <c r="C25">
        <v>1</v>
      </c>
      <c r="D25">
        <v>3</v>
      </c>
      <c r="E25">
        <v>1.0032670583512</v>
      </c>
      <c r="F25">
        <v>0.68924349434447096</v>
      </c>
      <c r="G25">
        <v>6.5919918961468102</v>
      </c>
      <c r="H25">
        <v>0.56413826814127799</v>
      </c>
      <c r="I25" t="str">
        <f>IF(H25&gt;PV_data!$B$16,"6",IF(H25&gt;PV_data!$B$15,"5",IF(H25&gt;PV_data!$B$14,"4",IF(H25&gt;PV_data!$B$13,"3",IF(H25&gt;PV_data!$B$12,"2",IF(H25&gt;PV_data!$B$11,"1","0"))))))</f>
        <v>1</v>
      </c>
      <c r="J25">
        <f>I25*PV_data!$B$3*PV_data!$B$6</f>
        <v>3.7800000000000002</v>
      </c>
      <c r="K25">
        <f>(I25*(PV_data!$B$3)*0.5)/((PV_data!$B$6)*(H25*10^-6)*500*10^3)</f>
        <v>0.18612458315574634</v>
      </c>
      <c r="L25">
        <f>(K25*PV_data!$B$6)/(2*SQRT(3))</f>
        <v>0.32237723456333112</v>
      </c>
      <c r="M25">
        <f t="shared" si="0"/>
        <v>6.8508647814629925E-4</v>
      </c>
      <c r="N25">
        <f>(E25*10^-3)*(PV_data!$B$6)^2</f>
        <v>3.6117614100643194E-2</v>
      </c>
      <c r="O25">
        <f t="shared" si="1"/>
        <v>9.7361641742829356E-3</v>
      </c>
    </row>
    <row r="26" spans="1:15" x14ac:dyDescent="0.25">
      <c r="A26">
        <v>4</v>
      </c>
      <c r="B26">
        <v>1</v>
      </c>
      <c r="C26">
        <v>0.5</v>
      </c>
      <c r="D26">
        <v>1</v>
      </c>
      <c r="E26">
        <v>2.3744794924319699</v>
      </c>
      <c r="F26">
        <v>0.87173356315421002</v>
      </c>
      <c r="G26">
        <v>39.108323786968803</v>
      </c>
      <c r="H26">
        <v>0.57309912690121501</v>
      </c>
      <c r="I26" t="str">
        <f>IF(H26&gt;PV_data!$B$16,"6",IF(H26&gt;PV_data!$B$15,"5",IF(H26&gt;PV_data!$B$14,"4",IF(H26&gt;PV_data!$B$13,"3",IF(H26&gt;PV_data!$B$12,"2",IF(H26&gt;PV_data!$B$11,"1","0"))))))</f>
        <v>1</v>
      </c>
      <c r="J26">
        <f>I26*PV_data!$B$3*PV_data!$B$6</f>
        <v>3.7800000000000002</v>
      </c>
      <c r="K26">
        <f>(I26*(PV_data!$B$3)*0.5)/((PV_data!$B$6)*(H26*10^-6)*500*10^3)</f>
        <v>0.18321437788213354</v>
      </c>
      <c r="L26">
        <f>(K26*PV_data!$B$6)/(2*SQRT(3))</f>
        <v>0.31733661116897888</v>
      </c>
      <c r="M26">
        <f t="shared" si="0"/>
        <v>3.9383069455826347E-3</v>
      </c>
      <c r="N26">
        <f>(E26*10^-3)*(PV_data!$B$6)^2</f>
        <v>8.5481261727550911E-2</v>
      </c>
      <c r="O26">
        <f t="shared" si="1"/>
        <v>2.3655970548448025E-2</v>
      </c>
    </row>
    <row r="27" spans="1:15" x14ac:dyDescent="0.25">
      <c r="A27">
        <v>3</v>
      </c>
      <c r="B27">
        <v>3</v>
      </c>
      <c r="C27">
        <v>0.5</v>
      </c>
      <c r="D27">
        <v>3</v>
      </c>
      <c r="E27">
        <v>2.0063989607107402</v>
      </c>
      <c r="F27">
        <v>0.69912867306919702</v>
      </c>
      <c r="G27">
        <v>11.831857117789999</v>
      </c>
      <c r="H27">
        <v>0.581286743251202</v>
      </c>
      <c r="I27" t="str">
        <f>IF(H27&gt;PV_data!$B$16,"6",IF(H27&gt;PV_data!$B$15,"5",IF(H27&gt;PV_data!$B$14,"4",IF(H27&gt;PV_data!$B$13,"3",IF(H27&gt;PV_data!$B$12,"2",IF(H27&gt;PV_data!$B$11,"1","0"))))))</f>
        <v>1</v>
      </c>
      <c r="J27">
        <f>I27*PV_data!$B$3*PV_data!$B$6</f>
        <v>3.7800000000000002</v>
      </c>
      <c r="K27">
        <f>(I27*(PV_data!$B$3)*0.5)/((PV_data!$B$6)*(H27*10^-6)*500*10^3)</f>
        <v>0.18063374267357835</v>
      </c>
      <c r="L27">
        <f>(K27*PV_data!$B$6)/(2*SQRT(3))</f>
        <v>0.31286681987196019</v>
      </c>
      <c r="M27">
        <f t="shared" si="0"/>
        <v>1.1581689889118543E-3</v>
      </c>
      <c r="N27">
        <f>(E27*10^-3)*(PV_data!$B$6)^2</f>
        <v>7.2230362585586641E-2</v>
      </c>
      <c r="O27">
        <f t="shared" si="1"/>
        <v>1.9414955442989018E-2</v>
      </c>
    </row>
    <row r="28" spans="1:15" x14ac:dyDescent="0.25">
      <c r="A28">
        <v>3</v>
      </c>
      <c r="B28">
        <v>3</v>
      </c>
      <c r="C28">
        <v>0.25</v>
      </c>
      <c r="D28">
        <v>3</v>
      </c>
      <c r="E28">
        <v>4.0106660808808803</v>
      </c>
      <c r="F28">
        <v>0.70359299225875005</v>
      </c>
      <c r="G28">
        <v>20.7803386394441</v>
      </c>
      <c r="H28">
        <v>0.59022503353328304</v>
      </c>
      <c r="I28" t="str">
        <f>IF(H28&gt;PV_data!$B$16,"6",IF(H28&gt;PV_data!$B$15,"5",IF(H28&gt;PV_data!$B$14,"4",IF(H28&gt;PV_data!$B$13,"3",IF(H28&gt;PV_data!$B$12,"2",IF(H28&gt;PV_data!$B$11,"1","0"))))))</f>
        <v>1</v>
      </c>
      <c r="J28">
        <f>I28*PV_data!$B$3*PV_data!$B$6</f>
        <v>3.7800000000000002</v>
      </c>
      <c r="K28">
        <f>(I28*(PV_data!$B$3)*0.5)/((PV_data!$B$6)*(H28*10^-6)*500*10^3)</f>
        <v>0.17789824903128074</v>
      </c>
      <c r="L28">
        <f>(K28*PV_data!$B$6)/(2*SQRT(3))</f>
        <v>0.30812880589971908</v>
      </c>
      <c r="M28">
        <f t="shared" si="0"/>
        <v>1.9729551936703794E-3</v>
      </c>
      <c r="N28">
        <f>(E28*10^-3)*(PV_data!$B$6)^2</f>
        <v>0.1443839789117117</v>
      </c>
      <c r="O28">
        <f t="shared" si="1"/>
        <v>3.8718765636344465E-2</v>
      </c>
    </row>
    <row r="29" spans="1:15" x14ac:dyDescent="0.25">
      <c r="A29">
        <v>4</v>
      </c>
      <c r="B29">
        <v>1</v>
      </c>
      <c r="C29">
        <v>0.25</v>
      </c>
      <c r="D29">
        <v>1</v>
      </c>
      <c r="E29">
        <v>4.7468137578844303</v>
      </c>
      <c r="F29">
        <v>0.87688312768516397</v>
      </c>
      <c r="G29">
        <v>66.667371330317295</v>
      </c>
      <c r="H29">
        <v>0.59208377980012905</v>
      </c>
      <c r="I29" t="str">
        <f>IF(H29&gt;PV_data!$B$16,"6",IF(H29&gt;PV_data!$B$15,"5",IF(H29&gt;PV_data!$B$14,"4",IF(H29&gt;PV_data!$B$13,"3",IF(H29&gt;PV_data!$B$12,"2",IF(H29&gt;PV_data!$B$11,"1","0"))))))</f>
        <v>1</v>
      </c>
      <c r="J29">
        <f>I29*PV_data!$B$3*PV_data!$B$6</f>
        <v>3.7800000000000002</v>
      </c>
      <c r="K29">
        <f>(I29*(PV_data!$B$3)*0.5)/((PV_data!$B$6)*(H29*10^-6)*500*10^3)</f>
        <v>0.17733976775287622</v>
      </c>
      <c r="L29">
        <f>(K29*PV_data!$B$6)/(2*SQRT(3))</f>
        <v>0.3071614879504464</v>
      </c>
      <c r="M29">
        <f t="shared" si="0"/>
        <v>6.2899451290615383E-3</v>
      </c>
      <c r="N29">
        <f>(E29*10^-3)*(PV_data!$B$6)^2</f>
        <v>0.1708852952838395</v>
      </c>
      <c r="O29">
        <f t="shared" si="1"/>
        <v>4.6871756722989689E-2</v>
      </c>
    </row>
    <row r="30" spans="1:15" x14ac:dyDescent="0.25">
      <c r="A30">
        <v>3</v>
      </c>
      <c r="B30">
        <v>3</v>
      </c>
      <c r="C30">
        <v>1</v>
      </c>
      <c r="D30">
        <v>5</v>
      </c>
      <c r="E30">
        <v>1.12202900693619</v>
      </c>
      <c r="F30">
        <v>0.69290054129230605</v>
      </c>
      <c r="G30">
        <v>5.6010336382109402</v>
      </c>
      <c r="H30">
        <v>0.59263662909617998</v>
      </c>
      <c r="I30" t="str">
        <f>IF(H30&gt;PV_data!$B$16,"6",IF(H30&gt;PV_data!$B$15,"5",IF(H30&gt;PV_data!$B$14,"4",IF(H30&gt;PV_data!$B$13,"3",IF(H30&gt;PV_data!$B$12,"2",IF(H30&gt;PV_data!$B$11,"1","0"))))))</f>
        <v>1</v>
      </c>
      <c r="J30">
        <f>I30*PV_data!$B$3*PV_data!$B$6</f>
        <v>3.7800000000000002</v>
      </c>
      <c r="K30">
        <f>(I30*(PV_data!$B$3)*0.5)/((PV_data!$B$6)*(H30*10^-6)*500*10^3)</f>
        <v>0.17717433389180434</v>
      </c>
      <c r="L30">
        <f>(K30*PV_data!$B$6)/(2*SQRT(3))</f>
        <v>0.3068749480977776</v>
      </c>
      <c r="M30">
        <f t="shared" si="0"/>
        <v>5.2746184913131107E-4</v>
      </c>
      <c r="N30">
        <f>(E30*10^-3)*(PV_data!$B$6)^2</f>
        <v>4.0393044249702838E-2</v>
      </c>
      <c r="O30">
        <f t="shared" si="1"/>
        <v>1.0825530713977289E-2</v>
      </c>
    </row>
    <row r="31" spans="1:15" x14ac:dyDescent="0.25">
      <c r="A31">
        <v>3</v>
      </c>
      <c r="B31">
        <v>3</v>
      </c>
      <c r="C31">
        <v>0.5</v>
      </c>
      <c r="D31">
        <v>5</v>
      </c>
      <c r="E31">
        <v>2.2440530215812702</v>
      </c>
      <c r="F31">
        <v>0.70365601860209703</v>
      </c>
      <c r="G31">
        <v>10.3113260907356</v>
      </c>
      <c r="H31">
        <v>0.60857132315893603</v>
      </c>
      <c r="I31" t="str">
        <f>IF(H31&gt;PV_data!$B$16,"6",IF(H31&gt;PV_data!$B$15,"5",IF(H31&gt;PV_data!$B$14,"4",IF(H31&gt;PV_data!$B$13,"3",IF(H31&gt;PV_data!$B$12,"2",IF(H31&gt;PV_data!$B$11,"1","0"))))))</f>
        <v>1</v>
      </c>
      <c r="J31">
        <f>I31*PV_data!$B$3*PV_data!$B$6</f>
        <v>3.7800000000000002</v>
      </c>
      <c r="K31">
        <f>(I31*(PV_data!$B$3)*0.5)/((PV_data!$B$6)*(H31*10^-6)*500*10^3)</f>
        <v>0.1725352411529551</v>
      </c>
      <c r="L31">
        <f>(K31*PV_data!$B$6)/(2*SQRT(3))</f>
        <v>0.2988398037730669</v>
      </c>
      <c r="M31">
        <f t="shared" si="0"/>
        <v>9.208553308060948E-4</v>
      </c>
      <c r="N31">
        <f>(E31*10^-3)*(PV_data!$B$6)^2</f>
        <v>8.0785908776925736E-2</v>
      </c>
      <c r="O31">
        <f t="shared" si="1"/>
        <v>2.1615546060246512E-2</v>
      </c>
    </row>
    <row r="32" spans="1:15" x14ac:dyDescent="0.25">
      <c r="A32">
        <v>3</v>
      </c>
      <c r="B32">
        <v>3</v>
      </c>
      <c r="C32">
        <v>0.25</v>
      </c>
      <c r="D32">
        <v>5</v>
      </c>
      <c r="E32">
        <v>4.4857527291532397</v>
      </c>
      <c r="F32">
        <v>0.70857192490130405</v>
      </c>
      <c r="G32">
        <v>18.481289756940601</v>
      </c>
      <c r="H32">
        <v>0.61682595450884803</v>
      </c>
      <c r="I32" t="str">
        <f>IF(H32&gt;PV_data!$B$16,"6",IF(H32&gt;PV_data!$B$15,"5",IF(H32&gt;PV_data!$B$14,"4",IF(H32&gt;PV_data!$B$13,"3",IF(H32&gt;PV_data!$B$12,"2",IF(H32&gt;PV_data!$B$11,"1","0"))))))</f>
        <v>1</v>
      </c>
      <c r="J32">
        <f>I32*PV_data!$B$3*PV_data!$B$6</f>
        <v>3.7800000000000002</v>
      </c>
      <c r="K32">
        <f>(I32*(PV_data!$B$3)*0.5)/((PV_data!$B$6)*(H32*10^-6)*500*10^3)</f>
        <v>0.17022630003240863</v>
      </c>
      <c r="L32">
        <f>(K32*PV_data!$B$6)/(2*SQRT(3))</f>
        <v>0.29484060044059535</v>
      </c>
      <c r="M32">
        <f t="shared" si="0"/>
        <v>1.6065966241021765E-3</v>
      </c>
      <c r="N32">
        <f>(E32*10^-3)*(PV_data!$B$6)^2</f>
        <v>0.16148709824951663</v>
      </c>
      <c r="O32">
        <f t="shared" si="1"/>
        <v>4.3146480125295976E-2</v>
      </c>
    </row>
    <row r="33" spans="1:15" x14ac:dyDescent="0.25">
      <c r="A33">
        <v>3</v>
      </c>
      <c r="B33">
        <v>4</v>
      </c>
      <c r="C33">
        <v>1</v>
      </c>
      <c r="D33">
        <v>1</v>
      </c>
      <c r="E33">
        <v>1.0944884098665799</v>
      </c>
      <c r="F33">
        <v>0.82271289960257599</v>
      </c>
      <c r="G33">
        <v>11.1280287173456</v>
      </c>
      <c r="H33">
        <v>0.65481811067893703</v>
      </c>
      <c r="I33" t="str">
        <f>IF(H33&gt;PV_data!$B$16,"6",IF(H33&gt;PV_data!$B$15,"5",IF(H33&gt;PV_data!$B$14,"4",IF(H33&gt;PV_data!$B$13,"3",IF(H33&gt;PV_data!$B$12,"2",IF(H33&gt;PV_data!$B$11,"1","0"))))))</f>
        <v>1</v>
      </c>
      <c r="J33">
        <f>I33*PV_data!$B$3*PV_data!$B$6</f>
        <v>3.7800000000000002</v>
      </c>
      <c r="K33">
        <f>(I33*(PV_data!$B$3)*0.5)/((PV_data!$B$6)*(H33*10^-6)*500*10^3)</f>
        <v>0.16034987164776571</v>
      </c>
      <c r="L33">
        <f>(K33*PV_data!$B$6)/(2*SQRT(3))</f>
        <v>0.27773412468107844</v>
      </c>
      <c r="M33">
        <f t="shared" si="0"/>
        <v>8.5837433851777346E-4</v>
      </c>
      <c r="N33">
        <f>(E33*10^-3)*(PV_data!$B$6)^2</f>
        <v>3.9401582755196875E-2</v>
      </c>
      <c r="O33">
        <f t="shared" si="1"/>
        <v>1.0650782299924508E-2</v>
      </c>
    </row>
    <row r="34" spans="1:15" x14ac:dyDescent="0.25">
      <c r="A34">
        <v>4</v>
      </c>
      <c r="B34">
        <v>1</v>
      </c>
      <c r="C34">
        <v>1</v>
      </c>
      <c r="D34">
        <v>3</v>
      </c>
      <c r="E34">
        <v>1.3527881880970001</v>
      </c>
      <c r="F34">
        <v>0.86737649124461003</v>
      </c>
      <c r="G34">
        <v>11.356201446413699</v>
      </c>
      <c r="H34">
        <v>0.67179307381599396</v>
      </c>
      <c r="I34" t="str">
        <f>IF(H34&gt;PV_data!$B$16,"6",IF(H34&gt;PV_data!$B$15,"5",IF(H34&gt;PV_data!$B$14,"4",IF(H34&gt;PV_data!$B$13,"3",IF(H34&gt;PV_data!$B$12,"2",IF(H34&gt;PV_data!$B$11,"1","0"))))))</f>
        <v>1</v>
      </c>
      <c r="J34">
        <f>I34*PV_data!$B$3*PV_data!$B$6</f>
        <v>3.7800000000000002</v>
      </c>
      <c r="K34">
        <f>(I34*(PV_data!$B$3)*0.5)/((PV_data!$B$6)*(H34*10^-6)*500*10^3)</f>
        <v>0.15629812823696931</v>
      </c>
      <c r="L34">
        <f>(K34*PV_data!$B$6)/(2*SQRT(3))</f>
        <v>0.27071629923434665</v>
      </c>
      <c r="M34">
        <f t="shared" si="0"/>
        <v>8.3226550887217953E-4</v>
      </c>
      <c r="N34">
        <f>(E34*10^-3)*(PV_data!$B$6)^2</f>
        <v>4.8700374771492007E-2</v>
      </c>
      <c r="O34">
        <f t="shared" si="1"/>
        <v>1.3103873090043435E-2</v>
      </c>
    </row>
    <row r="35" spans="1:15" x14ac:dyDescent="0.25">
      <c r="A35">
        <v>3</v>
      </c>
      <c r="B35">
        <v>4</v>
      </c>
      <c r="C35">
        <v>0.5</v>
      </c>
      <c r="D35">
        <v>1</v>
      </c>
      <c r="E35">
        <v>2.1890182826748901</v>
      </c>
      <c r="F35">
        <v>0.83394119698631197</v>
      </c>
      <c r="G35">
        <v>18.6934364149385</v>
      </c>
      <c r="H35">
        <v>0.67828230855110705</v>
      </c>
      <c r="I35" t="str">
        <f>IF(H35&gt;PV_data!$B$16,"6",IF(H35&gt;PV_data!$B$15,"5",IF(H35&gt;PV_data!$B$14,"4",IF(H35&gt;PV_data!$B$13,"3",IF(H35&gt;PV_data!$B$12,"2",IF(H35&gt;PV_data!$B$11,"1","0"))))))</f>
        <v>1</v>
      </c>
      <c r="J35">
        <f>I35*PV_data!$B$3*PV_data!$B$6</f>
        <v>3.7800000000000002</v>
      </c>
      <c r="K35">
        <f>(I35*(PV_data!$B$3)*0.5)/((PV_data!$B$6)*(H35*10^-6)*500*10^3)</f>
        <v>0.15480279918297249</v>
      </c>
      <c r="L35">
        <f>(K35*PV_data!$B$6)/(2*SQRT(3))</f>
        <v>0.26812631333879028</v>
      </c>
      <c r="M35">
        <f t="shared" si="0"/>
        <v>1.3439032947981649E-3</v>
      </c>
      <c r="N35">
        <f>(E35*10^-3)*(PV_data!$B$6)^2</f>
        <v>7.8804658176296047E-2</v>
      </c>
      <c r="O35">
        <f t="shared" si="1"/>
        <v>2.1203323140501114E-2</v>
      </c>
    </row>
    <row r="36" spans="1:15" x14ac:dyDescent="0.25">
      <c r="A36">
        <v>3</v>
      </c>
      <c r="B36">
        <v>4</v>
      </c>
      <c r="C36">
        <v>0.25</v>
      </c>
      <c r="D36">
        <v>1</v>
      </c>
      <c r="E36">
        <v>4.3758294287966404</v>
      </c>
      <c r="F36">
        <v>0.83894338687173298</v>
      </c>
      <c r="G36">
        <v>31.9783813576211</v>
      </c>
      <c r="H36">
        <v>0.69066780745546497</v>
      </c>
      <c r="I36" t="str">
        <f>IF(H36&gt;PV_data!$B$16,"6",IF(H36&gt;PV_data!$B$15,"5",IF(H36&gt;PV_data!$B$14,"4",IF(H36&gt;PV_data!$B$13,"3",IF(H36&gt;PV_data!$B$12,"2",IF(H36&gt;PV_data!$B$11,"1","0"))))))</f>
        <v>1</v>
      </c>
      <c r="J36">
        <f>I36*PV_data!$B$3*PV_data!$B$6</f>
        <v>3.7800000000000002</v>
      </c>
      <c r="K36">
        <f>(I36*(PV_data!$B$3)*0.5)/((PV_data!$B$6)*(H36*10^-6)*500*10^3)</f>
        <v>0.15202677592117325</v>
      </c>
      <c r="L36">
        <f>(K36*PV_data!$B$6)/(2*SQRT(3))</f>
        <v>0.26331810000636091</v>
      </c>
      <c r="M36">
        <f t="shared" si="0"/>
        <v>2.2172665380041853E-3</v>
      </c>
      <c r="N36">
        <f>(E36*10^-3)*(PV_data!$B$6)^2</f>
        <v>0.15752985943667908</v>
      </c>
      <c r="O36">
        <f t="shared" si="1"/>
        <v>4.2261144437746895E-2</v>
      </c>
    </row>
    <row r="37" spans="1:15" x14ac:dyDescent="0.25">
      <c r="A37">
        <v>4</v>
      </c>
      <c r="B37">
        <v>1</v>
      </c>
      <c r="C37">
        <v>0.5</v>
      </c>
      <c r="D37">
        <v>3</v>
      </c>
      <c r="E37">
        <v>2.7027694495274499</v>
      </c>
      <c r="F37" s="1">
        <v>0.87806312534224895</v>
      </c>
      <c r="G37">
        <v>19.370865260333499</v>
      </c>
      <c r="H37">
        <v>0.69317154399130698</v>
      </c>
      <c r="I37" t="str">
        <f>IF(H37&gt;PV_data!$B$16,"6",IF(H37&gt;PV_data!$B$15,"5",IF(H37&gt;PV_data!$B$14,"4",IF(H37&gt;PV_data!$B$13,"3",IF(H37&gt;PV_data!$B$12,"2",IF(H37&gt;PV_data!$B$11,"1","0"))))))</f>
        <v>1</v>
      </c>
      <c r="J37">
        <f>I37*PV_data!$B$3*PV_data!$B$6</f>
        <v>3.7800000000000002</v>
      </c>
      <c r="K37">
        <f>(I37*(PV_data!$B$3)*0.5)/((PV_data!$B$6)*(H37*10^-6)*500*10^3)</f>
        <v>0.15147765500500235</v>
      </c>
      <c r="L37">
        <f>(K37*PV_data!$B$6)/(2*SQRT(3))</f>
        <v>0.26236699468005414</v>
      </c>
      <c r="M37">
        <f t="shared" si="0"/>
        <v>1.3334214022544244E-3</v>
      </c>
      <c r="N37">
        <f>(E37*10^-3)*(PV_data!$B$6)^2</f>
        <v>9.7299700182988197E-2</v>
      </c>
      <c r="O37">
        <f t="shared" si="1"/>
        <v>2.6093418408794342E-2</v>
      </c>
    </row>
    <row r="38" spans="1:15" x14ac:dyDescent="0.25">
      <c r="A38">
        <v>3</v>
      </c>
      <c r="B38">
        <v>4</v>
      </c>
      <c r="C38">
        <v>1</v>
      </c>
      <c r="D38">
        <v>3</v>
      </c>
      <c r="E38">
        <v>1.2265861641293301</v>
      </c>
      <c r="F38">
        <v>0.82150631560686604</v>
      </c>
      <c r="G38">
        <v>6.8042197713915096</v>
      </c>
      <c r="H38">
        <v>0.70397176615988599</v>
      </c>
      <c r="I38" t="str">
        <f>IF(H38&gt;PV_data!$B$16,"6",IF(H38&gt;PV_data!$B$15,"5",IF(H38&gt;PV_data!$B$14,"4",IF(H38&gt;PV_data!$B$13,"3",IF(H38&gt;PV_data!$B$12,"2",IF(H38&gt;PV_data!$B$11,"1","0"))))))</f>
        <v>1</v>
      </c>
      <c r="J38">
        <f>I38*PV_data!$B$3*PV_data!$B$6</f>
        <v>3.7800000000000002</v>
      </c>
      <c r="K38">
        <f>(I38*(PV_data!$B$3)*0.5)/((PV_data!$B$6)*(H38*10^-6)*500*10^3)</f>
        <v>0.1491537090653042</v>
      </c>
      <c r="L38">
        <f>(K38*PV_data!$B$6)/(2*SQRT(3))</f>
        <v>0.25834180223845349</v>
      </c>
      <c r="M38">
        <f t="shared" si="0"/>
        <v>4.5411693972670879E-4</v>
      </c>
      <c r="N38">
        <f>(E38*10^-3)*(PV_data!$B$6)^2</f>
        <v>4.4157101908655884E-2</v>
      </c>
      <c r="O38">
        <f t="shared" si="1"/>
        <v>1.1801909748249363E-2</v>
      </c>
    </row>
    <row r="39" spans="1:15" x14ac:dyDescent="0.25">
      <c r="A39">
        <v>4</v>
      </c>
      <c r="B39">
        <v>1</v>
      </c>
      <c r="C39">
        <v>0.25</v>
      </c>
      <c r="D39">
        <v>3</v>
      </c>
      <c r="E39">
        <v>5.4031384010686496</v>
      </c>
      <c r="F39">
        <v>0.88361345299468097</v>
      </c>
      <c r="G39">
        <v>34.236077223710502</v>
      </c>
      <c r="H39">
        <v>0.70543136135071005</v>
      </c>
      <c r="I39" t="str">
        <f>IF(H39&gt;PV_data!$B$16,"6",IF(H39&gt;PV_data!$B$15,"5",IF(H39&gt;PV_data!$B$14,"4",IF(H39&gt;PV_data!$B$13,"3",IF(H39&gt;PV_data!$B$12,"2",IF(H39&gt;PV_data!$B$11,"1","0"))))))</f>
        <v>1</v>
      </c>
      <c r="J39">
        <f>I39*PV_data!$B$3*PV_data!$B$6</f>
        <v>3.7800000000000002</v>
      </c>
      <c r="K39">
        <f>(I39*(PV_data!$B$3)*0.5)/((PV_data!$B$6)*(H39*10^-6)*500*10^3)</f>
        <v>0.14884509784049502</v>
      </c>
      <c r="L39">
        <f>(K39*PV_data!$B$6)/(2*SQRT(3))</f>
        <v>0.25780727191729796</v>
      </c>
      <c r="M39">
        <f t="shared" si="0"/>
        <v>2.2754868171701733E-3</v>
      </c>
      <c r="N39">
        <f>(E39*10^-3)*(PV_data!$B$6)^2</f>
        <v>0.1945129824384714</v>
      </c>
      <c r="O39">
        <f t="shared" si="1"/>
        <v>5.2060441602021577E-2</v>
      </c>
    </row>
    <row r="40" spans="1:15" x14ac:dyDescent="0.25">
      <c r="A40">
        <v>3</v>
      </c>
      <c r="B40">
        <v>4</v>
      </c>
      <c r="C40">
        <v>0.5</v>
      </c>
      <c r="D40">
        <v>3</v>
      </c>
      <c r="E40">
        <v>2.45321363933824</v>
      </c>
      <c r="F40">
        <v>0.83373956019336304</v>
      </c>
      <c r="G40">
        <v>12.320625767688799</v>
      </c>
      <c r="H40">
        <v>0.72331680455267</v>
      </c>
      <c r="I40" t="str">
        <f>IF(H40&gt;PV_data!$B$16,"6",IF(H40&gt;PV_data!$B$15,"5",IF(H40&gt;PV_data!$B$14,"4",IF(H40&gt;PV_data!$B$13,"3",IF(H40&gt;PV_data!$B$12,"2",IF(H40&gt;PV_data!$B$11,"1","0"))))))</f>
        <v>1</v>
      </c>
      <c r="J40">
        <f>I40*PV_data!$B$3*PV_data!$B$6</f>
        <v>3.7800000000000002</v>
      </c>
      <c r="K40">
        <f>(I40*(PV_data!$B$3)*0.5)/((PV_data!$B$6)*(H40*10^-6)*500*10^3)</f>
        <v>0.14516460745708304</v>
      </c>
      <c r="L40">
        <f>(K40*PV_data!$B$6)/(2*SQRT(3))</f>
        <v>0.25143247557645976</v>
      </c>
      <c r="M40">
        <f t="shared" si="0"/>
        <v>7.788888899850088E-4</v>
      </c>
      <c r="N40">
        <f>(E40*10^-3)*(PV_data!$B$6)^2</f>
        <v>8.8315691016176645E-2</v>
      </c>
      <c r="O40">
        <f t="shared" si="1"/>
        <v>2.3569994684169749E-2</v>
      </c>
    </row>
    <row r="41" spans="1:15" x14ac:dyDescent="0.25">
      <c r="A41">
        <v>3</v>
      </c>
      <c r="B41">
        <v>4</v>
      </c>
      <c r="C41">
        <v>1</v>
      </c>
      <c r="D41">
        <v>5</v>
      </c>
      <c r="E41">
        <v>1.39109120711347</v>
      </c>
      <c r="F41">
        <v>0.82466668740571603</v>
      </c>
      <c r="G41">
        <v>5.9869496461476803</v>
      </c>
      <c r="H41">
        <v>0.73100665917964003</v>
      </c>
      <c r="I41" t="str">
        <f>IF(H41&gt;PV_data!$B$16,"6",IF(H41&gt;PV_data!$B$15,"5",IF(H41&gt;PV_data!$B$14,"4",IF(H41&gt;PV_data!$B$13,"3",IF(H41&gt;PV_data!$B$12,"2",IF(H41&gt;PV_data!$B$11,"1","0"))))))</f>
        <v>1</v>
      </c>
      <c r="J41">
        <f>I41*PV_data!$B$3*PV_data!$B$6</f>
        <v>3.7800000000000002</v>
      </c>
      <c r="K41">
        <f>(I41*(PV_data!$B$3)*0.5)/((PV_data!$B$6)*(H41*10^-6)*500*10^3)</f>
        <v>0.14363754239644613</v>
      </c>
      <c r="L41">
        <f>(K41*PV_data!$B$6)/(2*SQRT(3))</f>
        <v>0.24878752130497339</v>
      </c>
      <c r="M41">
        <f t="shared" si="0"/>
        <v>3.7056362987928477E-4</v>
      </c>
      <c r="N41">
        <f>(E41*10^-3)*(PV_data!$B$6)^2</f>
        <v>5.0079283456084915E-2</v>
      </c>
      <c r="O41">
        <f t="shared" si="1"/>
        <v>1.3346520393112222E-2</v>
      </c>
    </row>
    <row r="42" spans="1:15" x14ac:dyDescent="0.25">
      <c r="A42">
        <v>3</v>
      </c>
      <c r="B42">
        <v>4</v>
      </c>
      <c r="C42">
        <v>0.25</v>
      </c>
      <c r="D42">
        <v>3</v>
      </c>
      <c r="E42">
        <v>4.9040093426736897</v>
      </c>
      <c r="F42">
        <v>0.83919269007724395</v>
      </c>
      <c r="G42">
        <v>21.7461208803301</v>
      </c>
      <c r="H42">
        <v>0.733308773101505</v>
      </c>
      <c r="I42" t="str">
        <f>IF(H42&gt;PV_data!$B$16,"6",IF(H42&gt;PV_data!$B$15,"5",IF(H42&gt;PV_data!$B$14,"4",IF(H42&gt;PV_data!$B$13,"3",IF(H42&gt;PV_data!$B$12,"2",IF(H42&gt;PV_data!$B$11,"1","0"))))))</f>
        <v>1</v>
      </c>
      <c r="J42">
        <f>I42*PV_data!$B$3*PV_data!$B$6</f>
        <v>3.7800000000000002</v>
      </c>
      <c r="K42">
        <f>(I42*(PV_data!$B$3)*0.5)/((PV_data!$B$6)*(H42*10^-6)*500*10^3)</f>
        <v>0.14318661367694541</v>
      </c>
      <c r="L42">
        <f>(K42*PV_data!$B$6)/(2*SQRT(3))</f>
        <v>0.24800648985220616</v>
      </c>
      <c r="M42">
        <f t="shared" si="0"/>
        <v>1.3375434195785727E-3</v>
      </c>
      <c r="N42">
        <f>(E42*10^-3)*(PV_data!$B$6)^2</f>
        <v>0.17654433633625283</v>
      </c>
      <c r="O42">
        <f t="shared" si="1"/>
        <v>4.7058698348103542E-2</v>
      </c>
    </row>
    <row r="43" spans="1:15" x14ac:dyDescent="0.25">
      <c r="A43">
        <v>4</v>
      </c>
      <c r="B43">
        <v>1</v>
      </c>
      <c r="C43">
        <v>1</v>
      </c>
      <c r="D43">
        <v>5</v>
      </c>
      <c r="E43">
        <v>1.5633348221672101</v>
      </c>
      <c r="F43">
        <v>0.87792226766255399</v>
      </c>
      <c r="G43">
        <v>8.8878558415230593</v>
      </c>
      <c r="H43">
        <v>0.73361683092005603</v>
      </c>
      <c r="I43" t="str">
        <f>IF(H43&gt;PV_data!$B$16,"6",IF(H43&gt;PV_data!$B$15,"5",IF(H43&gt;PV_data!$B$14,"4",IF(H43&gt;PV_data!$B$13,"3",IF(H43&gt;PV_data!$B$12,"2",IF(H43&gt;PV_data!$B$11,"1","0"))))))</f>
        <v>1</v>
      </c>
      <c r="J43">
        <f>I43*PV_data!$B$3*PV_data!$B$6</f>
        <v>3.7800000000000002</v>
      </c>
      <c r="K43">
        <f>(I43*(PV_data!$B$3)*0.5)/((PV_data!$B$6)*(H43*10^-6)*500*10^3)</f>
        <v>0.14312648725400098</v>
      </c>
      <c r="L43">
        <f>(K43*PV_data!$B$6)/(2*SQRT(3))</f>
        <v>0.24790234783278903</v>
      </c>
      <c r="M43">
        <f t="shared" si="0"/>
        <v>5.4620828291229294E-4</v>
      </c>
      <c r="N43">
        <f>(E43*10^-3)*(PV_data!$B$6)^2</f>
        <v>5.6280053598019568E-2</v>
      </c>
      <c r="O43">
        <f t="shared" si="1"/>
        <v>1.5033402614003136E-2</v>
      </c>
    </row>
    <row r="44" spans="1:15" x14ac:dyDescent="0.25">
      <c r="A44">
        <v>4</v>
      </c>
      <c r="B44">
        <v>2</v>
      </c>
      <c r="C44">
        <v>1</v>
      </c>
      <c r="D44">
        <v>1</v>
      </c>
      <c r="E44">
        <v>1.4201876630158199</v>
      </c>
      <c r="F44">
        <v>1.04378642162987</v>
      </c>
      <c r="G44">
        <v>23.012104961157299</v>
      </c>
      <c r="H44">
        <v>0.74086661253734698</v>
      </c>
      <c r="I44" t="str">
        <f>IF(H44&gt;PV_data!$B$16,"6",IF(H44&gt;PV_data!$B$15,"5",IF(H44&gt;PV_data!$B$14,"4",IF(H44&gt;PV_data!$B$13,"3",IF(H44&gt;PV_data!$B$12,"2",IF(H44&gt;PV_data!$B$11,"1","0"))))))</f>
        <v>1</v>
      </c>
      <c r="J44">
        <f>I44*PV_data!$B$3*PV_data!$B$6</f>
        <v>3.7800000000000002</v>
      </c>
      <c r="K44">
        <f>(I44*(PV_data!$B$3)*0.5)/((PV_data!$B$6)*(H44*10^-6)*500*10^3)</f>
        <v>0.14172591695068046</v>
      </c>
      <c r="L44">
        <f>(K44*PV_data!$B$6)/(2*SQRT(3))</f>
        <v>0.24547648890786572</v>
      </c>
      <c r="M44">
        <f t="shared" si="0"/>
        <v>1.3866796812531321E-3</v>
      </c>
      <c r="N44">
        <f>(E44*10^-3)*(PV_data!$B$6)^2</f>
        <v>5.1126755868569511E-2</v>
      </c>
      <c r="O44">
        <f t="shared" si="1"/>
        <v>1.3892443267148846E-2</v>
      </c>
    </row>
    <row r="45" spans="1:15" x14ac:dyDescent="0.25">
      <c r="A45">
        <v>3</v>
      </c>
      <c r="B45">
        <v>4</v>
      </c>
      <c r="C45">
        <v>0.5</v>
      </c>
      <c r="D45">
        <v>5</v>
      </c>
      <c r="E45">
        <v>2.7823959919807901</v>
      </c>
      <c r="F45">
        <v>0.83817133866627003</v>
      </c>
      <c r="G45">
        <v>11.167083209868199</v>
      </c>
      <c r="H45">
        <v>0.74909642052082404</v>
      </c>
      <c r="I45" t="str">
        <f>IF(H45&gt;PV_data!$B$16,"6",IF(H45&gt;PV_data!$B$15,"5",IF(H45&gt;PV_data!$B$14,"4",IF(H45&gt;PV_data!$B$13,"3",IF(H45&gt;PV_data!$B$12,"2",IF(H45&gt;PV_data!$B$11,"1","0"))))))</f>
        <v>1</v>
      </c>
      <c r="J45">
        <f>I45*PV_data!$B$3*PV_data!$B$6</f>
        <v>3.7800000000000002</v>
      </c>
      <c r="K45">
        <f>(I45*(PV_data!$B$3)*0.5)/((PV_data!$B$6)*(H45*10^-6)*500*10^3)</f>
        <v>0.14016887162135508</v>
      </c>
      <c r="L45">
        <f>(K45*PV_data!$B$6)/(2*SQRT(3))</f>
        <v>0.24277960728778639</v>
      </c>
      <c r="M45">
        <f t="shared" si="0"/>
        <v>6.5820952301217175E-4</v>
      </c>
      <c r="N45">
        <f>(E45*10^-3)*(PV_data!$B$6)^2</f>
        <v>0.10016625571130844</v>
      </c>
      <c r="O45">
        <f t="shared" si="1"/>
        <v>2.6673138950878465E-2</v>
      </c>
    </row>
    <row r="46" spans="1:15" x14ac:dyDescent="0.25">
      <c r="A46">
        <v>4</v>
      </c>
      <c r="B46">
        <v>1</v>
      </c>
      <c r="C46">
        <v>0.5</v>
      </c>
      <c r="D46">
        <v>5</v>
      </c>
      <c r="E46">
        <v>3.1234511746846598</v>
      </c>
      <c r="F46">
        <v>0.88977321010459798</v>
      </c>
      <c r="G46">
        <v>15.4554613172903</v>
      </c>
      <c r="H46">
        <v>0.75247436516255495</v>
      </c>
      <c r="I46" t="str">
        <f>IF(H46&gt;PV_data!$B$16,"6",IF(H46&gt;PV_data!$B$15,"5",IF(H46&gt;PV_data!$B$14,"4",IF(H46&gt;PV_data!$B$13,"3",IF(H46&gt;PV_data!$B$12,"2",IF(H46&gt;PV_data!$B$11,"1","0"))))))</f>
        <v>1</v>
      </c>
      <c r="J46">
        <f>I46*PV_data!$B$3*PV_data!$B$6</f>
        <v>3.7800000000000002</v>
      </c>
      <c r="K46">
        <f>(I46*(PV_data!$B$3)*0.5)/((PV_data!$B$6)*(H46*10^-6)*500*10^3)</f>
        <v>0.13953963731019217</v>
      </c>
      <c r="L46">
        <f>(K46*PV_data!$B$6)/(2*SQRT(3))</f>
        <v>0.24168974149098663</v>
      </c>
      <c r="M46">
        <f t="shared" si="0"/>
        <v>9.0281425315573026E-4</v>
      </c>
      <c r="N46">
        <f>(E46*10^-3)*(PV_data!$B$6)^2</f>
        <v>0.11244424228864774</v>
      </c>
      <c r="O46">
        <f t="shared" si="1"/>
        <v>2.9985993794127901E-2</v>
      </c>
    </row>
    <row r="47" spans="1:15" x14ac:dyDescent="0.25">
      <c r="A47">
        <v>3</v>
      </c>
      <c r="B47">
        <v>4</v>
      </c>
      <c r="C47">
        <v>0.25</v>
      </c>
      <c r="D47">
        <v>5</v>
      </c>
      <c r="E47">
        <v>5.5620695116256798</v>
      </c>
      <c r="F47">
        <v>0.84424993346848498</v>
      </c>
      <c r="G47">
        <v>20.188849466091099</v>
      </c>
      <c r="H47">
        <v>0.75828195063335602</v>
      </c>
      <c r="I47" t="str">
        <f>IF(H47&gt;PV_data!$B$16,"6",IF(H47&gt;PV_data!$B$15,"5",IF(H47&gt;PV_data!$B$14,"4",IF(H47&gt;PV_data!$B$13,"3",IF(H47&gt;PV_data!$B$12,"2",IF(H47&gt;PV_data!$B$11,"1","0"))))))</f>
        <v>1</v>
      </c>
      <c r="J47">
        <f>I47*PV_data!$B$3*PV_data!$B$6</f>
        <v>3.7800000000000002</v>
      </c>
      <c r="K47">
        <f>(I47*(PV_data!$B$3)*0.5)/((PV_data!$B$6)*(H47*10^-6)*500*10^3)</f>
        <v>0.13847092089202259</v>
      </c>
      <c r="L47">
        <f>(K47*PV_data!$B$6)/(2*SQRT(3))</f>
        <v>0.23983867035583384</v>
      </c>
      <c r="M47">
        <f t="shared" si="0"/>
        <v>1.1613148659549274E-3</v>
      </c>
      <c r="N47">
        <f>(E47*10^-3)*(PV_data!$B$6)^2</f>
        <v>0.20023450241852447</v>
      </c>
      <c r="O47">
        <f t="shared" si="1"/>
        <v>5.3279316741925764E-2</v>
      </c>
    </row>
    <row r="48" spans="1:15" x14ac:dyDescent="0.25">
      <c r="A48">
        <v>4</v>
      </c>
      <c r="B48">
        <v>1</v>
      </c>
      <c r="C48">
        <v>0.25</v>
      </c>
      <c r="D48">
        <v>5</v>
      </c>
      <c r="E48">
        <v>6.2441372568324498</v>
      </c>
      <c r="F48">
        <v>0.89593780066603601</v>
      </c>
      <c r="G48">
        <v>27.7733650585159</v>
      </c>
      <c r="H48">
        <v>0.76296574566491804</v>
      </c>
      <c r="I48" t="str">
        <f>IF(H48&gt;PV_data!$B$16,"6",IF(H48&gt;PV_data!$B$15,"5",IF(H48&gt;PV_data!$B$14,"4",IF(H48&gt;PV_data!$B$13,"3",IF(H48&gt;PV_data!$B$12,"2",IF(H48&gt;PV_data!$B$11,"1","0"))))))</f>
        <v>1</v>
      </c>
      <c r="J48">
        <f>I48*PV_data!$B$3*PV_data!$B$6</f>
        <v>3.7800000000000002</v>
      </c>
      <c r="K48">
        <f>(I48*(PV_data!$B$3)*0.5)/((PV_data!$B$6)*(H48*10^-6)*500*10^3)</f>
        <v>0.13762085728828286</v>
      </c>
      <c r="L48">
        <f>(K48*PV_data!$B$6)/(2*SQRT(3))</f>
        <v>0.23836631700449154</v>
      </c>
      <c r="M48">
        <f t="shared" si="0"/>
        <v>1.5780409726360032E-3</v>
      </c>
      <c r="N48">
        <f>(E48*10^-3)*(PV_data!$B$6)^2</f>
        <v>0.22478894124596818</v>
      </c>
      <c r="O48">
        <f t="shared" si="1"/>
        <v>5.9885445031376765E-2</v>
      </c>
    </row>
    <row r="49" spans="1:15" x14ac:dyDescent="0.25">
      <c r="A49">
        <v>4</v>
      </c>
      <c r="B49">
        <v>2</v>
      </c>
      <c r="C49">
        <v>0.5</v>
      </c>
      <c r="D49">
        <v>1</v>
      </c>
      <c r="E49">
        <v>2.8376259439390301</v>
      </c>
      <c r="F49">
        <v>1.0557244402577299</v>
      </c>
      <c r="G49">
        <v>37.189728023279699</v>
      </c>
      <c r="H49">
        <v>0.77562290165338899</v>
      </c>
      <c r="I49" t="str">
        <f>IF(H49&gt;PV_data!$B$16,"6",IF(H49&gt;PV_data!$B$15,"5",IF(H49&gt;PV_data!$B$14,"4",IF(H49&gt;PV_data!$B$13,"3",IF(H49&gt;PV_data!$B$12,"2",IF(H49&gt;PV_data!$B$11,"1","0"))))))</f>
        <v>1</v>
      </c>
      <c r="J49">
        <f>I49*PV_data!$B$3*PV_data!$B$6</f>
        <v>3.7800000000000002</v>
      </c>
      <c r="K49">
        <f>(I49*(PV_data!$B$3)*0.5)/((PV_data!$B$6)*(H49*10^-6)*500*10^3)</f>
        <v>0.13537506406292593</v>
      </c>
      <c r="L49">
        <f>(K49*PV_data!$B$6)/(2*SQRT(3))</f>
        <v>0.23447648903487936</v>
      </c>
      <c r="M49">
        <f t="shared" si="0"/>
        <v>2.0446623841485043E-3</v>
      </c>
      <c r="N49">
        <f>(E49*10^-3)*(PV_data!$B$6)^2</f>
        <v>0.10215453398180509</v>
      </c>
      <c r="O49">
        <f t="shared" si="1"/>
        <v>2.7565924964537986E-2</v>
      </c>
    </row>
    <row r="50" spans="1:15" x14ac:dyDescent="0.25">
      <c r="A50">
        <v>4</v>
      </c>
      <c r="B50">
        <v>2</v>
      </c>
      <c r="C50">
        <v>0.25</v>
      </c>
      <c r="D50">
        <v>1</v>
      </c>
      <c r="E50">
        <v>5.6728978548690696</v>
      </c>
      <c r="F50">
        <v>1.0619530913141899</v>
      </c>
      <c r="G50">
        <v>63.886431131472399</v>
      </c>
      <c r="H50">
        <v>0.79530549875443801</v>
      </c>
      <c r="I50" t="str">
        <f>IF(H50&gt;PV_data!$B$16,"6",IF(H50&gt;PV_data!$B$15,"5",IF(H50&gt;PV_data!$B$14,"4",IF(H50&gt;PV_data!$B$13,"3",IF(H50&gt;PV_data!$B$12,"2",IF(H50&gt;PV_data!$B$11,"1","0"))))))</f>
        <v>1</v>
      </c>
      <c r="J50">
        <f>I50*PV_data!$B$3*PV_data!$B$6</f>
        <v>3.7800000000000002</v>
      </c>
      <c r="K50">
        <f>(I50*(PV_data!$B$3)*0.5)/((PV_data!$B$6)*(H50*10^-6)*500*10^3)</f>
        <v>0.13202473787047239</v>
      </c>
      <c r="L50">
        <f>(K50*PV_data!$B$6)/(2*SQRT(3))</f>
        <v>0.22867355384762103</v>
      </c>
      <c r="M50">
        <f t="shared" si="0"/>
        <v>3.340723333485127E-3</v>
      </c>
      <c r="N50">
        <f>(E50*10^-3)*(PV_data!$B$6)^2</f>
        <v>0.20422432277528652</v>
      </c>
      <c r="O50">
        <f t="shared" si="1"/>
        <v>5.4911387859463388E-2</v>
      </c>
    </row>
    <row r="51" spans="1:15" x14ac:dyDescent="0.25">
      <c r="A51">
        <v>3</v>
      </c>
      <c r="B51">
        <v>5</v>
      </c>
      <c r="C51">
        <v>1</v>
      </c>
      <c r="D51">
        <v>1</v>
      </c>
      <c r="E51">
        <v>1.33701570872261</v>
      </c>
      <c r="F51">
        <v>0.97429621580821901</v>
      </c>
      <c r="G51">
        <v>10.865599076722299</v>
      </c>
      <c r="H51">
        <v>0.81668882651802899</v>
      </c>
      <c r="I51" t="str">
        <f>IF(H51&gt;PV_data!$B$16,"6",IF(H51&gt;PV_data!$B$15,"5",IF(H51&gt;PV_data!$B$14,"4",IF(H51&gt;PV_data!$B$13,"3",IF(H51&gt;PV_data!$B$12,"2",IF(H51&gt;PV_data!$B$11,"1","0"))))))</f>
        <v>1</v>
      </c>
      <c r="J51">
        <f>I51*PV_data!$B$3*PV_data!$B$6</f>
        <v>3.7800000000000002</v>
      </c>
      <c r="K51">
        <f>(I51*(PV_data!$B$3)*0.5)/((PV_data!$B$6)*(H51*10^-6)*500*10^3)</f>
        <v>0.12856793994313581</v>
      </c>
      <c r="L51">
        <f>(K51*PV_data!$B$6)/(2*SQRT(3))</f>
        <v>0.22268620420597532</v>
      </c>
      <c r="M51">
        <f t="shared" si="0"/>
        <v>5.3881577403469788E-4</v>
      </c>
      <c r="N51">
        <f>(E51*10^-3)*(PV_data!$B$6)^2</f>
        <v>4.8132565514013965E-2</v>
      </c>
      <c r="O51">
        <f t="shared" si="1"/>
        <v>1.2876026795780069E-2</v>
      </c>
    </row>
    <row r="52" spans="1:15" x14ac:dyDescent="0.25">
      <c r="A52">
        <v>3</v>
      </c>
      <c r="B52">
        <v>5</v>
      </c>
      <c r="C52">
        <v>0.5</v>
      </c>
      <c r="D52">
        <v>1</v>
      </c>
      <c r="E52">
        <v>2.6740813878363601</v>
      </c>
      <c r="F52">
        <v>0.9879645148731</v>
      </c>
      <c r="G52">
        <v>18.130460816560301</v>
      </c>
      <c r="H52">
        <v>0.84261826790250405</v>
      </c>
      <c r="I52" t="str">
        <f>IF(H52&gt;PV_data!$B$16,"6",IF(H52&gt;PV_data!$B$15,"5",IF(H52&gt;PV_data!$B$14,"4",IF(H52&gt;PV_data!$B$13,"3",IF(H52&gt;PV_data!$B$12,"2",IF(H52&gt;PV_data!$B$11,"1","0"))))))</f>
        <v>1</v>
      </c>
      <c r="J52">
        <f>I52*PV_data!$B$3*PV_data!$B$6</f>
        <v>3.7800000000000002</v>
      </c>
      <c r="K52">
        <f>(I52*(PV_data!$B$3)*0.5)/((PV_data!$B$6)*(H52*10^-6)*500*10^3)</f>
        <v>0.12461158747646461</v>
      </c>
      <c r="L52">
        <f>(K52*PV_data!$B$6)/(2*SQRT(3))</f>
        <v>0.21583360072105034</v>
      </c>
      <c r="M52">
        <f t="shared" si="0"/>
        <v>8.4459198296451014E-4</v>
      </c>
      <c r="N52">
        <f>(E52*10^-3)*(PV_data!$B$6)^2</f>
        <v>9.6266929962108977E-2</v>
      </c>
      <c r="O52">
        <f t="shared" si="1"/>
        <v>2.5690878821448011E-2</v>
      </c>
    </row>
    <row r="53" spans="1:15" x14ac:dyDescent="0.25">
      <c r="A53">
        <v>3</v>
      </c>
      <c r="B53">
        <v>5</v>
      </c>
      <c r="C53">
        <v>0.25</v>
      </c>
      <c r="D53">
        <v>1</v>
      </c>
      <c r="E53">
        <v>5.3456345750684804</v>
      </c>
      <c r="F53">
        <v>0.99398553498749298</v>
      </c>
      <c r="G53">
        <v>31.236538229177398</v>
      </c>
      <c r="H53">
        <v>0.85569743076367799</v>
      </c>
      <c r="I53" t="str">
        <f>IF(H53&gt;PV_data!$B$16,"6",IF(H53&gt;PV_data!$B$15,"5",IF(H53&gt;PV_data!$B$14,"4",IF(H53&gt;PV_data!$B$13,"3",IF(H53&gt;PV_data!$B$12,"2",IF(H53&gt;PV_data!$B$11,"1","0"))))))</f>
        <v>1</v>
      </c>
      <c r="J53">
        <f>I53*PV_data!$B$3*PV_data!$B$6</f>
        <v>3.7800000000000002</v>
      </c>
      <c r="K53">
        <f>(I53*(PV_data!$B$3)*0.5)/((PV_data!$B$6)*(H53*10^-6)*500*10^3)</f>
        <v>0.12270692446311476</v>
      </c>
      <c r="L53">
        <f>(K53*PV_data!$B$6)/(2*SQRT(3))</f>
        <v>0.21253462761063116</v>
      </c>
      <c r="M53">
        <f t="shared" si="0"/>
        <v>1.41098466670652E-3</v>
      </c>
      <c r="N53">
        <f>(E53*10^-3)*(PV_data!$B$6)^2</f>
        <v>0.19244284470246531</v>
      </c>
      <c r="O53">
        <f t="shared" si="1"/>
        <v>5.1284081843696247E-2</v>
      </c>
    </row>
    <row r="54" spans="1:15" x14ac:dyDescent="0.25">
      <c r="A54">
        <v>4</v>
      </c>
      <c r="B54">
        <v>2</v>
      </c>
      <c r="C54">
        <v>1</v>
      </c>
      <c r="D54">
        <v>3</v>
      </c>
      <c r="E54">
        <v>1.63503527382812</v>
      </c>
      <c r="F54">
        <v>1.0464330466399201</v>
      </c>
      <c r="G54">
        <v>11.2672354824078</v>
      </c>
      <c r="H54">
        <v>0.85951415062993497</v>
      </c>
      <c r="I54" t="str">
        <f>IF(H54&gt;PV_data!$B$16,"6",IF(H54&gt;PV_data!$B$15,"5",IF(H54&gt;PV_data!$B$14,"4",IF(H54&gt;PV_data!$B$13,"3",IF(H54&gt;PV_data!$B$12,"2",IF(H54&gt;PV_data!$B$11,"1","0"))))))</f>
        <v>1</v>
      </c>
      <c r="J54">
        <f>I54*PV_data!$B$3*PV_data!$B$6</f>
        <v>3.7800000000000002</v>
      </c>
      <c r="K54">
        <f>(I54*(PV_data!$B$3)*0.5)/((PV_data!$B$6)*(H54*10^-6)*500*10^3)</f>
        <v>0.12216203761514088</v>
      </c>
      <c r="L54">
        <f>(K54*PV_data!$B$6)/(2*SQRT(3))</f>
        <v>0.21159085590556434</v>
      </c>
      <c r="M54">
        <f t="shared" si="0"/>
        <v>5.0444191035215434E-4</v>
      </c>
      <c r="N54">
        <f>(E54*10^-3)*(PV_data!$B$6)^2</f>
        <v>5.8861269857812322E-2</v>
      </c>
      <c r="O54">
        <f t="shared" si="1"/>
        <v>1.5705214753482664E-2</v>
      </c>
    </row>
    <row r="55" spans="1:15" x14ac:dyDescent="0.25">
      <c r="A55">
        <v>3</v>
      </c>
      <c r="B55">
        <v>5</v>
      </c>
      <c r="C55">
        <v>1</v>
      </c>
      <c r="D55">
        <v>3</v>
      </c>
      <c r="E55">
        <v>1.5208516297168699</v>
      </c>
      <c r="F55">
        <v>0.97150635220516202</v>
      </c>
      <c r="G55">
        <v>7.3081213732359602</v>
      </c>
      <c r="H55">
        <v>0.86122027110520905</v>
      </c>
      <c r="I55" t="str">
        <f>IF(H55&gt;PV_data!$B$16,"6",IF(H55&gt;PV_data!$B$15,"5",IF(H55&gt;PV_data!$B$14,"4",IF(H55&gt;PV_data!$B$13,"3",IF(H55&gt;PV_data!$B$12,"2",IF(H55&gt;PV_data!$B$11,"1","0"))))))</f>
        <v>1</v>
      </c>
      <c r="J55">
        <f>I55*PV_data!$B$3*PV_data!$B$6</f>
        <v>3.7800000000000002</v>
      </c>
      <c r="K55">
        <f>(I55*(PV_data!$B$3)*0.5)/((PV_data!$B$6)*(H55*10^-6)*500*10^3)</f>
        <v>0.1219200285024096</v>
      </c>
      <c r="L55">
        <f>(K55*PV_data!$B$6)/(2*SQRT(3))</f>
        <v>0.21117168382641913</v>
      </c>
      <c r="M55">
        <f t="shared" si="0"/>
        <v>3.2589456466099854E-4</v>
      </c>
      <c r="N55">
        <f>(E55*10^-3)*(PV_data!$B$6)^2</f>
        <v>5.4750658669807314E-2</v>
      </c>
      <c r="O55">
        <f t="shared" si="1"/>
        <v>1.457051672869532E-2</v>
      </c>
    </row>
    <row r="56" spans="1:15" x14ac:dyDescent="0.25">
      <c r="A56">
        <v>3</v>
      </c>
      <c r="B56">
        <v>5</v>
      </c>
      <c r="C56">
        <v>0.5</v>
      </c>
      <c r="D56">
        <v>3</v>
      </c>
      <c r="E56">
        <v>3.04186632240501</v>
      </c>
      <c r="F56">
        <v>0.98650539705111195</v>
      </c>
      <c r="G56">
        <v>13.1920196789667</v>
      </c>
      <c r="H56">
        <v>0.88298278838905897</v>
      </c>
      <c r="I56" t="str">
        <f>IF(H56&gt;PV_data!$B$16,"6",IF(H56&gt;PV_data!$B$15,"5",IF(H56&gt;PV_data!$B$14,"4",IF(H56&gt;PV_data!$B$13,"3",IF(H56&gt;PV_data!$B$12,"2",IF(H56&gt;PV_data!$B$11,"1","0"))))))</f>
        <v>1</v>
      </c>
      <c r="J56">
        <f>I56*PV_data!$B$3*PV_data!$B$6</f>
        <v>3.7800000000000002</v>
      </c>
      <c r="K56">
        <f>(I56*(PV_data!$B$3)*0.5)/((PV_data!$B$6)*(H56*10^-6)*500*10^3)</f>
        <v>0.11891511519897828</v>
      </c>
      <c r="L56">
        <f>(K56*PV_data!$B$6)/(2*SQRT(3))</f>
        <v>0.20596702131253641</v>
      </c>
      <c r="M56">
        <f t="shared" si="0"/>
        <v>5.5963731858065956E-4</v>
      </c>
      <c r="N56">
        <f>(E56*10^-3)*(PV_data!$B$6)^2</f>
        <v>0.10950718760658036</v>
      </c>
      <c r="O56">
        <f t="shared" si="1"/>
        <v>2.9118207652159001E-2</v>
      </c>
    </row>
    <row r="57" spans="1:15" x14ac:dyDescent="0.25">
      <c r="A57">
        <v>4</v>
      </c>
      <c r="B57">
        <v>2</v>
      </c>
      <c r="C57">
        <v>0.5</v>
      </c>
      <c r="D57">
        <v>3</v>
      </c>
      <c r="E57">
        <v>3.2669473527395501</v>
      </c>
      <c r="F57" s="1">
        <v>1.0593249694457001</v>
      </c>
      <c r="G57">
        <v>19.232152831265498</v>
      </c>
      <c r="H57">
        <v>0.88410091318552897</v>
      </c>
      <c r="I57" t="str">
        <f>IF(H57&gt;PV_data!$B$16,"6",IF(H57&gt;PV_data!$B$15,"5",IF(H57&gt;PV_data!$B$14,"4",IF(H57&gt;PV_data!$B$13,"3",IF(H57&gt;PV_data!$B$12,"2",IF(H57&gt;PV_data!$B$11,"1","0"))))))</f>
        <v>1</v>
      </c>
      <c r="J57">
        <f>I57*PV_data!$B$3*PV_data!$B$6</f>
        <v>3.7800000000000002</v>
      </c>
      <c r="K57">
        <f>(I57*(PV_data!$B$3)*0.5)/((PV_data!$B$6)*(H57*10^-6)*500*10^3)</f>
        <v>0.11876472293380121</v>
      </c>
      <c r="L57">
        <f>(K57*PV_data!$B$6)/(2*SQRT(3))</f>
        <v>0.20570653426818436</v>
      </c>
      <c r="M57">
        <f t="shared" si="0"/>
        <v>8.138119750059924E-4</v>
      </c>
      <c r="N57">
        <f>(E57*10^-3)*(PV_data!$B$6)^2</f>
        <v>0.11761010469862382</v>
      </c>
      <c r="O57">
        <f t="shared" si="1"/>
        <v>3.1329078485087251E-2</v>
      </c>
    </row>
    <row r="58" spans="1:15" x14ac:dyDescent="0.25">
      <c r="A58">
        <v>3</v>
      </c>
      <c r="B58">
        <v>5</v>
      </c>
      <c r="C58">
        <v>1</v>
      </c>
      <c r="D58">
        <v>5</v>
      </c>
      <c r="E58">
        <v>1.75780145382807</v>
      </c>
      <c r="F58">
        <v>0.97373799717064102</v>
      </c>
      <c r="G58">
        <v>6.59272513694496</v>
      </c>
      <c r="H58">
        <v>0.88676887530330695</v>
      </c>
      <c r="I58" t="str">
        <f>IF(H58&gt;PV_data!$B$16,"6",IF(H58&gt;PV_data!$B$15,"5",IF(H58&gt;PV_data!$B$14,"4",IF(H58&gt;PV_data!$B$13,"3",IF(H58&gt;PV_data!$B$12,"2",IF(H58&gt;PV_data!$B$11,"1","0"))))))</f>
        <v>1</v>
      </c>
      <c r="J58">
        <f>I58*PV_data!$B$3*PV_data!$B$6</f>
        <v>3.7800000000000002</v>
      </c>
      <c r="K58">
        <f>(I58*(PV_data!$B$3)*0.5)/((PV_data!$B$6)*(H58*10^-6)*500*10^3)</f>
        <v>0.11840740346698141</v>
      </c>
      <c r="L58">
        <f>(K58*PV_data!$B$6)/(2*SQRT(3))</f>
        <v>0.20508763879711903</v>
      </c>
      <c r="M58">
        <f t="shared" si="0"/>
        <v>2.7729621370122746E-4</v>
      </c>
      <c r="N58">
        <f>(E58*10^-3)*(PV_data!$B$6)^2</f>
        <v>6.3280852337810514E-2</v>
      </c>
      <c r="O58">
        <f t="shared" si="1"/>
        <v>1.6814325013627444E-2</v>
      </c>
    </row>
    <row r="59" spans="1:15" x14ac:dyDescent="0.25">
      <c r="A59">
        <v>3</v>
      </c>
      <c r="B59">
        <v>5</v>
      </c>
      <c r="C59">
        <v>0.25</v>
      </c>
      <c r="D59">
        <v>3</v>
      </c>
      <c r="E59">
        <v>6.0809005361207404</v>
      </c>
      <c r="F59">
        <v>0.99328329715052799</v>
      </c>
      <c r="G59">
        <v>23.329775263906701</v>
      </c>
      <c r="H59">
        <v>0.89428456848583204</v>
      </c>
      <c r="I59" t="str">
        <f>IF(H59&gt;PV_data!$B$16,"6",IF(H59&gt;PV_data!$B$15,"5",IF(H59&gt;PV_data!$B$14,"4",IF(H59&gt;PV_data!$B$13,"3",IF(H59&gt;PV_data!$B$12,"2",IF(H59&gt;PV_data!$B$11,"1","0"))))))</f>
        <v>1</v>
      </c>
      <c r="J59">
        <f>I59*PV_data!$B$3*PV_data!$B$6</f>
        <v>3.7800000000000002</v>
      </c>
      <c r="K59">
        <f>(I59*(PV_data!$B$3)*0.5)/((PV_data!$B$6)*(H59*10^-6)*500*10^3)</f>
        <v>0.11741229100909335</v>
      </c>
      <c r="L59">
        <f>(K59*PV_data!$B$6)/(2*SQRT(3))</f>
        <v>0.20336405346081218</v>
      </c>
      <c r="M59">
        <f t="shared" si="0"/>
        <v>9.6484807474275097E-4</v>
      </c>
      <c r="N59">
        <f>(E59*10^-3)*(PV_data!$B$6)^2</f>
        <v>0.21891241930034666</v>
      </c>
      <c r="O59">
        <f t="shared" si="1"/>
        <v>5.8168589252669156E-2</v>
      </c>
    </row>
    <row r="60" spans="1:15" x14ac:dyDescent="0.25">
      <c r="A60">
        <v>4</v>
      </c>
      <c r="B60">
        <v>2</v>
      </c>
      <c r="C60">
        <v>0.25</v>
      </c>
      <c r="D60">
        <v>3</v>
      </c>
      <c r="E60">
        <v>6.5312357099455403</v>
      </c>
      <c r="F60">
        <v>1.06612238044379</v>
      </c>
      <c r="G60">
        <v>34.095436185736702</v>
      </c>
      <c r="H60">
        <v>0.89811136820010595</v>
      </c>
      <c r="I60" t="str">
        <f>IF(H60&gt;PV_data!$B$16,"6",IF(H60&gt;PV_data!$B$15,"5",IF(H60&gt;PV_data!$B$14,"4",IF(H60&gt;PV_data!$B$13,"3",IF(H60&gt;PV_data!$B$12,"2",IF(H60&gt;PV_data!$B$11,"1","0"))))))</f>
        <v>1</v>
      </c>
      <c r="J60">
        <f>I60*PV_data!$B$3*PV_data!$B$6</f>
        <v>3.7800000000000002</v>
      </c>
      <c r="K60">
        <f>(I60*(PV_data!$B$3)*0.5)/((PV_data!$B$6)*(H60*10^-6)*500*10^3)</f>
        <v>0.11691200414312673</v>
      </c>
      <c r="L60">
        <f>(K60*PV_data!$B$6)/(2*SQRT(3))</f>
        <v>0.2024975311905986</v>
      </c>
      <c r="M60">
        <f t="shared" si="0"/>
        <v>1.3980918893701508E-3</v>
      </c>
      <c r="N60">
        <f>(E60*10^-3)*(PV_data!$B$6)^2</f>
        <v>0.23512448555803947</v>
      </c>
      <c r="O60">
        <f t="shared" si="1"/>
        <v>6.2572110435822642E-2</v>
      </c>
    </row>
    <row r="61" spans="1:15" x14ac:dyDescent="0.25">
      <c r="A61">
        <v>3</v>
      </c>
      <c r="B61">
        <v>5</v>
      </c>
      <c r="C61">
        <v>0.5</v>
      </c>
      <c r="D61">
        <v>5</v>
      </c>
      <c r="E61">
        <v>3.51638431525426</v>
      </c>
      <c r="F61">
        <v>0.99125132445241204</v>
      </c>
      <c r="G61">
        <v>12.438069312243799</v>
      </c>
      <c r="H61">
        <v>0.90757740301058698</v>
      </c>
      <c r="I61" t="str">
        <f>IF(H61&gt;PV_data!$B$16,"6",IF(H61&gt;PV_data!$B$15,"5",IF(H61&gt;PV_data!$B$14,"4",IF(H61&gt;PV_data!$B$13,"3",IF(H61&gt;PV_data!$B$12,"2",IF(H61&gt;PV_data!$B$11,"1","0"))))))</f>
        <v>1</v>
      </c>
      <c r="J61">
        <f>I61*PV_data!$B$3*PV_data!$B$6</f>
        <v>3.7800000000000002</v>
      </c>
      <c r="K61">
        <f>(I61*(PV_data!$B$3)*0.5)/((PV_data!$B$6)*(H61*10^-6)*500*10^3)</f>
        <v>0.11569261161824582</v>
      </c>
      <c r="L61">
        <f>(K61*PV_data!$B$6)/(2*SQRT(3))</f>
        <v>0.20038548138313514</v>
      </c>
      <c r="M61">
        <f t="shared" si="0"/>
        <v>4.9944247840062099E-4</v>
      </c>
      <c r="N61">
        <f>(E61*10^-3)*(PV_data!$B$6)^2</f>
        <v>0.12658983534915336</v>
      </c>
      <c r="O61">
        <f t="shared" si="1"/>
        <v>3.3621502070781469E-2</v>
      </c>
    </row>
    <row r="62" spans="1:15" x14ac:dyDescent="0.25">
      <c r="A62">
        <v>4</v>
      </c>
      <c r="B62">
        <v>2</v>
      </c>
      <c r="C62">
        <v>1</v>
      </c>
      <c r="D62">
        <v>5</v>
      </c>
      <c r="E62">
        <v>1.9187112829142701</v>
      </c>
      <c r="F62">
        <v>1.0557024676711</v>
      </c>
      <c r="G62">
        <v>9.3458297465479596</v>
      </c>
      <c r="H62">
        <v>0.91812093211052503</v>
      </c>
      <c r="I62" t="str">
        <f>IF(H62&gt;PV_data!$B$16,"6",IF(H62&gt;PV_data!$B$15,"5",IF(H62&gt;PV_data!$B$14,"4",IF(H62&gt;PV_data!$B$13,"3",IF(H62&gt;PV_data!$B$12,"2",IF(H62&gt;PV_data!$B$11,"1","0"))))))</f>
        <v>1</v>
      </c>
      <c r="J62">
        <f>I62*PV_data!$B$3*PV_data!$B$6</f>
        <v>3.7800000000000002</v>
      </c>
      <c r="K62">
        <f>(I62*(PV_data!$B$3)*0.5)/((PV_data!$B$6)*(H62*10^-6)*500*10^3)</f>
        <v>0.11436401930041164</v>
      </c>
      <c r="L62">
        <f>(K62*PV_data!$B$6)/(2*SQRT(3))</f>
        <v>0.19808429198610067</v>
      </c>
      <c r="M62">
        <f t="shared" si="0"/>
        <v>3.6670593609331863E-4</v>
      </c>
      <c r="N62">
        <f>(E62*10^-3)*(PV_data!$B$6)^2</f>
        <v>6.9073606184913733E-2</v>
      </c>
      <c r="O62">
        <f t="shared" si="1"/>
        <v>1.8370452942065359E-2</v>
      </c>
    </row>
    <row r="63" spans="1:15" x14ac:dyDescent="0.25">
      <c r="A63">
        <v>3</v>
      </c>
      <c r="B63">
        <v>5</v>
      </c>
      <c r="C63">
        <v>0.25</v>
      </c>
      <c r="D63">
        <v>5</v>
      </c>
      <c r="E63">
        <v>7.0295442014964102</v>
      </c>
      <c r="F63">
        <v>0.99873538879705304</v>
      </c>
      <c r="G63">
        <v>22.4615461643134</v>
      </c>
      <c r="H63">
        <v>0.91825147136836505</v>
      </c>
      <c r="I63" t="str">
        <f>IF(H63&gt;PV_data!$B$16,"6",IF(H63&gt;PV_data!$B$15,"5",IF(H63&gt;PV_data!$B$14,"4",IF(H63&gt;PV_data!$B$13,"3",IF(H63&gt;PV_data!$B$12,"2",IF(H63&gt;PV_data!$B$11,"1","0"))))))</f>
        <v>1</v>
      </c>
      <c r="J63">
        <f>I63*PV_data!$B$3*PV_data!$B$6</f>
        <v>3.7800000000000002</v>
      </c>
      <c r="K63">
        <f>(I63*(PV_data!$B$3)*0.5)/((PV_data!$B$6)*(H63*10^-6)*500*10^3)</f>
        <v>0.11434776123312987</v>
      </c>
      <c r="L63">
        <f>(K63*PV_data!$B$6)/(2*SQRT(3))</f>
        <v>0.19805613218753579</v>
      </c>
      <c r="M63">
        <f t="shared" si="0"/>
        <v>8.8108180962385616E-4</v>
      </c>
      <c r="N63">
        <f>(E63*10^-3)*(PV_data!$B$6)^2</f>
        <v>0.25306359125387079</v>
      </c>
      <c r="O63">
        <f t="shared" si="1"/>
        <v>6.7181130440077952E-2</v>
      </c>
    </row>
    <row r="64" spans="1:15" x14ac:dyDescent="0.25">
      <c r="A64">
        <v>5</v>
      </c>
      <c r="B64">
        <v>1</v>
      </c>
      <c r="C64">
        <v>1</v>
      </c>
      <c r="D64">
        <v>1</v>
      </c>
      <c r="E64">
        <v>1.9365205977382101</v>
      </c>
      <c r="F64">
        <v>1.3690085359696</v>
      </c>
      <c r="G64">
        <v>36.344177881788902</v>
      </c>
      <c r="H64">
        <v>0.92419674179528899</v>
      </c>
      <c r="I64" t="str">
        <f>IF(H64&gt;PV_data!$B$16,"6",IF(H64&gt;PV_data!$B$15,"5",IF(H64&gt;PV_data!$B$14,"4",IF(H64&gt;PV_data!$B$13,"3",IF(H64&gt;PV_data!$B$12,"2",IF(H64&gt;PV_data!$B$11,"1","0"))))))</f>
        <v>1</v>
      </c>
      <c r="J64">
        <f>I64*PV_data!$B$3*PV_data!$B$6</f>
        <v>3.7800000000000002</v>
      </c>
      <c r="K64">
        <f>(I64*(PV_data!$B$3)*0.5)/((PV_data!$B$6)*(H64*10^-6)*500*10^3)</f>
        <v>0.11361217287569451</v>
      </c>
      <c r="L64">
        <f>(K64*PV_data!$B$6)/(2*SQRT(3))</f>
        <v>0.1967820557790016</v>
      </c>
      <c r="M64">
        <f t="shared" si="0"/>
        <v>1.4073620503579989E-3</v>
      </c>
      <c r="N64">
        <f>(E64*10^-3)*(PV_data!$B$6)^2</f>
        <v>6.9714741518575554E-2</v>
      </c>
      <c r="O64">
        <f t="shared" si="1"/>
        <v>1.8815371314532685E-2</v>
      </c>
    </row>
    <row r="65" spans="1:15" x14ac:dyDescent="0.25">
      <c r="A65">
        <v>4</v>
      </c>
      <c r="B65">
        <v>2</v>
      </c>
      <c r="C65">
        <v>0.5</v>
      </c>
      <c r="D65">
        <v>5</v>
      </c>
      <c r="E65">
        <v>3.83377057887283</v>
      </c>
      <c r="F65">
        <v>1.07021227228928</v>
      </c>
      <c r="G65">
        <v>16.340076285421901</v>
      </c>
      <c r="H65">
        <v>0.93989582596045396</v>
      </c>
      <c r="I65" t="str">
        <f>IF(H65&gt;PV_data!$B$16,"6",IF(H65&gt;PV_data!$B$15,"5",IF(H65&gt;PV_data!$B$14,"4",IF(H65&gt;PV_data!$B$13,"3",IF(H65&gt;PV_data!$B$12,"2",IF(H65&gt;PV_data!$B$11,"1","0"))))))</f>
        <v>1</v>
      </c>
      <c r="J65">
        <f>I65*PV_data!$B$3*PV_data!$B$6</f>
        <v>3.7800000000000002</v>
      </c>
      <c r="K65">
        <f>(I65*(PV_data!$B$3)*0.5)/((PV_data!$B$6)*(H65*10^-6)*500*10^3)</f>
        <v>0.11171450824638289</v>
      </c>
      <c r="L65">
        <f>(K65*PV_data!$B$6)/(2*SQRT(3))</f>
        <v>0.1934952042253075</v>
      </c>
      <c r="M65">
        <f t="shared" si="0"/>
        <v>6.1177889506713792E-4</v>
      </c>
      <c r="N65">
        <f>(E65*10^-3)*(PV_data!$B$6)^2</f>
        <v>0.13801574083942189</v>
      </c>
      <c r="O65">
        <f t="shared" si="1"/>
        <v>3.6673947019706089E-2</v>
      </c>
    </row>
    <row r="66" spans="1:15" x14ac:dyDescent="0.25">
      <c r="A66">
        <v>4</v>
      </c>
      <c r="B66">
        <v>2</v>
      </c>
      <c r="C66">
        <v>0.25</v>
      </c>
      <c r="D66">
        <v>5</v>
      </c>
      <c r="E66">
        <v>7.6643370012818099</v>
      </c>
      <c r="F66">
        <v>1.0778492616277899</v>
      </c>
      <c r="G66">
        <v>29.394843384886801</v>
      </c>
      <c r="H66">
        <v>0.95219412011767002</v>
      </c>
      <c r="I66" t="str">
        <f>IF(H66&gt;PV_data!$B$16,"6",IF(H66&gt;PV_data!$B$15,"5",IF(H66&gt;PV_data!$B$14,"4",IF(H66&gt;PV_data!$B$13,"3",IF(H66&gt;PV_data!$B$12,"2",IF(H66&gt;PV_data!$B$11,"1","0"))))))</f>
        <v>1</v>
      </c>
      <c r="J66">
        <f>I66*PV_data!$B$3*PV_data!$B$6</f>
        <v>3.7800000000000002</v>
      </c>
      <c r="K66">
        <f>(I66*(PV_data!$B$3)*0.5)/((PV_data!$B$6)*(H66*10^-6)*500*10^3)</f>
        <v>0.11027163241359265</v>
      </c>
      <c r="L66">
        <f>(K66*PV_data!$B$6)/(2*SQRT(3))</f>
        <v>0.19099606997390153</v>
      </c>
      <c r="M66">
        <f t="shared" si="0"/>
        <v>1.0723091523824268E-3</v>
      </c>
      <c r="N66">
        <f>(E66*10^-3)*(PV_data!$B$6)^2</f>
        <v>0.27591613204614518</v>
      </c>
      <c r="O66">
        <f t="shared" si="1"/>
        <v>7.3277365396435867E-2</v>
      </c>
    </row>
    <row r="67" spans="1:15" x14ac:dyDescent="0.25">
      <c r="A67">
        <v>4</v>
      </c>
      <c r="B67">
        <v>3</v>
      </c>
      <c r="C67">
        <v>1</v>
      </c>
      <c r="D67">
        <v>1</v>
      </c>
      <c r="E67">
        <v>1.7033974208220799</v>
      </c>
      <c r="F67">
        <v>1.2509100316516999</v>
      </c>
      <c r="G67">
        <v>21.578626313280701</v>
      </c>
      <c r="H67">
        <v>0.96631100092382205</v>
      </c>
      <c r="I67" t="str">
        <f>IF(H67&gt;PV_data!$B$16,"6",IF(H67&gt;PV_data!$B$15,"5",IF(H67&gt;PV_data!$B$14,"4",IF(H67&gt;PV_data!$B$13,"3",IF(H67&gt;PV_data!$B$12,"2",IF(H67&gt;PV_data!$B$11,"1","0"))))))</f>
        <v>1</v>
      </c>
      <c r="J67">
        <f>I67*PV_data!$B$3*PV_data!$B$6</f>
        <v>3.7800000000000002</v>
      </c>
      <c r="K67">
        <f>(I67*(PV_data!$B$3)*0.5)/((PV_data!$B$6)*(H67*10^-6)*500*10^3)</f>
        <v>0.10866066918374817</v>
      </c>
      <c r="L67">
        <f>(K67*PV_data!$B$6)/(2*SQRT(3))</f>
        <v>0.18820579981068564</v>
      </c>
      <c r="M67">
        <f t="shared" si="0"/>
        <v>7.6434565217929076E-4</v>
      </c>
      <c r="N67">
        <f>(E67*10^-3)*(PV_data!$B$6)^2</f>
        <v>6.1322307149594885E-2</v>
      </c>
      <c r="O67">
        <f t="shared" si="1"/>
        <v>1.642504042374978E-2</v>
      </c>
    </row>
    <row r="68" spans="1:15" x14ac:dyDescent="0.25">
      <c r="A68">
        <v>5</v>
      </c>
      <c r="B68">
        <v>1</v>
      </c>
      <c r="C68">
        <v>0.5</v>
      </c>
      <c r="D68">
        <v>1</v>
      </c>
      <c r="E68">
        <v>3.8698519596360401</v>
      </c>
      <c r="F68">
        <v>1.38489621932569</v>
      </c>
      <c r="G68">
        <v>59.533965207853903</v>
      </c>
      <c r="H68">
        <v>0.97338189716124401</v>
      </c>
      <c r="I68" t="str">
        <f>IF(H68&gt;PV_data!$B$16,"6",IF(H68&gt;PV_data!$B$15,"5",IF(H68&gt;PV_data!$B$14,"4",IF(H68&gt;PV_data!$B$13,"3",IF(H68&gt;PV_data!$B$12,"2",IF(H68&gt;PV_data!$B$11,"1","0"))))))</f>
        <v>1</v>
      </c>
      <c r="J68">
        <f>I68*PV_data!$B$3*PV_data!$B$6</f>
        <v>3.7800000000000002</v>
      </c>
      <c r="K68">
        <f>(I68*(PV_data!$B$3)*0.5)/((PV_data!$B$6)*(H68*10^-6)*500*10^3)</f>
        <v>0.10787133015954005</v>
      </c>
      <c r="L68">
        <f>(K68*PV_data!$B$6)/(2*SQRT(3))</f>
        <v>0.18683862451636035</v>
      </c>
      <c r="M68">
        <f t="shared" ref="M68:M131" si="2">(G68*10^-3)*L68^2</f>
        <v>2.0782516411515235E-3</v>
      </c>
      <c r="N68">
        <f>(E68*10^-3)*(PV_data!$B$6)^2</f>
        <v>0.13931467054689745</v>
      </c>
      <c r="O68">
        <f t="shared" ref="O68:O131" si="3">(M68+N68)/J68</f>
        <v>3.740553497038332E-2</v>
      </c>
    </row>
    <row r="69" spans="1:15" x14ac:dyDescent="0.25">
      <c r="A69">
        <v>3</v>
      </c>
      <c r="B69">
        <v>6</v>
      </c>
      <c r="C69">
        <v>1</v>
      </c>
      <c r="D69">
        <v>1</v>
      </c>
      <c r="E69">
        <v>1.65902624833977</v>
      </c>
      <c r="F69">
        <v>1.14694473585914</v>
      </c>
      <c r="G69">
        <v>11.2411997105431</v>
      </c>
      <c r="H69">
        <v>0.99883018165259796</v>
      </c>
      <c r="I69" t="str">
        <f>IF(H69&gt;PV_data!$B$16,"6",IF(H69&gt;PV_data!$B$15,"5",IF(H69&gt;PV_data!$B$14,"4",IF(H69&gt;PV_data!$B$13,"3",IF(H69&gt;PV_data!$B$12,"2",IF(H69&gt;PV_data!$B$11,"1","0"))))))</f>
        <v>1</v>
      </c>
      <c r="J69">
        <f>I69*PV_data!$B$3*PV_data!$B$6</f>
        <v>3.7800000000000002</v>
      </c>
      <c r="K69">
        <f>(I69*(PV_data!$B$3)*0.5)/((PV_data!$B$6)*(H69*10^-6)*500*10^3)</f>
        <v>0.10512297478463656</v>
      </c>
      <c r="L69">
        <f>(K69*PV_data!$B$6)/(2*SQRT(3))</f>
        <v>0.1820783333697725</v>
      </c>
      <c r="M69">
        <f t="shared" si="2"/>
        <v>3.7267409241285924E-4</v>
      </c>
      <c r="N69">
        <f>(E69*10^-3)*(PV_data!$B$6)^2</f>
        <v>5.9724944940231721E-2</v>
      </c>
      <c r="O69">
        <f t="shared" si="3"/>
        <v>1.5898841013927138E-2</v>
      </c>
    </row>
    <row r="70" spans="1:15" x14ac:dyDescent="0.25">
      <c r="A70">
        <v>5</v>
      </c>
      <c r="B70">
        <v>1</v>
      </c>
      <c r="C70">
        <v>0.25</v>
      </c>
      <c r="D70">
        <v>1</v>
      </c>
      <c r="E70">
        <v>7.7369993503233703</v>
      </c>
      <c r="F70">
        <v>1.39283793818028</v>
      </c>
      <c r="G70">
        <v>102.48999016943399</v>
      </c>
      <c r="H70">
        <v>1.0020992496408101</v>
      </c>
      <c r="I70" t="str">
        <f>IF(H70&gt;PV_data!$B$16,"6",IF(H70&gt;PV_data!$B$15,"5",IF(H70&gt;PV_data!$B$14,"4",IF(H70&gt;PV_data!$B$13,"3",IF(H70&gt;PV_data!$B$12,"2",IF(H70&gt;PV_data!$B$11,"1","0"))))))</f>
        <v>1</v>
      </c>
      <c r="J70">
        <f>I70*PV_data!$B$3*PV_data!$B$6</f>
        <v>3.7800000000000002</v>
      </c>
      <c r="K70">
        <f>(I70*(PV_data!$B$3)*0.5)/((PV_data!$B$6)*(H70*10^-6)*500*10^3)</f>
        <v>0.10478004053753752</v>
      </c>
      <c r="L70">
        <f>(K70*PV_data!$B$6)/(2*SQRT(3))</f>
        <v>0.18148435383014155</v>
      </c>
      <c r="M70">
        <f t="shared" si="2"/>
        <v>3.375668805735278E-3</v>
      </c>
      <c r="N70">
        <f>(E70*10^-3)*(PV_data!$B$6)^2</f>
        <v>0.27853197661164136</v>
      </c>
      <c r="O70">
        <f t="shared" si="3"/>
        <v>7.4578742173909154E-2</v>
      </c>
    </row>
    <row r="71" spans="1:15" x14ac:dyDescent="0.25">
      <c r="A71">
        <v>4</v>
      </c>
      <c r="B71">
        <v>3</v>
      </c>
      <c r="C71">
        <v>0.5</v>
      </c>
      <c r="D71">
        <v>1</v>
      </c>
      <c r="E71">
        <v>3.40374322032467</v>
      </c>
      <c r="F71">
        <v>1.26547201022343</v>
      </c>
      <c r="G71">
        <v>35.5244829873116</v>
      </c>
      <c r="H71">
        <v>1.0021559098247399</v>
      </c>
      <c r="I71" t="str">
        <f>IF(H71&gt;PV_data!$B$16,"6",IF(H71&gt;PV_data!$B$15,"5",IF(H71&gt;PV_data!$B$14,"4",IF(H71&gt;PV_data!$B$13,"3",IF(H71&gt;PV_data!$B$12,"2",IF(H71&gt;PV_data!$B$11,"1","0"))))))</f>
        <v>1</v>
      </c>
      <c r="J71">
        <f>I71*PV_data!$B$3*PV_data!$B$6</f>
        <v>3.7800000000000002</v>
      </c>
      <c r="K71">
        <f>(I71*(PV_data!$B$3)*0.5)/((PV_data!$B$6)*(H71*10^-6)*500*10^3)</f>
        <v>0.10477411645296063</v>
      </c>
      <c r="L71">
        <f>(K71*PV_data!$B$6)/(2*SQRT(3))</f>
        <v>0.18147409301466605</v>
      </c>
      <c r="M71">
        <f t="shared" si="2"/>
        <v>1.1699223429215112E-3</v>
      </c>
      <c r="N71">
        <f>(E71*10^-3)*(PV_data!$B$6)^2</f>
        <v>0.12253475593168812</v>
      </c>
      <c r="O71">
        <f t="shared" si="3"/>
        <v>3.2726105363653342E-2</v>
      </c>
    </row>
    <row r="72" spans="1:15" x14ac:dyDescent="0.25">
      <c r="A72">
        <v>4</v>
      </c>
      <c r="B72">
        <v>3</v>
      </c>
      <c r="C72">
        <v>0.25</v>
      </c>
      <c r="D72">
        <v>1</v>
      </c>
      <c r="E72">
        <v>6.8049233434470704</v>
      </c>
      <c r="F72">
        <v>1.27279109124868</v>
      </c>
      <c r="G72">
        <v>60.782978593522699</v>
      </c>
      <c r="H72">
        <v>1.0234167092656199</v>
      </c>
      <c r="I72" t="str">
        <f>IF(H72&gt;PV_data!$B$16,"6",IF(H72&gt;PV_data!$B$15,"5",IF(H72&gt;PV_data!$B$14,"4",IF(H72&gt;PV_data!$B$13,"3",IF(H72&gt;PV_data!$B$12,"2",IF(H72&gt;PV_data!$B$11,"1","0"))))))</f>
        <v>1</v>
      </c>
      <c r="J72">
        <f>I72*PV_data!$B$3*PV_data!$B$6</f>
        <v>3.7800000000000002</v>
      </c>
      <c r="K72">
        <f>(I72*(PV_data!$B$3)*0.5)/((PV_data!$B$6)*(H72*10^-6)*500*10^3)</f>
        <v>0.10259750407568154</v>
      </c>
      <c r="L72">
        <f>(K72*PV_data!$B$6)/(2*SQRT(3))</f>
        <v>0.1777040897888354</v>
      </c>
      <c r="M72">
        <f t="shared" si="2"/>
        <v>1.9194500918532239E-3</v>
      </c>
      <c r="N72">
        <f>(E72*10^-3)*(PV_data!$B$6)^2</f>
        <v>0.24497724036409452</v>
      </c>
      <c r="O72">
        <f t="shared" si="3"/>
        <v>6.5316584776705752E-2</v>
      </c>
    </row>
    <row r="73" spans="1:15" x14ac:dyDescent="0.25">
      <c r="A73">
        <v>3</v>
      </c>
      <c r="B73">
        <v>6</v>
      </c>
      <c r="C73">
        <v>0.5</v>
      </c>
      <c r="D73">
        <v>1</v>
      </c>
      <c r="E73">
        <v>3.3181803961328802</v>
      </c>
      <c r="F73">
        <v>1.16355194416106</v>
      </c>
      <c r="G73">
        <v>18.9890319144736</v>
      </c>
      <c r="H73">
        <v>1.0265733979943401</v>
      </c>
      <c r="I73" t="str">
        <f>IF(H73&gt;PV_data!$B$16,"6",IF(H73&gt;PV_data!$B$15,"5",IF(H73&gt;PV_data!$B$14,"4",IF(H73&gt;PV_data!$B$13,"3",IF(H73&gt;PV_data!$B$12,"2",IF(H73&gt;PV_data!$B$11,"1","0"))))))</f>
        <v>1</v>
      </c>
      <c r="J73">
        <f>I73*PV_data!$B$3*PV_data!$B$6</f>
        <v>3.7800000000000002</v>
      </c>
      <c r="K73">
        <f>(I73*(PV_data!$B$3)*0.5)/((PV_data!$B$6)*(H73*10^-6)*500*10^3)</f>
        <v>0.10228201919623377</v>
      </c>
      <c r="L73">
        <f>(K73*PV_data!$B$6)/(2*SQRT(3))</f>
        <v>0.17715765394861213</v>
      </c>
      <c r="M73">
        <f t="shared" si="2"/>
        <v>5.9596762115153698E-4</v>
      </c>
      <c r="N73">
        <f>(E73*10^-3)*(PV_data!$B$6)^2</f>
        <v>0.11945449426078369</v>
      </c>
      <c r="O73">
        <f t="shared" si="3"/>
        <v>3.1759381450247412E-2</v>
      </c>
    </row>
    <row r="74" spans="1:15" x14ac:dyDescent="0.25">
      <c r="A74">
        <v>3</v>
      </c>
      <c r="B74">
        <v>6</v>
      </c>
      <c r="C74">
        <v>1</v>
      </c>
      <c r="D74">
        <v>3</v>
      </c>
      <c r="E74">
        <v>1.9259055503606599</v>
      </c>
      <c r="F74">
        <v>1.1415896462711901</v>
      </c>
      <c r="G74">
        <v>8.16281252343801</v>
      </c>
      <c r="H74">
        <v>1.0394861152164001</v>
      </c>
      <c r="I74" t="str">
        <f>IF(H74&gt;PV_data!$B$16,"6",IF(H74&gt;PV_data!$B$15,"5",IF(H74&gt;PV_data!$B$14,"4",IF(H74&gt;PV_data!$B$13,"3",IF(H74&gt;PV_data!$B$12,"2",IF(H74&gt;PV_data!$B$11,"1","0"))))))</f>
        <v>1</v>
      </c>
      <c r="J74">
        <f>I74*PV_data!$B$3*PV_data!$B$6</f>
        <v>3.7800000000000002</v>
      </c>
      <c r="K74">
        <f>(I74*(PV_data!$B$3)*0.5)/((PV_data!$B$6)*(H74*10^-6)*500*10^3)</f>
        <v>0.10101145023773705</v>
      </c>
      <c r="L74">
        <f>(K74*PV_data!$B$6)/(2*SQRT(3))</f>
        <v>0.17495696395797594</v>
      </c>
      <c r="M74">
        <f t="shared" si="2"/>
        <v>2.4986319534866397E-4</v>
      </c>
      <c r="N74">
        <f>(E74*10^-3)*(PV_data!$B$6)^2</f>
        <v>6.9332599812983758E-2</v>
      </c>
      <c r="O74">
        <f t="shared" si="3"/>
        <v>1.8408058996913342E-2</v>
      </c>
    </row>
    <row r="75" spans="1:15" x14ac:dyDescent="0.25">
      <c r="A75">
        <v>3</v>
      </c>
      <c r="B75">
        <v>6</v>
      </c>
      <c r="C75">
        <v>0.25</v>
      </c>
      <c r="D75">
        <v>1</v>
      </c>
      <c r="E75">
        <v>6.63341471910962</v>
      </c>
      <c r="F75">
        <v>1.17123027310042</v>
      </c>
      <c r="G75">
        <v>32.525205022173502</v>
      </c>
      <c r="H75">
        <v>1.0416464015035201</v>
      </c>
      <c r="I75" t="str">
        <f>IF(H75&gt;PV_data!$B$16,"6",IF(H75&gt;PV_data!$B$15,"5",IF(H75&gt;PV_data!$B$14,"4",IF(H75&gt;PV_data!$B$13,"3",IF(H75&gt;PV_data!$B$12,"2",IF(H75&gt;PV_data!$B$11,"1","0"))))))</f>
        <v>1</v>
      </c>
      <c r="J75">
        <f>I75*PV_data!$B$3*PV_data!$B$6</f>
        <v>3.7800000000000002</v>
      </c>
      <c r="K75">
        <f>(I75*(PV_data!$B$3)*0.5)/((PV_data!$B$6)*(H75*10^-6)*500*10^3)</f>
        <v>0.10080196105745888</v>
      </c>
      <c r="L75">
        <f>(K75*PV_data!$B$6)/(2*SQRT(3))</f>
        <v>0.17459411805409819</v>
      </c>
      <c r="M75">
        <f t="shared" si="2"/>
        <v>9.9146927428450876E-4</v>
      </c>
      <c r="N75">
        <f>(E75*10^-3)*(PV_data!$B$6)^2</f>
        <v>0.23880292988794632</v>
      </c>
      <c r="O75">
        <f t="shared" si="3"/>
        <v>6.3437671736039897E-2</v>
      </c>
    </row>
    <row r="76" spans="1:15" x14ac:dyDescent="0.25">
      <c r="A76">
        <v>3</v>
      </c>
      <c r="B76">
        <v>6</v>
      </c>
      <c r="C76">
        <v>0.5</v>
      </c>
      <c r="D76">
        <v>3</v>
      </c>
      <c r="E76">
        <v>3.8523649453669702</v>
      </c>
      <c r="F76">
        <v>1.1606422381847501</v>
      </c>
      <c r="G76">
        <v>14.4097516529943</v>
      </c>
      <c r="H76">
        <v>1.0632518723320901</v>
      </c>
      <c r="I76" t="str">
        <f>IF(H76&gt;PV_data!$B$16,"6",IF(H76&gt;PV_data!$B$15,"5",IF(H76&gt;PV_data!$B$14,"4",IF(H76&gt;PV_data!$B$13,"3",IF(H76&gt;PV_data!$B$12,"2",IF(H76&gt;PV_data!$B$11,"1","0"))))))</f>
        <v>2</v>
      </c>
      <c r="J76">
        <f>I76*PV_data!$B$3*PV_data!$B$6</f>
        <v>7.5600000000000005</v>
      </c>
      <c r="K76">
        <f>(I76*(PV_data!$B$3)*0.5)/((PV_data!$B$6)*(H76*10^-6)*500*10^3)</f>
        <v>0.19750729386386612</v>
      </c>
      <c r="L76">
        <f>(K76*PV_data!$B$6)/(2*SQRT(3))</f>
        <v>0.34209266783765291</v>
      </c>
      <c r="M76">
        <f t="shared" si="2"/>
        <v>1.6863356753224212E-3</v>
      </c>
      <c r="N76">
        <f>(E76*10^-3)*(PV_data!$B$6)^2</f>
        <v>0.13868513803321092</v>
      </c>
      <c r="O76">
        <f t="shared" si="3"/>
        <v>1.85676552524515E-2</v>
      </c>
    </row>
    <row r="77" spans="1:15" x14ac:dyDescent="0.25">
      <c r="A77">
        <v>3</v>
      </c>
      <c r="B77">
        <v>6</v>
      </c>
      <c r="C77">
        <v>1</v>
      </c>
      <c r="D77">
        <v>5</v>
      </c>
      <c r="E77">
        <v>2.28758655490671</v>
      </c>
      <c r="F77">
        <v>1.14385187871894</v>
      </c>
      <c r="G77">
        <v>7.48495680530913</v>
      </c>
      <c r="H77">
        <v>1.06384034582843</v>
      </c>
      <c r="I77" t="str">
        <f>IF(H77&gt;PV_data!$B$16,"6",IF(H77&gt;PV_data!$B$15,"5",IF(H77&gt;PV_data!$B$14,"4",IF(H77&gt;PV_data!$B$13,"3",IF(H77&gt;PV_data!$B$12,"2",IF(H77&gt;PV_data!$B$11,"1","0"))))))</f>
        <v>2</v>
      </c>
      <c r="J77">
        <f>I77*PV_data!$B$3*PV_data!$B$6</f>
        <v>7.5600000000000005</v>
      </c>
      <c r="K77">
        <f>(I77*(PV_data!$B$3)*0.5)/((PV_data!$B$6)*(H77*10^-6)*500*10^3)</f>
        <v>0.19739804080890497</v>
      </c>
      <c r="L77">
        <f>(K77*PV_data!$B$6)/(2*SQRT(3))</f>
        <v>0.34190343599557804</v>
      </c>
      <c r="M77">
        <f t="shared" si="2"/>
        <v>8.749761778274578E-4</v>
      </c>
      <c r="N77">
        <f>(E77*10^-3)*(PV_data!$B$6)^2</f>
        <v>8.2353115976641578E-2</v>
      </c>
      <c r="O77">
        <f t="shared" si="3"/>
        <v>1.100900689873929E-2</v>
      </c>
    </row>
    <row r="78" spans="1:15" x14ac:dyDescent="0.25">
      <c r="A78">
        <v>4</v>
      </c>
      <c r="B78">
        <v>3</v>
      </c>
      <c r="C78">
        <v>1</v>
      </c>
      <c r="D78">
        <v>3</v>
      </c>
      <c r="E78">
        <v>1.99035273142805</v>
      </c>
      <c r="F78">
        <v>1.25091458781649</v>
      </c>
      <c r="G78">
        <v>11.681643297378599</v>
      </c>
      <c r="H78">
        <v>1.0750593487628499</v>
      </c>
      <c r="I78" t="str">
        <f>IF(H78&gt;PV_data!$B$16,"6",IF(H78&gt;PV_data!$B$15,"5",IF(H78&gt;PV_data!$B$14,"4",IF(H78&gt;PV_data!$B$13,"3",IF(H78&gt;PV_data!$B$12,"2",IF(H78&gt;PV_data!$B$11,"1","0"))))))</f>
        <v>2</v>
      </c>
      <c r="J78">
        <f>I78*PV_data!$B$3*PV_data!$B$6</f>
        <v>7.5600000000000005</v>
      </c>
      <c r="K78">
        <f>(I78*(PV_data!$B$3)*0.5)/((PV_data!$B$6)*(H78*10^-6)*500*10^3)</f>
        <v>0.19533805295648327</v>
      </c>
      <c r="L78">
        <f>(K78*PV_data!$B$6)/(2*SQRT(3))</f>
        <v>0.33833543237220903</v>
      </c>
      <c r="M78">
        <f t="shared" si="2"/>
        <v>1.3372078105184082E-3</v>
      </c>
      <c r="N78">
        <f>(E78*10^-3)*(PV_data!$B$6)^2</f>
        <v>7.1652698331409803E-2</v>
      </c>
      <c r="O78">
        <f t="shared" si="3"/>
        <v>9.6547494896730441E-3</v>
      </c>
    </row>
    <row r="79" spans="1:15" x14ac:dyDescent="0.25">
      <c r="A79">
        <v>3</v>
      </c>
      <c r="B79">
        <v>6</v>
      </c>
      <c r="C79">
        <v>0.25</v>
      </c>
      <c r="D79">
        <v>3</v>
      </c>
      <c r="E79">
        <v>7.7013430365545599</v>
      </c>
      <c r="F79">
        <v>1.16916517786261</v>
      </c>
      <c r="G79">
        <v>25.5087281907497</v>
      </c>
      <c r="H79">
        <v>1.0764848803576901</v>
      </c>
      <c r="I79" t="str">
        <f>IF(H79&gt;PV_data!$B$16,"6",IF(H79&gt;PV_data!$B$15,"5",IF(H79&gt;PV_data!$B$14,"4",IF(H79&gt;PV_data!$B$13,"3",IF(H79&gt;PV_data!$B$12,"2",IF(H79&gt;PV_data!$B$11,"1","0"))))))</f>
        <v>2</v>
      </c>
      <c r="J79">
        <f>I79*PV_data!$B$3*PV_data!$B$6</f>
        <v>7.5600000000000005</v>
      </c>
      <c r="K79">
        <f>(I79*(PV_data!$B$3)*0.5)/((PV_data!$B$6)*(H79*10^-6)*500*10^3)</f>
        <v>0.19507937717640964</v>
      </c>
      <c r="L79">
        <f>(K79*PV_data!$B$6)/(2*SQRT(3))</f>
        <v>0.33788739277843394</v>
      </c>
      <c r="M79">
        <f t="shared" si="2"/>
        <v>2.9122776791876406E-3</v>
      </c>
      <c r="N79">
        <f>(E79*10^-3)*(PV_data!$B$6)^2</f>
        <v>0.27724834931596415</v>
      </c>
      <c r="O79">
        <f t="shared" si="3"/>
        <v>3.7058283994067694E-2</v>
      </c>
    </row>
    <row r="80" spans="1:15" x14ac:dyDescent="0.25">
      <c r="A80">
        <v>3</v>
      </c>
      <c r="B80">
        <v>6</v>
      </c>
      <c r="C80">
        <v>0.5</v>
      </c>
      <c r="D80">
        <v>5</v>
      </c>
      <c r="E80">
        <v>4.5764691822051997</v>
      </c>
      <c r="F80">
        <v>1.1663104318814299</v>
      </c>
      <c r="G80">
        <v>14.2838266713972</v>
      </c>
      <c r="H80">
        <v>1.0879547955743401</v>
      </c>
      <c r="I80" t="str">
        <f>IF(H80&gt;PV_data!$B$16,"6",IF(H80&gt;PV_data!$B$15,"5",IF(H80&gt;PV_data!$B$14,"4",IF(H80&gt;PV_data!$B$13,"3",IF(H80&gt;PV_data!$B$12,"2",IF(H80&gt;PV_data!$B$11,"1","0"))))))</f>
        <v>2</v>
      </c>
      <c r="J80">
        <f>I80*PV_data!$B$3*PV_data!$B$6</f>
        <v>7.5600000000000005</v>
      </c>
      <c r="K80">
        <f>(I80*(PV_data!$B$3)*0.5)/((PV_data!$B$6)*(H80*10^-6)*500*10^3)</f>
        <v>0.19302272562633391</v>
      </c>
      <c r="L80">
        <f>(K80*PV_data!$B$6)/(2*SQRT(3))</f>
        <v>0.33432516780023747</v>
      </c>
      <c r="M80">
        <f t="shared" si="2"/>
        <v>1.596550698294391E-3</v>
      </c>
      <c r="N80">
        <f>(E80*10^-3)*(PV_data!$B$6)^2</f>
        <v>0.16475289055938719</v>
      </c>
      <c r="O80">
        <f t="shared" si="3"/>
        <v>2.2003894346254178E-2</v>
      </c>
    </row>
    <row r="81" spans="1:15" x14ac:dyDescent="0.25">
      <c r="A81">
        <v>3</v>
      </c>
      <c r="B81">
        <v>6</v>
      </c>
      <c r="C81">
        <v>0.25</v>
      </c>
      <c r="D81">
        <v>5</v>
      </c>
      <c r="E81">
        <v>9.1489428701521298</v>
      </c>
      <c r="F81">
        <v>1.1759476112259599</v>
      </c>
      <c r="G81">
        <v>25.816815681364101</v>
      </c>
      <c r="H81">
        <v>1.10076208672371</v>
      </c>
      <c r="I81" t="str">
        <f>IF(H81&gt;PV_data!$B$16,"6",IF(H81&gt;PV_data!$B$15,"5",IF(H81&gt;PV_data!$B$14,"4",IF(H81&gt;PV_data!$B$13,"3",IF(H81&gt;PV_data!$B$12,"2",IF(H81&gt;PV_data!$B$11,"1","0"))))))</f>
        <v>2</v>
      </c>
      <c r="J81">
        <f>I81*PV_data!$B$3*PV_data!$B$6</f>
        <v>7.5600000000000005</v>
      </c>
      <c r="K81">
        <f>(I81*(PV_data!$B$3)*0.5)/((PV_data!$B$6)*(H81*10^-6)*500*10^3)</f>
        <v>0.19077691949314907</v>
      </c>
      <c r="L81">
        <f>(K81*PV_data!$B$6)/(2*SQRT(3))</f>
        <v>0.3304353174736116</v>
      </c>
      <c r="M81">
        <f t="shared" si="2"/>
        <v>2.8188735372669683E-3</v>
      </c>
      <c r="N81">
        <f>(E81*10^-3)*(PV_data!$B$6)^2</f>
        <v>0.32936194332547664</v>
      </c>
      <c r="O81">
        <f t="shared" si="3"/>
        <v>4.3939261489780897E-2</v>
      </c>
    </row>
    <row r="82" spans="1:15" x14ac:dyDescent="0.25">
      <c r="A82">
        <v>4</v>
      </c>
      <c r="B82">
        <v>3</v>
      </c>
      <c r="C82">
        <v>0.5</v>
      </c>
      <c r="D82">
        <v>3</v>
      </c>
      <c r="E82">
        <v>3.9771619205553002</v>
      </c>
      <c r="F82" s="1">
        <v>1.26661427025034</v>
      </c>
      <c r="G82">
        <v>19.9282011529152</v>
      </c>
      <c r="H82">
        <v>1.10263058300176</v>
      </c>
      <c r="I82" t="str">
        <f>IF(H82&gt;PV_data!$B$16,"6",IF(H82&gt;PV_data!$B$15,"5",IF(H82&gt;PV_data!$B$14,"4",IF(H82&gt;PV_data!$B$13,"3",IF(H82&gt;PV_data!$B$12,"2",IF(H82&gt;PV_data!$B$11,"1","0"))))))</f>
        <v>2</v>
      </c>
      <c r="J82">
        <f>I82*PV_data!$B$3*PV_data!$B$6</f>
        <v>7.5600000000000005</v>
      </c>
      <c r="K82">
        <f>(I82*(PV_data!$B$3)*0.5)/((PV_data!$B$6)*(H82*10^-6)*500*10^3)</f>
        <v>0.19045363264666934</v>
      </c>
      <c r="L82">
        <f>(K82*PV_data!$B$6)/(2*SQRT(3))</f>
        <v>0.32987536823008995</v>
      </c>
      <c r="M82">
        <f t="shared" si="2"/>
        <v>2.1685421816914339E-3</v>
      </c>
      <c r="N82">
        <f>(E82*10^-3)*(PV_data!$B$6)^2</f>
        <v>0.1431778291399908</v>
      </c>
      <c r="O82">
        <f t="shared" si="3"/>
        <v>1.9225710492286011E-2</v>
      </c>
    </row>
    <row r="83" spans="1:15" x14ac:dyDescent="0.25">
      <c r="A83">
        <v>4</v>
      </c>
      <c r="B83">
        <v>3</v>
      </c>
      <c r="C83">
        <v>0.25</v>
      </c>
      <c r="D83">
        <v>3</v>
      </c>
      <c r="E83">
        <v>7.9512727376989298</v>
      </c>
      <c r="F83">
        <v>1.2749345754814201</v>
      </c>
      <c r="G83">
        <v>35.558015618413002</v>
      </c>
      <c r="H83">
        <v>1.1179070469757999</v>
      </c>
      <c r="I83" t="str">
        <f>IF(H83&gt;PV_data!$B$16,"6",IF(H83&gt;PV_data!$B$15,"5",IF(H83&gt;PV_data!$B$14,"4",IF(H83&gt;PV_data!$B$13,"3",IF(H83&gt;PV_data!$B$12,"2",IF(H83&gt;PV_data!$B$11,"1","0"))))))</f>
        <v>2</v>
      </c>
      <c r="J83">
        <f>I83*PV_data!$B$3*PV_data!$B$6</f>
        <v>7.5600000000000005</v>
      </c>
      <c r="K83">
        <f>(I83*(PV_data!$B$3)*0.5)/((PV_data!$B$6)*(H83*10^-6)*500*10^3)</f>
        <v>0.18785103874968778</v>
      </c>
      <c r="L83">
        <f>(K83*PV_data!$B$6)/(2*SQRT(3))</f>
        <v>0.32536754336904922</v>
      </c>
      <c r="M83">
        <f t="shared" si="2"/>
        <v>3.7643151265177558E-3</v>
      </c>
      <c r="N83">
        <f>(E83*10^-3)*(PV_data!$B$6)^2</f>
        <v>0.28624581855716147</v>
      </c>
      <c r="O83">
        <f t="shared" si="3"/>
        <v>3.8361128794137458E-2</v>
      </c>
    </row>
    <row r="84" spans="1:15" x14ac:dyDescent="0.25">
      <c r="A84">
        <v>4</v>
      </c>
      <c r="B84">
        <v>3</v>
      </c>
      <c r="C84">
        <v>1</v>
      </c>
      <c r="D84">
        <v>5</v>
      </c>
      <c r="E84">
        <v>2.3830718958588002</v>
      </c>
      <c r="F84">
        <v>1.2591667528175901</v>
      </c>
      <c r="G84">
        <v>9.8593613236296402</v>
      </c>
      <c r="H84">
        <v>1.13043233278266</v>
      </c>
      <c r="I84" t="str">
        <f>IF(H84&gt;PV_data!$B$16,"6",IF(H84&gt;PV_data!$B$15,"5",IF(H84&gt;PV_data!$B$14,"4",IF(H84&gt;PV_data!$B$13,"3",IF(H84&gt;PV_data!$B$12,"2",IF(H84&gt;PV_data!$B$11,"1","0"))))))</f>
        <v>2</v>
      </c>
      <c r="J84">
        <f>I84*PV_data!$B$3*PV_data!$B$6</f>
        <v>7.5600000000000005</v>
      </c>
      <c r="K84">
        <f>(I84*(PV_data!$B$3)*0.5)/((PV_data!$B$6)*(H84*10^-6)*500*10^3)</f>
        <v>0.18576963336059779</v>
      </c>
      <c r="L84">
        <f>(K84*PV_data!$B$6)/(2*SQRT(3))</f>
        <v>0.32176244348399763</v>
      </c>
      <c r="M84">
        <f t="shared" si="2"/>
        <v>1.0207502277147461E-3</v>
      </c>
      <c r="N84">
        <f>(E84*10^-3)*(PV_data!$B$6)^2</f>
        <v>8.5790588250916816E-2</v>
      </c>
      <c r="O84">
        <f t="shared" si="3"/>
        <v>1.148298128024227E-2</v>
      </c>
    </row>
    <row r="85" spans="1:15" x14ac:dyDescent="0.25">
      <c r="A85">
        <v>5</v>
      </c>
      <c r="B85">
        <v>1</v>
      </c>
      <c r="C85">
        <v>1</v>
      </c>
      <c r="D85">
        <v>3</v>
      </c>
      <c r="E85">
        <v>2.3063310708603102</v>
      </c>
      <c r="F85">
        <v>1.3758753939980699</v>
      </c>
      <c r="G85">
        <v>16.501169942679201</v>
      </c>
      <c r="H85">
        <v>1.13073651885011</v>
      </c>
      <c r="I85" t="str">
        <f>IF(H85&gt;PV_data!$B$16,"6",IF(H85&gt;PV_data!$B$15,"5",IF(H85&gt;PV_data!$B$14,"4",IF(H85&gt;PV_data!$B$13,"3",IF(H85&gt;PV_data!$B$12,"2",IF(H85&gt;PV_data!$B$11,"1","0"))))))</f>
        <v>2</v>
      </c>
      <c r="J85">
        <f>I85*PV_data!$B$3*PV_data!$B$6</f>
        <v>7.5600000000000005</v>
      </c>
      <c r="K85">
        <f>(I85*(PV_data!$B$3)*0.5)/((PV_data!$B$6)*(H85*10^-6)*500*10^3)</f>
        <v>0.18571965838120907</v>
      </c>
      <c r="L85">
        <f>(K85*PV_data!$B$6)/(2*SQRT(3))</f>
        <v>0.32167588428058919</v>
      </c>
      <c r="M85">
        <f t="shared" si="2"/>
        <v>1.7074647399639398E-3</v>
      </c>
      <c r="N85">
        <f>(E85*10^-3)*(PV_data!$B$6)^2</f>
        <v>8.3027918550971164E-2</v>
      </c>
      <c r="O85">
        <f t="shared" si="3"/>
        <v>1.1208384033192473E-2</v>
      </c>
    </row>
    <row r="86" spans="1:15" x14ac:dyDescent="0.25">
      <c r="A86">
        <v>4</v>
      </c>
      <c r="B86">
        <v>3</v>
      </c>
      <c r="C86">
        <v>0.5</v>
      </c>
      <c r="D86">
        <v>5</v>
      </c>
      <c r="E86">
        <v>4.7619277384168903</v>
      </c>
      <c r="F86">
        <v>1.27668002482848</v>
      </c>
      <c r="G86">
        <v>17.2703374391136</v>
      </c>
      <c r="H86">
        <v>1.15514085172519</v>
      </c>
      <c r="I86" t="str">
        <f>IF(H86&gt;PV_data!$B$16,"6",IF(H86&gt;PV_data!$B$15,"5",IF(H86&gt;PV_data!$B$14,"4",IF(H86&gt;PV_data!$B$13,"3",IF(H86&gt;PV_data!$B$12,"2",IF(H86&gt;PV_data!$B$11,"1","0"))))))</f>
        <v>2</v>
      </c>
      <c r="J86">
        <f>I86*PV_data!$B$3*PV_data!$B$6</f>
        <v>7.5600000000000005</v>
      </c>
      <c r="K86">
        <f>(I86*(PV_data!$B$3)*0.5)/((PV_data!$B$6)*(H86*10^-6)*500*10^3)</f>
        <v>0.18179601187713804</v>
      </c>
      <c r="L86">
        <f>(K86*PV_data!$B$6)/(2*SQRT(3))</f>
        <v>0.31487992918459817</v>
      </c>
      <c r="M86">
        <f t="shared" si="2"/>
        <v>1.7123430733784091E-3</v>
      </c>
      <c r="N86">
        <f>(E86*10^-3)*(PV_data!$B$6)^2</f>
        <v>0.17142939858300804</v>
      </c>
      <c r="O86">
        <f t="shared" si="3"/>
        <v>2.2902346779945296E-2</v>
      </c>
    </row>
    <row r="87" spans="1:15" x14ac:dyDescent="0.25">
      <c r="A87">
        <v>5</v>
      </c>
      <c r="B87">
        <v>1</v>
      </c>
      <c r="C87">
        <v>0.5</v>
      </c>
      <c r="D87">
        <v>3</v>
      </c>
      <c r="E87">
        <v>4.6089112644919696</v>
      </c>
      <c r="F87">
        <v>1.39317636475881</v>
      </c>
      <c r="G87">
        <v>28.290812963306202</v>
      </c>
      <c r="H87">
        <v>1.1630145651275601</v>
      </c>
      <c r="I87" t="str">
        <f>IF(H87&gt;PV_data!$B$16,"6",IF(H87&gt;PV_data!$B$15,"5",IF(H87&gt;PV_data!$B$14,"4",IF(H87&gt;PV_data!$B$13,"3",IF(H87&gt;PV_data!$B$12,"2",IF(H87&gt;PV_data!$B$11,"1","0"))))))</f>
        <v>2</v>
      </c>
      <c r="J87">
        <f>I87*PV_data!$B$3*PV_data!$B$6</f>
        <v>7.5600000000000005</v>
      </c>
      <c r="K87">
        <f>(I87*(PV_data!$B$3)*0.5)/((PV_data!$B$6)*(H87*10^-6)*500*10^3)</f>
        <v>0.18056523649552667</v>
      </c>
      <c r="L87">
        <f>(K87*PV_data!$B$6)/(2*SQRT(3))</f>
        <v>0.31274816369094227</v>
      </c>
      <c r="M87">
        <f t="shared" si="2"/>
        <v>2.7671644160966982E-3</v>
      </c>
      <c r="N87">
        <f>(E87*10^-3)*(PV_data!$B$6)^2</f>
        <v>0.1659208055217109</v>
      </c>
      <c r="O87">
        <f t="shared" si="3"/>
        <v>2.2313223536747036E-2</v>
      </c>
    </row>
    <row r="88" spans="1:15" x14ac:dyDescent="0.25">
      <c r="A88">
        <v>4</v>
      </c>
      <c r="B88">
        <v>3</v>
      </c>
      <c r="C88">
        <v>0.25</v>
      </c>
      <c r="D88">
        <v>5</v>
      </c>
      <c r="E88">
        <v>9.5202284317361308</v>
      </c>
      <c r="F88">
        <v>1.2861819497090501</v>
      </c>
      <c r="G88">
        <v>31.273325951599499</v>
      </c>
      <c r="H88">
        <v>1.1692991068929099</v>
      </c>
      <c r="I88" t="str">
        <f>IF(H88&gt;PV_data!$B$16,"6",IF(H88&gt;PV_data!$B$15,"5",IF(H88&gt;PV_data!$B$14,"4",IF(H88&gt;PV_data!$B$13,"3",IF(H88&gt;PV_data!$B$12,"2",IF(H88&gt;PV_data!$B$11,"1","0"))))))</f>
        <v>2</v>
      </c>
      <c r="J88">
        <f>I88*PV_data!$B$3*PV_data!$B$6</f>
        <v>7.5600000000000005</v>
      </c>
      <c r="K88">
        <f>(I88*(PV_data!$B$3)*0.5)/((PV_data!$B$6)*(H88*10^-6)*500*10^3)</f>
        <v>0.1795947664392023</v>
      </c>
      <c r="L88">
        <f>(K88*PV_data!$B$6)/(2*SQRT(3))</f>
        <v>0.31106726024616421</v>
      </c>
      <c r="M88">
        <f t="shared" si="2"/>
        <v>3.0260958477396956E-3</v>
      </c>
      <c r="N88">
        <f>(E88*10^-3)*(PV_data!$B$6)^2</f>
        <v>0.34272822354250077</v>
      </c>
      <c r="O88">
        <f t="shared" si="3"/>
        <v>4.5734698332042391E-2</v>
      </c>
    </row>
    <row r="89" spans="1:15" x14ac:dyDescent="0.25">
      <c r="A89">
        <v>5</v>
      </c>
      <c r="B89">
        <v>1</v>
      </c>
      <c r="C89">
        <v>0.25</v>
      </c>
      <c r="D89">
        <v>3</v>
      </c>
      <c r="E89">
        <v>9.2146458364391304</v>
      </c>
      <c r="F89">
        <v>1.4019444471540301</v>
      </c>
      <c r="G89">
        <v>50.706042172074397</v>
      </c>
      <c r="H89">
        <v>1.18060199183014</v>
      </c>
      <c r="I89" t="str">
        <f>IF(H89&gt;PV_data!$B$16,"6",IF(H89&gt;PV_data!$B$15,"5",IF(H89&gt;PV_data!$B$14,"4",IF(H89&gt;PV_data!$B$13,"3",IF(H89&gt;PV_data!$B$12,"2",IF(H89&gt;PV_data!$B$11,"1","0"))))))</f>
        <v>2</v>
      </c>
      <c r="J89">
        <f>I89*PV_data!$B$3*PV_data!$B$6</f>
        <v>7.5600000000000005</v>
      </c>
      <c r="K89">
        <f>(I89*(PV_data!$B$3)*0.5)/((PV_data!$B$6)*(H89*10^-6)*500*10^3)</f>
        <v>0.17787535634635276</v>
      </c>
      <c r="L89">
        <f>(K89*PV_data!$B$6)/(2*SQRT(3))</f>
        <v>0.30808915460630215</v>
      </c>
      <c r="M89">
        <f t="shared" si="2"/>
        <v>4.8129631248226903E-3</v>
      </c>
      <c r="N89">
        <f>(E89*10^-3)*(PV_data!$B$6)^2</f>
        <v>0.3317272501118087</v>
      </c>
      <c r="O89">
        <f t="shared" si="3"/>
        <v>4.4515901221776642E-2</v>
      </c>
    </row>
    <row r="90" spans="1:15" x14ac:dyDescent="0.25">
      <c r="A90">
        <v>3</v>
      </c>
      <c r="B90">
        <v>7</v>
      </c>
      <c r="C90">
        <v>1</v>
      </c>
      <c r="D90">
        <v>1</v>
      </c>
      <c r="E90">
        <v>2.1071567969678</v>
      </c>
      <c r="F90">
        <v>1.34497386554429</v>
      </c>
      <c r="G90">
        <v>11.851732290112199</v>
      </c>
      <c r="H90">
        <v>1.20531889588898</v>
      </c>
      <c r="I90" t="str">
        <f>IF(H90&gt;PV_data!$B$16,"6",IF(H90&gt;PV_data!$B$15,"5",IF(H90&gt;PV_data!$B$14,"4",IF(H90&gt;PV_data!$B$13,"3",IF(H90&gt;PV_data!$B$12,"2",IF(H90&gt;PV_data!$B$11,"1","0"))))))</f>
        <v>2</v>
      </c>
      <c r="J90">
        <f>I90*PV_data!$B$3*PV_data!$B$6</f>
        <v>7.5600000000000005</v>
      </c>
      <c r="K90">
        <f>(I90*(PV_data!$B$3)*0.5)/((PV_data!$B$6)*(H90*10^-6)*500*10^3)</f>
        <v>0.17422775061127291</v>
      </c>
      <c r="L90">
        <f>(K90*PV_data!$B$6)/(2*SQRT(3))</f>
        <v>0.30177131614716418</v>
      </c>
      <c r="M90">
        <f t="shared" si="2"/>
        <v>1.0792889905082538E-3</v>
      </c>
      <c r="N90">
        <f>(E90*10^-3)*(PV_data!$B$6)^2</f>
        <v>7.5857644690840803E-2</v>
      </c>
      <c r="O90">
        <f t="shared" si="3"/>
        <v>1.0176843079543526E-2</v>
      </c>
    </row>
    <row r="91" spans="1:15" x14ac:dyDescent="0.25">
      <c r="A91">
        <v>4</v>
      </c>
      <c r="B91">
        <v>4</v>
      </c>
      <c r="C91">
        <v>1</v>
      </c>
      <c r="D91">
        <v>1</v>
      </c>
      <c r="E91">
        <v>2.0584929566428598</v>
      </c>
      <c r="F91">
        <v>1.48656766906788</v>
      </c>
      <c r="G91">
        <v>21.5874964157621</v>
      </c>
      <c r="H91">
        <v>1.22123888622981</v>
      </c>
      <c r="I91" t="str">
        <f>IF(H91&gt;PV_data!$B$16,"6",IF(H91&gt;PV_data!$B$15,"5",IF(H91&gt;PV_data!$B$14,"4",IF(H91&gt;PV_data!$B$13,"3",IF(H91&gt;PV_data!$B$12,"2",IF(H91&gt;PV_data!$B$11,"1","0"))))))</f>
        <v>2</v>
      </c>
      <c r="J91">
        <f>I91*PV_data!$B$3*PV_data!$B$6</f>
        <v>7.5600000000000005</v>
      </c>
      <c r="K91">
        <f>(I91*(PV_data!$B$3)*0.5)/((PV_data!$B$6)*(H91*10^-6)*500*10^3)</f>
        <v>0.17195652903610759</v>
      </c>
      <c r="L91">
        <f>(K91*PV_data!$B$6)/(2*SQRT(3))</f>
        <v>0.29783744498373127</v>
      </c>
      <c r="M91">
        <f t="shared" si="2"/>
        <v>1.914965145260906E-3</v>
      </c>
      <c r="N91">
        <f>(E91*10^-3)*(PV_data!$B$6)^2</f>
        <v>7.4105746439142958E-2</v>
      </c>
      <c r="O91">
        <f t="shared" si="3"/>
        <v>1.0055649680476701E-2</v>
      </c>
    </row>
    <row r="92" spans="1:15" x14ac:dyDescent="0.25">
      <c r="A92">
        <v>5</v>
      </c>
      <c r="B92">
        <v>2</v>
      </c>
      <c r="C92">
        <v>1</v>
      </c>
      <c r="D92">
        <v>1</v>
      </c>
      <c r="E92">
        <v>2.3124808791867402</v>
      </c>
      <c r="F92">
        <v>1.6469153252345199</v>
      </c>
      <c r="G92">
        <v>35.721761430311901</v>
      </c>
      <c r="H92">
        <v>1.2257413254792699</v>
      </c>
      <c r="I92" t="str">
        <f>IF(H92&gt;PV_data!$B$16,"6",IF(H92&gt;PV_data!$B$15,"5",IF(H92&gt;PV_data!$B$14,"4",IF(H92&gt;PV_data!$B$13,"3",IF(H92&gt;PV_data!$B$12,"2",IF(H92&gt;PV_data!$B$11,"1","0"))))))</f>
        <v>2</v>
      </c>
      <c r="J92">
        <f>I92*PV_data!$B$3*PV_data!$B$6</f>
        <v>7.5600000000000005</v>
      </c>
      <c r="K92">
        <f>(I92*(PV_data!$B$3)*0.5)/((PV_data!$B$6)*(H92*10^-6)*500*10^3)</f>
        <v>0.17132489183057373</v>
      </c>
      <c r="L92">
        <f>(K92*PV_data!$B$6)/(2*SQRT(3))</f>
        <v>0.29674341725179576</v>
      </c>
      <c r="M92">
        <f t="shared" si="2"/>
        <v>3.145538846633288E-3</v>
      </c>
      <c r="N92">
        <f>(E92*10^-3)*(PV_data!$B$6)^2</f>
        <v>8.3249311650722649E-2</v>
      </c>
      <c r="O92">
        <f t="shared" si="3"/>
        <v>1.1427890277428033E-2</v>
      </c>
    </row>
    <row r="93" spans="1:15" x14ac:dyDescent="0.25">
      <c r="A93">
        <v>5</v>
      </c>
      <c r="B93">
        <v>1</v>
      </c>
      <c r="C93">
        <v>1</v>
      </c>
      <c r="D93">
        <v>5</v>
      </c>
      <c r="E93">
        <v>2.8337682352196398</v>
      </c>
      <c r="F93">
        <v>1.3929708717195699</v>
      </c>
      <c r="G93">
        <v>12.8655210576262</v>
      </c>
      <c r="H93">
        <v>1.2275035781907899</v>
      </c>
      <c r="I93" t="str">
        <f>IF(H93&gt;PV_data!$B$16,"6",IF(H93&gt;PV_data!$B$15,"5",IF(H93&gt;PV_data!$B$14,"4",IF(H93&gt;PV_data!$B$13,"3",IF(H93&gt;PV_data!$B$12,"2",IF(H93&gt;PV_data!$B$11,"1","0"))))))</f>
        <v>2</v>
      </c>
      <c r="J93">
        <f>I93*PV_data!$B$3*PV_data!$B$6</f>
        <v>7.5600000000000005</v>
      </c>
      <c r="K93">
        <f>(I93*(PV_data!$B$3)*0.5)/((PV_data!$B$6)*(H93*10^-6)*500*10^3)</f>
        <v>0.17107893103620742</v>
      </c>
      <c r="L93">
        <f>(K93*PV_data!$B$6)/(2*SQRT(3))</f>
        <v>0.29631740065928336</v>
      </c>
      <c r="M93">
        <f t="shared" si="2"/>
        <v>1.1296442358189648E-3</v>
      </c>
      <c r="N93">
        <f>(E93*10^-3)*(PV_data!$B$6)^2</f>
        <v>0.10201565646790703</v>
      </c>
      <c r="O93">
        <f t="shared" si="3"/>
        <v>1.3643558294143649E-2</v>
      </c>
    </row>
    <row r="94" spans="1:15" x14ac:dyDescent="0.25">
      <c r="A94">
        <v>3</v>
      </c>
      <c r="B94">
        <v>7</v>
      </c>
      <c r="C94">
        <v>0.5</v>
      </c>
      <c r="D94">
        <v>1</v>
      </c>
      <c r="E94">
        <v>4.2147260106627398</v>
      </c>
      <c r="F94">
        <v>1.3659733886732099</v>
      </c>
      <c r="G94">
        <v>20.288641083391699</v>
      </c>
      <c r="H94">
        <v>1.23631722168033</v>
      </c>
      <c r="I94" t="str">
        <f>IF(H94&gt;PV_data!$B$16,"6",IF(H94&gt;PV_data!$B$15,"5",IF(H94&gt;PV_data!$B$14,"4",IF(H94&gt;PV_data!$B$13,"3",IF(H94&gt;PV_data!$B$12,"2",IF(H94&gt;PV_data!$B$11,"1","0"))))))</f>
        <v>2</v>
      </c>
      <c r="J94">
        <f>I94*PV_data!$B$3*PV_data!$B$6</f>
        <v>7.5600000000000005</v>
      </c>
      <c r="K94">
        <f>(I94*(PV_data!$B$3)*0.5)/((PV_data!$B$6)*(H94*10^-6)*500*10^3)</f>
        <v>0.16985931791403852</v>
      </c>
      <c r="L94">
        <f>(K94*PV_data!$B$6)/(2*SQRT(3))</f>
        <v>0.29420496876610908</v>
      </c>
      <c r="M94">
        <f t="shared" si="2"/>
        <v>1.7561150532389811E-3</v>
      </c>
      <c r="N94">
        <f>(E94*10^-3)*(PV_data!$B$6)^2</f>
        <v>0.15173013638385863</v>
      </c>
      <c r="O94">
        <f t="shared" si="3"/>
        <v>2.0302414211256295E-2</v>
      </c>
    </row>
    <row r="95" spans="1:15" x14ac:dyDescent="0.25">
      <c r="A95">
        <v>3</v>
      </c>
      <c r="B95">
        <v>7</v>
      </c>
      <c r="C95">
        <v>1</v>
      </c>
      <c r="D95">
        <v>3</v>
      </c>
      <c r="E95">
        <v>2.51971682245797</v>
      </c>
      <c r="F95">
        <v>1.3373209728948099</v>
      </c>
      <c r="G95">
        <v>8.9361538933244002</v>
      </c>
      <c r="H95">
        <v>1.2421929372534799</v>
      </c>
      <c r="I95" t="str">
        <f>IF(H95&gt;PV_data!$B$16,"6",IF(H95&gt;PV_data!$B$15,"5",IF(H95&gt;PV_data!$B$14,"4",IF(H95&gt;PV_data!$B$13,"3",IF(H95&gt;PV_data!$B$12,"2",IF(H95&gt;PV_data!$B$11,"1","0"))))))</f>
        <v>2</v>
      </c>
      <c r="J95">
        <f>I95*PV_data!$B$3*PV_data!$B$6</f>
        <v>7.5600000000000005</v>
      </c>
      <c r="K95">
        <f>(I95*(PV_data!$B$3)*0.5)/((PV_data!$B$6)*(H95*10^-6)*500*10^3)</f>
        <v>0.16905586378901438</v>
      </c>
      <c r="L95">
        <f>(K95*PV_data!$B$6)/(2*SQRT(3))</f>
        <v>0.29281334540001652</v>
      </c>
      <c r="M95">
        <f t="shared" si="2"/>
        <v>7.6618275402408451E-4</v>
      </c>
      <c r="N95">
        <f>(E95*10^-3)*(PV_data!$B$6)^2</f>
        <v>9.0709805608486932E-2</v>
      </c>
      <c r="O95">
        <f t="shared" si="3"/>
        <v>1.2099998460649604E-2</v>
      </c>
    </row>
    <row r="96" spans="1:15" x14ac:dyDescent="0.25">
      <c r="A96">
        <v>3</v>
      </c>
      <c r="B96">
        <v>7</v>
      </c>
      <c r="C96">
        <v>0.25</v>
      </c>
      <c r="D96">
        <v>1</v>
      </c>
      <c r="E96">
        <v>8.4258970728568503</v>
      </c>
      <c r="F96">
        <v>1.3757050719628401</v>
      </c>
      <c r="G96">
        <v>35.212068866046003</v>
      </c>
      <c r="H96">
        <v>1.2527020657927199</v>
      </c>
      <c r="I96" t="str">
        <f>IF(H96&gt;PV_data!$B$16,"6",IF(H96&gt;PV_data!$B$15,"5",IF(H96&gt;PV_data!$B$14,"4",IF(H96&gt;PV_data!$B$13,"3",IF(H96&gt;PV_data!$B$12,"2",IF(H96&gt;PV_data!$B$11,"1","0"))))))</f>
        <v>2</v>
      </c>
      <c r="J96">
        <f>I96*PV_data!$B$3*PV_data!$B$6</f>
        <v>7.5600000000000005</v>
      </c>
      <c r="K96">
        <f>(I96*(PV_data!$B$3)*0.5)/((PV_data!$B$6)*(H96*10^-6)*500*10^3)</f>
        <v>0.16763762568485135</v>
      </c>
      <c r="L96">
        <f>(K96*PV_data!$B$6)/(2*SQRT(3))</f>
        <v>0.29035688494637601</v>
      </c>
      <c r="M96">
        <f t="shared" si="2"/>
        <v>2.9686281377245363E-3</v>
      </c>
      <c r="N96">
        <f>(E96*10^-3)*(PV_data!$B$6)^2</f>
        <v>0.30333229462284661</v>
      </c>
      <c r="O96">
        <f t="shared" si="3"/>
        <v>4.0515995074149616E-2</v>
      </c>
    </row>
    <row r="97" spans="1:15" x14ac:dyDescent="0.25">
      <c r="A97">
        <v>5</v>
      </c>
      <c r="B97">
        <v>1</v>
      </c>
      <c r="C97">
        <v>0.5</v>
      </c>
      <c r="D97">
        <v>5</v>
      </c>
      <c r="E97">
        <v>5.66295326402029</v>
      </c>
      <c r="F97">
        <v>1.4126874800688001</v>
      </c>
      <c r="G97">
        <v>22.521322174806599</v>
      </c>
      <c r="H97">
        <v>1.25603224389723</v>
      </c>
      <c r="I97" t="str">
        <f>IF(H97&gt;PV_data!$B$16,"6",IF(H97&gt;PV_data!$B$15,"5",IF(H97&gt;PV_data!$B$14,"4",IF(H97&gt;PV_data!$B$13,"3",IF(H97&gt;PV_data!$B$12,"2",IF(H97&gt;PV_data!$B$11,"1","0"))))))</f>
        <v>2</v>
      </c>
      <c r="J97">
        <f>I97*PV_data!$B$3*PV_data!$B$6</f>
        <v>7.5600000000000005</v>
      </c>
      <c r="K97">
        <f>(I97*(PV_data!$B$3)*0.5)/((PV_data!$B$6)*(H97*10^-6)*500*10^3)</f>
        <v>0.16719316006443419</v>
      </c>
      <c r="L97">
        <f>(K97*PV_data!$B$6)/(2*SQRT(3))</f>
        <v>0.28958704790959583</v>
      </c>
      <c r="M97">
        <f t="shared" si="2"/>
        <v>1.8886529037484088E-3</v>
      </c>
      <c r="N97">
        <f>(E97*10^-3)*(PV_data!$B$6)^2</f>
        <v>0.20386631750473044</v>
      </c>
      <c r="O97">
        <f t="shared" si="3"/>
        <v>2.7216265927047463E-2</v>
      </c>
    </row>
    <row r="98" spans="1:15" x14ac:dyDescent="0.25">
      <c r="A98">
        <v>4</v>
      </c>
      <c r="B98">
        <v>4</v>
      </c>
      <c r="C98">
        <v>0.5</v>
      </c>
      <c r="D98">
        <v>1</v>
      </c>
      <c r="E98">
        <v>4.1135271196807803</v>
      </c>
      <c r="F98">
        <v>1.50396646131513</v>
      </c>
      <c r="G98">
        <v>35.110162958618297</v>
      </c>
      <c r="H98">
        <v>1.25987619565917</v>
      </c>
      <c r="I98" t="str">
        <f>IF(H98&gt;PV_data!$B$16,"6",IF(H98&gt;PV_data!$B$15,"5",IF(H98&gt;PV_data!$B$14,"4",IF(H98&gt;PV_data!$B$13,"3",IF(H98&gt;PV_data!$B$12,"2",IF(H98&gt;PV_data!$B$11,"1","0"))))))</f>
        <v>2</v>
      </c>
      <c r="J98">
        <f>I98*PV_data!$B$3*PV_data!$B$6</f>
        <v>7.5600000000000005</v>
      </c>
      <c r="K98">
        <f>(I98*(PV_data!$B$3)*0.5)/((PV_data!$B$6)*(H98*10^-6)*500*10^3)</f>
        <v>0.16668304451147087</v>
      </c>
      <c r="L98">
        <f>(K98*PV_data!$B$6)/(2*SQRT(3))</f>
        <v>0.28870350185413224</v>
      </c>
      <c r="M98">
        <f t="shared" si="2"/>
        <v>2.9264219702713752E-3</v>
      </c>
      <c r="N98">
        <f>(E98*10^-3)*(PV_data!$B$6)^2</f>
        <v>0.14808697630850809</v>
      </c>
      <c r="O98">
        <f t="shared" si="3"/>
        <v>1.9975317232642786E-2</v>
      </c>
    </row>
    <row r="99" spans="1:15" x14ac:dyDescent="0.25">
      <c r="A99">
        <v>3</v>
      </c>
      <c r="B99">
        <v>7</v>
      </c>
      <c r="C99">
        <v>1</v>
      </c>
      <c r="D99">
        <v>5</v>
      </c>
      <c r="E99">
        <v>3.12016696283602</v>
      </c>
      <c r="F99">
        <v>1.34085029569682</v>
      </c>
      <c r="G99">
        <v>9.1649719609366809</v>
      </c>
      <c r="H99">
        <v>1.26759794012378</v>
      </c>
      <c r="I99" t="str">
        <f>IF(H99&gt;PV_data!$B$16,"6",IF(H99&gt;PV_data!$B$15,"5",IF(H99&gt;PV_data!$B$14,"4",IF(H99&gt;PV_data!$B$13,"3",IF(H99&gt;PV_data!$B$12,"2",IF(H99&gt;PV_data!$B$11,"1","0"))))))</f>
        <v>2</v>
      </c>
      <c r="J99">
        <f>I99*PV_data!$B$3*PV_data!$B$6</f>
        <v>7.5600000000000005</v>
      </c>
      <c r="K99">
        <f>(I99*(PV_data!$B$3)*0.5)/((PV_data!$B$6)*(H99*10^-6)*500*10^3)</f>
        <v>0.16566767217962949</v>
      </c>
      <c r="L99">
        <f>(K99*PV_data!$B$6)/(2*SQRT(3))</f>
        <v>0.28694482538678329</v>
      </c>
      <c r="M99">
        <f t="shared" si="2"/>
        <v>7.5461934659925721E-4</v>
      </c>
      <c r="N99">
        <f>(E99*10^-3)*(PV_data!$B$6)^2</f>
        <v>0.11232601066209673</v>
      </c>
      <c r="O99">
        <f t="shared" si="3"/>
        <v>1.4957755292155553E-2</v>
      </c>
    </row>
    <row r="100" spans="1:15" x14ac:dyDescent="0.25">
      <c r="A100">
        <v>3</v>
      </c>
      <c r="B100">
        <v>7</v>
      </c>
      <c r="C100">
        <v>0.5</v>
      </c>
      <c r="D100">
        <v>3</v>
      </c>
      <c r="E100">
        <v>5.0397424023477297</v>
      </c>
      <c r="F100">
        <v>1.36160789909033</v>
      </c>
      <c r="G100">
        <v>16.360580202142302</v>
      </c>
      <c r="H100">
        <v>1.27057383644762</v>
      </c>
      <c r="I100" t="str">
        <f>IF(H100&gt;PV_data!$B$16,"6",IF(H100&gt;PV_data!$B$15,"5",IF(H100&gt;PV_data!$B$14,"4",IF(H100&gt;PV_data!$B$13,"3",IF(H100&gt;PV_data!$B$12,"2",IF(H100&gt;PV_data!$B$11,"1","0"))))))</f>
        <v>2</v>
      </c>
      <c r="J100">
        <f>I100*PV_data!$B$3*PV_data!$B$6</f>
        <v>7.5600000000000005</v>
      </c>
      <c r="K100">
        <f>(I100*(PV_data!$B$3)*0.5)/((PV_data!$B$6)*(H100*10^-6)*500*10^3)</f>
        <v>0.16527965079710452</v>
      </c>
      <c r="L100">
        <f>(K100*PV_data!$B$6)/(2*SQRT(3))</f>
        <v>0.28627275263782698</v>
      </c>
      <c r="M100">
        <f t="shared" si="2"/>
        <v>1.340783723227985E-3</v>
      </c>
      <c r="N100">
        <f>(E100*10^-3)*(PV_data!$B$6)^2</f>
        <v>0.18143072648451827</v>
      </c>
      <c r="O100">
        <f t="shared" si="3"/>
        <v>2.4176125688855323E-2</v>
      </c>
    </row>
    <row r="101" spans="1:15" x14ac:dyDescent="0.25">
      <c r="A101">
        <v>5</v>
      </c>
      <c r="B101">
        <v>1</v>
      </c>
      <c r="C101">
        <v>0.25</v>
      </c>
      <c r="D101">
        <v>5</v>
      </c>
      <c r="E101">
        <v>11.322012614419799</v>
      </c>
      <c r="F101">
        <v>1.4231958991347899</v>
      </c>
      <c r="G101">
        <v>40.9155900988874</v>
      </c>
      <c r="H101">
        <v>1.2721435881465299</v>
      </c>
      <c r="I101" t="str">
        <f>IF(H101&gt;PV_data!$B$16,"6",IF(H101&gt;PV_data!$B$15,"5",IF(H101&gt;PV_data!$B$14,"4",IF(H101&gt;PV_data!$B$13,"3",IF(H101&gt;PV_data!$B$12,"2",IF(H101&gt;PV_data!$B$11,"1","0"))))))</f>
        <v>2</v>
      </c>
      <c r="J101">
        <f>I101*PV_data!$B$3*PV_data!$B$6</f>
        <v>7.5600000000000005</v>
      </c>
      <c r="K101">
        <f>(I101*(PV_data!$B$3)*0.5)/((PV_data!$B$6)*(H101*10^-6)*500*10^3)</f>
        <v>0.16507570525585313</v>
      </c>
      <c r="L101">
        <f>(K101*PV_data!$B$6)/(2*SQRT(3))</f>
        <v>0.28591950859840237</v>
      </c>
      <c r="M101">
        <f t="shared" si="2"/>
        <v>3.3448480747880955E-3</v>
      </c>
      <c r="N101">
        <f>(E101*10^-3)*(PV_data!$B$6)^2</f>
        <v>0.40759245411911277</v>
      </c>
      <c r="O101">
        <f t="shared" si="3"/>
        <v>5.4356786004484237E-2</v>
      </c>
    </row>
    <row r="102" spans="1:15" x14ac:dyDescent="0.25">
      <c r="A102">
        <v>5</v>
      </c>
      <c r="B102">
        <v>2</v>
      </c>
      <c r="C102">
        <v>0.5</v>
      </c>
      <c r="D102">
        <v>1</v>
      </c>
      <c r="E102">
        <v>4.6214640469899804</v>
      </c>
      <c r="F102">
        <v>1.66581877099395</v>
      </c>
      <c r="G102">
        <v>57.829497141921003</v>
      </c>
      <c r="H102">
        <v>1.2789517609195</v>
      </c>
      <c r="I102" t="str">
        <f>IF(H102&gt;PV_data!$B$16,"6",IF(H102&gt;PV_data!$B$15,"5",IF(H102&gt;PV_data!$B$14,"4",IF(H102&gt;PV_data!$B$13,"3",IF(H102&gt;PV_data!$B$12,"2",IF(H102&gt;PV_data!$B$11,"1","0"))))))</f>
        <v>2</v>
      </c>
      <c r="J102">
        <f>I102*PV_data!$B$3*PV_data!$B$6</f>
        <v>7.5600000000000005</v>
      </c>
      <c r="K102">
        <f>(I102*(PV_data!$B$3)*0.5)/((PV_data!$B$6)*(H102*10^-6)*500*10^3)</f>
        <v>0.16419696693565747</v>
      </c>
      <c r="L102">
        <f>(K102*PV_data!$B$6)/(2*SQRT(3))</f>
        <v>0.28439748918126578</v>
      </c>
      <c r="M102">
        <f t="shared" si="2"/>
        <v>4.677361446903454E-3</v>
      </c>
      <c r="N102">
        <f>(E102*10^-3)*(PV_data!$B$6)^2</f>
        <v>0.16637270569163928</v>
      </c>
      <c r="O102">
        <f t="shared" si="3"/>
        <v>2.2625670256420996E-2</v>
      </c>
    </row>
    <row r="103" spans="1:15" x14ac:dyDescent="0.25">
      <c r="A103">
        <v>4</v>
      </c>
      <c r="B103">
        <v>4</v>
      </c>
      <c r="C103">
        <v>0.25</v>
      </c>
      <c r="D103">
        <v>1</v>
      </c>
      <c r="E103">
        <v>8.2240756210771693</v>
      </c>
      <c r="F103">
        <v>1.51294309639689</v>
      </c>
      <c r="G103">
        <v>60.354347232102498</v>
      </c>
      <c r="H103">
        <v>1.2819519285835399</v>
      </c>
      <c r="I103" t="str">
        <f>IF(H103&gt;PV_data!$B$16,"6",IF(H103&gt;PV_data!$B$15,"5",IF(H103&gt;PV_data!$B$14,"4",IF(H103&gt;PV_data!$B$13,"3",IF(H103&gt;PV_data!$B$12,"2",IF(H103&gt;PV_data!$B$11,"1","0"))))))</f>
        <v>2</v>
      </c>
      <c r="J103">
        <f>I103*PV_data!$B$3*PV_data!$B$6</f>
        <v>7.5600000000000005</v>
      </c>
      <c r="K103">
        <f>(I103*(PV_data!$B$3)*0.5)/((PV_data!$B$6)*(H103*10^-6)*500*10^3)</f>
        <v>0.16381269478024355</v>
      </c>
      <c r="L103">
        <f>(K103*PV_data!$B$6)/(2*SQRT(3))</f>
        <v>0.2837319102841549</v>
      </c>
      <c r="M103">
        <f t="shared" si="2"/>
        <v>4.8587541124197825E-3</v>
      </c>
      <c r="N103">
        <f>(E103*10^-3)*(PV_data!$B$6)^2</f>
        <v>0.29606672235877812</v>
      </c>
      <c r="O103">
        <f t="shared" si="3"/>
        <v>3.9804957205184906E-2</v>
      </c>
    </row>
    <row r="104" spans="1:15" x14ac:dyDescent="0.25">
      <c r="A104">
        <v>3</v>
      </c>
      <c r="B104">
        <v>7</v>
      </c>
      <c r="C104">
        <v>0.25</v>
      </c>
      <c r="D104">
        <v>3</v>
      </c>
      <c r="E104">
        <v>10.0752766735372</v>
      </c>
      <c r="F104">
        <v>1.3722841567889701</v>
      </c>
      <c r="G104">
        <v>29.348510974231601</v>
      </c>
      <c r="H104">
        <v>1.2854648542245299</v>
      </c>
      <c r="I104" t="str">
        <f>IF(H104&gt;PV_data!$B$16,"6",IF(H104&gt;PV_data!$B$15,"5",IF(H104&gt;PV_data!$B$14,"4",IF(H104&gt;PV_data!$B$13,"3",IF(H104&gt;PV_data!$B$12,"2",IF(H104&gt;PV_data!$B$11,"1","0"))))))</f>
        <v>2</v>
      </c>
      <c r="J104">
        <f>I104*PV_data!$B$3*PV_data!$B$6</f>
        <v>7.5600000000000005</v>
      </c>
      <c r="K104">
        <f>(I104*(PV_data!$B$3)*0.5)/((PV_data!$B$6)*(H104*10^-6)*500*10^3)</f>
        <v>0.16336502651928567</v>
      </c>
      <c r="L104">
        <f>(K104*PV_data!$B$6)/(2*SQRT(3))</f>
        <v>0.28295652611123984</v>
      </c>
      <c r="M104">
        <f t="shared" si="2"/>
        <v>2.3497707949351287E-3</v>
      </c>
      <c r="N104">
        <f>(E104*10^-3)*(PV_data!$B$6)^2</f>
        <v>0.36270996024733915</v>
      </c>
      <c r="O104">
        <f t="shared" si="3"/>
        <v>4.8288324211941042E-2</v>
      </c>
    </row>
    <row r="105" spans="1:15" x14ac:dyDescent="0.25">
      <c r="A105">
        <v>3</v>
      </c>
      <c r="B105">
        <v>7</v>
      </c>
      <c r="C105">
        <v>0.5</v>
      </c>
      <c r="D105">
        <v>5</v>
      </c>
      <c r="E105">
        <v>6.2419239852419102</v>
      </c>
      <c r="F105">
        <v>1.3693727075659501</v>
      </c>
      <c r="G105">
        <v>17.5042681804449</v>
      </c>
      <c r="H105">
        <v>1.29629415489861</v>
      </c>
      <c r="I105" t="str">
        <f>IF(H105&gt;PV_data!$B$16,"6",IF(H105&gt;PV_data!$B$15,"5",IF(H105&gt;PV_data!$B$14,"4",IF(H105&gt;PV_data!$B$13,"3",IF(H105&gt;PV_data!$B$12,"2",IF(H105&gt;PV_data!$B$11,"1","0"))))))</f>
        <v>2</v>
      </c>
      <c r="J105">
        <f>I105*PV_data!$B$3*PV_data!$B$6</f>
        <v>7.5600000000000005</v>
      </c>
      <c r="K105">
        <f>(I105*(PV_data!$B$3)*0.5)/((PV_data!$B$6)*(H105*10^-6)*500*10^3)</f>
        <v>0.16200026761397007</v>
      </c>
      <c r="L105">
        <f>(K105*PV_data!$B$6)/(2*SQRT(3))</f>
        <v>0.28059269434715112</v>
      </c>
      <c r="M105">
        <f t="shared" si="2"/>
        <v>1.378150595610422E-3</v>
      </c>
      <c r="N105">
        <f>(E105*10^-3)*(PV_data!$B$6)^2</f>
        <v>0.22470926346870879</v>
      </c>
      <c r="O105">
        <f t="shared" si="3"/>
        <v>2.9905742601100422E-2</v>
      </c>
    </row>
    <row r="106" spans="1:15" x14ac:dyDescent="0.25">
      <c r="A106">
        <v>5</v>
      </c>
      <c r="B106">
        <v>2</v>
      </c>
      <c r="C106">
        <v>0.25</v>
      </c>
      <c r="D106">
        <v>1</v>
      </c>
      <c r="E106">
        <v>9.2400373294446201</v>
      </c>
      <c r="F106">
        <v>1.6756878769442201</v>
      </c>
      <c r="G106">
        <v>98.356503586484095</v>
      </c>
      <c r="H106">
        <v>1.3116210411315801</v>
      </c>
      <c r="I106" t="str">
        <f>IF(H106&gt;PV_data!$B$16,"6",IF(H106&gt;PV_data!$B$15,"5",IF(H106&gt;PV_data!$B$14,"4",IF(H106&gt;PV_data!$B$13,"3",IF(H106&gt;PV_data!$B$12,"2",IF(H106&gt;PV_data!$B$11,"1","0"))))))</f>
        <v>2</v>
      </c>
      <c r="J106">
        <f>I106*PV_data!$B$3*PV_data!$B$6</f>
        <v>7.5600000000000005</v>
      </c>
      <c r="K106">
        <f>(I106*(PV_data!$B$3)*0.5)/((PV_data!$B$6)*(H106*10^-6)*500*10^3)</f>
        <v>0.1601072210757048</v>
      </c>
      <c r="L106">
        <f>(K106*PV_data!$B$6)/(2*SQRT(3))</f>
        <v>0.27731384156178329</v>
      </c>
      <c r="M106">
        <f t="shared" si="2"/>
        <v>7.5639069221794487E-3</v>
      </c>
      <c r="N106">
        <f>(E106*10^-3)*(PV_data!$B$6)^2</f>
        <v>0.33264134386000632</v>
      </c>
      <c r="O106">
        <f t="shared" si="3"/>
        <v>4.5000694547908171E-2</v>
      </c>
    </row>
    <row r="107" spans="1:15" x14ac:dyDescent="0.25">
      <c r="A107">
        <v>3</v>
      </c>
      <c r="B107">
        <v>7</v>
      </c>
      <c r="C107">
        <v>0.25</v>
      </c>
      <c r="D107">
        <v>5</v>
      </c>
      <c r="E107">
        <v>12.4786437402425</v>
      </c>
      <c r="F107">
        <v>1.3821777381379301</v>
      </c>
      <c r="G107">
        <v>31.766617367573101</v>
      </c>
      <c r="H107">
        <v>1.3121535925413801</v>
      </c>
      <c r="I107" t="str">
        <f>IF(H107&gt;PV_data!$B$16,"6",IF(H107&gt;PV_data!$B$15,"5",IF(H107&gt;PV_data!$B$14,"4",IF(H107&gt;PV_data!$B$13,"3",IF(H107&gt;PV_data!$B$12,"2",IF(H107&gt;PV_data!$B$11,"1","0"))))))</f>
        <v>2</v>
      </c>
      <c r="J107">
        <f>I107*PV_data!$B$3*PV_data!$B$6</f>
        <v>7.5600000000000005</v>
      </c>
      <c r="K107">
        <f>(I107*(PV_data!$B$3)*0.5)/((PV_data!$B$6)*(H107*10^-6)*500*10^3)</f>
        <v>0.1600422398671118</v>
      </c>
      <c r="L107">
        <f>(K107*PV_data!$B$6)/(2*SQRT(3))</f>
        <v>0.27720129080696299</v>
      </c>
      <c r="M107">
        <f t="shared" si="2"/>
        <v>2.440964528852568E-3</v>
      </c>
      <c r="N107">
        <f>(E107*10^-3)*(PV_data!$B$6)^2</f>
        <v>0.44923117464873003</v>
      </c>
      <c r="O107">
        <f t="shared" si="3"/>
        <v>5.9744991954706686E-2</v>
      </c>
    </row>
    <row r="108" spans="1:15" x14ac:dyDescent="0.25">
      <c r="A108">
        <v>4</v>
      </c>
      <c r="B108">
        <v>4</v>
      </c>
      <c r="C108">
        <v>1</v>
      </c>
      <c r="D108">
        <v>3</v>
      </c>
      <c r="E108">
        <v>2.4516338813738798</v>
      </c>
      <c r="F108">
        <v>1.48354636314647</v>
      </c>
      <c r="G108">
        <v>12.265605274304001</v>
      </c>
      <c r="H108">
        <v>1.3191889096251901</v>
      </c>
      <c r="I108" t="str">
        <f>IF(H108&gt;PV_data!$B$16,"6",IF(H108&gt;PV_data!$B$15,"5",IF(H108&gt;PV_data!$B$14,"4",IF(H108&gt;PV_data!$B$13,"3",IF(H108&gt;PV_data!$B$12,"2",IF(H108&gt;PV_data!$B$11,"1","0"))))))</f>
        <v>2</v>
      </c>
      <c r="J108">
        <f>I108*PV_data!$B$3*PV_data!$B$6</f>
        <v>7.5600000000000005</v>
      </c>
      <c r="K108">
        <f>(I108*(PV_data!$B$3)*0.5)/((PV_data!$B$6)*(H108*10^-6)*500*10^3)</f>
        <v>0.15918872457748717</v>
      </c>
      <c r="L108">
        <f>(K108*PV_data!$B$6)/(2*SQRT(3))</f>
        <v>0.27572295896029625</v>
      </c>
      <c r="M108">
        <f t="shared" si="2"/>
        <v>9.3246995080904045E-4</v>
      </c>
      <c r="N108">
        <f>(E108*10^-3)*(PV_data!$B$6)^2</f>
        <v>8.8258819729459675E-2</v>
      </c>
      <c r="O108">
        <f t="shared" si="3"/>
        <v>1.1797789640247183E-2</v>
      </c>
    </row>
    <row r="109" spans="1:15" x14ac:dyDescent="0.25">
      <c r="A109">
        <v>4</v>
      </c>
      <c r="B109">
        <v>4</v>
      </c>
      <c r="C109">
        <v>0.5</v>
      </c>
      <c r="D109">
        <v>3</v>
      </c>
      <c r="E109">
        <v>4.8991836334124796</v>
      </c>
      <c r="F109" s="1">
        <v>1.50262484717481</v>
      </c>
      <c r="G109">
        <v>20.970072813855499</v>
      </c>
      <c r="H109">
        <v>1.34962619864328</v>
      </c>
      <c r="I109" t="str">
        <f>IF(H109&gt;PV_data!$B$16,"6",IF(H109&gt;PV_data!$B$15,"5",IF(H109&gt;PV_data!$B$14,"4",IF(H109&gt;PV_data!$B$13,"3",IF(H109&gt;PV_data!$B$12,"2",IF(H109&gt;PV_data!$B$11,"1","0"))))))</f>
        <v>2</v>
      </c>
      <c r="J109">
        <f>I109*PV_data!$B$3*PV_data!$B$6</f>
        <v>7.5600000000000005</v>
      </c>
      <c r="K109">
        <f>(I109*(PV_data!$B$3)*0.5)/((PV_data!$B$6)*(H109*10^-6)*500*10^3)</f>
        <v>0.15559863924626224</v>
      </c>
      <c r="L109">
        <f>(K109*PV_data!$B$6)/(2*SQRT(3))</f>
        <v>0.26950474876310693</v>
      </c>
      <c r="M109">
        <f t="shared" si="2"/>
        <v>1.5231153061099002E-3</v>
      </c>
      <c r="N109">
        <f>(E109*10^-3)*(PV_data!$B$6)^2</f>
        <v>0.17637061080284927</v>
      </c>
      <c r="O109">
        <f t="shared" si="3"/>
        <v>2.3530916151978727E-2</v>
      </c>
    </row>
    <row r="110" spans="1:15" x14ac:dyDescent="0.25">
      <c r="A110">
        <v>4</v>
      </c>
      <c r="B110">
        <v>4</v>
      </c>
      <c r="C110">
        <v>0.25</v>
      </c>
      <c r="D110">
        <v>3</v>
      </c>
      <c r="E110">
        <v>9.7948653177229694</v>
      </c>
      <c r="F110">
        <v>1.51272095976336</v>
      </c>
      <c r="G110">
        <v>37.499090906833601</v>
      </c>
      <c r="H110">
        <v>1.3664344600146101</v>
      </c>
      <c r="I110" t="str">
        <f>IF(H110&gt;PV_data!$B$16,"6",IF(H110&gt;PV_data!$B$15,"5",IF(H110&gt;PV_data!$B$14,"4",IF(H110&gt;PV_data!$B$13,"3",IF(H110&gt;PV_data!$B$12,"2",IF(H110&gt;PV_data!$B$11,"1","0"))))))</f>
        <v>2</v>
      </c>
      <c r="J110">
        <f>I110*PV_data!$B$3*PV_data!$B$6</f>
        <v>7.5600000000000005</v>
      </c>
      <c r="K110">
        <f>(I110*(PV_data!$B$3)*0.5)/((PV_data!$B$6)*(H110*10^-6)*500*10^3)</f>
        <v>0.15368464873006399</v>
      </c>
      <c r="L110">
        <f>(K110*PV_data!$B$6)/(2*SQRT(3))</f>
        <v>0.2661896199438466</v>
      </c>
      <c r="M110">
        <f t="shared" si="2"/>
        <v>2.6570698506832597E-3</v>
      </c>
      <c r="N110">
        <f>(E110*10^-3)*(PV_data!$B$6)^2</f>
        <v>0.35261515143802691</v>
      </c>
      <c r="O110">
        <f t="shared" si="3"/>
        <v>4.6993680064644196E-2</v>
      </c>
    </row>
    <row r="111" spans="1:15" x14ac:dyDescent="0.25">
      <c r="A111">
        <v>4</v>
      </c>
      <c r="B111">
        <v>4</v>
      </c>
      <c r="C111">
        <v>1</v>
      </c>
      <c r="D111">
        <v>5</v>
      </c>
      <c r="E111">
        <v>3.0166453272014802</v>
      </c>
      <c r="F111">
        <v>1.4920049083492399</v>
      </c>
      <c r="G111">
        <v>11.125815010311999</v>
      </c>
      <c r="H111">
        <v>1.3725311083901099</v>
      </c>
      <c r="I111" t="str">
        <f>IF(H111&gt;PV_data!$B$16,"6",IF(H111&gt;PV_data!$B$15,"5",IF(H111&gt;PV_data!$B$14,"4",IF(H111&gt;PV_data!$B$13,"3",IF(H111&gt;PV_data!$B$12,"2",IF(H111&gt;PV_data!$B$11,"1","0"))))))</f>
        <v>2</v>
      </c>
      <c r="J111">
        <f>I111*PV_data!$B$3*PV_data!$B$6</f>
        <v>7.5600000000000005</v>
      </c>
      <c r="K111">
        <f>(I111*(PV_data!$B$3)*0.5)/((PV_data!$B$6)*(H111*10^-6)*500*10^3)</f>
        <v>0.15300199661508324</v>
      </c>
      <c r="L111">
        <f>(K111*PV_data!$B$6)/(2*SQRT(3))</f>
        <v>0.26500723179680558</v>
      </c>
      <c r="M111">
        <f t="shared" si="2"/>
        <v>7.8135300328675697E-4</v>
      </c>
      <c r="N111">
        <f>(E111*10^-3)*(PV_data!$B$6)^2</f>
        <v>0.10859923177925329</v>
      </c>
      <c r="O111">
        <f t="shared" si="3"/>
        <v>1.4468331320441804E-2</v>
      </c>
    </row>
    <row r="112" spans="1:15" x14ac:dyDescent="0.25">
      <c r="A112">
        <v>4</v>
      </c>
      <c r="B112">
        <v>4</v>
      </c>
      <c r="C112">
        <v>0.5</v>
      </c>
      <c r="D112">
        <v>5</v>
      </c>
      <c r="E112">
        <v>6.02828361366383</v>
      </c>
      <c r="F112">
        <v>1.5139888643194801</v>
      </c>
      <c r="G112">
        <v>19.622011057968699</v>
      </c>
      <c r="H112">
        <v>1.4008668107808999</v>
      </c>
      <c r="I112" t="str">
        <f>IF(H112&gt;PV_data!$B$16,"6",IF(H112&gt;PV_data!$B$15,"5",IF(H112&gt;PV_data!$B$14,"4",IF(H112&gt;PV_data!$B$13,"3",IF(H112&gt;PV_data!$B$12,"2",IF(H112&gt;PV_data!$B$11,"1","0"))))))</f>
        <v>2</v>
      </c>
      <c r="J112">
        <f>I112*PV_data!$B$3*PV_data!$B$6</f>
        <v>7.5600000000000005</v>
      </c>
      <c r="K112">
        <f>(I112*(PV_data!$B$3)*0.5)/((PV_data!$B$6)*(H112*10^-6)*500*10^3)</f>
        <v>0.1499071848828637</v>
      </c>
      <c r="L112">
        <f>(K112*PV_data!$B$6)/(2*SQRT(3))</f>
        <v>0.25964686063674108</v>
      </c>
      <c r="M112">
        <f t="shared" si="2"/>
        <v>1.3228471561936069E-3</v>
      </c>
      <c r="N112">
        <f>(E112*10^-3)*(PV_data!$B$6)^2</f>
        <v>0.2170182100918979</v>
      </c>
      <c r="O112">
        <f t="shared" si="3"/>
        <v>2.8881092228583531E-2</v>
      </c>
    </row>
    <row r="113" spans="1:15" x14ac:dyDescent="0.25">
      <c r="A113">
        <v>5</v>
      </c>
      <c r="B113">
        <v>2</v>
      </c>
      <c r="C113">
        <v>1</v>
      </c>
      <c r="D113">
        <v>3</v>
      </c>
      <c r="E113">
        <v>2.8016634343243898</v>
      </c>
      <c r="F113">
        <v>1.64882358019808</v>
      </c>
      <c r="G113">
        <v>16.4074517373158</v>
      </c>
      <c r="H113">
        <v>1.41579599937197</v>
      </c>
      <c r="I113" t="str">
        <f>IF(H113&gt;PV_data!$B$16,"6",IF(H113&gt;PV_data!$B$15,"5",IF(H113&gt;PV_data!$B$14,"4",IF(H113&gt;PV_data!$B$13,"3",IF(H113&gt;PV_data!$B$12,"2",IF(H113&gt;PV_data!$B$11,"1","0"))))))</f>
        <v>2</v>
      </c>
      <c r="J113">
        <f>I113*PV_data!$B$3*PV_data!$B$6</f>
        <v>7.5600000000000005</v>
      </c>
      <c r="K113">
        <f>(I113*(PV_data!$B$3)*0.5)/((PV_data!$B$6)*(H113*10^-6)*500*10^3)</f>
        <v>0.14832645387693813</v>
      </c>
      <c r="L113">
        <f>(K113*PV_data!$B$6)/(2*SQRT(3))</f>
        <v>0.25690895422137855</v>
      </c>
      <c r="M113">
        <f t="shared" si="2"/>
        <v>1.0829280875864461E-3</v>
      </c>
      <c r="N113">
        <f>(E113*10^-3)*(PV_data!$B$6)^2</f>
        <v>0.10085988363567805</v>
      </c>
      <c r="O113">
        <f t="shared" si="3"/>
        <v>1.3484498905193716E-2</v>
      </c>
    </row>
    <row r="114" spans="1:15" x14ac:dyDescent="0.25">
      <c r="A114">
        <v>4</v>
      </c>
      <c r="B114">
        <v>4</v>
      </c>
      <c r="C114">
        <v>0.25</v>
      </c>
      <c r="D114">
        <v>5</v>
      </c>
      <c r="E114">
        <v>12.0522870645614</v>
      </c>
      <c r="F114">
        <v>1.5257635928386599</v>
      </c>
      <c r="G114">
        <v>35.532318814305803</v>
      </c>
      <c r="H114">
        <v>1.41747364579378</v>
      </c>
      <c r="I114" t="str">
        <f>IF(H114&gt;PV_data!$B$16,"6",IF(H114&gt;PV_data!$B$15,"5",IF(H114&gt;PV_data!$B$14,"4",IF(H114&gt;PV_data!$B$13,"3",IF(H114&gt;PV_data!$B$12,"2",IF(H114&gt;PV_data!$B$11,"1","0"))))))</f>
        <v>2</v>
      </c>
      <c r="J114">
        <f>I114*PV_data!$B$3*PV_data!$B$6</f>
        <v>7.5600000000000005</v>
      </c>
      <c r="K114">
        <f>(I114*(PV_data!$B$3)*0.5)/((PV_data!$B$6)*(H114*10^-6)*500*10^3)</f>
        <v>0.14815090257455951</v>
      </c>
      <c r="L114">
        <f>(K114*PV_data!$B$6)/(2*SQRT(3))</f>
        <v>0.25660489044632384</v>
      </c>
      <c r="M114">
        <f t="shared" si="2"/>
        <v>2.3396635448370948E-3</v>
      </c>
      <c r="N114">
        <f>(E114*10^-3)*(PV_data!$B$6)^2</f>
        <v>0.43388233432421042</v>
      </c>
      <c r="O114">
        <f t="shared" si="3"/>
        <v>5.7701322469450728E-2</v>
      </c>
    </row>
    <row r="115" spans="1:15" x14ac:dyDescent="0.25">
      <c r="A115">
        <v>3</v>
      </c>
      <c r="B115">
        <v>8</v>
      </c>
      <c r="C115">
        <v>1</v>
      </c>
      <c r="D115">
        <v>1</v>
      </c>
      <c r="E115">
        <v>2.7735227976139001</v>
      </c>
      <c r="F115">
        <v>1.57505411591885</v>
      </c>
      <c r="G115">
        <v>12.970243461613601</v>
      </c>
      <c r="H115">
        <v>1.4443338931724199</v>
      </c>
      <c r="I115" t="str">
        <f>IF(H115&gt;PV_data!$B$16,"6",IF(H115&gt;PV_data!$B$15,"5",IF(H115&gt;PV_data!$B$14,"4",IF(H115&gt;PV_data!$B$13,"3",IF(H115&gt;PV_data!$B$12,"2",IF(H115&gt;PV_data!$B$11,"1","0"))))))</f>
        <v>2</v>
      </c>
      <c r="J115">
        <f>I115*PV_data!$B$3*PV_data!$B$6</f>
        <v>7.5600000000000005</v>
      </c>
      <c r="K115">
        <f>(I115*(PV_data!$B$3)*0.5)/((PV_data!$B$6)*(H115*10^-6)*500*10^3)</f>
        <v>0.14539574331994917</v>
      </c>
      <c r="L115">
        <f>(K115*PV_data!$B$6)/(2*SQRT(3))</f>
        <v>0.25183281463439516</v>
      </c>
      <c r="M115">
        <f t="shared" si="2"/>
        <v>8.2256981212975352E-4</v>
      </c>
      <c r="N115">
        <f>(E115*10^-3)*(PV_data!$B$6)^2</f>
        <v>9.9846820714100407E-2</v>
      </c>
      <c r="O115">
        <f t="shared" si="3"/>
        <v>1.331605694791404E-2</v>
      </c>
    </row>
    <row r="116" spans="1:15" x14ac:dyDescent="0.25">
      <c r="A116">
        <v>5</v>
      </c>
      <c r="B116">
        <v>2</v>
      </c>
      <c r="C116">
        <v>0.5</v>
      </c>
      <c r="D116">
        <v>3</v>
      </c>
      <c r="E116">
        <v>5.5991295147431401</v>
      </c>
      <c r="F116">
        <v>1.6696500400257199</v>
      </c>
      <c r="G116">
        <v>28.171063589812402</v>
      </c>
      <c r="H116">
        <v>1.4523838244748799</v>
      </c>
      <c r="I116" t="str">
        <f>IF(H116&gt;PV_data!$B$16,"6",IF(H116&gt;PV_data!$B$15,"5",IF(H116&gt;PV_data!$B$14,"4",IF(H116&gt;PV_data!$B$13,"3",IF(H116&gt;PV_data!$B$12,"2",IF(H116&gt;PV_data!$B$11,"1","0"))))))</f>
        <v>2</v>
      </c>
      <c r="J116">
        <f>I116*PV_data!$B$3*PV_data!$B$6</f>
        <v>7.5600000000000005</v>
      </c>
      <c r="K116">
        <f>(I116*(PV_data!$B$3)*0.5)/((PV_data!$B$6)*(H116*10^-6)*500*10^3)</f>
        <v>0.14458987800688777</v>
      </c>
      <c r="L116">
        <f>(K116*PV_data!$B$6)/(2*SQRT(3))</f>
        <v>0.25043701496811543</v>
      </c>
      <c r="M116">
        <f t="shared" si="2"/>
        <v>1.7668524427599016E-3</v>
      </c>
      <c r="N116">
        <f>(E116*10^-3)*(PV_data!$B$6)^2</f>
        <v>0.20156866253075303</v>
      </c>
      <c r="O116">
        <f t="shared" si="3"/>
        <v>2.6896232139353559E-2</v>
      </c>
    </row>
    <row r="117" spans="1:15" x14ac:dyDescent="0.25">
      <c r="A117">
        <v>5</v>
      </c>
      <c r="B117">
        <v>2</v>
      </c>
      <c r="C117">
        <v>0.25</v>
      </c>
      <c r="D117">
        <v>3</v>
      </c>
      <c r="E117">
        <v>11.1948207760803</v>
      </c>
      <c r="F117">
        <v>1.6806947707455899</v>
      </c>
      <c r="G117">
        <v>50.271983248662004</v>
      </c>
      <c r="H117">
        <v>1.4731359130233299</v>
      </c>
      <c r="I117" t="str">
        <f>IF(H117&gt;PV_data!$B$16,"6",IF(H117&gt;PV_data!$B$15,"5",IF(H117&gt;PV_data!$B$14,"4",IF(H117&gt;PV_data!$B$13,"3",IF(H117&gt;PV_data!$B$12,"2",IF(H117&gt;PV_data!$B$11,"1","0"))))))</f>
        <v>2</v>
      </c>
      <c r="J117">
        <f>I117*PV_data!$B$3*PV_data!$B$6</f>
        <v>7.5600000000000005</v>
      </c>
      <c r="K117">
        <f>(I117*(PV_data!$B$3)*0.5)/((PV_data!$B$6)*(H117*10^-6)*500*10^3)</f>
        <v>0.14255303814365308</v>
      </c>
      <c r="L117">
        <f>(K117*PV_data!$B$6)/(2*SQRT(3))</f>
        <v>0.24690910483811132</v>
      </c>
      <c r="M117">
        <f t="shared" si="2"/>
        <v>3.0647865182136589E-3</v>
      </c>
      <c r="N117">
        <f>(E117*10^-3)*(PV_data!$B$6)^2</f>
        <v>0.40301354793889083</v>
      </c>
      <c r="O117">
        <f t="shared" si="3"/>
        <v>5.3714065404378897E-2</v>
      </c>
    </row>
    <row r="118" spans="1:15" x14ac:dyDescent="0.25">
      <c r="A118">
        <v>3</v>
      </c>
      <c r="B118">
        <v>8</v>
      </c>
      <c r="C118">
        <v>1</v>
      </c>
      <c r="D118">
        <v>3</v>
      </c>
      <c r="E118">
        <v>3.4720112419656699</v>
      </c>
      <c r="F118">
        <v>1.5643853813366799</v>
      </c>
      <c r="G118">
        <v>10.389189231507601</v>
      </c>
      <c r="H118">
        <v>1.4782797559807099</v>
      </c>
      <c r="I118" t="str">
        <f>IF(H118&gt;PV_data!$B$16,"6",IF(H118&gt;PV_data!$B$15,"5",IF(H118&gt;PV_data!$B$14,"4",IF(H118&gt;PV_data!$B$13,"3",IF(H118&gt;PV_data!$B$12,"2",IF(H118&gt;PV_data!$B$11,"1","0"))))))</f>
        <v>2</v>
      </c>
      <c r="J118">
        <f>I118*PV_data!$B$3*PV_data!$B$6</f>
        <v>7.5600000000000005</v>
      </c>
      <c r="K118">
        <f>(I118*(PV_data!$B$3)*0.5)/((PV_data!$B$6)*(H118*10^-6)*500*10^3)</f>
        <v>0.14205700859421114</v>
      </c>
      <c r="L118">
        <f>(K118*PV_data!$B$6)/(2*SQRT(3))</f>
        <v>0.24604995645642239</v>
      </c>
      <c r="M118">
        <f t="shared" si="2"/>
        <v>6.2896755294458955E-4</v>
      </c>
      <c r="N118">
        <f>(E118*10^-3)*(PV_data!$B$6)^2</f>
        <v>0.12499240471076412</v>
      </c>
      <c r="O118">
        <f t="shared" si="3"/>
        <v>1.6616583632765702E-2</v>
      </c>
    </row>
    <row r="119" spans="1:15" x14ac:dyDescent="0.25">
      <c r="A119">
        <v>3</v>
      </c>
      <c r="B119">
        <v>8</v>
      </c>
      <c r="C119">
        <v>0.5</v>
      </c>
      <c r="D119">
        <v>1</v>
      </c>
      <c r="E119">
        <v>5.5485170468338101</v>
      </c>
      <c r="F119">
        <v>1.60314090760307</v>
      </c>
      <c r="G119">
        <v>22.293437847355602</v>
      </c>
      <c r="H119">
        <v>1.48052633092152</v>
      </c>
      <c r="I119" t="str">
        <f>IF(H119&gt;PV_data!$B$16,"6",IF(H119&gt;PV_data!$B$15,"5",IF(H119&gt;PV_data!$B$14,"4",IF(H119&gt;PV_data!$B$13,"3",IF(H119&gt;PV_data!$B$12,"2",IF(H119&gt;PV_data!$B$11,"1","0"))))))</f>
        <v>2</v>
      </c>
      <c r="J119">
        <f>I119*PV_data!$B$3*PV_data!$B$6</f>
        <v>7.5600000000000005</v>
      </c>
      <c r="K119">
        <f>(I119*(PV_data!$B$3)*0.5)/((PV_data!$B$6)*(H119*10^-6)*500*10^3)</f>
        <v>0.1418414489590944</v>
      </c>
      <c r="L119">
        <f>(K119*PV_data!$B$6)/(2*SQRT(3))</f>
        <v>0.24567659621633917</v>
      </c>
      <c r="M119">
        <f t="shared" si="2"/>
        <v>1.3455648036232823E-3</v>
      </c>
      <c r="N119">
        <f>(E119*10^-3)*(PV_data!$B$6)^2</f>
        <v>0.19974661368601718</v>
      </c>
      <c r="O119">
        <f t="shared" si="3"/>
        <v>2.6599494509211698E-2</v>
      </c>
    </row>
    <row r="120" spans="1:15" x14ac:dyDescent="0.25">
      <c r="A120">
        <v>3</v>
      </c>
      <c r="B120">
        <v>8</v>
      </c>
      <c r="C120">
        <v>0.25</v>
      </c>
      <c r="D120">
        <v>1</v>
      </c>
      <c r="E120">
        <v>11.09256628422</v>
      </c>
      <c r="F120">
        <v>1.6155537677715299</v>
      </c>
      <c r="G120">
        <v>38.768088658782297</v>
      </c>
      <c r="H120">
        <v>1.49958879938427</v>
      </c>
      <c r="I120" t="str">
        <f>IF(H120&gt;PV_data!$B$16,"6",IF(H120&gt;PV_data!$B$15,"5",IF(H120&gt;PV_data!$B$14,"4",IF(H120&gt;PV_data!$B$13,"3",IF(H120&gt;PV_data!$B$12,"2",IF(H120&gt;PV_data!$B$11,"1","0"))))))</f>
        <v>2</v>
      </c>
      <c r="J120">
        <f>I120*PV_data!$B$3*PV_data!$B$6</f>
        <v>7.5600000000000005</v>
      </c>
      <c r="K120">
        <f>(I120*(PV_data!$B$3)*0.5)/((PV_data!$B$6)*(H120*10^-6)*500*10^3)</f>
        <v>0.14003838924792306</v>
      </c>
      <c r="L120">
        <f>(K120*PV_data!$B$6)/(2*SQRT(3))</f>
        <v>0.24255360518750993</v>
      </c>
      <c r="M120">
        <f t="shared" si="2"/>
        <v>2.2808139378622931E-3</v>
      </c>
      <c r="N120">
        <f>(E120*10^-3)*(PV_data!$B$6)^2</f>
        <v>0.39933238623192002</v>
      </c>
      <c r="O120">
        <f t="shared" si="3"/>
        <v>5.3123439175897125E-2</v>
      </c>
    </row>
    <row r="121" spans="1:15" x14ac:dyDescent="0.25">
      <c r="A121">
        <v>4</v>
      </c>
      <c r="B121">
        <v>5</v>
      </c>
      <c r="C121">
        <v>1</v>
      </c>
      <c r="D121">
        <v>1</v>
      </c>
      <c r="E121">
        <v>2.5162029668639301</v>
      </c>
      <c r="F121">
        <v>1.7544542871967399</v>
      </c>
      <c r="G121">
        <v>21.333666161214499</v>
      </c>
      <c r="H121">
        <v>1.5052169260339101</v>
      </c>
      <c r="I121" t="str">
        <f>IF(H121&gt;PV_data!$B$16,"6",IF(H121&gt;PV_data!$B$15,"5",IF(H121&gt;PV_data!$B$14,"4",IF(H121&gt;PV_data!$B$13,"3",IF(H121&gt;PV_data!$B$12,"2",IF(H121&gt;PV_data!$B$11,"1","0"))))))</f>
        <v>2</v>
      </c>
      <c r="J121">
        <f>I121*PV_data!$B$3*PV_data!$B$6</f>
        <v>7.5600000000000005</v>
      </c>
      <c r="K121">
        <f>(I121*(PV_data!$B$3)*0.5)/((PV_data!$B$6)*(H121*10^-6)*500*10^3)</f>
        <v>0.13951477449388516</v>
      </c>
      <c r="L121">
        <f>(K121*PV_data!$B$6)/(2*SQRT(3))</f>
        <v>0.24164667782992361</v>
      </c>
      <c r="M121">
        <f t="shared" si="2"/>
        <v>1.2457392621904708E-3</v>
      </c>
      <c r="N121">
        <f>(E121*10^-3)*(PV_data!$B$6)^2</f>
        <v>9.0583306807101485E-2</v>
      </c>
      <c r="O121">
        <f t="shared" si="3"/>
        <v>1.2146699215514808E-2</v>
      </c>
    </row>
    <row r="122" spans="1:15" x14ac:dyDescent="0.25">
      <c r="A122">
        <v>3</v>
      </c>
      <c r="B122">
        <v>8</v>
      </c>
      <c r="C122">
        <v>1</v>
      </c>
      <c r="D122">
        <v>5</v>
      </c>
      <c r="E122">
        <v>4.6174547596228299</v>
      </c>
      <c r="F122">
        <v>1.5643149749854299</v>
      </c>
      <c r="G122">
        <v>11.655319146443</v>
      </c>
      <c r="H122">
        <v>1.5065214233976001</v>
      </c>
      <c r="I122" t="str">
        <f>IF(H122&gt;PV_data!$B$16,"6",IF(H122&gt;PV_data!$B$15,"5",IF(H122&gt;PV_data!$B$14,"4",IF(H122&gt;PV_data!$B$13,"3",IF(H122&gt;PV_data!$B$12,"2",IF(H122&gt;PV_data!$B$11,"1","0"))))))</f>
        <v>2</v>
      </c>
      <c r="J122">
        <f>I122*PV_data!$B$3*PV_data!$B$6</f>
        <v>7.5600000000000005</v>
      </c>
      <c r="K122">
        <f>(I122*(PV_data!$B$3)*0.5)/((PV_data!$B$6)*(H122*10^-6)*500*10^3)</f>
        <v>0.13939396860775805</v>
      </c>
      <c r="L122">
        <f>(K122*PV_data!$B$6)/(2*SQRT(3))</f>
        <v>0.24143743589729807</v>
      </c>
      <c r="M122">
        <f t="shared" si="2"/>
        <v>6.7941227689654465E-4</v>
      </c>
      <c r="N122">
        <f>(E122*10^-3)*(PV_data!$B$6)^2</f>
        <v>0.16622837134642188</v>
      </c>
      <c r="O122">
        <f t="shared" si="3"/>
        <v>2.20777491565236E-2</v>
      </c>
    </row>
    <row r="123" spans="1:15" x14ac:dyDescent="0.25">
      <c r="A123">
        <v>5</v>
      </c>
      <c r="B123">
        <v>2</v>
      </c>
      <c r="C123">
        <v>1</v>
      </c>
      <c r="D123">
        <v>5</v>
      </c>
      <c r="E123">
        <v>3.5316092502381999</v>
      </c>
      <c r="F123">
        <v>1.6639488763210599</v>
      </c>
      <c r="G123">
        <v>13.324573128918599</v>
      </c>
      <c r="H123">
        <v>1.5079209523388299</v>
      </c>
      <c r="I123" t="str">
        <f>IF(H123&gt;PV_data!$B$16,"6",IF(H123&gt;PV_data!$B$15,"5",IF(H123&gt;PV_data!$B$14,"4",IF(H123&gt;PV_data!$B$13,"3",IF(H123&gt;PV_data!$B$12,"2",IF(H123&gt;PV_data!$B$11,"1","0"))))))</f>
        <v>2</v>
      </c>
      <c r="J123">
        <f>I123*PV_data!$B$3*PV_data!$B$6</f>
        <v>7.5600000000000005</v>
      </c>
      <c r="K123">
        <f>(I123*(PV_data!$B$3)*0.5)/((PV_data!$B$6)*(H123*10^-6)*500*10^3)</f>
        <v>0.1392645945228653</v>
      </c>
      <c r="L123">
        <f>(K123*PV_data!$B$6)/(2*SQRT(3))</f>
        <v>0.24121335340908109</v>
      </c>
      <c r="M123">
        <f t="shared" si="2"/>
        <v>7.75275388805962E-4</v>
      </c>
      <c r="N123">
        <f>(E123*10^-3)*(PV_data!$B$6)^2</f>
        <v>0.1271379330085752</v>
      </c>
      <c r="O123">
        <f t="shared" si="3"/>
        <v>1.6919736560500151E-2</v>
      </c>
    </row>
    <row r="124" spans="1:15" x14ac:dyDescent="0.25">
      <c r="A124">
        <v>3</v>
      </c>
      <c r="B124">
        <v>8</v>
      </c>
      <c r="C124">
        <v>0.5</v>
      </c>
      <c r="D124">
        <v>3</v>
      </c>
      <c r="E124">
        <v>6.9466327742329597</v>
      </c>
      <c r="F124">
        <v>1.59719774083578</v>
      </c>
      <c r="G124">
        <v>19.6904973593014</v>
      </c>
      <c r="H124">
        <v>1.5122710944017901</v>
      </c>
      <c r="I124" t="str">
        <f>IF(H124&gt;PV_data!$B$16,"6",IF(H124&gt;PV_data!$B$15,"5",IF(H124&gt;PV_data!$B$14,"4",IF(H124&gt;PV_data!$B$13,"3",IF(H124&gt;PV_data!$B$12,"2",IF(H124&gt;PV_data!$B$11,"1","0"))))))</f>
        <v>2</v>
      </c>
      <c r="J124">
        <f>I124*PV_data!$B$3*PV_data!$B$6</f>
        <v>7.5600000000000005</v>
      </c>
      <c r="K124">
        <f>(I124*(PV_data!$B$3)*0.5)/((PV_data!$B$6)*(H124*10^-6)*500*10^3)</f>
        <v>0.1388639912363529</v>
      </c>
      <c r="L124">
        <f>(K124*PV_data!$B$6)/(2*SQRT(3))</f>
        <v>0.24051948816316257</v>
      </c>
      <c r="M124">
        <f t="shared" si="2"/>
        <v>1.1390878722763217E-3</v>
      </c>
      <c r="N124">
        <f>(E124*10^-3)*(PV_data!$B$6)^2</f>
        <v>0.25007877987238658</v>
      </c>
      <c r="O124">
        <f t="shared" si="3"/>
        <v>3.3229876685801969E-2</v>
      </c>
    </row>
    <row r="125" spans="1:15" x14ac:dyDescent="0.25">
      <c r="A125">
        <v>3</v>
      </c>
      <c r="B125">
        <v>8</v>
      </c>
      <c r="C125">
        <v>0.25</v>
      </c>
      <c r="D125">
        <v>3</v>
      </c>
      <c r="E125">
        <v>13.887694567673501</v>
      </c>
      <c r="F125">
        <v>1.61136379387261</v>
      </c>
      <c r="G125">
        <v>35.264999405679902</v>
      </c>
      <c r="H125">
        <v>1.5307937545958601</v>
      </c>
      <c r="I125" t="str">
        <f>IF(H125&gt;PV_data!$B$16,"6",IF(H125&gt;PV_data!$B$15,"5",IF(H125&gt;PV_data!$B$14,"4",IF(H125&gt;PV_data!$B$13,"3",IF(H125&gt;PV_data!$B$12,"2",IF(H125&gt;PV_data!$B$11,"1","0"))))))</f>
        <v>2</v>
      </c>
      <c r="J125">
        <f>I125*PV_data!$B$3*PV_data!$B$6</f>
        <v>7.5600000000000005</v>
      </c>
      <c r="K125">
        <f>(I125*(PV_data!$B$3)*0.5)/((PV_data!$B$6)*(H125*10^-6)*500*10^3)</f>
        <v>0.13718373188388233</v>
      </c>
      <c r="L125">
        <f>(K125*PV_data!$B$6)/(2*SQRT(3))</f>
        <v>0.23760919359479074</v>
      </c>
      <c r="M125">
        <f t="shared" si="2"/>
        <v>1.9909958814260387E-3</v>
      </c>
      <c r="N125">
        <f>(E125*10^-3)*(PV_data!$B$6)^2</f>
        <v>0.49995700443624602</v>
      </c>
      <c r="O125">
        <f t="shared" si="3"/>
        <v>6.63952381372582E-2</v>
      </c>
    </row>
    <row r="126" spans="1:15" x14ac:dyDescent="0.25">
      <c r="A126">
        <v>5</v>
      </c>
      <c r="B126">
        <v>2</v>
      </c>
      <c r="C126">
        <v>0.5</v>
      </c>
      <c r="D126">
        <v>5</v>
      </c>
      <c r="E126">
        <v>7.05791434639118</v>
      </c>
      <c r="F126">
        <v>1.6880132258359699</v>
      </c>
      <c r="G126">
        <v>23.540209870590399</v>
      </c>
      <c r="H126">
        <v>1.54028098064997</v>
      </c>
      <c r="I126" t="str">
        <f>IF(H126&gt;PV_data!$B$16,"6",IF(H126&gt;PV_data!$B$15,"5",IF(H126&gt;PV_data!$B$14,"4",IF(H126&gt;PV_data!$B$13,"3",IF(H126&gt;PV_data!$B$12,"2",IF(H126&gt;PV_data!$B$11,"1","0"))))))</f>
        <v>2</v>
      </c>
      <c r="J126">
        <f>I126*PV_data!$B$3*PV_data!$B$6</f>
        <v>7.5600000000000005</v>
      </c>
      <c r="K126">
        <f>(I126*(PV_data!$B$3)*0.5)/((PV_data!$B$6)*(H126*10^-6)*500*10^3)</f>
        <v>0.13633876067948583</v>
      </c>
      <c r="L126">
        <f>(K126*PV_data!$B$6)/(2*SQRT(3))</f>
        <v>0.23614566053784336</v>
      </c>
      <c r="M126">
        <f t="shared" si="2"/>
        <v>1.3127144595905425E-3</v>
      </c>
      <c r="N126">
        <f>(E126*10^-3)*(PV_data!$B$6)^2</f>
        <v>0.25408491647008247</v>
      </c>
      <c r="O126">
        <f t="shared" si="3"/>
        <v>3.3782755413977905E-2</v>
      </c>
    </row>
    <row r="127" spans="1:15" x14ac:dyDescent="0.25">
      <c r="A127">
        <v>3</v>
      </c>
      <c r="B127">
        <v>8</v>
      </c>
      <c r="C127">
        <v>0.5</v>
      </c>
      <c r="D127">
        <v>5</v>
      </c>
      <c r="E127">
        <v>9.2397153937407399</v>
      </c>
      <c r="F127">
        <v>1.6093712410452701</v>
      </c>
      <c r="G127">
        <v>22.623585596795198</v>
      </c>
      <c r="H127">
        <v>1.5423037093732299</v>
      </c>
      <c r="I127" t="str">
        <f>IF(H127&gt;PV_data!$B$16,"6",IF(H127&gt;PV_data!$B$15,"5",IF(H127&gt;PV_data!$B$14,"4",IF(H127&gt;PV_data!$B$13,"3",IF(H127&gt;PV_data!$B$12,"2",IF(H127&gt;PV_data!$B$11,"1","0"))))))</f>
        <v>2</v>
      </c>
      <c r="J127">
        <f>I127*PV_data!$B$3*PV_data!$B$6</f>
        <v>7.5600000000000005</v>
      </c>
      <c r="K127">
        <f>(I127*(PV_data!$B$3)*0.5)/((PV_data!$B$6)*(H127*10^-6)*500*10^3)</f>
        <v>0.13615995262394914</v>
      </c>
      <c r="L127">
        <f>(K127*PV_data!$B$6)/(2*SQRT(3))</f>
        <v>0.23583595590085121</v>
      </c>
      <c r="M127">
        <f t="shared" si="2"/>
        <v>1.2582921147911007E-3</v>
      </c>
      <c r="N127">
        <f>(E127*10^-3)*(PV_data!$B$6)^2</f>
        <v>0.33262975417466667</v>
      </c>
      <c r="O127">
        <f t="shared" si="3"/>
        <v>4.416508548802351E-2</v>
      </c>
    </row>
    <row r="128" spans="1:15" x14ac:dyDescent="0.25">
      <c r="A128">
        <v>4</v>
      </c>
      <c r="B128">
        <v>5</v>
      </c>
      <c r="C128">
        <v>0.5</v>
      </c>
      <c r="D128">
        <v>1</v>
      </c>
      <c r="E128">
        <v>5.0284374533253198</v>
      </c>
      <c r="F128">
        <v>1.7755211687308501</v>
      </c>
      <c r="G128">
        <v>35.129946038713399</v>
      </c>
      <c r="H128">
        <v>1.54586084925703</v>
      </c>
      <c r="I128" t="str">
        <f>IF(H128&gt;PV_data!$B$16,"6",IF(H128&gt;PV_data!$B$15,"5",IF(H128&gt;PV_data!$B$14,"4",IF(H128&gt;PV_data!$B$13,"3",IF(H128&gt;PV_data!$B$12,"2",IF(H128&gt;PV_data!$B$11,"1","0"))))))</f>
        <v>2</v>
      </c>
      <c r="J128">
        <f>I128*PV_data!$B$3*PV_data!$B$6</f>
        <v>7.5600000000000005</v>
      </c>
      <c r="K128">
        <f>(I128*(PV_data!$B$3)*0.5)/((PV_data!$B$6)*(H128*10^-6)*500*10^3)</f>
        <v>0.13584663852566681</v>
      </c>
      <c r="L128">
        <f>(K128*PV_data!$B$6)/(2*SQRT(3))</f>
        <v>0.23529327996389857</v>
      </c>
      <c r="M128">
        <f t="shared" si="2"/>
        <v>1.9448966589986334E-3</v>
      </c>
      <c r="N128">
        <f>(E128*10^-3)*(PV_data!$B$6)^2</f>
        <v>0.18102374831971152</v>
      </c>
      <c r="O128">
        <f t="shared" si="3"/>
        <v>2.4202201716760602E-2</v>
      </c>
    </row>
    <row r="129" spans="1:15" x14ac:dyDescent="0.25">
      <c r="A129">
        <v>5</v>
      </c>
      <c r="B129">
        <v>2</v>
      </c>
      <c r="C129">
        <v>0.25</v>
      </c>
      <c r="D129">
        <v>5</v>
      </c>
      <c r="E129">
        <v>14.111302973456599</v>
      </c>
      <c r="F129">
        <v>1.7005396811384601</v>
      </c>
      <c r="G129">
        <v>42.860357385680899</v>
      </c>
      <c r="H129">
        <v>1.55919993703145</v>
      </c>
      <c r="I129" t="str">
        <f>IF(H129&gt;PV_data!$B$16,"6",IF(H129&gt;PV_data!$B$15,"5",IF(H129&gt;PV_data!$B$14,"4",IF(H129&gt;PV_data!$B$13,"3",IF(H129&gt;PV_data!$B$12,"2",IF(H129&gt;PV_data!$B$11,"1","0"))))))</f>
        <v>2</v>
      </c>
      <c r="J129">
        <f>I129*PV_data!$B$3*PV_data!$B$6</f>
        <v>7.5600000000000005</v>
      </c>
      <c r="K129">
        <f>(I129*(PV_data!$B$3)*0.5)/((PV_data!$B$6)*(H129*10^-6)*500*10^3)</f>
        <v>0.13468445900518541</v>
      </c>
      <c r="L129">
        <f>(K129*PV_data!$B$6)/(2*SQRT(3))</f>
        <v>0.23328032598690873</v>
      </c>
      <c r="M129">
        <f t="shared" si="2"/>
        <v>2.3324482405363421E-3</v>
      </c>
      <c r="N129">
        <f>(E129*10^-3)*(PV_data!$B$6)^2</f>
        <v>0.50800690704443752</v>
      </c>
      <c r="O129">
        <f t="shared" si="3"/>
        <v>6.7505205725525638E-2</v>
      </c>
    </row>
    <row r="130" spans="1:15" x14ac:dyDescent="0.25">
      <c r="A130">
        <v>3</v>
      </c>
      <c r="B130">
        <v>8</v>
      </c>
      <c r="C130">
        <v>0.25</v>
      </c>
      <c r="D130">
        <v>5</v>
      </c>
      <c r="E130">
        <v>18.472045694731499</v>
      </c>
      <c r="F130">
        <v>1.6267581557717301</v>
      </c>
      <c r="G130">
        <v>41.306558109015697</v>
      </c>
      <c r="H130">
        <v>1.5623767037104801</v>
      </c>
      <c r="I130" t="str">
        <f>IF(H130&gt;PV_data!$B$16,"6",IF(H130&gt;PV_data!$B$15,"5",IF(H130&gt;PV_data!$B$14,"4",IF(H130&gt;PV_data!$B$13,"3",IF(H130&gt;PV_data!$B$12,"2",IF(H130&gt;PV_data!$B$11,"1","0"))))))</f>
        <v>2</v>
      </c>
      <c r="J130">
        <f>I130*PV_data!$B$3*PV_data!$B$6</f>
        <v>7.5600000000000005</v>
      </c>
      <c r="K130">
        <f>(I130*(PV_data!$B$3)*0.5)/((PV_data!$B$6)*(H130*10^-6)*500*10^3)</f>
        <v>0.13441060629057777</v>
      </c>
      <c r="L130">
        <f>(K130*PV_data!$B$6)/(2*SQRT(3))</f>
        <v>0.23280599917141767</v>
      </c>
      <c r="M130">
        <f t="shared" si="2"/>
        <v>2.2387589937787047E-3</v>
      </c>
      <c r="N130">
        <f>(E130*10^-3)*(PV_data!$B$6)^2</f>
        <v>0.66499364501033387</v>
      </c>
      <c r="O130">
        <f t="shared" si="3"/>
        <v>8.8258254497898481E-2</v>
      </c>
    </row>
    <row r="131" spans="1:15" x14ac:dyDescent="0.25">
      <c r="A131">
        <v>5</v>
      </c>
      <c r="B131">
        <v>3</v>
      </c>
      <c r="C131">
        <v>1</v>
      </c>
      <c r="D131">
        <v>1</v>
      </c>
      <c r="E131">
        <v>2.7743468398516198</v>
      </c>
      <c r="F131">
        <v>1.9649236783188899</v>
      </c>
      <c r="G131">
        <v>33.752026295427001</v>
      </c>
      <c r="H131">
        <v>1.5694165071903501</v>
      </c>
      <c r="I131" t="str">
        <f>IF(H131&gt;PV_data!$B$16,"6",IF(H131&gt;PV_data!$B$15,"5",IF(H131&gt;PV_data!$B$14,"4",IF(H131&gt;PV_data!$B$13,"3",IF(H131&gt;PV_data!$B$12,"2",IF(H131&gt;PV_data!$B$11,"1","0"))))))</f>
        <v>2</v>
      </c>
      <c r="J131">
        <f>I131*PV_data!$B$3*PV_data!$B$6</f>
        <v>7.5600000000000005</v>
      </c>
      <c r="K131">
        <f>(I131*(PV_data!$B$3)*0.5)/((PV_data!$B$6)*(H131*10^-6)*500*10^3)</f>
        <v>0.1338076916088724</v>
      </c>
      <c r="L131">
        <f>(K131*PV_data!$B$6)/(2*SQRT(3))</f>
        <v>0.23176172031007475</v>
      </c>
      <c r="M131">
        <f t="shared" si="2"/>
        <v>1.8129392956959182E-3</v>
      </c>
      <c r="N131">
        <f>(E131*10^-3)*(PV_data!$B$6)^2</f>
        <v>9.9876486234658307E-2</v>
      </c>
      <c r="O131">
        <f t="shared" si="3"/>
        <v>1.3450982213009817E-2</v>
      </c>
    </row>
    <row r="132" spans="1:15" x14ac:dyDescent="0.25">
      <c r="A132">
        <v>4</v>
      </c>
      <c r="B132">
        <v>5</v>
      </c>
      <c r="C132">
        <v>0.25</v>
      </c>
      <c r="D132">
        <v>1</v>
      </c>
      <c r="E132">
        <v>10.053479077118</v>
      </c>
      <c r="F132">
        <v>1.78650656496424</v>
      </c>
      <c r="G132">
        <v>60.361610002425799</v>
      </c>
      <c r="H132">
        <v>1.5696949239842199</v>
      </c>
      <c r="I132" t="str">
        <f>IF(H132&gt;PV_data!$B$16,"6",IF(H132&gt;PV_data!$B$15,"5",IF(H132&gt;PV_data!$B$14,"4",IF(H132&gt;PV_data!$B$13,"3",IF(H132&gt;PV_data!$B$12,"2",IF(H132&gt;PV_data!$B$11,"1","0"))))))</f>
        <v>2</v>
      </c>
      <c r="J132">
        <f>I132*PV_data!$B$3*PV_data!$B$6</f>
        <v>7.5600000000000005</v>
      </c>
      <c r="K132">
        <f>(I132*(PV_data!$B$3)*0.5)/((PV_data!$B$6)*(H132*10^-6)*500*10^3)</f>
        <v>0.13378395813816818</v>
      </c>
      <c r="L132">
        <f>(K132*PV_data!$B$6)/(2*SQRT(3))</f>
        <v>0.23172061273297509</v>
      </c>
      <c r="M132">
        <f t="shared" ref="M132:M191" si="4">(G132*10^-3)*L132^2</f>
        <v>3.2410829893547094E-3</v>
      </c>
      <c r="N132">
        <f>(E132*10^-3)*(PV_data!$B$6)^2</f>
        <v>0.36192524677624799</v>
      </c>
      <c r="O132">
        <f t="shared" ref="O132:O191" si="5">(M132+N132)/J132</f>
        <v>4.8302424572169669E-2</v>
      </c>
    </row>
    <row r="133" spans="1:15" x14ac:dyDescent="0.25">
      <c r="A133">
        <v>4</v>
      </c>
      <c r="B133">
        <v>5</v>
      </c>
      <c r="C133">
        <v>1</v>
      </c>
      <c r="D133">
        <v>3</v>
      </c>
      <c r="E133">
        <v>3.0748339445454702</v>
      </c>
      <c r="F133">
        <v>1.7484825566322599</v>
      </c>
      <c r="G133">
        <v>13.1688720246665</v>
      </c>
      <c r="H133">
        <v>1.59547613499239</v>
      </c>
      <c r="I133" t="str">
        <f>IF(H133&gt;PV_data!$B$16,"6",IF(H133&gt;PV_data!$B$15,"5",IF(H133&gt;PV_data!$B$14,"4",IF(H133&gt;PV_data!$B$13,"3",IF(H133&gt;PV_data!$B$12,"2",IF(H133&gt;PV_data!$B$11,"1","0"))))))</f>
        <v>3</v>
      </c>
      <c r="J133">
        <f>I133*PV_data!$B$3*PV_data!$B$6</f>
        <v>11.34</v>
      </c>
      <c r="K133">
        <f>(I133*(PV_data!$B$3)*0.5)/((PV_data!$B$6)*(H133*10^-6)*500*10^3)</f>
        <v>0.1974332257884274</v>
      </c>
      <c r="L133">
        <f>(K133*PV_data!$B$6)/(2*SQRT(3))</f>
        <v>0.3419643781677742</v>
      </c>
      <c r="M133">
        <f t="shared" si="4"/>
        <v>1.5399631002479628E-3</v>
      </c>
      <c r="N133">
        <f>(E133*10^-3)*(PV_data!$B$6)^2</f>
        <v>0.11069402200363693</v>
      </c>
      <c r="O133">
        <f t="shared" si="5"/>
        <v>9.8971768169210661E-3</v>
      </c>
    </row>
    <row r="134" spans="1:15" x14ac:dyDescent="0.25">
      <c r="A134">
        <v>5</v>
      </c>
      <c r="B134">
        <v>3</v>
      </c>
      <c r="C134">
        <v>0.5</v>
      </c>
      <c r="D134">
        <v>1</v>
      </c>
      <c r="E134">
        <v>5.5447683338784</v>
      </c>
      <c r="F134">
        <v>1.9875098448616699</v>
      </c>
      <c r="G134">
        <v>55.0579768390214</v>
      </c>
      <c r="H134">
        <v>1.62460613729204</v>
      </c>
      <c r="I134" t="str">
        <f>IF(H134&gt;PV_data!$B$16,"6",IF(H134&gt;PV_data!$B$15,"5",IF(H134&gt;PV_data!$B$14,"4",IF(H134&gt;PV_data!$B$13,"3",IF(H134&gt;PV_data!$B$12,"2",IF(H134&gt;PV_data!$B$11,"1","0"))))))</f>
        <v>3</v>
      </c>
      <c r="J134">
        <f>I134*PV_data!$B$3*PV_data!$B$6</f>
        <v>11.34</v>
      </c>
      <c r="K134">
        <f>(I134*(PV_data!$B$3)*0.5)/((PV_data!$B$6)*(H134*10^-6)*500*10^3)</f>
        <v>0.19389314909585095</v>
      </c>
      <c r="L134">
        <f>(K134*PV_data!$B$6)/(2*SQRT(3))</f>
        <v>0.3358327854735414</v>
      </c>
      <c r="M134">
        <f t="shared" si="4"/>
        <v>6.2096401290288785E-3</v>
      </c>
      <c r="N134">
        <f>(E134*10^-3)*(PV_data!$B$6)^2</f>
        <v>0.19961166001962241</v>
      </c>
      <c r="O134">
        <f t="shared" si="5"/>
        <v>1.8150026468135034E-2</v>
      </c>
    </row>
    <row r="135" spans="1:15" x14ac:dyDescent="0.25">
      <c r="A135">
        <v>4</v>
      </c>
      <c r="B135">
        <v>5</v>
      </c>
      <c r="C135">
        <v>0.5</v>
      </c>
      <c r="D135">
        <v>3</v>
      </c>
      <c r="E135">
        <v>6.1448495535448799</v>
      </c>
      <c r="F135" s="1">
        <v>1.7719038160046601</v>
      </c>
      <c r="G135">
        <v>22.7535029047305</v>
      </c>
      <c r="H135">
        <v>1.6293425692822601</v>
      </c>
      <c r="I135" t="str">
        <f>IF(H135&gt;PV_data!$B$16,"6",IF(H135&gt;PV_data!$B$15,"5",IF(H135&gt;PV_data!$B$14,"4",IF(H135&gt;PV_data!$B$13,"3",IF(H135&gt;PV_data!$B$12,"2",IF(H135&gt;PV_data!$B$11,"1","0"))))))</f>
        <v>3</v>
      </c>
      <c r="J135">
        <f>I135*PV_data!$B$3*PV_data!$B$6</f>
        <v>11.34</v>
      </c>
      <c r="K135">
        <f>(I135*(PV_data!$B$3)*0.5)/((PV_data!$B$6)*(H135*10^-6)*500*10^3)</f>
        <v>0.19332950966766943</v>
      </c>
      <c r="L135">
        <f>(K135*PV_data!$B$6)/(2*SQRT(3))</f>
        <v>0.33485653334678189</v>
      </c>
      <c r="M135">
        <f t="shared" si="4"/>
        <v>2.5513252046412737E-3</v>
      </c>
      <c r="N135">
        <f>(E135*10^-3)*(PV_data!$B$6)^2</f>
        <v>0.22121458392761567</v>
      </c>
      <c r="O135">
        <f t="shared" si="5"/>
        <v>1.9732443486089678E-2</v>
      </c>
    </row>
    <row r="136" spans="1:15" x14ac:dyDescent="0.25">
      <c r="A136">
        <v>4</v>
      </c>
      <c r="B136">
        <v>5</v>
      </c>
      <c r="C136">
        <v>1</v>
      </c>
      <c r="D136">
        <v>5</v>
      </c>
      <c r="E136">
        <v>3.9306083874555098</v>
      </c>
      <c r="F136">
        <v>1.7555362923951401</v>
      </c>
      <c r="G136">
        <v>11.982800975477</v>
      </c>
      <c r="H136">
        <v>1.6461720674075899</v>
      </c>
      <c r="I136" t="str">
        <f>IF(H136&gt;PV_data!$B$16,"6",IF(H136&gt;PV_data!$B$15,"5",IF(H136&gt;PV_data!$B$14,"4",IF(H136&gt;PV_data!$B$13,"3",IF(H136&gt;PV_data!$B$12,"2",IF(H136&gt;PV_data!$B$11,"1","0"))))))</f>
        <v>3</v>
      </c>
      <c r="J136">
        <f>I136*PV_data!$B$3*PV_data!$B$6</f>
        <v>11.34</v>
      </c>
      <c r="K136">
        <f>(I136*(PV_data!$B$3)*0.5)/((PV_data!$B$6)*(H136*10^-6)*500*10^3)</f>
        <v>0.19135302210300864</v>
      </c>
      <c r="L136">
        <f>(K136*PV_data!$B$6)/(2*SQRT(3))</f>
        <v>0.33143315646426136</v>
      </c>
      <c r="M136">
        <f t="shared" si="4"/>
        <v>1.3162859690805922E-3</v>
      </c>
      <c r="N136">
        <f>(E136*10^-3)*(PV_data!$B$6)^2</f>
        <v>0.14150190194839835</v>
      </c>
      <c r="O136">
        <f t="shared" si="5"/>
        <v>1.259419646538615E-2</v>
      </c>
    </row>
    <row r="137" spans="1:15" x14ac:dyDescent="0.25">
      <c r="A137">
        <v>4</v>
      </c>
      <c r="B137">
        <v>5</v>
      </c>
      <c r="C137">
        <v>0.25</v>
      </c>
      <c r="D137">
        <v>3</v>
      </c>
      <c r="E137">
        <v>12.285628680434399</v>
      </c>
      <c r="F137">
        <v>1.7845917618843701</v>
      </c>
      <c r="G137">
        <v>40.890991350260997</v>
      </c>
      <c r="H137">
        <v>1.64877533948886</v>
      </c>
      <c r="I137" t="str">
        <f>IF(H137&gt;PV_data!$B$16,"6",IF(H137&gt;PV_data!$B$15,"5",IF(H137&gt;PV_data!$B$14,"4",IF(H137&gt;PV_data!$B$13,"3",IF(H137&gt;PV_data!$B$12,"2",IF(H137&gt;PV_data!$B$11,"1","0"))))))</f>
        <v>3</v>
      </c>
      <c r="J137">
        <f>I137*PV_data!$B$3*PV_data!$B$6</f>
        <v>11.34</v>
      </c>
      <c r="K137">
        <f>(I137*(PV_data!$B$3)*0.5)/((PV_data!$B$6)*(H137*10^-6)*500*10^3)</f>
        <v>0.19105089241427747</v>
      </c>
      <c r="L137">
        <f>(K137*PV_data!$B$6)/(2*SQRT(3))</f>
        <v>0.330909852492904</v>
      </c>
      <c r="M137">
        <f t="shared" si="4"/>
        <v>4.4776179573719861E-3</v>
      </c>
      <c r="N137">
        <f>(E137*10^-3)*(PV_data!$B$6)^2</f>
        <v>0.44228263249563837</v>
      </c>
      <c r="O137">
        <f t="shared" si="5"/>
        <v>3.9396847482628783E-2</v>
      </c>
    </row>
    <row r="138" spans="1:15" x14ac:dyDescent="0.25">
      <c r="A138">
        <v>5</v>
      </c>
      <c r="B138">
        <v>3</v>
      </c>
      <c r="C138">
        <v>0.25</v>
      </c>
      <c r="D138">
        <v>1</v>
      </c>
      <c r="E138">
        <v>11.0862377392037</v>
      </c>
      <c r="F138">
        <v>1.9992456586184599</v>
      </c>
      <c r="G138">
        <v>94.989931781735194</v>
      </c>
      <c r="H138">
        <v>1.6565233747616901</v>
      </c>
      <c r="I138" t="str">
        <f>IF(H138&gt;PV_data!$B$16,"6",IF(H138&gt;PV_data!$B$15,"5",IF(H138&gt;PV_data!$B$14,"4",IF(H138&gt;PV_data!$B$13,"3",IF(H138&gt;PV_data!$B$12,"2",IF(H138&gt;PV_data!$B$11,"1","0"))))))</f>
        <v>3</v>
      </c>
      <c r="J138">
        <f>I138*PV_data!$B$3*PV_data!$B$6</f>
        <v>11.34</v>
      </c>
      <c r="K138">
        <f>(I138*(PV_data!$B$3)*0.5)/((PV_data!$B$6)*(H138*10^-6)*500*10^3)</f>
        <v>0.19015729255575181</v>
      </c>
      <c r="L138">
        <f>(K138*PV_data!$B$6)/(2*SQRT(3))</f>
        <v>0.32936209213630124</v>
      </c>
      <c r="M138">
        <f t="shared" si="4"/>
        <v>1.030444964080517E-2</v>
      </c>
      <c r="N138">
        <f>(E138*10^-3)*(PV_data!$B$6)^2</f>
        <v>0.3991045586113332</v>
      </c>
      <c r="O138">
        <f t="shared" si="5"/>
        <v>3.6103087147454888E-2</v>
      </c>
    </row>
    <row r="139" spans="1:15" x14ac:dyDescent="0.25">
      <c r="A139">
        <v>4</v>
      </c>
      <c r="B139">
        <v>5</v>
      </c>
      <c r="C139">
        <v>0.5</v>
      </c>
      <c r="D139">
        <v>5</v>
      </c>
      <c r="E139">
        <v>7.8550773754064398</v>
      </c>
      <c r="F139">
        <v>1.78278254570577</v>
      </c>
      <c r="G139">
        <v>21.399751376899101</v>
      </c>
      <c r="H139">
        <v>1.6791822519502599</v>
      </c>
      <c r="I139" t="str">
        <f>IF(H139&gt;PV_data!$B$16,"6",IF(H139&gt;PV_data!$B$15,"5",IF(H139&gt;PV_data!$B$14,"4",IF(H139&gt;PV_data!$B$13,"3",IF(H139&gt;PV_data!$B$12,"2",IF(H139&gt;PV_data!$B$11,"1","0"))))))</f>
        <v>3</v>
      </c>
      <c r="J139">
        <f>I139*PV_data!$B$3*PV_data!$B$6</f>
        <v>11.34</v>
      </c>
      <c r="K139">
        <f>(I139*(PV_data!$B$3)*0.5)/((PV_data!$B$6)*(H139*10^-6)*500*10^3)</f>
        <v>0.18759131096946044</v>
      </c>
      <c r="L139">
        <f>(K139*PV_data!$B$6)/(2*SQRT(3))</f>
        <v>0.32491768165755835</v>
      </c>
      <c r="M139">
        <f t="shared" si="4"/>
        <v>2.259203849356E-3</v>
      </c>
      <c r="N139">
        <f>(E139*10^-3)*(PV_data!$B$6)^2</f>
        <v>0.28278278551463187</v>
      </c>
      <c r="O139">
        <f t="shared" si="5"/>
        <v>2.5135977898058898E-2</v>
      </c>
    </row>
    <row r="140" spans="1:15" x14ac:dyDescent="0.25">
      <c r="A140">
        <v>4</v>
      </c>
      <c r="B140">
        <v>5</v>
      </c>
      <c r="C140">
        <v>0.25</v>
      </c>
      <c r="D140">
        <v>5</v>
      </c>
      <c r="E140">
        <v>15.705030737427499</v>
      </c>
      <c r="F140">
        <v>1.7974167695315399</v>
      </c>
      <c r="G140">
        <v>39.282452560777699</v>
      </c>
      <c r="H140">
        <v>1.6976411974198</v>
      </c>
      <c r="I140" t="str">
        <f>IF(H140&gt;PV_data!$B$16,"6",IF(H140&gt;PV_data!$B$15,"5",IF(H140&gt;PV_data!$B$14,"4",IF(H140&gt;PV_data!$B$13,"3",IF(H140&gt;PV_data!$B$12,"2",IF(H140&gt;PV_data!$B$11,"1","0"))))))</f>
        <v>3</v>
      </c>
      <c r="J140">
        <f>I140*PV_data!$B$3*PV_data!$B$6</f>
        <v>11.34</v>
      </c>
      <c r="K140">
        <f>(I140*(PV_data!$B$3)*0.5)/((PV_data!$B$6)*(H140*10^-6)*500*10^3)</f>
        <v>0.18555157619805657</v>
      </c>
      <c r="L140">
        <f>(K140*PV_data!$B$6)/(2*SQRT(3))</f>
        <v>0.32138475739952194</v>
      </c>
      <c r="M140">
        <f t="shared" si="4"/>
        <v>4.0574123351977132E-3</v>
      </c>
      <c r="N140">
        <f>(E140*10^-3)*(PV_data!$B$6)^2</f>
        <v>0.56538110654738993</v>
      </c>
      <c r="O140">
        <f t="shared" si="5"/>
        <v>5.0215036938499796E-2</v>
      </c>
    </row>
    <row r="141" spans="1:15" x14ac:dyDescent="0.25">
      <c r="A141">
        <v>5</v>
      </c>
      <c r="B141">
        <v>3</v>
      </c>
      <c r="C141">
        <v>1</v>
      </c>
      <c r="D141">
        <v>3</v>
      </c>
      <c r="E141">
        <v>3.43693182661386</v>
      </c>
      <c r="F141">
        <v>1.9634355054627299</v>
      </c>
      <c r="G141">
        <v>17.966602401116798</v>
      </c>
      <c r="H141">
        <v>1.7451498458596399</v>
      </c>
      <c r="I141" t="str">
        <f>IF(H141&gt;PV_data!$B$16,"6",IF(H141&gt;PV_data!$B$15,"5",IF(H141&gt;PV_data!$B$14,"4",IF(H141&gt;PV_data!$B$13,"3",IF(H141&gt;PV_data!$B$12,"2",IF(H141&gt;PV_data!$B$11,"1","0"))))))</f>
        <v>3</v>
      </c>
      <c r="J141">
        <f>I141*PV_data!$B$3*PV_data!$B$6</f>
        <v>11.34</v>
      </c>
      <c r="K141">
        <f>(I141*(PV_data!$B$3)*0.5)/((PV_data!$B$6)*(H141*10^-6)*500*10^3)</f>
        <v>0.18050025947475865</v>
      </c>
      <c r="L141">
        <f>(K141*PV_data!$B$6)/(2*SQRT(3))</f>
        <v>0.31263562018964763</v>
      </c>
      <c r="M141">
        <f t="shared" si="4"/>
        <v>1.7560742424564328E-3</v>
      </c>
      <c r="N141">
        <f>(E141*10^-3)*(PV_data!$B$6)^2</f>
        <v>0.12372954575809897</v>
      </c>
      <c r="O141">
        <f t="shared" si="5"/>
        <v>1.1065751322800301E-2</v>
      </c>
    </row>
    <row r="142" spans="1:15" x14ac:dyDescent="0.25">
      <c r="A142">
        <v>5</v>
      </c>
      <c r="B142">
        <v>3</v>
      </c>
      <c r="C142">
        <v>0.5</v>
      </c>
      <c r="D142">
        <v>3</v>
      </c>
      <c r="E142">
        <v>6.8690349345239499</v>
      </c>
      <c r="F142">
        <v>1.9886239867342299</v>
      </c>
      <c r="G142">
        <v>30.842691506758399</v>
      </c>
      <c r="H142">
        <v>1.7856712899189</v>
      </c>
      <c r="I142" t="str">
        <f>IF(H142&gt;PV_data!$B$16,"6",IF(H142&gt;PV_data!$B$15,"5",IF(H142&gt;PV_data!$B$14,"4",IF(H142&gt;PV_data!$B$13,"3",IF(H142&gt;PV_data!$B$12,"2",IF(H142&gt;PV_data!$B$11,"1","0"))))))</f>
        <v>3</v>
      </c>
      <c r="J142">
        <f>I142*PV_data!$B$3*PV_data!$B$6</f>
        <v>11.34</v>
      </c>
      <c r="K142">
        <f>(I142*(PV_data!$B$3)*0.5)/((PV_data!$B$6)*(H142*10^-6)*500*10^3)</f>
        <v>0.17640424739891875</v>
      </c>
      <c r="L142">
        <f>(K142*PV_data!$B$6)/(2*SQRT(3))</f>
        <v>0.30554111916587728</v>
      </c>
      <c r="M142">
        <f t="shared" si="4"/>
        <v>2.8793310470791537E-3</v>
      </c>
      <c r="N142">
        <f>(E142*10^-3)*(PV_data!$B$6)^2</f>
        <v>0.24728525764286219</v>
      </c>
      <c r="O142">
        <f t="shared" si="5"/>
        <v>2.2060369373010702E-2</v>
      </c>
    </row>
    <row r="143" spans="1:15" x14ac:dyDescent="0.25">
      <c r="A143">
        <v>5</v>
      </c>
      <c r="B143">
        <v>3</v>
      </c>
      <c r="C143">
        <v>0.25</v>
      </c>
      <c r="D143">
        <v>3</v>
      </c>
      <c r="E143">
        <v>13.7340311087268</v>
      </c>
      <c r="F143">
        <v>2.00186128574612</v>
      </c>
      <c r="G143">
        <v>54.978754776654299</v>
      </c>
      <c r="H143">
        <v>1.80852611440553</v>
      </c>
      <c r="I143" t="str">
        <f>IF(H143&gt;PV_data!$B$16,"6",IF(H143&gt;PV_data!$B$15,"5",IF(H143&gt;PV_data!$B$14,"4",IF(H143&gt;PV_data!$B$13,"3",IF(H143&gt;PV_data!$B$12,"2",IF(H143&gt;PV_data!$B$11,"1","0"))))))</f>
        <v>3</v>
      </c>
      <c r="J143">
        <f>I143*PV_data!$B$3*PV_data!$B$6</f>
        <v>11.34</v>
      </c>
      <c r="K143">
        <f>(I143*(PV_data!$B$3)*0.5)/((PV_data!$B$6)*(H143*10^-6)*500*10^3)</f>
        <v>0.174174980107236</v>
      </c>
      <c r="L143">
        <f>(K143*PV_data!$B$6)/(2*SQRT(3))</f>
        <v>0.30167991495303131</v>
      </c>
      <c r="M143">
        <f t="shared" si="4"/>
        <v>5.0036588655751639E-3</v>
      </c>
      <c r="N143">
        <f>(E143*10^-3)*(PV_data!$B$6)^2</f>
        <v>0.49442511991416482</v>
      </c>
      <c r="O143">
        <f t="shared" si="5"/>
        <v>4.4041338516731927E-2</v>
      </c>
    </row>
    <row r="144" spans="1:15" x14ac:dyDescent="0.25">
      <c r="A144">
        <v>4</v>
      </c>
      <c r="B144">
        <v>6</v>
      </c>
      <c r="C144">
        <v>1</v>
      </c>
      <c r="D144">
        <v>1</v>
      </c>
      <c r="E144">
        <v>3.1290515763844899</v>
      </c>
      <c r="F144">
        <v>2.0599044356758101</v>
      </c>
      <c r="G144">
        <v>21.119094944892399</v>
      </c>
      <c r="H144">
        <v>1.8254534287407</v>
      </c>
      <c r="I144" t="str">
        <f>IF(H144&gt;PV_data!$B$16,"6",IF(H144&gt;PV_data!$B$15,"5",IF(H144&gt;PV_data!$B$14,"4",IF(H144&gt;PV_data!$B$13,"3",IF(H144&gt;PV_data!$B$12,"2",IF(H144&gt;PV_data!$B$11,"1","0"))))))</f>
        <v>3</v>
      </c>
      <c r="J144">
        <f>I144*PV_data!$B$3*PV_data!$B$6</f>
        <v>11.34</v>
      </c>
      <c r="K144">
        <f>(I144*(PV_data!$B$3)*0.5)/((PV_data!$B$6)*(H144*10^-6)*500*10^3)</f>
        <v>0.17255986651892</v>
      </c>
      <c r="L144">
        <f>(K144*PV_data!$B$6)/(2*SQRT(3))</f>
        <v>0.29888245615807307</v>
      </c>
      <c r="M144">
        <f t="shared" si="4"/>
        <v>1.886584012065868E-3</v>
      </c>
      <c r="N144">
        <f>(E144*10^-3)*(PV_data!$B$6)^2</f>
        <v>0.11264585674984164</v>
      </c>
      <c r="O144">
        <f t="shared" si="5"/>
        <v>1.0099862501050045E-2</v>
      </c>
    </row>
    <row r="145" spans="1:15" x14ac:dyDescent="0.25">
      <c r="A145">
        <v>5</v>
      </c>
      <c r="B145">
        <v>3</v>
      </c>
      <c r="C145">
        <v>1</v>
      </c>
      <c r="D145">
        <v>5</v>
      </c>
      <c r="E145">
        <v>4.4841592894445901</v>
      </c>
      <c r="F145">
        <v>1.9770910061890199</v>
      </c>
      <c r="G145">
        <v>15.1419828764164</v>
      </c>
      <c r="H145">
        <v>1.8326691889728099</v>
      </c>
      <c r="I145" t="str">
        <f>IF(H145&gt;PV_data!$B$16,"6",IF(H145&gt;PV_data!$B$15,"5",IF(H145&gt;PV_data!$B$14,"4",IF(H145&gt;PV_data!$B$13,"3",IF(H145&gt;PV_data!$B$12,"2",IF(H145&gt;PV_data!$B$11,"1","0"))))))</f>
        <v>3</v>
      </c>
      <c r="J145">
        <f>I145*PV_data!$B$3*PV_data!$B$6</f>
        <v>11.34</v>
      </c>
      <c r="K145">
        <f>(I145*(PV_data!$B$3)*0.5)/((PV_data!$B$6)*(H145*10^-6)*500*10^3)</f>
        <v>0.17188044732533203</v>
      </c>
      <c r="L145">
        <f>(K145*PV_data!$B$6)/(2*SQRT(3))</f>
        <v>0.29770566759514122</v>
      </c>
      <c r="M145">
        <f t="shared" si="4"/>
        <v>1.3420137204952786E-3</v>
      </c>
      <c r="N145">
        <f>(E145*10^-3)*(PV_data!$B$6)^2</f>
        <v>0.16142973442000524</v>
      </c>
      <c r="O145">
        <f t="shared" si="5"/>
        <v>1.4353769677292814E-2</v>
      </c>
    </row>
    <row r="146" spans="1:15" x14ac:dyDescent="0.25">
      <c r="A146">
        <v>4</v>
      </c>
      <c r="B146">
        <v>6</v>
      </c>
      <c r="C146">
        <v>0.5</v>
      </c>
      <c r="D146">
        <v>1</v>
      </c>
      <c r="E146">
        <v>6.2534507554540602</v>
      </c>
      <c r="F146">
        <v>2.0859444720865601</v>
      </c>
      <c r="G146">
        <v>34.978911372191398</v>
      </c>
      <c r="H146">
        <v>1.8702441714853499</v>
      </c>
      <c r="I146" t="str">
        <f>IF(H146&gt;PV_data!$B$16,"6",IF(H146&gt;PV_data!$B$15,"5",IF(H146&gt;PV_data!$B$14,"4",IF(H146&gt;PV_data!$B$13,"3",IF(H146&gt;PV_data!$B$12,"2",IF(H146&gt;PV_data!$B$11,"1","0"))))))</f>
        <v>3</v>
      </c>
      <c r="J146">
        <f>I146*PV_data!$B$3*PV_data!$B$6</f>
        <v>11.34</v>
      </c>
      <c r="K146">
        <f>(I146*(PV_data!$B$3)*0.5)/((PV_data!$B$6)*(H146*10^-6)*500*10^3)</f>
        <v>0.16842720581763754</v>
      </c>
      <c r="L146">
        <f>(K146*PV_data!$B$6)/(2*SQRT(3))</f>
        <v>0.29172447785300865</v>
      </c>
      <c r="M146">
        <f t="shared" si="4"/>
        <v>2.9768162751532688E-3</v>
      </c>
      <c r="N146">
        <f>(E146*10^-3)*(PV_data!$B$6)^2</f>
        <v>0.22512422719634617</v>
      </c>
      <c r="O146">
        <f t="shared" si="5"/>
        <v>2.0114730464858857E-2</v>
      </c>
    </row>
    <row r="147" spans="1:15" x14ac:dyDescent="0.25">
      <c r="A147">
        <v>5</v>
      </c>
      <c r="B147">
        <v>3</v>
      </c>
      <c r="C147">
        <v>0.5</v>
      </c>
      <c r="D147">
        <v>5</v>
      </c>
      <c r="E147">
        <v>8.9620417840394708</v>
      </c>
      <c r="F147">
        <v>2.00708745535049</v>
      </c>
      <c r="G147">
        <v>26.851231013417799</v>
      </c>
      <c r="H147">
        <v>1.87062055710731</v>
      </c>
      <c r="I147" t="str">
        <f>IF(H147&gt;PV_data!$B$16,"6",IF(H147&gt;PV_data!$B$15,"5",IF(H147&gt;PV_data!$B$14,"4",IF(H147&gt;PV_data!$B$13,"3",IF(H147&gt;PV_data!$B$12,"2",IF(H147&gt;PV_data!$B$11,"1","0"))))))</f>
        <v>3</v>
      </c>
      <c r="J147">
        <f>I147*PV_data!$B$3*PV_data!$B$6</f>
        <v>11.34</v>
      </c>
      <c r="K147">
        <f>(I147*(PV_data!$B$3)*0.5)/((PV_data!$B$6)*(H147*10^-6)*500*10^3)</f>
        <v>0.16839331675425917</v>
      </c>
      <c r="L147">
        <f>(K147*PV_data!$B$6)/(2*SQRT(3))</f>
        <v>0.29166578027341639</v>
      </c>
      <c r="M147">
        <f t="shared" si="4"/>
        <v>2.2842054212111923E-3</v>
      </c>
      <c r="N147">
        <f>(E147*10^-3)*(PV_data!$B$6)^2</f>
        <v>0.32263350422542098</v>
      </c>
      <c r="O147">
        <f t="shared" si="5"/>
        <v>2.8652355348027531E-2</v>
      </c>
    </row>
    <row r="148" spans="1:15" x14ac:dyDescent="0.25">
      <c r="A148">
        <v>5</v>
      </c>
      <c r="B148">
        <v>3</v>
      </c>
      <c r="C148">
        <v>0.25</v>
      </c>
      <c r="D148">
        <v>5</v>
      </c>
      <c r="E148">
        <v>17.918881357521499</v>
      </c>
      <c r="F148">
        <v>2.0230030312601301</v>
      </c>
      <c r="G148">
        <v>48.823990667650001</v>
      </c>
      <c r="H148">
        <v>1.89240249001979</v>
      </c>
      <c r="I148" t="str">
        <f>IF(H148&gt;PV_data!$B$16,"6",IF(H148&gt;PV_data!$B$15,"5",IF(H148&gt;PV_data!$B$14,"4",IF(H148&gt;PV_data!$B$13,"3",IF(H148&gt;PV_data!$B$12,"2",IF(H148&gt;PV_data!$B$11,"1","0"))))))</f>
        <v>3</v>
      </c>
      <c r="J148">
        <f>I148*PV_data!$B$3*PV_data!$B$6</f>
        <v>11.34</v>
      </c>
      <c r="K148">
        <f>(I148*(PV_data!$B$3)*0.5)/((PV_data!$B$6)*(H148*10^-6)*500*10^3)</f>
        <v>0.16645507584208782</v>
      </c>
      <c r="L148">
        <f>(K148*PV_data!$B$6)/(2*SQRT(3))</f>
        <v>0.28830864853622695</v>
      </c>
      <c r="M148">
        <f t="shared" si="4"/>
        <v>4.058341738175591E-3</v>
      </c>
      <c r="N148">
        <f>(E148*10^-3)*(PV_data!$B$6)^2</f>
        <v>0.64507972887077403</v>
      </c>
      <c r="O148">
        <f t="shared" si="5"/>
        <v>5.7243216103081973E-2</v>
      </c>
    </row>
    <row r="149" spans="1:15" x14ac:dyDescent="0.25">
      <c r="A149">
        <v>4</v>
      </c>
      <c r="B149">
        <v>6</v>
      </c>
      <c r="C149">
        <v>0.25</v>
      </c>
      <c r="D149">
        <v>1</v>
      </c>
      <c r="E149">
        <v>12.502983183607</v>
      </c>
      <c r="F149">
        <v>2.09958962312907</v>
      </c>
      <c r="G149">
        <v>60.554218846209203</v>
      </c>
      <c r="H149">
        <v>1.8964337277705201</v>
      </c>
      <c r="I149" t="str">
        <f>IF(H149&gt;PV_data!$B$16,"6",IF(H149&gt;PV_data!$B$15,"5",IF(H149&gt;PV_data!$B$14,"4",IF(H149&gt;PV_data!$B$13,"3",IF(H149&gt;PV_data!$B$12,"2",IF(H149&gt;PV_data!$B$11,"1","0"))))))</f>
        <v>3</v>
      </c>
      <c r="J149">
        <f>I149*PV_data!$B$3*PV_data!$B$6</f>
        <v>11.34</v>
      </c>
      <c r="K149">
        <f>(I149*(PV_data!$B$3)*0.5)/((PV_data!$B$6)*(H149*10^-6)*500*10^3)</f>
        <v>0.16610124329011983</v>
      </c>
      <c r="L149">
        <f>(K149*PV_data!$B$6)/(2*SQRT(3))</f>
        <v>0.28769579257884664</v>
      </c>
      <c r="M149">
        <f t="shared" si="4"/>
        <v>5.0120042111709145E-3</v>
      </c>
      <c r="N149">
        <f>(E149*10^-3)*(PV_data!$B$6)^2</f>
        <v>0.450107394609852</v>
      </c>
      <c r="O149">
        <f t="shared" si="5"/>
        <v>4.0133985786686324E-2</v>
      </c>
    </row>
    <row r="150" spans="1:15" x14ac:dyDescent="0.25">
      <c r="A150">
        <v>4</v>
      </c>
      <c r="B150">
        <v>6</v>
      </c>
      <c r="C150">
        <v>1</v>
      </c>
      <c r="D150">
        <v>3</v>
      </c>
      <c r="E150">
        <v>3.9626792459602398</v>
      </c>
      <c r="F150">
        <v>2.0501091885656302</v>
      </c>
      <c r="G150">
        <v>14.408328373353999</v>
      </c>
      <c r="H150">
        <v>1.9091103990388101</v>
      </c>
      <c r="I150" t="str">
        <f>IF(H150&gt;PV_data!$B$16,"6",IF(H150&gt;PV_data!$B$15,"5",IF(H150&gt;PV_data!$B$14,"4",IF(H150&gt;PV_data!$B$13,"3",IF(H150&gt;PV_data!$B$12,"2",IF(H150&gt;PV_data!$B$11,"1","0"))))))</f>
        <v>3</v>
      </c>
      <c r="J150">
        <f>I150*PV_data!$B$3*PV_data!$B$6</f>
        <v>11.34</v>
      </c>
      <c r="K150">
        <f>(I150*(PV_data!$B$3)*0.5)/((PV_data!$B$6)*(H150*10^-6)*500*10^3)</f>
        <v>0.1649983155288425</v>
      </c>
      <c r="L150">
        <f>(K150*PV_data!$B$6)/(2*SQRT(3))</f>
        <v>0.28578546565923613</v>
      </c>
      <c r="M150">
        <f t="shared" si="4"/>
        <v>1.1767761923068998E-3</v>
      </c>
      <c r="N150">
        <f>(E150*10^-3)*(PV_data!$B$6)^2</f>
        <v>0.14265645285456865</v>
      </c>
      <c r="O150">
        <f t="shared" si="5"/>
        <v>1.2683706265156575E-2</v>
      </c>
    </row>
    <row r="151" spans="1:15" x14ac:dyDescent="0.25">
      <c r="A151">
        <v>4</v>
      </c>
      <c r="B151">
        <v>6</v>
      </c>
      <c r="C151">
        <v>0.5</v>
      </c>
      <c r="D151">
        <v>3</v>
      </c>
      <c r="E151">
        <v>7.91946031164799</v>
      </c>
      <c r="F151" s="1">
        <v>2.0795679678757399</v>
      </c>
      <c r="G151">
        <v>25.217770453038298</v>
      </c>
      <c r="H151">
        <v>1.9477767174539</v>
      </c>
      <c r="I151" t="str">
        <f>IF(H151&gt;PV_data!$B$16,"6",IF(H151&gt;PV_data!$B$15,"5",IF(H151&gt;PV_data!$B$14,"4",IF(H151&gt;PV_data!$B$13,"3",IF(H151&gt;PV_data!$B$12,"2",IF(H151&gt;PV_data!$B$11,"1","0"))))))</f>
        <v>3</v>
      </c>
      <c r="J151">
        <f>I151*PV_data!$B$3*PV_data!$B$6</f>
        <v>11.34</v>
      </c>
      <c r="K151">
        <f>(I151*(PV_data!$B$3)*0.5)/((PV_data!$B$6)*(H151*10^-6)*500*10^3)</f>
        <v>0.16172284901924622</v>
      </c>
      <c r="L151">
        <f>(K151*PV_data!$B$6)/(2*SQRT(3))</f>
        <v>0.28011219124612502</v>
      </c>
      <c r="M151">
        <f t="shared" si="4"/>
        <v>1.9786578802624528E-3</v>
      </c>
      <c r="N151">
        <f>(E151*10^-3)*(PV_data!$B$6)^2</f>
        <v>0.28510057121932764</v>
      </c>
      <c r="O151">
        <f t="shared" si="5"/>
        <v>2.531562866839419E-2</v>
      </c>
    </row>
    <row r="152" spans="1:15" x14ac:dyDescent="0.25">
      <c r="A152">
        <v>5</v>
      </c>
      <c r="B152">
        <v>4</v>
      </c>
      <c r="C152">
        <v>1</v>
      </c>
      <c r="D152">
        <v>1</v>
      </c>
      <c r="E152">
        <v>3.3566628044250502</v>
      </c>
      <c r="F152">
        <v>2.3279771294427398</v>
      </c>
      <c r="G152">
        <v>33.500948719597297</v>
      </c>
      <c r="H152">
        <v>1.95897831588845</v>
      </c>
      <c r="I152" t="str">
        <f>IF(H152&gt;PV_data!$B$16,"6",IF(H152&gt;PV_data!$B$15,"5",IF(H152&gt;PV_data!$B$14,"4",IF(H152&gt;PV_data!$B$13,"3",IF(H152&gt;PV_data!$B$12,"2",IF(H152&gt;PV_data!$B$11,"1","0"))))))</f>
        <v>3</v>
      </c>
      <c r="J152">
        <f>I152*PV_data!$B$3*PV_data!$B$6</f>
        <v>11.34</v>
      </c>
      <c r="K152">
        <f>(I152*(PV_data!$B$3)*0.5)/((PV_data!$B$6)*(H152*10^-6)*500*10^3)</f>
        <v>0.16079810452477569</v>
      </c>
      <c r="L152">
        <f>(K152*PV_data!$B$6)/(2*SQRT(3))</f>
        <v>0.27851048679768248</v>
      </c>
      <c r="M152">
        <f t="shared" si="4"/>
        <v>2.5986046474537491E-3</v>
      </c>
      <c r="N152">
        <f>(E152*10^-3)*(PV_data!$B$6)^2</f>
        <v>0.12083986095930181</v>
      </c>
      <c r="O152">
        <f t="shared" si="5"/>
        <v>1.0885226243981971E-2</v>
      </c>
    </row>
    <row r="153" spans="1:15" x14ac:dyDescent="0.25">
      <c r="A153">
        <v>4</v>
      </c>
      <c r="B153">
        <v>6</v>
      </c>
      <c r="C153">
        <v>1</v>
      </c>
      <c r="D153">
        <v>5</v>
      </c>
      <c r="E153">
        <v>5.3675254365711096</v>
      </c>
      <c r="F153">
        <v>2.0585852712397701</v>
      </c>
      <c r="G153">
        <v>14.927031644905099</v>
      </c>
      <c r="H153">
        <v>1.9614608554383699</v>
      </c>
      <c r="I153" t="str">
        <f>IF(H153&gt;PV_data!$B$16,"6",IF(H153&gt;PV_data!$B$15,"5",IF(H153&gt;PV_data!$B$14,"4",IF(H153&gt;PV_data!$B$13,"3",IF(H153&gt;PV_data!$B$12,"2",IF(H153&gt;PV_data!$B$11,"1","0"))))))</f>
        <v>3</v>
      </c>
      <c r="J153">
        <f>I153*PV_data!$B$3*PV_data!$B$6</f>
        <v>11.34</v>
      </c>
      <c r="K153">
        <f>(I153*(PV_data!$B$3)*0.5)/((PV_data!$B$6)*(H153*10^-6)*500*10^3)</f>
        <v>0.16059458904144189</v>
      </c>
      <c r="L153">
        <f>(K153*PV_data!$B$6)/(2*SQRT(3))</f>
        <v>0.27815798764042143</v>
      </c>
      <c r="M153">
        <f t="shared" si="4"/>
        <v>1.1549322935234562E-3</v>
      </c>
      <c r="N153">
        <f>(E153*10^-3)*(PV_data!$B$6)^2</f>
        <v>0.19323091571655995</v>
      </c>
      <c r="O153">
        <f t="shared" si="5"/>
        <v>1.7141609171965028E-2</v>
      </c>
    </row>
    <row r="154" spans="1:15" x14ac:dyDescent="0.25">
      <c r="A154">
        <v>4</v>
      </c>
      <c r="B154">
        <v>6</v>
      </c>
      <c r="C154">
        <v>0.25</v>
      </c>
      <c r="D154">
        <v>3</v>
      </c>
      <c r="E154">
        <v>15.8337679685896</v>
      </c>
      <c r="F154">
        <v>2.09493830764232</v>
      </c>
      <c r="G154">
        <v>45.280922175078501</v>
      </c>
      <c r="H154">
        <v>1.96938365835083</v>
      </c>
      <c r="I154" t="str">
        <f>IF(H154&gt;PV_data!$B$16,"6",IF(H154&gt;PV_data!$B$15,"5",IF(H154&gt;PV_data!$B$14,"4",IF(H154&gt;PV_data!$B$13,"3",IF(H154&gt;PV_data!$B$12,"2",IF(H154&gt;PV_data!$B$11,"1","0"))))))</f>
        <v>3</v>
      </c>
      <c r="J154">
        <f>I154*PV_data!$B$3*PV_data!$B$6</f>
        <v>11.34</v>
      </c>
      <c r="K154">
        <f>(I154*(PV_data!$B$3)*0.5)/((PV_data!$B$6)*(H154*10^-6)*500*10^3)</f>
        <v>0.15994851925590889</v>
      </c>
      <c r="L154">
        <f>(K154*PV_data!$B$6)/(2*SQRT(3))</f>
        <v>0.27703896194664313</v>
      </c>
      <c r="M154">
        <f t="shared" si="4"/>
        <v>3.4753373313215954E-3</v>
      </c>
      <c r="N154">
        <f>(E154*10^-3)*(PV_data!$B$6)^2</f>
        <v>0.57001564686922557</v>
      </c>
      <c r="O154">
        <f t="shared" si="5"/>
        <v>5.0572397195815445E-2</v>
      </c>
    </row>
    <row r="155" spans="1:15" x14ac:dyDescent="0.25">
      <c r="A155">
        <v>4</v>
      </c>
      <c r="B155">
        <v>6</v>
      </c>
      <c r="C155">
        <v>0.5</v>
      </c>
      <c r="D155">
        <v>5</v>
      </c>
      <c r="E155">
        <v>10.7270285394713</v>
      </c>
      <c r="F155">
        <v>2.0929308168865202</v>
      </c>
      <c r="G155">
        <v>26.717634931838099</v>
      </c>
      <c r="H155">
        <v>2.0002590503877999</v>
      </c>
      <c r="I155" t="str">
        <f>IF(H155&gt;PV_data!$B$16,"6",IF(H155&gt;PV_data!$B$15,"5",IF(H155&gt;PV_data!$B$14,"4",IF(H155&gt;PV_data!$B$13,"3",IF(H155&gt;PV_data!$B$12,"2",IF(H155&gt;PV_data!$B$11,"1","0"))))))</f>
        <v>3</v>
      </c>
      <c r="J155">
        <f>I155*PV_data!$B$3*PV_data!$B$6</f>
        <v>11.34</v>
      </c>
      <c r="K155">
        <f>(I155*(PV_data!$B$3)*0.5)/((PV_data!$B$6)*(H155*10^-6)*500*10^3)</f>
        <v>0.15747960242396078</v>
      </c>
      <c r="L155">
        <f>(K155*PV_data!$B$6)/(2*SQRT(3))</f>
        <v>0.27276267255404701</v>
      </c>
      <c r="M155">
        <f t="shared" si="4"/>
        <v>1.9877780265665792E-3</v>
      </c>
      <c r="N155">
        <f>(E155*10^-3)*(PV_data!$B$6)^2</f>
        <v>0.38617302742096682</v>
      </c>
      <c r="O155">
        <f t="shared" si="5"/>
        <v>3.4229347923062911E-2</v>
      </c>
    </row>
    <row r="156" spans="1:15" x14ac:dyDescent="0.25">
      <c r="A156">
        <v>5</v>
      </c>
      <c r="B156">
        <v>4</v>
      </c>
      <c r="C156">
        <v>0.5</v>
      </c>
      <c r="D156">
        <v>1</v>
      </c>
      <c r="E156">
        <v>6.7088912287002298</v>
      </c>
      <c r="F156">
        <v>2.3553825680592899</v>
      </c>
      <c r="G156">
        <v>54.481109894800802</v>
      </c>
      <c r="H156">
        <v>2.0177858048956101</v>
      </c>
      <c r="I156" t="str">
        <f>IF(H156&gt;PV_data!$B$16,"6",IF(H156&gt;PV_data!$B$15,"5",IF(H156&gt;PV_data!$B$14,"4",IF(H156&gt;PV_data!$B$13,"3",IF(H156&gt;PV_data!$B$12,"2",IF(H156&gt;PV_data!$B$11,"1","0"))))))</f>
        <v>3</v>
      </c>
      <c r="J156">
        <f>I156*PV_data!$B$3*PV_data!$B$6</f>
        <v>11.34</v>
      </c>
      <c r="K156">
        <f>(I156*(PV_data!$B$3)*0.5)/((PV_data!$B$6)*(H156*10^-6)*500*10^3)</f>
        <v>0.15611171375858524</v>
      </c>
      <c r="L156">
        <f>(K156*PV_data!$B$6)/(2*SQRT(3))</f>
        <v>0.27039341988651899</v>
      </c>
      <c r="M156">
        <f t="shared" si="4"/>
        <v>3.983255677992981E-3</v>
      </c>
      <c r="N156">
        <f>(E156*10^-3)*(PV_data!$B$6)^2</f>
        <v>0.24152008423320825</v>
      </c>
      <c r="O156">
        <f t="shared" si="5"/>
        <v>2.1649324507160603E-2</v>
      </c>
    </row>
    <row r="157" spans="1:15" x14ac:dyDescent="0.25">
      <c r="A157">
        <v>4</v>
      </c>
      <c r="B157">
        <v>6</v>
      </c>
      <c r="C157">
        <v>0.25</v>
      </c>
      <c r="D157">
        <v>5</v>
      </c>
      <c r="E157">
        <v>21.447073697965202</v>
      </c>
      <c r="F157">
        <v>2.1118700106254198</v>
      </c>
      <c r="G157">
        <v>48.8706162682235</v>
      </c>
      <c r="H157">
        <v>2.02293811387552</v>
      </c>
      <c r="I157" t="str">
        <f>IF(H157&gt;PV_data!$B$16,"6",IF(H157&gt;PV_data!$B$15,"5",IF(H157&gt;PV_data!$B$14,"4",IF(H157&gt;PV_data!$B$13,"3",IF(H157&gt;PV_data!$B$12,"2",IF(H157&gt;PV_data!$B$11,"1","0"))))))</f>
        <v>3</v>
      </c>
      <c r="J157">
        <f>I157*PV_data!$B$3*PV_data!$B$6</f>
        <v>11.34</v>
      </c>
      <c r="K157">
        <f>(I157*(PV_data!$B$3)*0.5)/((PV_data!$B$6)*(H157*10^-6)*500*10^3)</f>
        <v>0.15571410605168093</v>
      </c>
      <c r="L157">
        <f>(K157*PV_data!$B$6)/(2*SQRT(3))</f>
        <v>0.2697047431366798</v>
      </c>
      <c r="M157">
        <f t="shared" si="4"/>
        <v>3.5548803184997533E-3</v>
      </c>
      <c r="N157">
        <f>(E157*10^-3)*(PV_data!$B$6)^2</f>
        <v>0.7720946531267473</v>
      </c>
      <c r="O157">
        <f t="shared" si="5"/>
        <v>6.8399429757076455E-2</v>
      </c>
    </row>
    <row r="158" spans="1:15" x14ac:dyDescent="0.25">
      <c r="A158">
        <v>5</v>
      </c>
      <c r="B158">
        <v>4</v>
      </c>
      <c r="C158">
        <v>0.25</v>
      </c>
      <c r="D158">
        <v>1</v>
      </c>
      <c r="E158">
        <v>13.414131532469099</v>
      </c>
      <c r="F158">
        <v>2.3693768603825598</v>
      </c>
      <c r="G158">
        <v>94.992828196966997</v>
      </c>
      <c r="H158">
        <v>2.0504658500816202</v>
      </c>
      <c r="I158" t="str">
        <f>IF(H158&gt;PV_data!$B$16,"6",IF(H158&gt;PV_data!$B$15,"5",IF(H158&gt;PV_data!$B$14,"4",IF(H158&gt;PV_data!$B$13,"3",IF(H158&gt;PV_data!$B$12,"2",IF(H158&gt;PV_data!$B$11,"1","0"))))))</f>
        <v>3</v>
      </c>
      <c r="J158">
        <f>I158*PV_data!$B$3*PV_data!$B$6</f>
        <v>11.34</v>
      </c>
      <c r="K158">
        <f>(I158*(PV_data!$B$3)*0.5)/((PV_data!$B$6)*(H158*10^-6)*500*10^3)</f>
        <v>0.15362362654684603</v>
      </c>
      <c r="L158">
        <f>(K158*PV_data!$B$6)/(2*SQRT(3))</f>
        <v>0.26608392642212431</v>
      </c>
      <c r="M158">
        <f t="shared" si="4"/>
        <v>6.7255545421616506E-3</v>
      </c>
      <c r="N158">
        <f>(E158*10^-3)*(PV_data!$B$6)^2</f>
        <v>0.48290873516888755</v>
      </c>
      <c r="O158">
        <f t="shared" si="5"/>
        <v>4.3177626958646319E-2</v>
      </c>
    </row>
    <row r="159" spans="1:15" x14ac:dyDescent="0.25">
      <c r="A159">
        <v>5</v>
      </c>
      <c r="B159">
        <v>4</v>
      </c>
      <c r="C159">
        <v>1</v>
      </c>
      <c r="D159">
        <v>3</v>
      </c>
      <c r="E159">
        <v>4.2793584222975696</v>
      </c>
      <c r="F159">
        <v>2.3199449155772198</v>
      </c>
      <c r="G159">
        <v>18.0181316805748</v>
      </c>
      <c r="H159">
        <v>2.1182566874200699</v>
      </c>
      <c r="I159" t="str">
        <f>IF(H159&gt;PV_data!$B$16,"6",IF(H159&gt;PV_data!$B$15,"5",IF(H159&gt;PV_data!$B$14,"4",IF(H159&gt;PV_data!$B$13,"3",IF(H159&gt;PV_data!$B$12,"2",IF(H159&gt;PV_data!$B$11,"1","0"))))))</f>
        <v>4</v>
      </c>
      <c r="J159">
        <f>I159*PV_data!$B$3*PV_data!$B$6</f>
        <v>15.120000000000001</v>
      </c>
      <c r="K159">
        <f>(I159*(PV_data!$B$3)*0.5)/((PV_data!$B$6)*(H159*10^-6)*500*10^3)</f>
        <v>0.19827625353164302</v>
      </c>
      <c r="L159">
        <f>(K159*PV_data!$B$6)/(2*SQRT(3))</f>
        <v>0.34342454505121378</v>
      </c>
      <c r="M159">
        <f t="shared" si="4"/>
        <v>2.1250659845740358E-3</v>
      </c>
      <c r="N159">
        <f>(E159*10^-3)*(PV_data!$B$6)^2</f>
        <v>0.15405690320271251</v>
      </c>
      <c r="O159">
        <f t="shared" si="5"/>
        <v>1.032949531661948E-2</v>
      </c>
    </row>
    <row r="160" spans="1:15" x14ac:dyDescent="0.25">
      <c r="A160">
        <v>5</v>
      </c>
      <c r="B160">
        <v>4</v>
      </c>
      <c r="C160">
        <v>0.5</v>
      </c>
      <c r="D160">
        <v>3</v>
      </c>
      <c r="E160">
        <v>8.5531013932148401</v>
      </c>
      <c r="F160">
        <v>2.35038137131518</v>
      </c>
      <c r="G160">
        <v>31.217746749964501</v>
      </c>
      <c r="H160">
        <v>2.1625976563775602</v>
      </c>
      <c r="I160" t="str">
        <f>IF(H160&gt;PV_data!$B$16,"6",IF(H160&gt;PV_data!$B$15,"5",IF(H160&gt;PV_data!$B$14,"4",IF(H160&gt;PV_data!$B$13,"3",IF(H160&gt;PV_data!$B$12,"2",IF(H160&gt;PV_data!$B$11,"1","0"))))))</f>
        <v>4</v>
      </c>
      <c r="J160">
        <f>I160*PV_data!$B$3*PV_data!$B$6</f>
        <v>15.120000000000001</v>
      </c>
      <c r="K160">
        <f>(I160*(PV_data!$B$3)*0.5)/((PV_data!$B$6)*(H160*10^-6)*500*10^3)</f>
        <v>0.19421088280633636</v>
      </c>
      <c r="L160">
        <f>(K160*PV_data!$B$6)/(2*SQRT(3))</f>
        <v>0.33638311640337948</v>
      </c>
      <c r="M160">
        <f t="shared" si="4"/>
        <v>3.5324004599035382E-3</v>
      </c>
      <c r="N160">
        <f>(E160*10^-3)*(PV_data!$B$6)^2</f>
        <v>0.30791165015573424</v>
      </c>
      <c r="O160">
        <f t="shared" si="5"/>
        <v>2.059815149574324E-2</v>
      </c>
    </row>
    <row r="161" spans="1:15" x14ac:dyDescent="0.25">
      <c r="A161">
        <v>5</v>
      </c>
      <c r="B161">
        <v>4</v>
      </c>
      <c r="C161">
        <v>0.25</v>
      </c>
      <c r="D161">
        <v>3</v>
      </c>
      <c r="E161">
        <v>17.101629396742499</v>
      </c>
      <c r="F161">
        <v>2.3663755772835402</v>
      </c>
      <c r="G161">
        <v>56.067531512345496</v>
      </c>
      <c r="H161">
        <v>2.1877710166693198</v>
      </c>
      <c r="I161" t="str">
        <f>IF(H161&gt;PV_data!$B$16,"6",IF(H161&gt;PV_data!$B$15,"5",IF(H161&gt;PV_data!$B$14,"4",IF(H161&gt;PV_data!$B$13,"3",IF(H161&gt;PV_data!$B$12,"2",IF(H161&gt;PV_data!$B$11,"1","0"))))))</f>
        <v>4</v>
      </c>
      <c r="J161">
        <f>I161*PV_data!$B$3*PV_data!$B$6</f>
        <v>15.120000000000001</v>
      </c>
      <c r="K161">
        <f>(I161*(PV_data!$B$3)*0.5)/((PV_data!$B$6)*(H161*10^-6)*500*10^3)</f>
        <v>0.19197621542651724</v>
      </c>
      <c r="L161">
        <f>(K161*PV_data!$B$6)/(2*SQRT(3))</f>
        <v>0.332512558963516</v>
      </c>
      <c r="M161">
        <f t="shared" si="4"/>
        <v>6.1990842994101344E-3</v>
      </c>
      <c r="N161">
        <f>(E161*10^-3)*(PV_data!$B$6)^2</f>
        <v>0.61565865828273003</v>
      </c>
      <c r="O161">
        <f t="shared" si="5"/>
        <v>4.1128157578183874E-2</v>
      </c>
    </row>
    <row r="162" spans="1:15" x14ac:dyDescent="0.25">
      <c r="A162">
        <v>4</v>
      </c>
      <c r="B162">
        <v>7</v>
      </c>
      <c r="C162">
        <v>1</v>
      </c>
      <c r="D162">
        <v>1</v>
      </c>
      <c r="E162">
        <v>3.99195141385592</v>
      </c>
      <c r="F162">
        <v>2.41220700463633</v>
      </c>
      <c r="G162">
        <v>22.774148267381499</v>
      </c>
      <c r="H162">
        <v>2.1915007060031901</v>
      </c>
      <c r="I162" t="str">
        <f>IF(H162&gt;PV_data!$B$16,"6",IF(H162&gt;PV_data!$B$15,"5",IF(H162&gt;PV_data!$B$14,"4",IF(H162&gt;PV_data!$B$13,"3",IF(H162&gt;PV_data!$B$12,"2",IF(H162&gt;PV_data!$B$11,"1","0"))))))</f>
        <v>4</v>
      </c>
      <c r="J162">
        <f>I162*PV_data!$B$3*PV_data!$B$6</f>
        <v>15.120000000000001</v>
      </c>
      <c r="K162">
        <f>(I162*(PV_data!$B$3)*0.5)/((PV_data!$B$6)*(H162*10^-6)*500*10^3)</f>
        <v>0.19164949335836021</v>
      </c>
      <c r="L162">
        <f>(K162*PV_data!$B$6)/(2*SQRT(3))</f>
        <v>0.33194665974151399</v>
      </c>
      <c r="M162">
        <f t="shared" si="4"/>
        <v>2.509451170194109E-3</v>
      </c>
      <c r="N162">
        <f>(E162*10^-3)*(PV_data!$B$6)^2</f>
        <v>0.14371025089881312</v>
      </c>
      <c r="O162">
        <f t="shared" si="5"/>
        <v>9.67061521620418E-3</v>
      </c>
    </row>
    <row r="163" spans="1:15" x14ac:dyDescent="0.25">
      <c r="A163">
        <v>5</v>
      </c>
      <c r="B163">
        <v>4</v>
      </c>
      <c r="C163">
        <v>1</v>
      </c>
      <c r="D163">
        <v>5</v>
      </c>
      <c r="E163">
        <v>5.8580338740933797</v>
      </c>
      <c r="F163">
        <v>2.3305215410710698</v>
      </c>
      <c r="G163">
        <v>16.4531997766641</v>
      </c>
      <c r="H163">
        <v>2.20314479628931</v>
      </c>
      <c r="I163" t="str">
        <f>IF(H163&gt;PV_data!$B$16,"6",IF(H163&gt;PV_data!$B$15,"5",IF(H163&gt;PV_data!$B$14,"4",IF(H163&gt;PV_data!$B$13,"3",IF(H163&gt;PV_data!$B$12,"2",IF(H163&gt;PV_data!$B$11,"1","0"))))))</f>
        <v>4</v>
      </c>
      <c r="J163">
        <f>I163*PV_data!$B$3*PV_data!$B$6</f>
        <v>15.120000000000001</v>
      </c>
      <c r="K163">
        <f>(I163*(PV_data!$B$3)*0.5)/((PV_data!$B$6)*(H163*10^-6)*500*10^3)</f>
        <v>0.19063658489782118</v>
      </c>
      <c r="L163">
        <f>(K163*PV_data!$B$6)/(2*SQRT(3))</f>
        <v>0.33019225082444403</v>
      </c>
      <c r="M163">
        <f t="shared" si="4"/>
        <v>1.7938417370016201E-3</v>
      </c>
      <c r="N163">
        <f>(E163*10^-3)*(PV_data!$B$6)^2</f>
        <v>0.21088921946736167</v>
      </c>
      <c r="O163">
        <f t="shared" si="5"/>
        <v>1.4066340026743602E-2</v>
      </c>
    </row>
    <row r="164" spans="1:15" x14ac:dyDescent="0.25">
      <c r="A164">
        <v>4</v>
      </c>
      <c r="B164">
        <v>7</v>
      </c>
      <c r="C164">
        <v>0.5</v>
      </c>
      <c r="D164">
        <v>1</v>
      </c>
      <c r="E164">
        <v>7.97824846236872</v>
      </c>
      <c r="F164">
        <v>2.4444784874268399</v>
      </c>
      <c r="G164">
        <v>37.685664392866002</v>
      </c>
      <c r="H164">
        <v>2.2414885309778301</v>
      </c>
      <c r="I164" t="str">
        <f>IF(H164&gt;PV_data!$B$16,"6",IF(H164&gt;PV_data!$B$15,"5",IF(H164&gt;PV_data!$B$14,"4",IF(H164&gt;PV_data!$B$13,"3",IF(H164&gt;PV_data!$B$12,"2",IF(H164&gt;PV_data!$B$11,"1","0"))))))</f>
        <v>4</v>
      </c>
      <c r="J164">
        <f>I164*PV_data!$B$3*PV_data!$B$6</f>
        <v>15.120000000000001</v>
      </c>
      <c r="K164">
        <f>(I164*(PV_data!$B$3)*0.5)/((PV_data!$B$6)*(H164*10^-6)*500*10^3)</f>
        <v>0.18737548472611576</v>
      </c>
      <c r="L164">
        <f>(K164*PV_data!$B$6)/(2*SQRT(3))</f>
        <v>0.32454385963847865</v>
      </c>
      <c r="M164">
        <f t="shared" si="4"/>
        <v>3.9693826733504392E-3</v>
      </c>
      <c r="N164">
        <f>(E164*10^-3)*(PV_data!$B$6)^2</f>
        <v>0.28721694464527392</v>
      </c>
      <c r="O164">
        <f t="shared" si="5"/>
        <v>1.9258354981390498E-2</v>
      </c>
    </row>
    <row r="165" spans="1:15" x14ac:dyDescent="0.25">
      <c r="A165">
        <v>5</v>
      </c>
      <c r="B165">
        <v>4</v>
      </c>
      <c r="C165">
        <v>0.5</v>
      </c>
      <c r="D165">
        <v>5</v>
      </c>
      <c r="E165">
        <v>11.708291371001501</v>
      </c>
      <c r="F165">
        <v>2.3671297758896399</v>
      </c>
      <c r="G165">
        <v>29.6323131711037</v>
      </c>
      <c r="H165">
        <v>2.24614333134459</v>
      </c>
      <c r="I165" t="str">
        <f>IF(H165&gt;PV_data!$B$16,"6",IF(H165&gt;PV_data!$B$15,"5",IF(H165&gt;PV_data!$B$14,"4",IF(H165&gt;PV_data!$B$13,"3",IF(H165&gt;PV_data!$B$12,"2",IF(H165&gt;PV_data!$B$11,"1","0"))))))</f>
        <v>4</v>
      </c>
      <c r="J165">
        <f>I165*PV_data!$B$3*PV_data!$B$6</f>
        <v>15.120000000000001</v>
      </c>
      <c r="K165">
        <f>(I165*(PV_data!$B$3)*0.5)/((PV_data!$B$6)*(H165*10^-6)*500*10^3)</f>
        <v>0.18698717670371415</v>
      </c>
      <c r="L165">
        <f>(K165*PV_data!$B$6)/(2*SQRT(3))</f>
        <v>0.32387129041469248</v>
      </c>
      <c r="M165">
        <f t="shared" si="4"/>
        <v>3.1082107504878534E-3</v>
      </c>
      <c r="N165">
        <f>(E165*10^-3)*(PV_data!$B$6)^2</f>
        <v>0.42149848935605405</v>
      </c>
      <c r="O165">
        <f t="shared" si="5"/>
        <v>2.8082453710750122E-2</v>
      </c>
    </row>
    <row r="166" spans="1:15" x14ac:dyDescent="0.25">
      <c r="A166">
        <v>4</v>
      </c>
      <c r="B166">
        <v>7</v>
      </c>
      <c r="C166">
        <v>1</v>
      </c>
      <c r="D166">
        <v>3</v>
      </c>
      <c r="E166">
        <v>5.3309634924269904</v>
      </c>
      <c r="F166">
        <v>2.39941554530738</v>
      </c>
      <c r="G166">
        <v>17.2572495685578</v>
      </c>
      <c r="H166">
        <v>2.2704178236789101</v>
      </c>
      <c r="I166" t="str">
        <f>IF(H166&gt;PV_data!$B$16,"6",IF(H166&gt;PV_data!$B$15,"5",IF(H166&gt;PV_data!$B$14,"4",IF(H166&gt;PV_data!$B$13,"3",IF(H166&gt;PV_data!$B$12,"2",IF(H166&gt;PV_data!$B$11,"1","0"))))))</f>
        <v>4</v>
      </c>
      <c r="J166">
        <f>I166*PV_data!$B$3*PV_data!$B$6</f>
        <v>15.120000000000001</v>
      </c>
      <c r="K166">
        <f>(I166*(PV_data!$B$3)*0.5)/((PV_data!$B$6)*(H166*10^-6)*500*10^3)</f>
        <v>0.1849879769352083</v>
      </c>
      <c r="L166">
        <f>(K166*PV_data!$B$6)/(2*SQRT(3))</f>
        <v>0.32040857484116042</v>
      </c>
      <c r="M166">
        <f t="shared" si="4"/>
        <v>1.7716577985525353E-3</v>
      </c>
      <c r="N166">
        <f>(E166*10^-3)*(PV_data!$B$6)^2</f>
        <v>0.19191468572737166</v>
      </c>
      <c r="O166">
        <f t="shared" si="5"/>
        <v>1.2809943354889166E-2</v>
      </c>
    </row>
    <row r="167" spans="1:15" x14ac:dyDescent="0.25">
      <c r="A167">
        <v>4</v>
      </c>
      <c r="B167">
        <v>7</v>
      </c>
      <c r="C167">
        <v>0.25</v>
      </c>
      <c r="D167">
        <v>1</v>
      </c>
      <c r="E167">
        <v>15.951576575477601</v>
      </c>
      <c r="F167">
        <v>2.4614294601012401</v>
      </c>
      <c r="G167">
        <v>65.307402604164395</v>
      </c>
      <c r="H167">
        <v>2.2706515912082299</v>
      </c>
      <c r="I167" t="str">
        <f>IF(H167&gt;PV_data!$B$16,"6",IF(H167&gt;PV_data!$B$15,"5",IF(H167&gt;PV_data!$B$14,"4",IF(H167&gt;PV_data!$B$13,"3",IF(H167&gt;PV_data!$B$12,"2",IF(H167&gt;PV_data!$B$11,"1","0"))))))</f>
        <v>4</v>
      </c>
      <c r="J167">
        <f>I167*PV_data!$B$3*PV_data!$B$6</f>
        <v>15.120000000000001</v>
      </c>
      <c r="K167">
        <f>(I167*(PV_data!$B$3)*0.5)/((PV_data!$B$6)*(H167*10^-6)*500*10^3)</f>
        <v>0.18496893210134233</v>
      </c>
      <c r="L167">
        <f>(K167*PV_data!$B$6)/(2*SQRT(3))</f>
        <v>0.32037558822128281</v>
      </c>
      <c r="M167">
        <f t="shared" si="4"/>
        <v>6.7031856017095723E-3</v>
      </c>
      <c r="N167">
        <f>(E167*10^-3)*(PV_data!$B$6)^2</f>
        <v>0.57425675671719367</v>
      </c>
      <c r="O167">
        <f t="shared" si="5"/>
        <v>3.8423276608393071E-2</v>
      </c>
    </row>
    <row r="168" spans="1:15" x14ac:dyDescent="0.25">
      <c r="A168">
        <v>5</v>
      </c>
      <c r="B168">
        <v>4</v>
      </c>
      <c r="C168">
        <v>0.25</v>
      </c>
      <c r="D168">
        <v>5</v>
      </c>
      <c r="E168">
        <v>23.409925728920001</v>
      </c>
      <c r="F168">
        <v>2.3870033307809</v>
      </c>
      <c r="G168">
        <v>54.252789561629399</v>
      </c>
      <c r="H168">
        <v>2.2713127846203598</v>
      </c>
      <c r="I168" t="str">
        <f>IF(H168&gt;PV_data!$B$16,"6",IF(H168&gt;PV_data!$B$15,"5",IF(H168&gt;PV_data!$B$14,"4",IF(H168&gt;PV_data!$B$13,"3",IF(H168&gt;PV_data!$B$12,"2",IF(H168&gt;PV_data!$B$11,"1","0"))))))</f>
        <v>4</v>
      </c>
      <c r="J168">
        <f>I168*PV_data!$B$3*PV_data!$B$6</f>
        <v>15.120000000000001</v>
      </c>
      <c r="K168">
        <f>(I168*(PV_data!$B$3)*0.5)/((PV_data!$B$6)*(H168*10^-6)*500*10^3)</f>
        <v>0.18491508648387292</v>
      </c>
      <c r="L168">
        <f>(K168*PV_data!$B$6)/(2*SQRT(3))</f>
        <v>0.3202823248760609</v>
      </c>
      <c r="M168">
        <f t="shared" si="4"/>
        <v>5.5652927991930818E-3</v>
      </c>
      <c r="N168">
        <f>(E168*10^-3)*(PV_data!$B$6)^2</f>
        <v>0.8427573262411201</v>
      </c>
      <c r="O168">
        <f t="shared" si="5"/>
        <v>5.6105993322772031E-2</v>
      </c>
    </row>
    <row r="169" spans="1:15" x14ac:dyDescent="0.25">
      <c r="A169">
        <v>4</v>
      </c>
      <c r="B169">
        <v>7</v>
      </c>
      <c r="C169">
        <v>0.5</v>
      </c>
      <c r="D169">
        <v>3</v>
      </c>
      <c r="E169">
        <v>10.6543620298668</v>
      </c>
      <c r="F169" s="1">
        <v>2.4360299669708798</v>
      </c>
      <c r="G169">
        <v>30.328459262858001</v>
      </c>
      <c r="H169">
        <v>2.3149218059835999</v>
      </c>
      <c r="I169" t="str">
        <f>IF(H169&gt;PV_data!$B$16,"6",IF(H169&gt;PV_data!$B$15,"5",IF(H169&gt;PV_data!$B$14,"4",IF(H169&gt;PV_data!$B$13,"3",IF(H169&gt;PV_data!$B$12,"2",IF(H169&gt;PV_data!$B$11,"1","0"))))))</f>
        <v>4</v>
      </c>
      <c r="J169">
        <f>I169*PV_data!$B$3*PV_data!$B$6</f>
        <v>15.120000000000001</v>
      </c>
      <c r="K169">
        <f>(I169*(PV_data!$B$3)*0.5)/((PV_data!$B$6)*(H169*10^-6)*500*10^3)</f>
        <v>0.18143161419724232</v>
      </c>
      <c r="L169">
        <f>(K169*PV_data!$B$6)/(2*SQRT(3))</f>
        <v>0.31424877388885858</v>
      </c>
      <c r="M169">
        <f t="shared" si="4"/>
        <v>2.9950048617194704E-3</v>
      </c>
      <c r="N169">
        <f>(E169*10^-3)*(PV_data!$B$6)^2</f>
        <v>0.38355703307520483</v>
      </c>
      <c r="O169">
        <f t="shared" si="5"/>
        <v>2.5565610974664307E-2</v>
      </c>
    </row>
    <row r="170" spans="1:15" x14ac:dyDescent="0.25">
      <c r="A170">
        <v>4</v>
      </c>
      <c r="B170">
        <v>7</v>
      </c>
      <c r="C170">
        <v>1</v>
      </c>
      <c r="D170">
        <v>5</v>
      </c>
      <c r="E170">
        <v>7.95240748688295</v>
      </c>
      <c r="F170">
        <v>2.4033016976130099</v>
      </c>
      <c r="G170">
        <v>18.707872245655899</v>
      </c>
      <c r="H170">
        <v>2.32483218597147</v>
      </c>
      <c r="I170" t="str">
        <f>IF(H170&gt;PV_data!$B$16,"6",IF(H170&gt;PV_data!$B$15,"5",IF(H170&gt;PV_data!$B$14,"4",IF(H170&gt;PV_data!$B$13,"3",IF(H170&gt;PV_data!$B$12,"2",IF(H170&gt;PV_data!$B$11,"1","0"))))))</f>
        <v>4</v>
      </c>
      <c r="J170">
        <f>I170*PV_data!$B$3*PV_data!$B$6</f>
        <v>15.120000000000001</v>
      </c>
      <c r="K170">
        <f>(I170*(PV_data!$B$3)*0.5)/((PV_data!$B$6)*(H170*10^-6)*500*10^3)</f>
        <v>0.18065820085181589</v>
      </c>
      <c r="L170">
        <f>(K170*PV_data!$B$6)/(2*SQRT(3))</f>
        <v>0.31290918267932821</v>
      </c>
      <c r="M170">
        <f t="shared" si="4"/>
        <v>1.8317281170638388E-3</v>
      </c>
      <c r="N170">
        <f>(E170*10^-3)*(PV_data!$B$6)^2</f>
        <v>0.2862866695277862</v>
      </c>
      <c r="O170">
        <f t="shared" si="5"/>
        <v>1.9055449579685847E-2</v>
      </c>
    </row>
    <row r="171" spans="1:15" x14ac:dyDescent="0.25">
      <c r="A171">
        <v>4</v>
      </c>
      <c r="B171">
        <v>7</v>
      </c>
      <c r="C171">
        <v>0.25</v>
      </c>
      <c r="D171">
        <v>3</v>
      </c>
      <c r="E171">
        <v>21.3021775811916</v>
      </c>
      <c r="F171">
        <v>2.4561104526892801</v>
      </c>
      <c r="G171">
        <v>54.588081781797101</v>
      </c>
      <c r="H171">
        <v>2.3409887303794998</v>
      </c>
      <c r="I171" t="str">
        <f>IF(H171&gt;PV_data!$B$16,"6",IF(H171&gt;PV_data!$B$15,"5",IF(H171&gt;PV_data!$B$14,"4",IF(H171&gt;PV_data!$B$13,"3",IF(H171&gt;PV_data!$B$12,"2",IF(H171&gt;PV_data!$B$11,"1","0"))))))</f>
        <v>4</v>
      </c>
      <c r="J171">
        <f>I171*PV_data!$B$3*PV_data!$B$6</f>
        <v>15.120000000000001</v>
      </c>
      <c r="K171">
        <f>(I171*(PV_data!$B$3)*0.5)/((PV_data!$B$6)*(H171*10^-6)*500*10^3)</f>
        <v>0.17941137201968224</v>
      </c>
      <c r="L171">
        <f>(K171*PV_data!$B$6)/(2*SQRT(3))</f>
        <v>0.3107496117937309</v>
      </c>
      <c r="M171">
        <f t="shared" si="4"/>
        <v>5.2713156525862614E-3</v>
      </c>
      <c r="N171">
        <f>(E171*10^-3)*(PV_data!$B$6)^2</f>
        <v>0.76687839292289761</v>
      </c>
      <c r="O171">
        <f t="shared" si="5"/>
        <v>5.1068102419013474E-2</v>
      </c>
    </row>
    <row r="172" spans="1:15" x14ac:dyDescent="0.25">
      <c r="A172">
        <v>4</v>
      </c>
      <c r="B172">
        <v>7</v>
      </c>
      <c r="C172">
        <v>0.5</v>
      </c>
      <c r="D172">
        <v>5</v>
      </c>
      <c r="E172">
        <v>15.893312560235699</v>
      </c>
      <c r="F172">
        <v>2.4482909494479301</v>
      </c>
      <c r="G172">
        <v>34.217160889791202</v>
      </c>
      <c r="H172">
        <v>2.3724877081548499</v>
      </c>
      <c r="I172" t="str">
        <f>IF(H172&gt;PV_data!$B$16,"6",IF(H172&gt;PV_data!$B$15,"5",IF(H172&gt;PV_data!$B$14,"4",IF(H172&gt;PV_data!$B$13,"3",IF(H172&gt;PV_data!$B$12,"2",IF(H172&gt;PV_data!$B$11,"1","0"))))))</f>
        <v>4</v>
      </c>
      <c r="J172">
        <f>I172*PV_data!$B$3*PV_data!$B$6</f>
        <v>15.120000000000001</v>
      </c>
      <c r="K172">
        <f>(I172*(PV_data!$B$3)*0.5)/((PV_data!$B$6)*(H172*10^-6)*500*10^3)</f>
        <v>0.17702936818443868</v>
      </c>
      <c r="L172">
        <f>(K172*PV_data!$B$6)/(2*SQRT(3))</f>
        <v>0.30662386012726511</v>
      </c>
      <c r="M172">
        <f t="shared" si="4"/>
        <v>3.2170355885219912E-3</v>
      </c>
      <c r="N172">
        <f>(E172*10^-3)*(PV_data!$B$6)^2</f>
        <v>0.57215925216848529</v>
      </c>
      <c r="O172">
        <f t="shared" si="5"/>
        <v>3.8053987285516358E-2</v>
      </c>
    </row>
    <row r="173" spans="1:15" x14ac:dyDescent="0.25">
      <c r="A173">
        <v>5</v>
      </c>
      <c r="B173">
        <v>5</v>
      </c>
      <c r="C173">
        <v>1</v>
      </c>
      <c r="D173">
        <v>1</v>
      </c>
      <c r="E173">
        <v>4.1116589494380698</v>
      </c>
      <c r="F173">
        <v>2.7402793787935198</v>
      </c>
      <c r="G173">
        <v>33.967625685093402</v>
      </c>
      <c r="H173">
        <v>2.3922373823987502</v>
      </c>
      <c r="I173" t="str">
        <f>IF(H173&gt;PV_data!$B$16,"6",IF(H173&gt;PV_data!$B$15,"5",IF(H173&gt;PV_data!$B$14,"4",IF(H173&gt;PV_data!$B$13,"3",IF(H173&gt;PV_data!$B$12,"2",IF(H173&gt;PV_data!$B$11,"1","0"))))))</f>
        <v>4</v>
      </c>
      <c r="J173">
        <f>I173*PV_data!$B$3*PV_data!$B$6</f>
        <v>15.120000000000001</v>
      </c>
      <c r="K173">
        <f>(I173*(PV_data!$B$3)*0.5)/((PV_data!$B$6)*(H173*10^-6)*500*10^3)</f>
        <v>0.17556786090302484</v>
      </c>
      <c r="L173">
        <f>(K173*PV_data!$B$6)/(2*SQRT(3))</f>
        <v>0.30409245526022449</v>
      </c>
      <c r="M173">
        <f t="shared" si="4"/>
        <v>3.1410618009565412E-3</v>
      </c>
      <c r="N173">
        <f>(E173*10^-3)*(PV_data!$B$6)^2</f>
        <v>0.1480197221797705</v>
      </c>
      <c r="O173">
        <f t="shared" si="5"/>
        <v>9.9974063479316821E-3</v>
      </c>
    </row>
    <row r="174" spans="1:15" x14ac:dyDescent="0.25">
      <c r="A174">
        <v>4</v>
      </c>
      <c r="B174">
        <v>7</v>
      </c>
      <c r="C174">
        <v>0.25</v>
      </c>
      <c r="D174">
        <v>5</v>
      </c>
      <c r="E174">
        <v>31.776845212198101</v>
      </c>
      <c r="F174">
        <v>2.4727873734143402</v>
      </c>
      <c r="G174">
        <v>63.295308568757498</v>
      </c>
      <c r="H174">
        <v>2.4001535858596301</v>
      </c>
      <c r="I174" t="str">
        <f>IF(H174&gt;PV_data!$B$16,"6",IF(H174&gt;PV_data!$B$15,"5",IF(H174&gt;PV_data!$B$14,"4",IF(H174&gt;PV_data!$B$13,"3",IF(H174&gt;PV_data!$B$12,"2",IF(H174&gt;PV_data!$B$11,"1","0"))))))</f>
        <v>4</v>
      </c>
      <c r="J174">
        <f>I174*PV_data!$B$3*PV_data!$B$6</f>
        <v>15.120000000000001</v>
      </c>
      <c r="K174">
        <f>(I174*(PV_data!$B$3)*0.5)/((PV_data!$B$6)*(H174*10^-6)*500*10^3)</f>
        <v>0.17498880174769083</v>
      </c>
      <c r="L174">
        <f>(K174*PV_data!$B$6)/(2*SQRT(3))</f>
        <v>0.30308949538259805</v>
      </c>
      <c r="M174">
        <f t="shared" si="4"/>
        <v>5.8145122618893444E-3</v>
      </c>
      <c r="N174">
        <f>(E174*10^-3)*(PV_data!$B$6)^2</f>
        <v>1.1439664276391317</v>
      </c>
      <c r="O174">
        <f t="shared" si="5"/>
        <v>7.6043712956416737E-2</v>
      </c>
    </row>
    <row r="175" spans="1:15" x14ac:dyDescent="0.25">
      <c r="A175">
        <v>5</v>
      </c>
      <c r="B175">
        <v>5</v>
      </c>
      <c r="C175">
        <v>0.5</v>
      </c>
      <c r="D175">
        <v>1</v>
      </c>
      <c r="E175">
        <v>8.2181793016964697</v>
      </c>
      <c r="F175">
        <v>2.7731595394042201</v>
      </c>
      <c r="G175">
        <v>55.500561990348501</v>
      </c>
      <c r="H175">
        <v>2.4543415178066401</v>
      </c>
      <c r="I175" t="str">
        <f>IF(H175&gt;PV_data!$B$16,"6",IF(H175&gt;PV_data!$B$15,"5",IF(H175&gt;PV_data!$B$14,"4",IF(H175&gt;PV_data!$B$13,"3",IF(H175&gt;PV_data!$B$12,"2",IF(H175&gt;PV_data!$B$11,"1","0"))))))</f>
        <v>4</v>
      </c>
      <c r="J175">
        <f>I175*PV_data!$B$3*PV_data!$B$6</f>
        <v>15.120000000000001</v>
      </c>
      <c r="K175">
        <f>(I175*(PV_data!$B$3)*0.5)/((PV_data!$B$6)*(H175*10^-6)*500*10^3)</f>
        <v>0.17112532911692721</v>
      </c>
      <c r="L175">
        <f>(K175*PV_data!$B$6)/(2*SQRT(3))</f>
        <v>0.29639776449246369</v>
      </c>
      <c r="M175">
        <f t="shared" si="4"/>
        <v>4.8758151029560685E-3</v>
      </c>
      <c r="N175">
        <f>(E175*10^-3)*(PV_data!$B$6)^2</f>
        <v>0.29585445486107292</v>
      </c>
      <c r="O175">
        <f t="shared" si="5"/>
        <v>1.9889568119314086E-2</v>
      </c>
    </row>
    <row r="176" spans="1:15" x14ac:dyDescent="0.25">
      <c r="A176">
        <v>5</v>
      </c>
      <c r="B176">
        <v>5</v>
      </c>
      <c r="C176">
        <v>0.25</v>
      </c>
      <c r="D176">
        <v>1</v>
      </c>
      <c r="E176">
        <v>16.432023661922798</v>
      </c>
      <c r="F176">
        <v>2.7904778929377501</v>
      </c>
      <c r="G176">
        <v>95.8598400128473</v>
      </c>
      <c r="H176">
        <v>2.4907057184543699</v>
      </c>
      <c r="I176" t="str">
        <f>IF(H176&gt;PV_data!$B$16,"6",IF(H176&gt;PV_data!$B$15,"5",IF(H176&gt;PV_data!$B$14,"4",IF(H176&gt;PV_data!$B$13,"3",IF(H176&gt;PV_data!$B$12,"2",IF(H176&gt;PV_data!$B$11,"1","0"))))))</f>
        <v>4</v>
      </c>
      <c r="J176">
        <f>I176*PV_data!$B$3*PV_data!$B$6</f>
        <v>15.120000000000001</v>
      </c>
      <c r="K176">
        <f>(I176*(PV_data!$B$3)*0.5)/((PV_data!$B$6)*(H176*10^-6)*500*10^3)</f>
        <v>0.16862690637761688</v>
      </c>
      <c r="L176">
        <f>(K176*PV_data!$B$6)/(2*SQRT(3))</f>
        <v>0.29207036936919278</v>
      </c>
      <c r="M176">
        <f t="shared" si="4"/>
        <v>8.1773333018787947E-3</v>
      </c>
      <c r="N176">
        <f>(E176*10^-3)*(PV_data!$B$6)^2</f>
        <v>0.59155285182922079</v>
      </c>
      <c r="O176">
        <f t="shared" si="5"/>
        <v>3.9664694783802877E-2</v>
      </c>
    </row>
    <row r="177" spans="1:15" x14ac:dyDescent="0.25">
      <c r="A177">
        <v>5</v>
      </c>
      <c r="B177">
        <v>5</v>
      </c>
      <c r="C177">
        <v>1</v>
      </c>
      <c r="D177">
        <v>3</v>
      </c>
      <c r="E177">
        <v>5.4529243615526903</v>
      </c>
      <c r="F177">
        <v>2.7274818067872801</v>
      </c>
      <c r="G177">
        <v>20.620301506119301</v>
      </c>
      <c r="H177">
        <v>2.5430356813028299</v>
      </c>
      <c r="I177" t="str">
        <f>IF(H177&gt;PV_data!$B$16,"6",IF(H177&gt;PV_data!$B$15,"5",IF(H177&gt;PV_data!$B$14,"4",IF(H177&gt;PV_data!$B$13,"3",IF(H177&gt;PV_data!$B$12,"2",IF(H177&gt;PV_data!$B$11,"1","0"))))))</f>
        <v>4</v>
      </c>
      <c r="J177">
        <f>I177*PV_data!$B$3*PV_data!$B$6</f>
        <v>15.120000000000001</v>
      </c>
      <c r="K177">
        <f>(I177*(PV_data!$B$3)*0.5)/((PV_data!$B$6)*(H177*10^-6)*500*10^3)</f>
        <v>0.1651569433681043</v>
      </c>
      <c r="L177">
        <f>(K177*PV_data!$B$6)/(2*SQRT(3))</f>
        <v>0.2860602171363324</v>
      </c>
      <c r="M177">
        <f t="shared" si="4"/>
        <v>1.6873685065958912E-3</v>
      </c>
      <c r="N177">
        <f>(E177*10^-3)*(PV_data!$B$6)^2</f>
        <v>0.19630527701589684</v>
      </c>
      <c r="O177">
        <f t="shared" si="5"/>
        <v>1.3094751687995551E-2</v>
      </c>
    </row>
    <row r="178" spans="1:15" x14ac:dyDescent="0.25">
      <c r="A178">
        <v>5</v>
      </c>
      <c r="B178">
        <v>5</v>
      </c>
      <c r="C178">
        <v>0.5</v>
      </c>
      <c r="D178">
        <v>3</v>
      </c>
      <c r="E178">
        <v>10.899043563642699</v>
      </c>
      <c r="F178">
        <v>2.7649942486537702</v>
      </c>
      <c r="G178">
        <v>35.7241809600525</v>
      </c>
      <c r="H178">
        <v>2.5934186584913101</v>
      </c>
      <c r="I178" t="str">
        <f>IF(H178&gt;PV_data!$B$16,"6",IF(H178&gt;PV_data!$B$15,"5",IF(H178&gt;PV_data!$B$14,"4",IF(H178&gt;PV_data!$B$13,"3",IF(H178&gt;PV_data!$B$12,"2",IF(H178&gt;PV_data!$B$11,"1","0"))))))</f>
        <v>4</v>
      </c>
      <c r="J178">
        <f>I178*PV_data!$B$3*PV_data!$B$6</f>
        <v>15.120000000000001</v>
      </c>
      <c r="K178">
        <f>(I178*(PV_data!$B$3)*0.5)/((PV_data!$B$6)*(H178*10^-6)*500*10^3)</f>
        <v>0.16194839912362238</v>
      </c>
      <c r="L178">
        <f>(K178*PV_data!$B$6)/(2*SQRT(3))</f>
        <v>0.28050285548655707</v>
      </c>
      <c r="M178">
        <f t="shared" si="4"/>
        <v>2.810844716837734E-3</v>
      </c>
      <c r="N178">
        <f>(E178*10^-3)*(PV_data!$B$6)^2</f>
        <v>0.39236556829113717</v>
      </c>
      <c r="O178">
        <f t="shared" si="5"/>
        <v>2.6136006151321091E-2</v>
      </c>
    </row>
    <row r="179" spans="1:15" x14ac:dyDescent="0.25">
      <c r="A179">
        <v>5</v>
      </c>
      <c r="B179">
        <v>5</v>
      </c>
      <c r="C179">
        <v>0.25</v>
      </c>
      <c r="D179">
        <v>3</v>
      </c>
      <c r="E179">
        <v>21.792387921053901</v>
      </c>
      <c r="F179">
        <v>2.7848700508659299</v>
      </c>
      <c r="G179">
        <v>64.089977905670594</v>
      </c>
      <c r="H179">
        <v>2.6221026447717399</v>
      </c>
      <c r="I179" t="str">
        <f>IF(H179&gt;PV_data!$B$16,"6",IF(H179&gt;PV_data!$B$15,"5",IF(H179&gt;PV_data!$B$14,"4",IF(H179&gt;PV_data!$B$13,"3",IF(H179&gt;PV_data!$B$12,"2",IF(H179&gt;PV_data!$B$11,"1","0"))))))</f>
        <v>4</v>
      </c>
      <c r="J179">
        <f>I179*PV_data!$B$3*PV_data!$B$6</f>
        <v>15.120000000000001</v>
      </c>
      <c r="K179">
        <f>(I179*(PV_data!$B$3)*0.5)/((PV_data!$B$6)*(H179*10^-6)*500*10^3)</f>
        <v>0.16017679583880748</v>
      </c>
      <c r="L179">
        <f>(K179*PV_data!$B$6)/(2*SQRT(3))</f>
        <v>0.2774343485864017</v>
      </c>
      <c r="M179">
        <f t="shared" si="4"/>
        <v>4.9329939206392004E-3</v>
      </c>
      <c r="N179">
        <f>(E179*10^-3)*(PV_data!$B$6)^2</f>
        <v>0.78452596515794049</v>
      </c>
      <c r="O179">
        <f t="shared" si="5"/>
        <v>5.2212894118953676E-2</v>
      </c>
    </row>
    <row r="180" spans="1:15" x14ac:dyDescent="0.25">
      <c r="A180">
        <v>5</v>
      </c>
      <c r="B180">
        <v>5</v>
      </c>
      <c r="C180">
        <v>1</v>
      </c>
      <c r="D180">
        <v>5</v>
      </c>
      <c r="E180">
        <v>8.0179974051825393</v>
      </c>
      <c r="F180">
        <v>2.73836181734461</v>
      </c>
      <c r="G180">
        <v>20.431831753522701</v>
      </c>
      <c r="H180">
        <v>2.6285373876701499</v>
      </c>
      <c r="I180" t="str">
        <f>IF(H180&gt;PV_data!$B$16,"6",IF(H180&gt;PV_data!$B$15,"5",IF(H180&gt;PV_data!$B$14,"4",IF(H180&gt;PV_data!$B$13,"3",IF(H180&gt;PV_data!$B$12,"2",IF(H180&gt;PV_data!$B$11,"1","0"))))))</f>
        <v>5</v>
      </c>
      <c r="J180">
        <f>I180*PV_data!$B$3*PV_data!$B$6</f>
        <v>18.899999999999999</v>
      </c>
      <c r="K180">
        <f>(I180*(PV_data!$B$3)*0.5)/((PV_data!$B$6)*(H180*10^-6)*500*10^3)</f>
        <v>0.19973084745252301</v>
      </c>
      <c r="L180">
        <f>(K180*PV_data!$B$6)/(2*SQRT(3))</f>
        <v>0.34594397562655871</v>
      </c>
      <c r="M180">
        <f t="shared" si="4"/>
        <v>2.4452251153787392E-3</v>
      </c>
      <c r="N180">
        <f>(E180*10^-3)*(PV_data!$B$6)^2</f>
        <v>0.28864790658657141</v>
      </c>
      <c r="O180">
        <f t="shared" si="5"/>
        <v>1.5401753000103185E-2</v>
      </c>
    </row>
    <row r="181" spans="1:15" x14ac:dyDescent="0.25">
      <c r="A181">
        <v>5</v>
      </c>
      <c r="B181">
        <v>5</v>
      </c>
      <c r="C181">
        <v>0.5</v>
      </c>
      <c r="D181">
        <v>5</v>
      </c>
      <c r="E181">
        <v>16.025884236726601</v>
      </c>
      <c r="F181">
        <v>2.7840528989300699</v>
      </c>
      <c r="G181">
        <v>37.110194430692601</v>
      </c>
      <c r="H181">
        <v>2.6789556175704199</v>
      </c>
      <c r="I181" t="str">
        <f>IF(H181&gt;PV_data!$B$16,"6",IF(H181&gt;PV_data!$B$15,"5",IF(H181&gt;PV_data!$B$14,"4",IF(H181&gt;PV_data!$B$13,"3",IF(H181&gt;PV_data!$B$12,"2",IF(H181&gt;PV_data!$B$11,"1","0"))))))</f>
        <v>5</v>
      </c>
      <c r="J181">
        <f>I181*PV_data!$B$3*PV_data!$B$6</f>
        <v>18.899999999999999</v>
      </c>
      <c r="K181">
        <f>(I181*(PV_data!$B$3)*0.5)/((PV_data!$B$6)*(H181*10^-6)*500*10^3)</f>
        <v>0.19597189164191134</v>
      </c>
      <c r="L181">
        <f>(K181*PV_data!$B$6)/(2*SQRT(3))</f>
        <v>0.3394332731791731</v>
      </c>
      <c r="M181">
        <f t="shared" si="4"/>
        <v>4.2756490823071605E-3</v>
      </c>
      <c r="N181">
        <f>(E181*10^-3)*(PV_data!$B$6)^2</f>
        <v>0.57693183252215763</v>
      </c>
      <c r="O181">
        <f t="shared" si="5"/>
        <v>3.0751718603410836E-2</v>
      </c>
    </row>
    <row r="182" spans="1:15" x14ac:dyDescent="0.25">
      <c r="A182">
        <v>5</v>
      </c>
      <c r="B182">
        <v>5</v>
      </c>
      <c r="C182">
        <v>0.25</v>
      </c>
      <c r="D182">
        <v>5</v>
      </c>
      <c r="E182">
        <v>32.043380986095798</v>
      </c>
      <c r="F182">
        <v>2.80928293971311</v>
      </c>
      <c r="G182">
        <v>68.332547092153206</v>
      </c>
      <c r="H182">
        <v>2.7090254761900701</v>
      </c>
      <c r="I182" t="str">
        <f>IF(H182&gt;PV_data!$B$16,"6",IF(H182&gt;PV_data!$B$15,"5",IF(H182&gt;PV_data!$B$14,"4",IF(H182&gt;PV_data!$B$13,"3",IF(H182&gt;PV_data!$B$12,"2",IF(H182&gt;PV_data!$B$11,"1","0"))))))</f>
        <v>5</v>
      </c>
      <c r="J182">
        <f>I182*PV_data!$B$3*PV_data!$B$6</f>
        <v>18.899999999999999</v>
      </c>
      <c r="K182">
        <f>(I182*(PV_data!$B$3)*0.5)/((PV_data!$B$6)*(H182*10^-6)*500*10^3)</f>
        <v>0.19379662709497719</v>
      </c>
      <c r="L182">
        <f>(K182*PV_data!$B$6)/(2*SQRT(3))</f>
        <v>0.33566560446397986</v>
      </c>
      <c r="M182">
        <f t="shared" si="4"/>
        <v>7.699123611151935E-3</v>
      </c>
      <c r="N182">
        <f>(E182*10^-3)*(PV_data!$B$6)^2</f>
        <v>1.1535617154994489</v>
      </c>
      <c r="O182">
        <f t="shared" si="5"/>
        <v>6.1442372439714329E-2</v>
      </c>
    </row>
    <row r="183" spans="1:15" x14ac:dyDescent="0.25">
      <c r="A183">
        <v>5</v>
      </c>
      <c r="B183">
        <v>6</v>
      </c>
      <c r="C183">
        <v>1</v>
      </c>
      <c r="D183">
        <v>1</v>
      </c>
      <c r="E183">
        <v>5.1326517200370398</v>
      </c>
      <c r="F183">
        <v>3.21219516616685</v>
      </c>
      <c r="G183">
        <v>34.790378657563998</v>
      </c>
      <c r="H183">
        <v>2.88949457020014</v>
      </c>
      <c r="I183" t="str">
        <f>IF(H183&gt;PV_data!$B$16,"6",IF(H183&gt;PV_data!$B$15,"5",IF(H183&gt;PV_data!$B$14,"4",IF(H183&gt;PV_data!$B$13,"3",IF(H183&gt;PV_data!$B$12,"2",IF(H183&gt;PV_data!$B$11,"1","0"))))))</f>
        <v>5</v>
      </c>
      <c r="J183">
        <f>I183*PV_data!$B$3*PV_data!$B$6</f>
        <v>18.899999999999999</v>
      </c>
      <c r="K183">
        <f>(I183*(PV_data!$B$3)*0.5)/((PV_data!$B$6)*(H183*10^-6)*500*10^3)</f>
        <v>0.18169267574143119</v>
      </c>
      <c r="L183">
        <f>(K183*PV_data!$B$6)/(2*SQRT(3))</f>
        <v>0.31470094574729607</v>
      </c>
      <c r="M183">
        <f t="shared" si="4"/>
        <v>3.4455237809850846E-3</v>
      </c>
      <c r="N183">
        <f>(E183*10^-3)*(PV_data!$B$6)^2</f>
        <v>0.18477546192133343</v>
      </c>
      <c r="O183">
        <f t="shared" si="5"/>
        <v>9.958782312291985E-3</v>
      </c>
    </row>
    <row r="184" spans="1:15" x14ac:dyDescent="0.25">
      <c r="A184">
        <v>5</v>
      </c>
      <c r="B184">
        <v>6</v>
      </c>
      <c r="C184">
        <v>0.5</v>
      </c>
      <c r="D184">
        <v>1</v>
      </c>
      <c r="E184">
        <v>10.259263110876301</v>
      </c>
      <c r="F184">
        <v>3.2527706334904298</v>
      </c>
      <c r="G184">
        <v>56.824620588760602</v>
      </c>
      <c r="H184">
        <v>2.9586181475518498</v>
      </c>
      <c r="I184" t="str">
        <f>IF(H184&gt;PV_data!$B$16,"6",IF(H184&gt;PV_data!$B$15,"5",IF(H184&gt;PV_data!$B$14,"4",IF(H184&gt;PV_data!$B$13,"3",IF(H184&gt;PV_data!$B$12,"2",IF(H184&gt;PV_data!$B$11,"1","0"))))))</f>
        <v>5</v>
      </c>
      <c r="J184">
        <f>I184*PV_data!$B$3*PV_data!$B$6</f>
        <v>18.899999999999999</v>
      </c>
      <c r="K184">
        <f>(I184*(PV_data!$B$3)*0.5)/((PV_data!$B$6)*(H184*10^-6)*500*10^3)</f>
        <v>0.17744770491400477</v>
      </c>
      <c r="L184">
        <f>(K184*PV_data!$B$6)/(2*SQRT(3))</f>
        <v>0.30734844059754585</v>
      </c>
      <c r="M184">
        <f t="shared" si="4"/>
        <v>5.3678277679140903E-3</v>
      </c>
      <c r="N184">
        <f>(E184*10^-3)*(PV_data!$B$6)^2</f>
        <v>0.36933347199154681</v>
      </c>
      <c r="O184">
        <f t="shared" si="5"/>
        <v>1.9825465595738674E-2</v>
      </c>
    </row>
    <row r="185" spans="1:15" x14ac:dyDescent="0.25">
      <c r="A185">
        <v>5</v>
      </c>
      <c r="B185">
        <v>6</v>
      </c>
      <c r="C185">
        <v>0.25</v>
      </c>
      <c r="D185">
        <v>1</v>
      </c>
      <c r="E185">
        <v>20.5135556950923</v>
      </c>
      <c r="F185">
        <v>3.2741449556562898</v>
      </c>
      <c r="G185">
        <v>98.848718713233396</v>
      </c>
      <c r="H185">
        <v>2.9975119071035699</v>
      </c>
      <c r="I185" t="str">
        <f>IF(H185&gt;PV_data!$B$16,"6",IF(H185&gt;PV_data!$B$15,"5",IF(H185&gt;PV_data!$B$14,"4",IF(H185&gt;PV_data!$B$13,"3",IF(H185&gt;PV_data!$B$12,"2",IF(H185&gt;PV_data!$B$11,"1","0"))))))</f>
        <v>5</v>
      </c>
      <c r="J185">
        <f>I185*PV_data!$B$3*PV_data!$B$6</f>
        <v>18.899999999999999</v>
      </c>
      <c r="K185">
        <f>(I185*(PV_data!$B$3)*0.5)/((PV_data!$B$6)*(H185*10^-6)*500*10^3)</f>
        <v>0.1751452592251071</v>
      </c>
      <c r="L185">
        <f>(K185*PV_data!$B$6)/(2*SQRT(3))</f>
        <v>0.30336048768270718</v>
      </c>
      <c r="M185">
        <f t="shared" si="4"/>
        <v>9.0968089116713925E-3</v>
      </c>
      <c r="N185">
        <f>(E185*10^-3)*(PV_data!$B$6)^2</f>
        <v>0.7384880050233229</v>
      </c>
      <c r="O185">
        <f t="shared" si="5"/>
        <v>3.9554752060052614E-2</v>
      </c>
    </row>
    <row r="186" spans="1:15" x14ac:dyDescent="0.25">
      <c r="A186">
        <v>5</v>
      </c>
      <c r="B186">
        <v>6</v>
      </c>
      <c r="C186">
        <v>1</v>
      </c>
      <c r="D186">
        <v>3</v>
      </c>
      <c r="E186">
        <v>7.1961995356794599</v>
      </c>
      <c r="F186">
        <v>3.18885577217184</v>
      </c>
      <c r="G186">
        <v>21.784151671132701</v>
      </c>
      <c r="H186">
        <v>3.0241539893521998</v>
      </c>
      <c r="I186" t="str">
        <f>IF(H186&gt;PV_data!$B$16,"6",IF(H186&gt;PV_data!$B$15,"5",IF(H186&gt;PV_data!$B$14,"4",IF(H186&gt;PV_data!$B$13,"3",IF(H186&gt;PV_data!$B$12,"2",IF(H186&gt;PV_data!$B$11,"1","0"))))))</f>
        <v>5</v>
      </c>
      <c r="J186">
        <f>I186*PV_data!$B$3*PV_data!$B$6</f>
        <v>18.899999999999999</v>
      </c>
      <c r="K186">
        <f>(I186*(PV_data!$B$3)*0.5)/((PV_data!$B$6)*(H186*10^-6)*500*10^3)</f>
        <v>0.17360227086599503</v>
      </c>
      <c r="L186">
        <f>(K186*PV_data!$B$6)/(2*SQRT(3))</f>
        <v>0.30068795344923771</v>
      </c>
      <c r="M186">
        <f t="shared" si="4"/>
        <v>1.9695758497726441E-3</v>
      </c>
      <c r="N186">
        <f>(E186*10^-3)*(PV_data!$B$6)^2</f>
        <v>0.2590631832844606</v>
      </c>
      <c r="O186">
        <f t="shared" si="5"/>
        <v>1.3811257097049379E-2</v>
      </c>
    </row>
    <row r="187" spans="1:15" x14ac:dyDescent="0.25">
      <c r="A187">
        <v>5</v>
      </c>
      <c r="B187">
        <v>6</v>
      </c>
      <c r="C187">
        <v>0.5</v>
      </c>
      <c r="D187">
        <v>3</v>
      </c>
      <c r="E187">
        <v>14.383923919301999</v>
      </c>
      <c r="F187">
        <v>3.2349596515030301</v>
      </c>
      <c r="G187">
        <v>38.511460859489802</v>
      </c>
      <c r="H187">
        <v>3.0814907380961198</v>
      </c>
      <c r="I187" t="str">
        <f>IF(H187&gt;PV_data!$B$16,"6",IF(H187&gt;PV_data!$B$15,"5",IF(H187&gt;PV_data!$B$14,"4",IF(H187&gt;PV_data!$B$13,"3",IF(H187&gt;PV_data!$B$12,"2",IF(H187&gt;PV_data!$B$11,"1","0"))))))</f>
        <v>5</v>
      </c>
      <c r="J187">
        <f>I187*PV_data!$B$3*PV_data!$B$6</f>
        <v>18.899999999999999</v>
      </c>
      <c r="K187">
        <f>(I187*(PV_data!$B$3)*0.5)/((PV_data!$B$6)*(H187*10^-6)*500*10^3)</f>
        <v>0.17037208436471499</v>
      </c>
      <c r="L187">
        <f>(K187*PV_data!$B$6)/(2*SQRT(3))</f>
        <v>0.29509310631109753</v>
      </c>
      <c r="M187">
        <f t="shared" si="4"/>
        <v>3.3535757545774874E-3</v>
      </c>
      <c r="N187">
        <f>(E187*10^-3)*(PV_data!$B$6)^2</f>
        <v>0.51782126109487192</v>
      </c>
      <c r="O187">
        <f t="shared" si="5"/>
        <v>2.7575388193092566E-2</v>
      </c>
    </row>
    <row r="188" spans="1:15" x14ac:dyDescent="0.25">
      <c r="A188">
        <v>5</v>
      </c>
      <c r="B188">
        <v>6</v>
      </c>
      <c r="C188">
        <v>1</v>
      </c>
      <c r="D188">
        <v>5</v>
      </c>
      <c r="E188">
        <v>11.8983261363441</v>
      </c>
      <c r="F188">
        <v>3.16964702266585</v>
      </c>
      <c r="G188">
        <v>19.604130869989401</v>
      </c>
      <c r="H188">
        <v>3.11241265264385</v>
      </c>
      <c r="I188" t="str">
        <f>IF(H188&gt;PV_data!$B$16,"6",IF(H188&gt;PV_data!$B$15,"5",IF(H188&gt;PV_data!$B$14,"4",IF(H188&gt;PV_data!$B$13,"3",IF(H188&gt;PV_data!$B$12,"2",IF(H188&gt;PV_data!$B$11,"1","0"))))))</f>
        <v>5</v>
      </c>
      <c r="J188">
        <f>I188*PV_data!$B$3*PV_data!$B$6</f>
        <v>18.899999999999999</v>
      </c>
      <c r="K188">
        <f>(I188*(PV_data!$B$3)*0.5)/((PV_data!$B$6)*(H188*10^-6)*500*10^3)</f>
        <v>0.16867943251484888</v>
      </c>
      <c r="L188">
        <f>(K188*PV_data!$B$6)/(2*SQRT(3))</f>
        <v>0.29216134730760396</v>
      </c>
      <c r="M188">
        <f t="shared" si="4"/>
        <v>1.6733743599127394E-3</v>
      </c>
      <c r="N188">
        <f>(E188*10^-3)*(PV_data!$B$6)^2</f>
        <v>0.42833974090838761</v>
      </c>
      <c r="O188">
        <f t="shared" si="5"/>
        <v>2.2752016680862453E-2</v>
      </c>
    </row>
    <row r="189" spans="1:15" x14ac:dyDescent="0.25">
      <c r="A189">
        <v>5</v>
      </c>
      <c r="B189">
        <v>6</v>
      </c>
      <c r="C189">
        <v>0.25</v>
      </c>
      <c r="D189">
        <v>3</v>
      </c>
      <c r="E189">
        <v>28.760989646971801</v>
      </c>
      <c r="F189">
        <v>3.2595221802702898</v>
      </c>
      <c r="G189">
        <v>70.322391581263204</v>
      </c>
      <c r="H189">
        <v>3.1139219404214802</v>
      </c>
      <c r="I189" t="str">
        <f>IF(H189&gt;PV_data!$B$16,"6",IF(H189&gt;PV_data!$B$15,"5",IF(H189&gt;PV_data!$B$14,"4",IF(H189&gt;PV_data!$B$13,"3",IF(H189&gt;PV_data!$B$12,"2",IF(H189&gt;PV_data!$B$11,"1","0"))))))</f>
        <v>5</v>
      </c>
      <c r="J189">
        <f>I189*PV_data!$B$3*PV_data!$B$6</f>
        <v>18.899999999999999</v>
      </c>
      <c r="K189">
        <f>(I189*(PV_data!$B$3)*0.5)/((PV_data!$B$6)*(H189*10^-6)*500*10^3)</f>
        <v>0.1685976752291162</v>
      </c>
      <c r="L189">
        <f>(K189*PV_data!$B$6)/(2*SQRT(3))</f>
        <v>0.29201973953482607</v>
      </c>
      <c r="M189">
        <f t="shared" si="4"/>
        <v>5.9967790918637317E-3</v>
      </c>
      <c r="N189">
        <f>(E189*10^-3)*(PV_data!$B$6)^2</f>
        <v>1.035395627290985</v>
      </c>
      <c r="O189">
        <f t="shared" si="5"/>
        <v>5.5100127321843856E-2</v>
      </c>
    </row>
    <row r="190" spans="1:15" x14ac:dyDescent="0.25">
      <c r="A190">
        <v>5</v>
      </c>
      <c r="B190">
        <v>6</v>
      </c>
      <c r="C190">
        <v>0.5</v>
      </c>
      <c r="D190">
        <v>5</v>
      </c>
      <c r="E190">
        <v>23.7818598913437</v>
      </c>
      <c r="F190">
        <v>3.2229863489636599</v>
      </c>
      <c r="G190">
        <v>35.595286960717303</v>
      </c>
      <c r="H190">
        <v>3.1728174870237802</v>
      </c>
      <c r="I190" t="str">
        <f>IF(H190&gt;PV_data!$B$16,"6",IF(H190&gt;PV_data!$B$15,"5",IF(H190&gt;PV_data!$B$14,"4",IF(H190&gt;PV_data!$B$13,"3",IF(H190&gt;PV_data!$B$12,"2",IF(H190&gt;PV_data!$B$11,"1","0"))))))</f>
        <v>6</v>
      </c>
      <c r="J190">
        <f>I190*PV_data!$B$3*PV_data!$B$6</f>
        <v>22.68</v>
      </c>
      <c r="K190">
        <f>(I190*(PV_data!$B$3)*0.5)/((PV_data!$B$6)*(H190*10^-6)*500*10^3)</f>
        <v>0.19856168927982154</v>
      </c>
      <c r="L190">
        <f>(K190*PV_data!$B$6)/(2*SQRT(3))</f>
        <v>0.34391893426935538</v>
      </c>
      <c r="M190">
        <f t="shared" si="4"/>
        <v>4.2102188478371624E-3</v>
      </c>
      <c r="N190">
        <f>(E190*10^-3)*(PV_data!$B$6)^2</f>
        <v>0.85614695608837321</v>
      </c>
      <c r="O190">
        <f t="shared" si="5"/>
        <v>3.7934619706182116E-2</v>
      </c>
    </row>
    <row r="191" spans="1:15" x14ac:dyDescent="0.25">
      <c r="A191">
        <v>5</v>
      </c>
      <c r="B191">
        <v>6</v>
      </c>
      <c r="C191">
        <v>0.25</v>
      </c>
      <c r="D191">
        <v>5</v>
      </c>
      <c r="E191">
        <v>47.550938976714903</v>
      </c>
      <c r="F191">
        <v>3.2523447933043799</v>
      </c>
      <c r="G191">
        <v>66.218251081661194</v>
      </c>
      <c r="H191">
        <v>3.2068703599593</v>
      </c>
      <c r="I191" t="str">
        <f>IF(H191&gt;PV_data!$B$16,"6",IF(H191&gt;PV_data!$B$15,"5",IF(H191&gt;PV_data!$B$14,"4",IF(H191&gt;PV_data!$B$13,"3",IF(H191&gt;PV_data!$B$12,"2",IF(H191&gt;PV_data!$B$11,"1","0"))))))</f>
        <v>6</v>
      </c>
      <c r="J191">
        <f>I191*PV_data!$B$3*PV_data!$B$6</f>
        <v>22.68</v>
      </c>
      <c r="K191">
        <f>(I191*(PV_data!$B$3)*0.5)/((PV_data!$B$6)*(H191*10^-6)*500*10^3)</f>
        <v>0.19645321740040522</v>
      </c>
      <c r="L191">
        <f>(K191*PV_data!$B$6)/(2*SQRT(3))</f>
        <v>0.34026695384787609</v>
      </c>
      <c r="M191">
        <f t="shared" si="4"/>
        <v>7.6668550515507066E-3</v>
      </c>
      <c r="N191">
        <f>(E191*10^-3)*(PV_data!$B$6)^2</f>
        <v>1.7118338031617366</v>
      </c>
      <c r="O191">
        <f t="shared" si="5"/>
        <v>7.5815725670779863E-2</v>
      </c>
    </row>
  </sheetData>
  <sortState xmlns:xlrd2="http://schemas.microsoft.com/office/spreadsheetml/2017/richdata2" ref="A3:H191">
    <sortCondition ref="H3:H191"/>
  </sortState>
  <mergeCells count="4">
    <mergeCell ref="E1:H1"/>
    <mergeCell ref="A1:D1"/>
    <mergeCell ref="I1:J1"/>
    <mergeCell ref="K1:O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Hz</vt:lpstr>
      <vt:lpstr>500 kHz</vt:lpstr>
      <vt:lpstr>PV_data</vt:lpstr>
      <vt:lpstr>MATLAB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Patrizio Manganiello</dc:creator>
  <cp:lastModifiedBy>David van Nijen</cp:lastModifiedBy>
  <dcterms:created xsi:type="dcterms:W3CDTF">2024-07-26T12:36:04Z</dcterms:created>
  <dcterms:modified xsi:type="dcterms:W3CDTF">2024-07-30T10:41:54Z</dcterms:modified>
</cp:coreProperties>
</file>