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versiteittwente-my.sharepoint.com/personal/t_r_watt_utwente_nl/Documents/Documenten/PhD stuff/Data/Lignin article data deposit/Filtration/"/>
    </mc:Choice>
  </mc:AlternateContent>
  <xr:revisionPtr revIDLastSave="0" documentId="8_{E2E50C75-05C2-4799-B1DD-B144570CE43F}" xr6:coauthVersionLast="47" xr6:coauthVersionMax="47" xr10:uidLastSave="{00000000-0000-0000-0000-000000000000}"/>
  <bookViews>
    <workbookView xWindow="28680" yWindow="420" windowWidth="25440" windowHeight="15270" xr2:uid="{00000000-000D-0000-FFFF-FFFF00000000}"/>
  </bookViews>
  <sheets>
    <sheet name="Permeability and retention" sheetId="1" r:id="rId1"/>
  </sheets>
  <externalReferences>
    <externalReference r:id="rId2"/>
  </externalReferences>
  <definedNames>
    <definedName name="DF" localSheetId="0">'Permeability and retention'!#REF!,'Permeability and retention'!#REF!</definedName>
    <definedName name="DF">'[1]Droge_Flux Air dried'!$B$18:$B$53,'[1]Droge_Flux Air dried'!$L$18:$L$53</definedName>
    <definedName name="Du">[1]Diameters!$F$8:$F$52,[1]Diameters!$H$8:$H$52</definedName>
    <definedName name="NF">[1]Natte_Flux!$B$18:$B$53,[1]Natte_Flux!$L$18:$L$53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8" i="1" l="1"/>
  <c r="M18" i="1"/>
  <c r="K18" i="1"/>
  <c r="H18" i="1"/>
  <c r="H19" i="1"/>
  <c r="H20" i="1"/>
  <c r="H21" i="1"/>
  <c r="H22" i="1"/>
  <c r="H23" i="1"/>
  <c r="H24" i="1"/>
  <c r="H25" i="1"/>
  <c r="H26" i="1"/>
  <c r="H27" i="1"/>
  <c r="H28" i="1"/>
  <c r="H47" i="1"/>
  <c r="H46" i="1"/>
  <c r="H45" i="1"/>
  <c r="H44" i="1"/>
  <c r="H43" i="1"/>
  <c r="H42" i="1"/>
  <c r="H41" i="1"/>
  <c r="H40" i="1"/>
  <c r="S55" i="1"/>
  <c r="S56" i="1"/>
  <c r="S57" i="1"/>
  <c r="S58" i="1"/>
  <c r="S59" i="1"/>
  <c r="S60" i="1"/>
  <c r="S61" i="1"/>
  <c r="S62" i="1"/>
  <c r="S63" i="1"/>
  <c r="S64" i="1"/>
  <c r="S65" i="1"/>
  <c r="S66" i="1"/>
  <c r="S67" i="1"/>
  <c r="S68" i="1"/>
  <c r="S69" i="1"/>
  <c r="S70" i="1"/>
  <c r="S71" i="1"/>
  <c r="M70" i="1"/>
  <c r="M71" i="1"/>
  <c r="H52" i="1"/>
  <c r="H53" i="1"/>
  <c r="H54" i="1"/>
  <c r="H55" i="1"/>
  <c r="H56" i="1"/>
  <c r="H57" i="1"/>
  <c r="H58" i="1"/>
  <c r="H59" i="1"/>
  <c r="H60" i="1"/>
  <c r="H61" i="1"/>
  <c r="H62" i="1"/>
  <c r="H63" i="1"/>
  <c r="H64" i="1"/>
  <c r="H65" i="1"/>
  <c r="H66" i="1"/>
  <c r="H67" i="1"/>
  <c r="H68" i="1"/>
  <c r="H69" i="1"/>
  <c r="H70" i="1"/>
  <c r="H71" i="1"/>
  <c r="K56" i="1"/>
  <c r="K57" i="1"/>
  <c r="K58" i="1"/>
  <c r="K59" i="1"/>
  <c r="K60" i="1"/>
  <c r="K61" i="1"/>
  <c r="K62" i="1"/>
  <c r="K63" i="1"/>
  <c r="K64" i="1"/>
  <c r="K65" i="1"/>
  <c r="K66" i="1"/>
  <c r="K67" i="1"/>
  <c r="K68" i="1"/>
  <c r="K69" i="1"/>
  <c r="K70" i="1"/>
  <c r="K71" i="1"/>
  <c r="H49" i="1"/>
  <c r="H50" i="1"/>
  <c r="H51" i="1"/>
  <c r="H48" i="1"/>
  <c r="H37" i="1"/>
  <c r="H38" i="1"/>
  <c r="H39" i="1"/>
  <c r="H36" i="1"/>
  <c r="M69" i="1"/>
  <c r="M68" i="1"/>
  <c r="M67" i="1"/>
  <c r="M66" i="1"/>
  <c r="M65" i="1"/>
  <c r="M64" i="1"/>
  <c r="M63" i="1"/>
  <c r="M62" i="1"/>
  <c r="M61" i="1"/>
  <c r="M60" i="1"/>
  <c r="M59" i="1"/>
  <c r="M58" i="1"/>
  <c r="M57" i="1"/>
  <c r="M56" i="1"/>
  <c r="H11" i="1"/>
  <c r="K11" i="1"/>
  <c r="M11" i="1"/>
  <c r="S11" i="1"/>
  <c r="H12" i="1"/>
  <c r="K12" i="1"/>
  <c r="M12" i="1"/>
  <c r="S12" i="1"/>
  <c r="H13" i="1"/>
  <c r="K13" i="1"/>
  <c r="M13" i="1"/>
  <c r="S13" i="1"/>
  <c r="H14" i="1"/>
  <c r="K14" i="1"/>
  <c r="M14" i="1"/>
  <c r="S14" i="1"/>
  <c r="H15" i="1"/>
  <c r="K15" i="1"/>
  <c r="M15" i="1"/>
  <c r="S15" i="1"/>
  <c r="H16" i="1"/>
  <c r="K16" i="1"/>
  <c r="M16" i="1"/>
  <c r="S16" i="1"/>
  <c r="H17" i="1"/>
  <c r="K17" i="1"/>
  <c r="M17" i="1"/>
  <c r="S17" i="1"/>
  <c r="K19" i="1"/>
  <c r="M19" i="1"/>
  <c r="S19" i="1"/>
  <c r="K20" i="1"/>
  <c r="M20" i="1"/>
  <c r="S20" i="1"/>
  <c r="K21" i="1"/>
  <c r="M21" i="1"/>
  <c r="S21" i="1"/>
  <c r="K22" i="1"/>
  <c r="M22" i="1"/>
  <c r="S22" i="1"/>
  <c r="K23" i="1"/>
  <c r="M23" i="1"/>
  <c r="S23" i="1"/>
  <c r="K24" i="1"/>
  <c r="M24" i="1"/>
  <c r="S24" i="1"/>
  <c r="K25" i="1"/>
  <c r="M25" i="1"/>
  <c r="S25" i="1"/>
  <c r="K26" i="1"/>
  <c r="M26" i="1"/>
  <c r="S26" i="1"/>
  <c r="K27" i="1"/>
  <c r="M27" i="1"/>
  <c r="S27" i="1"/>
  <c r="K28" i="1"/>
  <c r="M28" i="1"/>
  <c r="S28" i="1"/>
  <c r="H29" i="1"/>
  <c r="K29" i="1"/>
  <c r="M29" i="1"/>
  <c r="S29" i="1"/>
  <c r="H30" i="1"/>
  <c r="K30" i="1"/>
  <c r="M30" i="1"/>
  <c r="S30" i="1"/>
  <c r="H31" i="1"/>
  <c r="K31" i="1"/>
  <c r="M31" i="1"/>
  <c r="S31" i="1"/>
  <c r="H32" i="1"/>
  <c r="K32" i="1"/>
  <c r="M32" i="1"/>
  <c r="S32" i="1"/>
  <c r="H33" i="1"/>
  <c r="K33" i="1"/>
  <c r="M33" i="1"/>
  <c r="S33" i="1"/>
  <c r="H34" i="1"/>
  <c r="K34" i="1"/>
  <c r="M34" i="1"/>
  <c r="S34" i="1"/>
  <c r="H35" i="1"/>
  <c r="K35" i="1"/>
  <c r="M35" i="1"/>
  <c r="S35" i="1"/>
  <c r="K36" i="1"/>
  <c r="M36" i="1"/>
  <c r="S36" i="1"/>
  <c r="K37" i="1"/>
  <c r="M37" i="1"/>
  <c r="S37" i="1"/>
  <c r="K38" i="1"/>
  <c r="M38" i="1"/>
  <c r="S38" i="1"/>
  <c r="K39" i="1"/>
  <c r="M39" i="1"/>
  <c r="S39" i="1"/>
  <c r="K40" i="1"/>
  <c r="M40" i="1"/>
  <c r="S40" i="1"/>
  <c r="K41" i="1"/>
  <c r="M41" i="1"/>
  <c r="S41" i="1"/>
  <c r="K42" i="1"/>
  <c r="M42" i="1"/>
  <c r="S42" i="1"/>
  <c r="K43" i="1"/>
  <c r="M43" i="1"/>
  <c r="S43" i="1"/>
  <c r="K44" i="1"/>
  <c r="M44" i="1"/>
  <c r="S44" i="1"/>
  <c r="K45" i="1"/>
  <c r="M45" i="1"/>
  <c r="S45" i="1"/>
  <c r="K46" i="1"/>
  <c r="M46" i="1"/>
  <c r="S46" i="1"/>
  <c r="K47" i="1"/>
  <c r="M47" i="1"/>
  <c r="S47" i="1"/>
  <c r="K48" i="1"/>
  <c r="M48" i="1"/>
  <c r="S48" i="1"/>
  <c r="K49" i="1"/>
  <c r="M49" i="1"/>
  <c r="S49" i="1"/>
  <c r="K50" i="1"/>
  <c r="M50" i="1"/>
  <c r="S50" i="1"/>
  <c r="K51" i="1"/>
  <c r="M51" i="1"/>
  <c r="S51" i="1"/>
  <c r="K52" i="1"/>
  <c r="M52" i="1"/>
  <c r="S52" i="1"/>
  <c r="K53" i="1"/>
  <c r="M53" i="1"/>
  <c r="S53" i="1"/>
  <c r="K54" i="1"/>
  <c r="M54" i="1"/>
  <c r="S54" i="1"/>
  <c r="K55" i="1"/>
  <c r="M55" i="1"/>
  <c r="S10" i="1"/>
  <c r="M10" i="1"/>
  <c r="K10" i="1"/>
  <c r="H10" i="1"/>
  <c r="M73" i="1"/>
  <c r="M74" i="1"/>
  <c r="M75" i="1"/>
  <c r="M76" i="1"/>
  <c r="M77" i="1"/>
  <c r="M78" i="1"/>
  <c r="M79" i="1"/>
  <c r="M80" i="1"/>
  <c r="M81" i="1"/>
  <c r="M72" i="1"/>
  <c r="P10" i="1" l="1"/>
  <c r="P52" i="1"/>
  <c r="P40" i="1"/>
  <c r="P27" i="1"/>
  <c r="P36" i="1"/>
  <c r="P47" i="1"/>
  <c r="P59" i="1"/>
  <c r="P53" i="1"/>
  <c r="P64" i="1"/>
  <c r="P50" i="1"/>
  <c r="P70" i="1"/>
  <c r="P67" i="1"/>
  <c r="P63" i="1"/>
  <c r="P61" i="1"/>
  <c r="P60" i="1"/>
  <c r="P45" i="1"/>
  <c r="P44" i="1"/>
  <c r="P43" i="1"/>
  <c r="P42" i="1"/>
  <c r="P32" i="1"/>
  <c r="P22" i="1"/>
  <c r="P20" i="1"/>
  <c r="P19" i="1"/>
  <c r="P62" i="1"/>
  <c r="P65" i="1"/>
  <c r="P66" i="1"/>
  <c r="P68" i="1"/>
  <c r="P69" i="1"/>
  <c r="P58" i="1"/>
  <c r="P51" i="1"/>
  <c r="P57" i="1"/>
  <c r="P54" i="1"/>
  <c r="P56" i="1"/>
  <c r="P49" i="1"/>
  <c r="P46" i="1"/>
  <c r="P48" i="1"/>
  <c r="P35" i="1"/>
  <c r="P41" i="1"/>
  <c r="P37" i="1"/>
  <c r="P38" i="1"/>
  <c r="P34" i="1"/>
  <c r="P30" i="1"/>
  <c r="P28" i="1"/>
  <c r="P26" i="1"/>
  <c r="P33" i="1"/>
  <c r="P31" i="1"/>
  <c r="P29" i="1"/>
  <c r="P21" i="1"/>
  <c r="P24" i="1"/>
  <c r="P18" i="1"/>
  <c r="P25" i="1"/>
  <c r="P17" i="1"/>
  <c r="P16" i="1"/>
  <c r="P15" i="1"/>
  <c r="P14" i="1"/>
  <c r="P13" i="1"/>
  <c r="P12" i="1"/>
  <c r="P11" i="1"/>
  <c r="P23" i="1"/>
  <c r="P39" i="1"/>
  <c r="P55" i="1"/>
  <c r="P71" i="1"/>
  <c r="H74" i="1" l="1"/>
  <c r="H75" i="1"/>
  <c r="H76" i="1"/>
  <c r="H77" i="1"/>
  <c r="H78" i="1"/>
  <c r="H79" i="1"/>
  <c r="H80" i="1"/>
  <c r="H81" i="1"/>
  <c r="K76" i="1" l="1"/>
  <c r="P76" i="1" s="1"/>
  <c r="K77" i="1"/>
  <c r="P77" i="1" s="1"/>
  <c r="K78" i="1"/>
  <c r="P78" i="1" s="1"/>
  <c r="K79" i="1"/>
  <c r="P79" i="1" s="1"/>
  <c r="K80" i="1"/>
  <c r="P80" i="1" s="1"/>
  <c r="K81" i="1"/>
  <c r="P81" i="1" s="1"/>
  <c r="K73" i="1" l="1"/>
  <c r="K74" i="1"/>
  <c r="P74" i="1" s="1"/>
  <c r="K75" i="1"/>
  <c r="P75" i="1" s="1"/>
  <c r="K72" i="1"/>
  <c r="H73" i="1"/>
  <c r="H72" i="1"/>
  <c r="P72" i="1" s="1"/>
  <c r="P73" i="1" l="1"/>
  <c r="S73" i="1"/>
  <c r="S74" i="1"/>
  <c r="S75" i="1"/>
  <c r="S76" i="1"/>
  <c r="S77" i="1"/>
  <c r="S78" i="1"/>
  <c r="S79" i="1"/>
  <c r="S80" i="1"/>
  <c r="S81" i="1"/>
  <c r="S82" i="1"/>
  <c r="S83" i="1"/>
  <c r="S84" i="1"/>
  <c r="S85" i="1"/>
  <c r="S86" i="1"/>
  <c r="S72" i="1"/>
</calcChain>
</file>

<file path=xl/sharedStrings.xml><?xml version="1.0" encoding="utf-8"?>
<sst xmlns="http://schemas.openxmlformats.org/spreadsheetml/2006/main" count="25" uniqueCount="25">
  <si>
    <t>%</t>
  </si>
  <si>
    <r>
      <t xml:space="preserve"> [L/m</t>
    </r>
    <r>
      <rPr>
        <vertAlign val="superscript"/>
        <sz val="10"/>
        <rFont val="Arial"/>
        <family val="2"/>
      </rPr>
      <t>2</t>
    </r>
    <r>
      <rPr>
        <sz val="10"/>
        <rFont val="Arial"/>
        <family val="2"/>
      </rPr>
      <t>hbar]</t>
    </r>
  </si>
  <si>
    <t>Before</t>
  </si>
  <si>
    <t>After</t>
  </si>
  <si>
    <t>NaCl concentration (M)</t>
  </si>
  <si>
    <t>length [cm]</t>
  </si>
  <si>
    <t>Mass Beaker [g]</t>
  </si>
  <si>
    <t>Mass Beaker + Permeate [g]</t>
  </si>
  <si>
    <t>Mass Permeate [g]</t>
  </si>
  <si>
    <t>minutes</t>
  </si>
  <si>
    <t>seconds</t>
  </si>
  <si>
    <t>time [s]</t>
  </si>
  <si>
    <t>Feed pressure [bar]</t>
  </si>
  <si>
    <t>avg,</t>
  </si>
  <si>
    <t>Inner diameter Fibre [mm]</t>
  </si>
  <si>
    <t>Permeability</t>
  </si>
  <si>
    <t>Conductivty feed</t>
  </si>
  <si>
    <t>Conductivity permeate</t>
  </si>
  <si>
    <r>
      <t>MgSO</t>
    </r>
    <r>
      <rPr>
        <b/>
        <vertAlign val="subscript"/>
        <sz val="14"/>
        <rFont val="Arial"/>
        <family val="2"/>
      </rPr>
      <t>4</t>
    </r>
    <r>
      <rPr>
        <b/>
        <sz val="14"/>
        <rFont val="Arial"/>
        <family val="2"/>
      </rPr>
      <t>-Retention</t>
    </r>
  </si>
  <si>
    <t>Comments:</t>
  </si>
  <si>
    <t>Bilayers (#)</t>
  </si>
  <si>
    <t>Identifier</t>
  </si>
  <si>
    <t>MWCO</t>
  </si>
  <si>
    <t>g/mol</t>
  </si>
  <si>
    <t>Permeability, MWCO and MgSO4 retention measured before and after treatment with NaCl. The MWCO was determined through the PEG retentions as measured by the GPC. (See GPC data). MWCO and MgSO4 retentios were only measured before the treatments and after the final treatment.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</si>
</sst>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family val="2"/>
    </font>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0"/>
      <name val="Arial"/>
      <family val="2"/>
    </font>
    <font>
      <b/>
      <sz val="14"/>
      <name val="Arial"/>
      <family val="2"/>
    </font>
    <font>
      <b/>
      <sz val="10"/>
      <name val="Arial"/>
      <family val="2"/>
    </font>
    <font>
      <b/>
      <sz val="16"/>
      <name val="Arial"/>
      <family val="2"/>
    </font>
    <font>
      <sz val="14"/>
      <color theme="1"/>
      <name val="Calibri"/>
      <family val="2"/>
      <scheme val="minor"/>
    </font>
    <font>
      <b/>
      <sz val="13"/>
      <color rgb="FFFA7D00"/>
      <name val="Calibri"/>
      <family val="2"/>
      <scheme val="minor"/>
    </font>
    <font>
      <vertAlign val="superscript"/>
      <sz val="10"/>
      <name val="Arial"/>
      <family val="2"/>
    </font>
    <font>
      <b/>
      <vertAlign val="subscript"/>
      <sz val="14"/>
      <name val="Arial"/>
      <family val="2"/>
    </font>
    <font>
      <sz val="8"/>
      <name val="Arial"/>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s>
  <borders count="21">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rgb="FFB2B2B2"/>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bottom/>
      <diagonal/>
    </border>
  </borders>
  <cellStyleXfs count="5">
    <xf numFmtId="0" fontId="0" fillId="0" borderId="0"/>
    <xf numFmtId="0" fontId="3" fillId="2" borderId="1" applyNumberFormat="0" applyAlignment="0" applyProtection="0"/>
    <xf numFmtId="0" fontId="4" fillId="3" borderId="1" applyNumberFormat="0" applyAlignment="0" applyProtection="0"/>
    <xf numFmtId="0" fontId="2" fillId="4" borderId="2" applyNumberFormat="0" applyFont="0" applyAlignment="0" applyProtection="0"/>
    <xf numFmtId="0" fontId="1" fillId="4" borderId="2" applyNumberFormat="0" applyFont="0" applyAlignment="0" applyProtection="0"/>
  </cellStyleXfs>
  <cellXfs count="49">
    <xf numFmtId="0" fontId="0" fillId="0" borderId="0" xfId="0"/>
    <xf numFmtId="0" fontId="5" fillId="0" borderId="0" xfId="0" applyFont="1"/>
    <xf numFmtId="0" fontId="5" fillId="0" borderId="0" xfId="0" applyFont="1" applyAlignment="1">
      <alignment horizontal="center"/>
    </xf>
    <xf numFmtId="2" fontId="0" fillId="0" borderId="0" xfId="0" applyNumberFormat="1" applyAlignment="1">
      <alignment horizontal="center"/>
    </xf>
    <xf numFmtId="0" fontId="3" fillId="2" borderId="1" xfId="1" applyAlignment="1" applyProtection="1">
      <alignment horizontal="center" vertical="center"/>
      <protection locked="0"/>
    </xf>
    <xf numFmtId="164" fontId="3" fillId="2" borderId="1" xfId="1" applyNumberFormat="1" applyAlignment="1" applyProtection="1">
      <alignment horizontal="center" vertical="center"/>
      <protection locked="0"/>
    </xf>
    <xf numFmtId="2" fontId="3" fillId="2" borderId="1" xfId="1" applyNumberFormat="1" applyAlignment="1" applyProtection="1">
      <alignment horizontal="center" vertical="center"/>
      <protection locked="0"/>
    </xf>
    <xf numFmtId="0" fontId="6" fillId="0" borderId="8" xfId="0" applyFont="1" applyBorder="1" applyAlignment="1">
      <alignment horizontal="center" vertical="center" wrapText="1"/>
    </xf>
    <xf numFmtId="0" fontId="5" fillId="0" borderId="3" xfId="0" applyFont="1" applyBorder="1" applyAlignment="1">
      <alignment horizontal="center" wrapText="1"/>
    </xf>
    <xf numFmtId="0" fontId="0" fillId="0" borderId="4" xfId="0"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0" fontId="0" fillId="0" borderId="3" xfId="0" applyBorder="1" applyAlignment="1">
      <alignment horizontal="center"/>
    </xf>
    <xf numFmtId="2" fontId="4" fillId="3" borderId="1" xfId="2" applyNumberFormat="1" applyAlignment="1" applyProtection="1">
      <alignment horizontal="center" vertical="center"/>
    </xf>
    <xf numFmtId="2" fontId="10" fillId="3" borderId="1" xfId="2" applyNumberFormat="1" applyFont="1" applyAlignment="1" applyProtection="1">
      <alignment horizontal="center" vertical="center"/>
    </xf>
    <xf numFmtId="164" fontId="10" fillId="3" borderId="1" xfId="2" applyNumberFormat="1" applyFont="1" applyAlignment="1" applyProtection="1">
      <alignment horizontal="center"/>
    </xf>
    <xf numFmtId="164" fontId="3" fillId="2" borderId="1" xfId="1" applyNumberFormat="1" applyProtection="1">
      <protection locked="0"/>
    </xf>
    <xf numFmtId="1" fontId="3" fillId="2" borderId="1" xfId="1" applyNumberFormat="1" applyAlignment="1" applyProtection="1">
      <alignment horizontal="center" vertical="center"/>
      <protection locked="0"/>
    </xf>
    <xf numFmtId="1" fontId="4" fillId="3" borderId="1" xfId="2" applyNumberFormat="1" applyAlignment="1" applyProtection="1">
      <alignment horizontal="center" vertical="center"/>
    </xf>
    <xf numFmtId="0" fontId="3" fillId="2" borderId="1" xfId="1" applyNumberFormat="1"/>
    <xf numFmtId="164" fontId="3" fillId="2" borderId="1" xfId="1" applyNumberFormat="1"/>
    <xf numFmtId="0" fontId="3" fillId="2" borderId="20" xfId="1" applyBorder="1" applyAlignment="1" applyProtection="1">
      <alignment horizontal="center" vertical="center"/>
      <protection locked="0"/>
    </xf>
    <xf numFmtId="2" fontId="3" fillId="2" borderId="20" xfId="1" applyNumberFormat="1" applyBorder="1" applyAlignment="1" applyProtection="1">
      <alignment horizontal="center" vertical="center"/>
      <protection locked="0"/>
    </xf>
    <xf numFmtId="2" fontId="4" fillId="3" borderId="20" xfId="2" applyNumberFormat="1" applyBorder="1" applyAlignment="1" applyProtection="1">
      <alignment horizontal="center" vertical="center"/>
    </xf>
    <xf numFmtId="1" fontId="3" fillId="2" borderId="20" xfId="1" applyNumberFormat="1" applyBorder="1" applyAlignment="1" applyProtection="1">
      <alignment horizontal="center" vertical="center"/>
      <protection locked="0"/>
    </xf>
    <xf numFmtId="2" fontId="10" fillId="3" borderId="20" xfId="2" applyNumberFormat="1" applyFont="1" applyBorder="1" applyAlignment="1" applyProtection="1">
      <alignment horizontal="center" vertical="center"/>
    </xf>
    <xf numFmtId="0" fontId="8" fillId="0" borderId="0" xfId="0" applyFont="1" applyAlignment="1">
      <alignment horizontal="left"/>
    </xf>
    <xf numFmtId="0" fontId="6" fillId="0" borderId="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8" xfId="0" applyFont="1" applyBorder="1" applyAlignment="1">
      <alignment horizontal="center" wrapText="1"/>
    </xf>
    <xf numFmtId="0" fontId="7" fillId="0" borderId="9" xfId="0" applyFont="1" applyBorder="1" applyAlignment="1">
      <alignment horizontal="center" wrapText="1"/>
    </xf>
    <xf numFmtId="0" fontId="7" fillId="0" borderId="10" xfId="0" applyFont="1" applyBorder="1" applyAlignment="1">
      <alignment horizont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4" fontId="7" fillId="0" borderId="6"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3" xfId="0" applyFont="1" applyBorder="1" applyAlignment="1">
      <alignment horizontal="center" vertical="center" wrapText="1"/>
    </xf>
    <xf numFmtId="0" fontId="7" fillId="0" borderId="5" xfId="0" applyFont="1" applyBorder="1" applyAlignment="1">
      <alignment horizontal="center"/>
    </xf>
    <xf numFmtId="0" fontId="9" fillId="4" borderId="17" xfId="3" applyFont="1" applyBorder="1" applyAlignment="1" applyProtection="1">
      <alignment horizontal="left" vertical="top" wrapText="1"/>
      <protection locked="0"/>
    </xf>
    <xf numFmtId="0" fontId="9" fillId="4" borderId="0" xfId="3" applyFont="1" applyBorder="1" applyAlignment="1" applyProtection="1">
      <alignment horizontal="left" vertical="top" wrapText="1"/>
      <protection locked="0"/>
    </xf>
  </cellXfs>
  <cellStyles count="5">
    <cellStyle name="Calculation" xfId="2" builtinId="22"/>
    <cellStyle name="Input" xfId="1" builtinId="20"/>
    <cellStyle name="Normal" xfId="0" builtinId="0"/>
    <cellStyle name="Note" xfId="3" builtinId="10"/>
    <cellStyle name="Not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files\groothj\Desktop\Assym%20membra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menvatting"/>
      <sheetName val="Natte_Flux"/>
      <sheetName val="Droge_Flux Air dried"/>
      <sheetName val="Droge_Flux Oven dried 80°C "/>
      <sheetName val="Corresponding Fluxes RETENTION"/>
      <sheetName val="RETENTION"/>
      <sheetName val="Diameters"/>
      <sheetName val="Mfp"/>
      <sheetName val="samendrukbaarheid_barstdruk"/>
      <sheetName val="Treksterkte"/>
    </sheetNames>
    <sheetDataSet>
      <sheetData sheetId="0"/>
      <sheetData sheetId="1">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2">
        <row r="18">
          <cell r="B18">
            <v>1</v>
          </cell>
          <cell r="L18"/>
        </row>
        <row r="19">
          <cell r="B19">
            <v>2</v>
          </cell>
          <cell r="L19"/>
        </row>
        <row r="20">
          <cell r="B20">
            <v>3</v>
          </cell>
          <cell r="L20"/>
        </row>
        <row r="21">
          <cell r="B21">
            <v>4</v>
          </cell>
          <cell r="L21"/>
        </row>
        <row r="22">
          <cell r="B22">
            <v>5</v>
          </cell>
          <cell r="L22"/>
        </row>
        <row r="23">
          <cell r="B23">
            <v>6</v>
          </cell>
          <cell r="L23"/>
        </row>
        <row r="24">
          <cell r="B24">
            <v>7</v>
          </cell>
          <cell r="L24"/>
        </row>
        <row r="25">
          <cell r="B25">
            <v>8</v>
          </cell>
          <cell r="L25"/>
        </row>
        <row r="26">
          <cell r="B26">
            <v>9</v>
          </cell>
          <cell r="L26"/>
        </row>
        <row r="27">
          <cell r="B27">
            <v>10</v>
          </cell>
          <cell r="L27"/>
        </row>
        <row r="28">
          <cell r="B28">
            <v>11</v>
          </cell>
          <cell r="L28"/>
        </row>
        <row r="29">
          <cell r="B29">
            <v>12</v>
          </cell>
          <cell r="L29"/>
        </row>
        <row r="30">
          <cell r="B30">
            <v>13</v>
          </cell>
          <cell r="L30"/>
        </row>
        <row r="31">
          <cell r="B31">
            <v>14</v>
          </cell>
          <cell r="L31"/>
        </row>
        <row r="32">
          <cell r="B32">
            <v>15</v>
          </cell>
          <cell r="L32"/>
        </row>
        <row r="33">
          <cell r="B33">
            <v>16</v>
          </cell>
          <cell r="L33"/>
        </row>
        <row r="34">
          <cell r="B34">
            <v>17</v>
          </cell>
          <cell r="L34"/>
        </row>
        <row r="35">
          <cell r="B35">
            <v>18</v>
          </cell>
          <cell r="L35"/>
        </row>
        <row r="36">
          <cell r="B36">
            <v>19</v>
          </cell>
          <cell r="L36"/>
        </row>
        <row r="37">
          <cell r="B37">
            <v>20</v>
          </cell>
          <cell r="L37"/>
        </row>
        <row r="38">
          <cell r="B38">
            <v>21</v>
          </cell>
          <cell r="L38"/>
        </row>
        <row r="39">
          <cell r="B39">
            <v>22</v>
          </cell>
          <cell r="L39"/>
        </row>
        <row r="40">
          <cell r="B40">
            <v>23</v>
          </cell>
          <cell r="L40"/>
        </row>
        <row r="41">
          <cell r="B41">
            <v>24</v>
          </cell>
          <cell r="L41"/>
        </row>
        <row r="42">
          <cell r="B42">
            <v>25</v>
          </cell>
          <cell r="L42"/>
        </row>
        <row r="43">
          <cell r="B43">
            <v>26</v>
          </cell>
          <cell r="L43"/>
        </row>
        <row r="44">
          <cell r="B44">
            <v>27</v>
          </cell>
          <cell r="L44"/>
        </row>
        <row r="45">
          <cell r="B45">
            <v>28</v>
          </cell>
          <cell r="L45"/>
        </row>
        <row r="46">
          <cell r="B46">
            <v>29</v>
          </cell>
          <cell r="L46"/>
        </row>
        <row r="47">
          <cell r="B47">
            <v>30</v>
          </cell>
          <cell r="L47"/>
        </row>
        <row r="48">
          <cell r="B48">
            <v>31</v>
          </cell>
          <cell r="L48"/>
        </row>
        <row r="49">
          <cell r="B49">
            <v>32</v>
          </cell>
          <cell r="L49"/>
        </row>
        <row r="50">
          <cell r="B50">
            <v>33</v>
          </cell>
          <cell r="L50"/>
        </row>
        <row r="51">
          <cell r="B51">
            <v>34</v>
          </cell>
          <cell r="L51"/>
        </row>
        <row r="52">
          <cell r="B52">
            <v>35</v>
          </cell>
          <cell r="L52"/>
        </row>
        <row r="53">
          <cell r="B53">
            <v>36</v>
          </cell>
          <cell r="L53"/>
        </row>
      </sheetData>
      <sheetData sheetId="3"/>
      <sheetData sheetId="4"/>
      <sheetData sheetId="5"/>
      <sheetData sheetId="6">
        <row r="8">
          <cell r="F8">
            <v>1</v>
          </cell>
        </row>
        <row r="9">
          <cell r="F9">
            <v>2</v>
          </cell>
        </row>
        <row r="10">
          <cell r="F10">
            <v>3</v>
          </cell>
        </row>
        <row r="11">
          <cell r="F11">
            <v>4</v>
          </cell>
        </row>
        <row r="12">
          <cell r="F12">
            <v>5</v>
          </cell>
        </row>
        <row r="13">
          <cell r="F13">
            <v>6</v>
          </cell>
        </row>
        <row r="14">
          <cell r="F14">
            <v>7</v>
          </cell>
        </row>
        <row r="15">
          <cell r="F15">
            <v>8</v>
          </cell>
        </row>
        <row r="16">
          <cell r="F16">
            <v>9</v>
          </cell>
        </row>
        <row r="17">
          <cell r="F17">
            <v>10</v>
          </cell>
        </row>
        <row r="18">
          <cell r="F18">
            <v>11</v>
          </cell>
        </row>
        <row r="19">
          <cell r="F19">
            <v>12</v>
          </cell>
        </row>
        <row r="20">
          <cell r="F20">
            <v>13</v>
          </cell>
        </row>
        <row r="21">
          <cell r="F21">
            <v>14</v>
          </cell>
        </row>
        <row r="22">
          <cell r="F22">
            <v>15</v>
          </cell>
        </row>
        <row r="23">
          <cell r="F23">
            <v>16</v>
          </cell>
        </row>
        <row r="24">
          <cell r="F24">
            <v>17</v>
          </cell>
        </row>
        <row r="25">
          <cell r="F25">
            <v>18</v>
          </cell>
        </row>
        <row r="26">
          <cell r="F26">
            <v>19</v>
          </cell>
        </row>
        <row r="27">
          <cell r="F27">
            <v>20</v>
          </cell>
        </row>
        <row r="28">
          <cell r="F28">
            <v>21</v>
          </cell>
        </row>
        <row r="29">
          <cell r="F29">
            <v>22</v>
          </cell>
        </row>
        <row r="30">
          <cell r="F30">
            <v>23</v>
          </cell>
        </row>
        <row r="31">
          <cell r="F31">
            <v>24</v>
          </cell>
        </row>
        <row r="32">
          <cell r="F32">
            <v>25</v>
          </cell>
        </row>
        <row r="33">
          <cell r="F33">
            <v>26</v>
          </cell>
        </row>
        <row r="34">
          <cell r="F34">
            <v>27</v>
          </cell>
        </row>
        <row r="35">
          <cell r="F35">
            <v>28</v>
          </cell>
        </row>
        <row r="36">
          <cell r="F36">
            <v>29</v>
          </cell>
        </row>
        <row r="37">
          <cell r="F37">
            <v>30</v>
          </cell>
        </row>
        <row r="38">
          <cell r="F38">
            <v>31</v>
          </cell>
        </row>
        <row r="39">
          <cell r="F39">
            <v>32</v>
          </cell>
        </row>
        <row r="40">
          <cell r="F40">
            <v>33</v>
          </cell>
        </row>
        <row r="41">
          <cell r="F41">
            <v>34</v>
          </cell>
        </row>
        <row r="42">
          <cell r="F42">
            <v>35</v>
          </cell>
        </row>
        <row r="43">
          <cell r="F43">
            <v>36</v>
          </cell>
        </row>
        <row r="44">
          <cell r="F44">
            <v>37</v>
          </cell>
        </row>
        <row r="45">
          <cell r="F45">
            <v>38</v>
          </cell>
        </row>
        <row r="46">
          <cell r="F46">
            <v>39</v>
          </cell>
        </row>
        <row r="47">
          <cell r="F47">
            <v>40</v>
          </cell>
        </row>
        <row r="48">
          <cell r="F48">
            <v>41</v>
          </cell>
        </row>
        <row r="49">
          <cell r="F49">
            <v>42</v>
          </cell>
        </row>
        <row r="50">
          <cell r="F50">
            <v>43</v>
          </cell>
        </row>
        <row r="51">
          <cell r="F51">
            <v>44</v>
          </cell>
        </row>
        <row r="52">
          <cell r="F52">
            <v>45</v>
          </cell>
        </row>
      </sheetData>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69"/>
  <sheetViews>
    <sheetView showZeros="0" tabSelected="1" zoomScaleNormal="100" workbookViewId="0">
      <pane ySplit="9" topLeftCell="A10" activePane="bottomLeft" state="frozenSplit"/>
      <selection pane="bottomLeft" activeCell="V13" sqref="V13"/>
    </sheetView>
  </sheetViews>
  <sheetFormatPr defaultRowHeight="13.2" x14ac:dyDescent="0.25"/>
  <cols>
    <col min="1" max="1" width="3.6640625" customWidth="1"/>
    <col min="2" max="2" width="8.6640625" customWidth="1"/>
    <col min="3" max="3" width="11" bestFit="1" customWidth="1"/>
    <col min="4" max="4" width="4.88671875" bestFit="1" customWidth="1"/>
    <col min="5" max="5" width="11.109375" bestFit="1" customWidth="1"/>
    <col min="6" max="7" width="11.109375" customWidth="1"/>
    <col min="8" max="8" width="11" bestFit="1" customWidth="1"/>
    <col min="9" max="10" width="9.6640625" customWidth="1"/>
    <col min="11" max="11" width="10.6640625" customWidth="1"/>
    <col min="12" max="14" width="7.6640625" customWidth="1"/>
    <col min="16" max="16" width="19.6640625" customWidth="1"/>
    <col min="17" max="19" width="7.6640625" customWidth="1"/>
    <col min="20" max="20" width="11.5546875" customWidth="1"/>
    <col min="22" max="22" width="11.44140625" customWidth="1"/>
    <col min="23" max="23" width="13.109375" bestFit="1" customWidth="1"/>
  </cols>
  <sheetData>
    <row r="1" spans="2:22" ht="25.5" customHeight="1" x14ac:dyDescent="0.4">
      <c r="B1" s="26" t="s">
        <v>19</v>
      </c>
      <c r="C1" s="26"/>
      <c r="D1" s="26"/>
      <c r="E1" s="26"/>
      <c r="F1" s="26"/>
      <c r="G1" s="26"/>
      <c r="H1" s="26"/>
      <c r="I1" s="26"/>
      <c r="J1" s="26"/>
      <c r="K1" s="26"/>
      <c r="L1" s="26"/>
      <c r="M1" s="26"/>
      <c r="N1" s="26"/>
      <c r="O1" s="26"/>
      <c r="P1" s="26"/>
    </row>
    <row r="2" spans="2:22" ht="18" customHeight="1" x14ac:dyDescent="0.25">
      <c r="B2" s="47" t="s">
        <v>24</v>
      </c>
      <c r="C2" s="48"/>
      <c r="D2" s="48"/>
      <c r="E2" s="48"/>
      <c r="F2" s="48"/>
      <c r="G2" s="48"/>
      <c r="H2" s="48"/>
      <c r="I2" s="48"/>
      <c r="J2" s="48"/>
      <c r="K2" s="48"/>
      <c r="L2" s="48"/>
      <c r="M2" s="48"/>
      <c r="N2" s="48"/>
      <c r="O2" s="48"/>
      <c r="P2" s="48"/>
      <c r="Q2" s="48"/>
      <c r="R2" s="48"/>
      <c r="S2" s="48"/>
    </row>
    <row r="3" spans="2:22" ht="18" customHeight="1" x14ac:dyDescent="0.25">
      <c r="B3" s="47"/>
      <c r="C3" s="48"/>
      <c r="D3" s="48"/>
      <c r="E3" s="48"/>
      <c r="F3" s="48"/>
      <c r="G3" s="48"/>
      <c r="H3" s="48"/>
      <c r="I3" s="48"/>
      <c r="J3" s="48"/>
      <c r="K3" s="48"/>
      <c r="L3" s="48"/>
      <c r="M3" s="48"/>
      <c r="N3" s="48"/>
      <c r="O3" s="48"/>
      <c r="P3" s="48"/>
      <c r="Q3" s="48"/>
      <c r="R3" s="48"/>
      <c r="S3" s="48"/>
    </row>
    <row r="4" spans="2:22" ht="18" customHeight="1" x14ac:dyDescent="0.25">
      <c r="B4" s="47"/>
      <c r="C4" s="48"/>
      <c r="D4" s="48"/>
      <c r="E4" s="48"/>
      <c r="F4" s="48"/>
      <c r="G4" s="48"/>
      <c r="H4" s="48"/>
      <c r="I4" s="48"/>
      <c r="J4" s="48"/>
      <c r="K4" s="48"/>
      <c r="L4" s="48"/>
      <c r="M4" s="48"/>
      <c r="N4" s="48"/>
      <c r="O4" s="48"/>
      <c r="P4" s="48"/>
      <c r="Q4" s="48"/>
      <c r="R4" s="48"/>
      <c r="S4" s="48"/>
    </row>
    <row r="5" spans="2:22" ht="18" customHeight="1" x14ac:dyDescent="0.25">
      <c r="B5" s="47"/>
      <c r="C5" s="48"/>
      <c r="D5" s="48"/>
      <c r="E5" s="48"/>
      <c r="F5" s="48"/>
      <c r="G5" s="48"/>
      <c r="H5" s="48"/>
      <c r="I5" s="48"/>
      <c r="J5" s="48"/>
      <c r="K5" s="48"/>
      <c r="L5" s="48"/>
      <c r="M5" s="48"/>
      <c r="N5" s="48"/>
      <c r="O5" s="48"/>
      <c r="P5" s="48"/>
      <c r="Q5" s="48"/>
      <c r="R5" s="48"/>
      <c r="S5" s="48"/>
    </row>
    <row r="6" spans="2:22" ht="18" customHeight="1" x14ac:dyDescent="0.25">
      <c r="B6" s="47"/>
      <c r="C6" s="48"/>
      <c r="D6" s="48"/>
      <c r="E6" s="48"/>
      <c r="F6" s="48"/>
      <c r="G6" s="48"/>
      <c r="H6" s="48"/>
      <c r="I6" s="48"/>
      <c r="J6" s="48"/>
      <c r="K6" s="48"/>
      <c r="L6" s="48"/>
      <c r="M6" s="48"/>
      <c r="N6" s="48"/>
      <c r="O6" s="48"/>
      <c r="P6" s="48"/>
      <c r="Q6" s="48"/>
      <c r="R6" s="48"/>
      <c r="S6" s="48"/>
    </row>
    <row r="7" spans="2:22" ht="8.25" customHeight="1" thickBot="1" x14ac:dyDescent="0.3">
      <c r="B7" s="1"/>
      <c r="C7" s="1"/>
      <c r="D7" s="1"/>
      <c r="E7" s="2"/>
      <c r="F7" s="2"/>
      <c r="G7" s="2"/>
      <c r="H7" s="2"/>
      <c r="I7" s="2"/>
      <c r="J7" s="2"/>
      <c r="K7" s="1"/>
      <c r="O7" s="1"/>
      <c r="P7" s="1"/>
    </row>
    <row r="8" spans="2:22" ht="18" customHeight="1" thickBot="1" x14ac:dyDescent="0.3">
      <c r="B8" s="41" t="s">
        <v>20</v>
      </c>
      <c r="C8" s="37" t="s">
        <v>4</v>
      </c>
      <c r="D8" s="43" t="s">
        <v>21</v>
      </c>
      <c r="E8" s="30" t="s">
        <v>5</v>
      </c>
      <c r="F8" s="37" t="s">
        <v>6</v>
      </c>
      <c r="G8" s="37" t="s">
        <v>7</v>
      </c>
      <c r="H8" s="32" t="s">
        <v>8</v>
      </c>
      <c r="I8" s="39" t="s">
        <v>9</v>
      </c>
      <c r="J8" s="39" t="s">
        <v>10</v>
      </c>
      <c r="K8" s="30" t="s">
        <v>11</v>
      </c>
      <c r="L8" s="34" t="s">
        <v>12</v>
      </c>
      <c r="M8" s="35"/>
      <c r="N8" s="36"/>
      <c r="O8" s="30" t="s">
        <v>14</v>
      </c>
      <c r="P8" s="7" t="s">
        <v>15</v>
      </c>
      <c r="Q8" s="27" t="s">
        <v>18</v>
      </c>
      <c r="R8" s="28"/>
      <c r="S8" s="29"/>
      <c r="T8" s="45" t="s">
        <v>22</v>
      </c>
      <c r="U8" s="1"/>
      <c r="V8" s="1"/>
    </row>
    <row r="9" spans="2:22" ht="18" customHeight="1" thickBot="1" x14ac:dyDescent="0.3">
      <c r="B9" s="42"/>
      <c r="C9" s="38"/>
      <c r="D9" s="44"/>
      <c r="E9" s="31"/>
      <c r="F9" s="38"/>
      <c r="G9" s="38"/>
      <c r="H9" s="33"/>
      <c r="I9" s="40"/>
      <c r="J9" s="40"/>
      <c r="K9" s="31"/>
      <c r="L9" s="8" t="s">
        <v>2</v>
      </c>
      <c r="M9" s="8" t="s">
        <v>13</v>
      </c>
      <c r="N9" s="8" t="s">
        <v>3</v>
      </c>
      <c r="O9" s="31"/>
      <c r="P9" s="9" t="s">
        <v>1</v>
      </c>
      <c r="Q9" s="10" t="s">
        <v>16</v>
      </c>
      <c r="R9" s="11" t="s">
        <v>17</v>
      </c>
      <c r="S9" s="12" t="s">
        <v>0</v>
      </c>
      <c r="T9" s="46" t="s">
        <v>23</v>
      </c>
      <c r="V9" s="3"/>
    </row>
    <row r="10" spans="2:22" ht="18" customHeight="1" x14ac:dyDescent="0.35">
      <c r="B10" s="4">
        <v>9.5</v>
      </c>
      <c r="C10" s="6">
        <v>0</v>
      </c>
      <c r="D10" s="4">
        <v>1</v>
      </c>
      <c r="E10" s="5">
        <v>18.2</v>
      </c>
      <c r="F10" s="6">
        <v>54.67</v>
      </c>
      <c r="G10" s="6">
        <v>63.79</v>
      </c>
      <c r="H10" s="13">
        <f>G10-F10</f>
        <v>9.1199999999999974</v>
      </c>
      <c r="I10" s="17">
        <v>32</v>
      </c>
      <c r="J10" s="17"/>
      <c r="K10" s="18">
        <f>J10+(60*I10)</f>
        <v>1920</v>
      </c>
      <c r="L10" s="6">
        <v>2.19</v>
      </c>
      <c r="M10" s="13">
        <f>IF(B10="","",L10/2+N10/2)-0.1</f>
        <v>2.0049999999999999</v>
      </c>
      <c r="N10" s="6">
        <v>2.02</v>
      </c>
      <c r="O10" s="6">
        <v>0.7</v>
      </c>
      <c r="P10" s="14">
        <f>IF(G10="","",(360000*H10)/(K10*M10*PI()*O10*E10))</f>
        <v>21.308968762328167</v>
      </c>
      <c r="Q10" s="19">
        <v>891</v>
      </c>
      <c r="R10" s="20">
        <v>714</v>
      </c>
      <c r="S10" s="15">
        <f>IF(Q10="","",(100-(R10/Q10*100)))</f>
        <v>19.865319865319861</v>
      </c>
      <c r="T10" s="16">
        <v>1142</v>
      </c>
      <c r="U10" s="1"/>
      <c r="V10" s="1"/>
    </row>
    <row r="11" spans="2:22" ht="18" customHeight="1" x14ac:dyDescent="0.35">
      <c r="B11" s="4">
        <v>9.5</v>
      </c>
      <c r="C11" s="6">
        <v>0</v>
      </c>
      <c r="D11" s="4">
        <v>2</v>
      </c>
      <c r="E11" s="5">
        <v>18.100000000000001</v>
      </c>
      <c r="F11" s="6">
        <v>56.02</v>
      </c>
      <c r="G11" s="6">
        <v>63.51</v>
      </c>
      <c r="H11" s="13">
        <f t="shared" ref="H11:H35" si="0">G11-F11</f>
        <v>7.4899999999999949</v>
      </c>
      <c r="I11" s="17">
        <v>32</v>
      </c>
      <c r="J11" s="17"/>
      <c r="K11" s="18">
        <f t="shared" ref="K11:K71" si="1">J11+(60*I11)</f>
        <v>1920</v>
      </c>
      <c r="L11" s="6">
        <v>2.19</v>
      </c>
      <c r="M11" s="13">
        <f t="shared" ref="M11:M71" si="2">IF(B11="","",L11/2+N11/2)-0.1</f>
        <v>2.0049999999999999</v>
      </c>
      <c r="N11" s="6">
        <v>2.02</v>
      </c>
      <c r="O11" s="6">
        <v>0.7</v>
      </c>
      <c r="P11" s="14">
        <f t="shared" ref="P11:P74" si="3">IF(G11="","",(360000*H11)/(K11*M11*PI()*O11*E11))</f>
        <v>17.597145510704721</v>
      </c>
      <c r="Q11" s="19">
        <v>891</v>
      </c>
      <c r="R11" s="20">
        <v>693</v>
      </c>
      <c r="S11" s="15">
        <f t="shared" ref="S11:S71" si="4">IF(Q11="","",(100-(R11/Q11*100)))</f>
        <v>22.222222222222214</v>
      </c>
      <c r="T11" s="16">
        <v>1170.8</v>
      </c>
      <c r="U11" s="1"/>
      <c r="V11" s="1"/>
    </row>
    <row r="12" spans="2:22" ht="18" customHeight="1" x14ac:dyDescent="0.35">
      <c r="B12" s="4">
        <v>9.5</v>
      </c>
      <c r="C12" s="6">
        <v>0</v>
      </c>
      <c r="D12" s="4">
        <v>3</v>
      </c>
      <c r="E12" s="5">
        <v>17.899999999999999</v>
      </c>
      <c r="F12" s="6">
        <v>57.84</v>
      </c>
      <c r="G12" s="6">
        <v>65.569999999999993</v>
      </c>
      <c r="H12" s="13">
        <f t="shared" si="0"/>
        <v>7.7299999999999898</v>
      </c>
      <c r="I12" s="17">
        <v>32</v>
      </c>
      <c r="J12" s="17"/>
      <c r="K12" s="18">
        <f t="shared" si="1"/>
        <v>1920</v>
      </c>
      <c r="L12" s="6">
        <v>2.19</v>
      </c>
      <c r="M12" s="13">
        <f t="shared" si="2"/>
        <v>2.0049999999999999</v>
      </c>
      <c r="N12" s="6">
        <v>2.02</v>
      </c>
      <c r="O12" s="6">
        <v>0.7</v>
      </c>
      <c r="P12" s="14">
        <f t="shared" si="3"/>
        <v>18.363922248951887</v>
      </c>
      <c r="Q12" s="19">
        <v>891</v>
      </c>
      <c r="R12" s="20">
        <v>667</v>
      </c>
      <c r="S12" s="15">
        <f t="shared" si="4"/>
        <v>25.140291806958473</v>
      </c>
      <c r="T12" s="16">
        <v>1023.6</v>
      </c>
      <c r="U12" s="1"/>
      <c r="V12" s="1"/>
    </row>
    <row r="13" spans="2:22" ht="18" customHeight="1" x14ac:dyDescent="0.35">
      <c r="B13" s="4">
        <v>9.5</v>
      </c>
      <c r="C13" s="6">
        <v>0</v>
      </c>
      <c r="D13" s="4">
        <v>4</v>
      </c>
      <c r="E13" s="5">
        <v>17.8</v>
      </c>
      <c r="F13" s="6">
        <v>58.52</v>
      </c>
      <c r="G13" s="6">
        <v>68.02</v>
      </c>
      <c r="H13" s="13">
        <f t="shared" si="0"/>
        <v>9.4999999999999929</v>
      </c>
      <c r="I13" s="17">
        <v>32</v>
      </c>
      <c r="J13" s="17"/>
      <c r="K13" s="18">
        <f t="shared" si="1"/>
        <v>1920</v>
      </c>
      <c r="L13" s="6">
        <v>2.19</v>
      </c>
      <c r="M13" s="13">
        <f t="shared" si="2"/>
        <v>2.0049999999999999</v>
      </c>
      <c r="N13" s="6">
        <v>2.02</v>
      </c>
      <c r="O13" s="6">
        <v>0.7</v>
      </c>
      <c r="P13" s="14">
        <f t="shared" si="3"/>
        <v>22.695647909314868</v>
      </c>
      <c r="Q13" s="19">
        <v>891</v>
      </c>
      <c r="R13" s="20">
        <v>712</v>
      </c>
      <c r="S13" s="15">
        <f t="shared" si="4"/>
        <v>20.089786756453421</v>
      </c>
      <c r="T13" s="16">
        <v>1121.5999999999999</v>
      </c>
      <c r="U13" s="1"/>
      <c r="V13" s="1"/>
    </row>
    <row r="14" spans="2:22" ht="18" customHeight="1" x14ac:dyDescent="0.35">
      <c r="B14" s="4">
        <v>10</v>
      </c>
      <c r="C14" s="6">
        <v>0</v>
      </c>
      <c r="D14" s="4">
        <v>9</v>
      </c>
      <c r="E14" s="5">
        <v>17.3</v>
      </c>
      <c r="F14" s="6">
        <v>58.54</v>
      </c>
      <c r="G14" s="6">
        <v>67.19</v>
      </c>
      <c r="H14" s="13">
        <f t="shared" si="0"/>
        <v>8.6499999999999986</v>
      </c>
      <c r="I14" s="17">
        <v>32</v>
      </c>
      <c r="J14" s="17"/>
      <c r="K14" s="18">
        <f t="shared" si="1"/>
        <v>1920</v>
      </c>
      <c r="L14" s="6">
        <v>2.19</v>
      </c>
      <c r="M14" s="13">
        <f t="shared" si="2"/>
        <v>2.0049999999999999</v>
      </c>
      <c r="N14" s="6">
        <v>2.02</v>
      </c>
      <c r="O14" s="6">
        <v>0.7</v>
      </c>
      <c r="P14" s="14">
        <f t="shared" si="3"/>
        <v>21.262238567673936</v>
      </c>
      <c r="Q14" s="19">
        <v>891</v>
      </c>
      <c r="R14" s="20">
        <v>709</v>
      </c>
      <c r="S14" s="15">
        <f t="shared" si="4"/>
        <v>20.426487093153753</v>
      </c>
      <c r="T14" s="16">
        <v>1254.4000000000001</v>
      </c>
      <c r="U14" s="1"/>
      <c r="V14" s="1"/>
    </row>
    <row r="15" spans="2:22" ht="18" customHeight="1" x14ac:dyDescent="0.35">
      <c r="B15" s="4">
        <v>10</v>
      </c>
      <c r="C15" s="6">
        <v>0</v>
      </c>
      <c r="D15" s="4">
        <v>10</v>
      </c>
      <c r="E15" s="5">
        <v>17.8</v>
      </c>
      <c r="F15" s="6">
        <v>58.26</v>
      </c>
      <c r="G15" s="6">
        <v>66.05</v>
      </c>
      <c r="H15" s="13">
        <f t="shared" si="0"/>
        <v>7.7899999999999991</v>
      </c>
      <c r="I15" s="17">
        <v>32</v>
      </c>
      <c r="J15" s="17"/>
      <c r="K15" s="18">
        <f t="shared" si="1"/>
        <v>1920</v>
      </c>
      <c r="L15" s="6">
        <v>2.19</v>
      </c>
      <c r="M15" s="13">
        <f t="shared" si="2"/>
        <v>2.0049999999999999</v>
      </c>
      <c r="N15" s="6">
        <v>2.02</v>
      </c>
      <c r="O15" s="6">
        <v>0.7</v>
      </c>
      <c r="P15" s="14">
        <f t="shared" si="3"/>
        <v>18.610431285638199</v>
      </c>
      <c r="Q15" s="19">
        <v>891</v>
      </c>
      <c r="R15" s="20">
        <v>677</v>
      </c>
      <c r="S15" s="15">
        <f t="shared" si="4"/>
        <v>24.01795735129069</v>
      </c>
      <c r="T15" s="16">
        <v>1181</v>
      </c>
      <c r="U15" s="1"/>
      <c r="V15" s="1"/>
    </row>
    <row r="16" spans="2:22" ht="18" customHeight="1" x14ac:dyDescent="0.35">
      <c r="B16" s="4">
        <v>10</v>
      </c>
      <c r="C16" s="6">
        <v>0</v>
      </c>
      <c r="D16" s="4">
        <v>11</v>
      </c>
      <c r="E16" s="5">
        <v>17.7</v>
      </c>
      <c r="F16" s="6">
        <v>57.97</v>
      </c>
      <c r="G16" s="6">
        <v>67.19</v>
      </c>
      <c r="H16" s="13">
        <f t="shared" si="0"/>
        <v>9.2199999999999989</v>
      </c>
      <c r="I16" s="17">
        <v>32</v>
      </c>
      <c r="J16" s="17"/>
      <c r="K16" s="18">
        <f t="shared" si="1"/>
        <v>1920</v>
      </c>
      <c r="L16" s="6">
        <v>2.19</v>
      </c>
      <c r="M16" s="13">
        <f t="shared" si="2"/>
        <v>2.0049999999999999</v>
      </c>
      <c r="N16" s="6">
        <v>2.02</v>
      </c>
      <c r="O16" s="6">
        <v>0.7</v>
      </c>
      <c r="P16" s="14">
        <f t="shared" si="3"/>
        <v>22.151168315700986</v>
      </c>
      <c r="Q16" s="19">
        <v>891</v>
      </c>
      <c r="R16" s="20">
        <v>738</v>
      </c>
      <c r="S16" s="15">
        <f t="shared" si="4"/>
        <v>17.171717171717177</v>
      </c>
      <c r="T16" s="16">
        <v>1392.8</v>
      </c>
      <c r="U16" s="1"/>
      <c r="V16" s="1"/>
    </row>
    <row r="17" spans="2:22" ht="18" customHeight="1" x14ac:dyDescent="0.35">
      <c r="B17" s="4">
        <v>10</v>
      </c>
      <c r="C17" s="6">
        <v>0</v>
      </c>
      <c r="D17" s="4">
        <v>12</v>
      </c>
      <c r="E17" s="5">
        <v>17.899999999999999</v>
      </c>
      <c r="F17" s="6">
        <v>58.91</v>
      </c>
      <c r="G17" s="6">
        <v>69.3</v>
      </c>
      <c r="H17" s="13">
        <f t="shared" si="0"/>
        <v>10.39</v>
      </c>
      <c r="I17" s="17">
        <v>32</v>
      </c>
      <c r="J17" s="17"/>
      <c r="K17" s="18">
        <f t="shared" si="1"/>
        <v>1920</v>
      </c>
      <c r="L17" s="6">
        <v>2.19</v>
      </c>
      <c r="M17" s="13">
        <f t="shared" si="2"/>
        <v>2.0049999999999999</v>
      </c>
      <c r="N17" s="6">
        <v>2.02</v>
      </c>
      <c r="O17" s="6">
        <v>0.7</v>
      </c>
      <c r="P17" s="14">
        <f t="shared" si="3"/>
        <v>24.683202091411427</v>
      </c>
      <c r="Q17" s="19">
        <v>891</v>
      </c>
      <c r="R17" s="20">
        <v>738</v>
      </c>
      <c r="S17" s="15">
        <f t="shared" si="4"/>
        <v>17.171717171717177</v>
      </c>
      <c r="T17" s="16">
        <v>1392.5</v>
      </c>
      <c r="U17" s="1"/>
      <c r="V17" s="1"/>
    </row>
    <row r="18" spans="2:22" ht="18" customHeight="1" x14ac:dyDescent="0.35">
      <c r="B18" s="4">
        <v>9.5</v>
      </c>
      <c r="C18" s="4">
        <v>0.1</v>
      </c>
      <c r="D18" s="4">
        <v>1</v>
      </c>
      <c r="E18" s="5">
        <v>18.2</v>
      </c>
      <c r="F18" s="6">
        <v>54.67</v>
      </c>
      <c r="G18" s="6">
        <v>63.68</v>
      </c>
      <c r="H18" s="13">
        <f t="shared" si="0"/>
        <v>9.009999999999998</v>
      </c>
      <c r="I18" s="17">
        <v>30</v>
      </c>
      <c r="J18" s="17"/>
      <c r="K18" s="18">
        <f t="shared" si="1"/>
        <v>1800</v>
      </c>
      <c r="L18" s="6">
        <v>2.19</v>
      </c>
      <c r="M18" s="13">
        <f t="shared" si="2"/>
        <v>2.0024999999999999</v>
      </c>
      <c r="N18" s="6">
        <v>2.0150000000000001</v>
      </c>
      <c r="O18" s="6">
        <v>0.7</v>
      </c>
      <c r="P18" s="14">
        <f t="shared" si="3"/>
        <v>22.483450431983201</v>
      </c>
      <c r="Q18" s="19"/>
      <c r="R18" s="20"/>
      <c r="S18" s="15" t="str">
        <f t="shared" si="4"/>
        <v/>
      </c>
      <c r="T18" s="16"/>
      <c r="U18" s="1"/>
      <c r="V18" s="1"/>
    </row>
    <row r="19" spans="2:22" ht="18" customHeight="1" x14ac:dyDescent="0.35">
      <c r="B19" s="4">
        <v>9.5</v>
      </c>
      <c r="C19" s="4">
        <v>0.1</v>
      </c>
      <c r="D19" s="4">
        <v>2</v>
      </c>
      <c r="E19" s="5">
        <v>18.100000000000001</v>
      </c>
      <c r="F19" s="6">
        <v>56.02</v>
      </c>
      <c r="G19" s="6">
        <v>62.97</v>
      </c>
      <c r="H19" s="13">
        <f t="shared" si="0"/>
        <v>6.9499999999999957</v>
      </c>
      <c r="I19" s="17">
        <v>30</v>
      </c>
      <c r="J19" s="17"/>
      <c r="K19" s="18">
        <f t="shared" si="1"/>
        <v>1800</v>
      </c>
      <c r="L19" s="6">
        <v>2.19</v>
      </c>
      <c r="M19" s="13">
        <f t="shared" si="2"/>
        <v>2.0024999999999999</v>
      </c>
      <c r="N19" s="6">
        <v>2.0150000000000001</v>
      </c>
      <c r="O19" s="6">
        <v>0.7</v>
      </c>
      <c r="P19" s="14">
        <f t="shared" si="3"/>
        <v>17.43876751517071</v>
      </c>
      <c r="Q19" s="19"/>
      <c r="R19" s="20"/>
      <c r="S19" s="15" t="str">
        <f t="shared" si="4"/>
        <v/>
      </c>
      <c r="T19" s="16"/>
      <c r="U19" s="1"/>
      <c r="V19" s="1"/>
    </row>
    <row r="20" spans="2:22" ht="18" customHeight="1" x14ac:dyDescent="0.35">
      <c r="B20" s="4">
        <v>9.5</v>
      </c>
      <c r="C20" s="4">
        <v>0.1</v>
      </c>
      <c r="D20" s="4">
        <v>3</v>
      </c>
      <c r="E20" s="5">
        <v>17.899999999999999</v>
      </c>
      <c r="F20" s="6">
        <v>57.84</v>
      </c>
      <c r="G20" s="6">
        <v>66.010000000000005</v>
      </c>
      <c r="H20" s="13">
        <f t="shared" si="0"/>
        <v>8.1700000000000017</v>
      </c>
      <c r="I20" s="17">
        <v>30</v>
      </c>
      <c r="J20" s="17"/>
      <c r="K20" s="18">
        <f t="shared" si="1"/>
        <v>1800</v>
      </c>
      <c r="L20" s="6">
        <v>2.19</v>
      </c>
      <c r="M20" s="13">
        <f t="shared" si="2"/>
        <v>2.0024999999999999</v>
      </c>
      <c r="N20" s="6">
        <v>2.0150000000000001</v>
      </c>
      <c r="O20" s="6">
        <v>0.7</v>
      </c>
      <c r="P20" s="14">
        <f t="shared" si="3"/>
        <v>20.729011083484597</v>
      </c>
      <c r="Q20" s="19"/>
      <c r="R20" s="20"/>
      <c r="S20" s="15" t="str">
        <f t="shared" si="4"/>
        <v/>
      </c>
      <c r="T20" s="16"/>
      <c r="U20" s="1"/>
      <c r="V20" s="1"/>
    </row>
    <row r="21" spans="2:22" ht="18" customHeight="1" x14ac:dyDescent="0.35">
      <c r="B21" s="4">
        <v>9.5</v>
      </c>
      <c r="C21" s="4">
        <v>0.1</v>
      </c>
      <c r="D21" s="4">
        <v>4</v>
      </c>
      <c r="E21" s="5">
        <v>17.8</v>
      </c>
      <c r="F21" s="6">
        <v>58.52</v>
      </c>
      <c r="G21" s="6">
        <v>67.959999999999994</v>
      </c>
      <c r="H21" s="13">
        <f t="shared" si="0"/>
        <v>9.4399999999999906</v>
      </c>
      <c r="I21" s="17">
        <v>30</v>
      </c>
      <c r="J21" s="17"/>
      <c r="K21" s="18">
        <f t="shared" si="1"/>
        <v>1800</v>
      </c>
      <c r="L21" s="6">
        <v>2.19</v>
      </c>
      <c r="M21" s="13">
        <f t="shared" si="2"/>
        <v>2.0024999999999999</v>
      </c>
      <c r="N21" s="6">
        <v>2.0150000000000001</v>
      </c>
      <c r="O21" s="6">
        <v>0.7</v>
      </c>
      <c r="P21" s="14">
        <f t="shared" si="3"/>
        <v>24.085826309208041</v>
      </c>
      <c r="Q21" s="19"/>
      <c r="R21" s="20"/>
      <c r="S21" s="15" t="str">
        <f t="shared" si="4"/>
        <v/>
      </c>
      <c r="T21" s="16"/>
      <c r="U21" s="1"/>
      <c r="V21" s="1"/>
    </row>
    <row r="22" spans="2:22" ht="18" customHeight="1" x14ac:dyDescent="0.35">
      <c r="B22" s="4">
        <v>10</v>
      </c>
      <c r="C22" s="4">
        <v>0.1</v>
      </c>
      <c r="D22" s="4">
        <v>9</v>
      </c>
      <c r="E22" s="5">
        <v>17.3</v>
      </c>
      <c r="F22" s="6">
        <v>58.54</v>
      </c>
      <c r="G22" s="6">
        <v>66.53</v>
      </c>
      <c r="H22" s="13">
        <f t="shared" si="0"/>
        <v>7.990000000000002</v>
      </c>
      <c r="I22" s="17">
        <v>30</v>
      </c>
      <c r="J22" s="17"/>
      <c r="K22" s="18">
        <f t="shared" si="1"/>
        <v>1800</v>
      </c>
      <c r="L22" s="6">
        <v>2.19</v>
      </c>
      <c r="M22" s="13">
        <f t="shared" si="2"/>
        <v>2.0024999999999999</v>
      </c>
      <c r="N22" s="6">
        <v>2.0150000000000001</v>
      </c>
      <c r="O22" s="6">
        <v>0.7</v>
      </c>
      <c r="P22" s="14">
        <f t="shared" si="3"/>
        <v>20.975399170594876</v>
      </c>
      <c r="Q22" s="19"/>
      <c r="R22" s="20"/>
      <c r="S22" s="15" t="str">
        <f t="shared" si="4"/>
        <v/>
      </c>
      <c r="T22" s="16"/>
      <c r="U22" s="1"/>
      <c r="V22" s="1"/>
    </row>
    <row r="23" spans="2:22" ht="18" customHeight="1" x14ac:dyDescent="0.35">
      <c r="B23" s="4">
        <v>10</v>
      </c>
      <c r="C23" s="4">
        <v>0.1</v>
      </c>
      <c r="D23" s="4">
        <v>10</v>
      </c>
      <c r="E23" s="5">
        <v>17.8</v>
      </c>
      <c r="F23" s="6">
        <v>58.26</v>
      </c>
      <c r="G23" s="6">
        <v>65.78</v>
      </c>
      <c r="H23" s="13">
        <f t="shared" si="0"/>
        <v>7.5200000000000031</v>
      </c>
      <c r="I23" s="17">
        <v>30</v>
      </c>
      <c r="J23" s="17"/>
      <c r="K23" s="18">
        <f t="shared" si="1"/>
        <v>1800</v>
      </c>
      <c r="L23" s="6">
        <v>2.19</v>
      </c>
      <c r="M23" s="13">
        <f t="shared" si="2"/>
        <v>2.0024999999999999</v>
      </c>
      <c r="N23" s="6">
        <v>2.0150000000000001</v>
      </c>
      <c r="O23" s="6">
        <v>0.7</v>
      </c>
      <c r="P23" s="14">
        <f t="shared" si="3"/>
        <v>19.187014178521686</v>
      </c>
      <c r="Q23" s="19"/>
      <c r="R23" s="20"/>
      <c r="S23" s="15" t="str">
        <f t="shared" si="4"/>
        <v/>
      </c>
      <c r="T23" s="16"/>
      <c r="U23" s="1"/>
      <c r="V23" s="1"/>
    </row>
    <row r="24" spans="2:22" ht="18" customHeight="1" x14ac:dyDescent="0.35">
      <c r="B24" s="4">
        <v>10</v>
      </c>
      <c r="C24" s="4">
        <v>0.1</v>
      </c>
      <c r="D24" s="4">
        <v>11</v>
      </c>
      <c r="E24" s="5">
        <v>17.7</v>
      </c>
      <c r="F24" s="6">
        <v>57.97</v>
      </c>
      <c r="G24" s="6">
        <v>66.62</v>
      </c>
      <c r="H24" s="13">
        <f t="shared" si="0"/>
        <v>8.6500000000000057</v>
      </c>
      <c r="I24" s="17">
        <v>30</v>
      </c>
      <c r="J24" s="17"/>
      <c r="K24" s="18">
        <f t="shared" si="1"/>
        <v>1800</v>
      </c>
      <c r="L24" s="6">
        <v>2.19</v>
      </c>
      <c r="M24" s="13">
        <f t="shared" si="2"/>
        <v>2.0024999999999999</v>
      </c>
      <c r="N24" s="6">
        <v>2.0150000000000001</v>
      </c>
      <c r="O24" s="6">
        <v>0.7</v>
      </c>
      <c r="P24" s="14">
        <f t="shared" si="3"/>
        <v>22.194859456267164</v>
      </c>
      <c r="Q24" s="19"/>
      <c r="R24" s="20"/>
      <c r="S24" s="15" t="str">
        <f t="shared" si="4"/>
        <v/>
      </c>
      <c r="T24" s="16"/>
      <c r="U24" s="1"/>
      <c r="V24" s="1"/>
    </row>
    <row r="25" spans="2:22" ht="18" customHeight="1" x14ac:dyDescent="0.35">
      <c r="B25" s="4">
        <v>10</v>
      </c>
      <c r="C25" s="4">
        <v>0.1</v>
      </c>
      <c r="D25" s="4">
        <v>12</v>
      </c>
      <c r="E25" s="5">
        <v>17.899999999999999</v>
      </c>
      <c r="F25" s="6">
        <v>58.91</v>
      </c>
      <c r="G25" s="6">
        <v>68.760000000000005</v>
      </c>
      <c r="H25" s="13">
        <f t="shared" si="0"/>
        <v>9.8500000000000085</v>
      </c>
      <c r="I25" s="17">
        <v>30</v>
      </c>
      <c r="J25" s="17"/>
      <c r="K25" s="18">
        <f t="shared" si="1"/>
        <v>1800</v>
      </c>
      <c r="L25" s="6">
        <v>2.19</v>
      </c>
      <c r="M25" s="13">
        <f t="shared" si="2"/>
        <v>2.0024999999999999</v>
      </c>
      <c r="N25" s="6">
        <v>2.0150000000000001</v>
      </c>
      <c r="O25" s="6">
        <v>0.7</v>
      </c>
      <c r="P25" s="14">
        <f t="shared" si="3"/>
        <v>24.991524990492461</v>
      </c>
      <c r="Q25" s="19"/>
      <c r="R25" s="20"/>
      <c r="S25" s="15" t="str">
        <f t="shared" si="4"/>
        <v/>
      </c>
      <c r="T25" s="16"/>
      <c r="U25" s="1"/>
      <c r="V25" s="1"/>
    </row>
    <row r="26" spans="2:22" ht="18" customHeight="1" x14ac:dyDescent="0.35">
      <c r="B26" s="4">
        <v>9.5</v>
      </c>
      <c r="C26" s="4">
        <v>0.3</v>
      </c>
      <c r="D26" s="4">
        <v>1</v>
      </c>
      <c r="E26" s="5">
        <v>18.2</v>
      </c>
      <c r="F26" s="6">
        <v>54.67</v>
      </c>
      <c r="G26" s="6">
        <v>64.319999999999993</v>
      </c>
      <c r="H26" s="13">
        <f t="shared" si="0"/>
        <v>9.6499999999999915</v>
      </c>
      <c r="I26" s="17">
        <v>30</v>
      </c>
      <c r="J26" s="17"/>
      <c r="K26" s="18">
        <f t="shared" si="1"/>
        <v>1800</v>
      </c>
      <c r="L26" s="6">
        <v>2.19</v>
      </c>
      <c r="M26" s="13">
        <f t="shared" si="2"/>
        <v>1.9999999999999996</v>
      </c>
      <c r="N26" s="6">
        <v>2.0099999999999998</v>
      </c>
      <c r="O26" s="6">
        <v>0.7</v>
      </c>
      <c r="P26" s="14">
        <f t="shared" si="3"/>
        <v>24.110599699164666</v>
      </c>
      <c r="Q26" s="19"/>
      <c r="R26" s="20"/>
      <c r="S26" s="15" t="str">
        <f t="shared" si="4"/>
        <v/>
      </c>
      <c r="T26" s="16"/>
      <c r="U26" s="1"/>
      <c r="V26" s="1"/>
    </row>
    <row r="27" spans="2:22" ht="18" customHeight="1" x14ac:dyDescent="0.35">
      <c r="B27" s="4">
        <v>9.5</v>
      </c>
      <c r="C27" s="4">
        <v>0.3</v>
      </c>
      <c r="D27" s="4">
        <v>2</v>
      </c>
      <c r="E27" s="5">
        <v>18.100000000000001</v>
      </c>
      <c r="F27" s="6">
        <v>56.02</v>
      </c>
      <c r="G27" s="6">
        <v>63.27</v>
      </c>
      <c r="H27" s="13">
        <f t="shared" si="0"/>
        <v>7.25</v>
      </c>
      <c r="I27" s="17">
        <v>30</v>
      </c>
      <c r="J27" s="17"/>
      <c r="K27" s="18">
        <f t="shared" si="1"/>
        <v>1800</v>
      </c>
      <c r="L27" s="6">
        <v>2.19</v>
      </c>
      <c r="M27" s="13">
        <f t="shared" si="2"/>
        <v>1.9999999999999996</v>
      </c>
      <c r="N27" s="6">
        <v>2.0099999999999998</v>
      </c>
      <c r="O27" s="6">
        <v>0.7</v>
      </c>
      <c r="P27" s="14">
        <f t="shared" si="3"/>
        <v>18.214259469869639</v>
      </c>
      <c r="Q27" s="19"/>
      <c r="R27" s="20"/>
      <c r="S27" s="15" t="str">
        <f t="shared" si="4"/>
        <v/>
      </c>
      <c r="T27" s="16"/>
      <c r="U27" s="1"/>
      <c r="V27" s="1"/>
    </row>
    <row r="28" spans="2:22" ht="18" customHeight="1" x14ac:dyDescent="0.35">
      <c r="B28" s="4">
        <v>9.5</v>
      </c>
      <c r="C28" s="4">
        <v>0.3</v>
      </c>
      <c r="D28" s="4">
        <v>3</v>
      </c>
      <c r="E28" s="5">
        <v>17.899999999999999</v>
      </c>
      <c r="F28" s="6">
        <v>57.84</v>
      </c>
      <c r="G28" s="6">
        <v>67.040000000000006</v>
      </c>
      <c r="H28" s="13">
        <f t="shared" si="0"/>
        <v>9.2000000000000028</v>
      </c>
      <c r="I28" s="17">
        <v>30</v>
      </c>
      <c r="J28" s="17"/>
      <c r="K28" s="18">
        <f t="shared" si="1"/>
        <v>1800</v>
      </c>
      <c r="L28" s="6">
        <v>2.19</v>
      </c>
      <c r="M28" s="13">
        <f t="shared" si="2"/>
        <v>1.9999999999999996</v>
      </c>
      <c r="N28" s="6">
        <v>2.0099999999999998</v>
      </c>
      <c r="O28" s="6">
        <v>0.7</v>
      </c>
      <c r="P28" s="14">
        <f t="shared" si="3"/>
        <v>23.371515984763576</v>
      </c>
      <c r="Q28" s="19"/>
      <c r="R28" s="20"/>
      <c r="S28" s="15" t="str">
        <f t="shared" si="4"/>
        <v/>
      </c>
      <c r="T28" s="16"/>
      <c r="U28" s="1"/>
      <c r="V28" s="1"/>
    </row>
    <row r="29" spans="2:22" ht="18" customHeight="1" x14ac:dyDescent="0.35">
      <c r="B29" s="4">
        <v>9.5</v>
      </c>
      <c r="C29" s="4">
        <v>0.3</v>
      </c>
      <c r="D29" s="4">
        <v>4</v>
      </c>
      <c r="E29" s="5">
        <v>17.8</v>
      </c>
      <c r="F29" s="6">
        <v>58.52</v>
      </c>
      <c r="G29" s="6">
        <v>68.540000000000006</v>
      </c>
      <c r="H29" s="13">
        <f t="shared" si="0"/>
        <v>10.020000000000003</v>
      </c>
      <c r="I29" s="17">
        <v>30</v>
      </c>
      <c r="J29" s="17">
        <v>0</v>
      </c>
      <c r="K29" s="18">
        <f t="shared" si="1"/>
        <v>1800</v>
      </c>
      <c r="L29" s="6">
        <v>2.19</v>
      </c>
      <c r="M29" s="13">
        <f t="shared" si="2"/>
        <v>1.9999999999999996</v>
      </c>
      <c r="N29" s="6">
        <v>2.0099999999999998</v>
      </c>
      <c r="O29" s="6">
        <v>0.7</v>
      </c>
      <c r="P29" s="14">
        <f t="shared" si="3"/>
        <v>25.597632901778365</v>
      </c>
      <c r="Q29" s="19"/>
      <c r="R29" s="20"/>
      <c r="S29" s="15" t="str">
        <f t="shared" si="4"/>
        <v/>
      </c>
      <c r="T29" s="16"/>
      <c r="U29" s="1"/>
      <c r="V29" s="1"/>
    </row>
    <row r="30" spans="2:22" ht="18" customHeight="1" x14ac:dyDescent="0.35">
      <c r="B30" s="4">
        <v>10</v>
      </c>
      <c r="C30" s="4">
        <v>0.3</v>
      </c>
      <c r="D30" s="4">
        <v>9</v>
      </c>
      <c r="E30" s="5">
        <v>17.3</v>
      </c>
      <c r="F30" s="6">
        <v>58.54</v>
      </c>
      <c r="G30" s="6">
        <v>67.23</v>
      </c>
      <c r="H30" s="13">
        <f t="shared" si="0"/>
        <v>8.6900000000000048</v>
      </c>
      <c r="I30" s="17">
        <v>30</v>
      </c>
      <c r="J30" s="17">
        <v>0</v>
      </c>
      <c r="K30" s="18">
        <f t="shared" si="1"/>
        <v>1800</v>
      </c>
      <c r="L30" s="6">
        <v>2.19</v>
      </c>
      <c r="M30" s="13">
        <f t="shared" si="2"/>
        <v>1.9999999999999996</v>
      </c>
      <c r="N30" s="6">
        <v>2.0099999999999998</v>
      </c>
      <c r="O30" s="6">
        <v>0.7</v>
      </c>
      <c r="P30" s="14">
        <f t="shared" si="3"/>
        <v>22.841559958192761</v>
      </c>
      <c r="Q30" s="19"/>
      <c r="R30" s="20"/>
      <c r="S30" s="15" t="str">
        <f t="shared" si="4"/>
        <v/>
      </c>
      <c r="T30" s="16"/>
      <c r="U30" s="1"/>
      <c r="V30" s="1"/>
    </row>
    <row r="31" spans="2:22" ht="18" customHeight="1" x14ac:dyDescent="0.35">
      <c r="B31" s="4">
        <v>10</v>
      </c>
      <c r="C31" s="4">
        <v>0.3</v>
      </c>
      <c r="D31" s="4">
        <v>10</v>
      </c>
      <c r="E31" s="5">
        <v>17.8</v>
      </c>
      <c r="F31" s="6">
        <v>58.26</v>
      </c>
      <c r="G31" s="6">
        <v>66.430000000000007</v>
      </c>
      <c r="H31" s="13">
        <f t="shared" si="0"/>
        <v>8.1700000000000088</v>
      </c>
      <c r="I31" s="17">
        <v>30</v>
      </c>
      <c r="J31" s="17">
        <v>0</v>
      </c>
      <c r="K31" s="18">
        <f t="shared" si="1"/>
        <v>1800</v>
      </c>
      <c r="L31" s="6">
        <v>2.19</v>
      </c>
      <c r="M31" s="13">
        <f t="shared" si="2"/>
        <v>1.9999999999999996</v>
      </c>
      <c r="N31" s="6">
        <v>2.0099999999999998</v>
      </c>
      <c r="O31" s="6">
        <v>0.7</v>
      </c>
      <c r="P31" s="14">
        <f t="shared" si="3"/>
        <v>20.871523034683577</v>
      </c>
      <c r="Q31" s="19"/>
      <c r="R31" s="20"/>
      <c r="S31" s="15" t="str">
        <f t="shared" si="4"/>
        <v/>
      </c>
      <c r="T31" s="16"/>
      <c r="U31" s="1"/>
      <c r="V31" s="1"/>
    </row>
    <row r="32" spans="2:22" ht="18" customHeight="1" x14ac:dyDescent="0.35">
      <c r="B32" s="4">
        <v>10</v>
      </c>
      <c r="C32" s="4">
        <v>0.3</v>
      </c>
      <c r="D32" s="4">
        <v>11</v>
      </c>
      <c r="E32" s="5">
        <v>17.7</v>
      </c>
      <c r="F32" s="6">
        <v>57.97</v>
      </c>
      <c r="G32" s="6">
        <v>68.040000000000006</v>
      </c>
      <c r="H32" s="13">
        <f t="shared" si="0"/>
        <v>10.070000000000007</v>
      </c>
      <c r="I32" s="17">
        <v>30</v>
      </c>
      <c r="J32" s="17">
        <v>0</v>
      </c>
      <c r="K32" s="18">
        <f t="shared" si="1"/>
        <v>1800</v>
      </c>
      <c r="L32" s="6">
        <v>2.19</v>
      </c>
      <c r="M32" s="13">
        <f t="shared" si="2"/>
        <v>1.9999999999999996</v>
      </c>
      <c r="N32" s="6">
        <v>2.0099999999999998</v>
      </c>
      <c r="O32" s="6">
        <v>0.7</v>
      </c>
      <c r="P32" s="14">
        <f t="shared" si="3"/>
        <v>25.870706649481647</v>
      </c>
      <c r="Q32" s="19"/>
      <c r="R32" s="20"/>
      <c r="S32" s="15" t="str">
        <f t="shared" si="4"/>
        <v/>
      </c>
      <c r="T32" s="16"/>
      <c r="U32" s="1"/>
      <c r="V32" s="1"/>
    </row>
    <row r="33" spans="2:22" ht="18" customHeight="1" x14ac:dyDescent="0.35">
      <c r="B33" s="4">
        <v>10</v>
      </c>
      <c r="C33" s="4">
        <v>0.3</v>
      </c>
      <c r="D33" s="4">
        <v>12</v>
      </c>
      <c r="E33" s="5">
        <v>17.899999999999999</v>
      </c>
      <c r="F33" s="6">
        <v>58.91</v>
      </c>
      <c r="G33" s="6">
        <v>70.17</v>
      </c>
      <c r="H33" s="13">
        <f t="shared" si="0"/>
        <v>11.260000000000005</v>
      </c>
      <c r="I33" s="17">
        <v>30</v>
      </c>
      <c r="J33" s="17">
        <v>0</v>
      </c>
      <c r="K33" s="18">
        <f t="shared" si="1"/>
        <v>1800</v>
      </c>
      <c r="L33" s="6">
        <v>2.19</v>
      </c>
      <c r="M33" s="13">
        <f t="shared" si="2"/>
        <v>1.9999999999999996</v>
      </c>
      <c r="N33" s="6">
        <v>2.0099999999999998</v>
      </c>
      <c r="O33" s="6">
        <v>0.7</v>
      </c>
      <c r="P33" s="14">
        <f t="shared" si="3"/>
        <v>28.604703259612815</v>
      </c>
      <c r="Q33" s="19"/>
      <c r="R33" s="20"/>
      <c r="S33" s="15" t="str">
        <f t="shared" si="4"/>
        <v/>
      </c>
      <c r="T33" s="16"/>
      <c r="U33" s="1"/>
      <c r="V33" s="1"/>
    </row>
    <row r="34" spans="2:22" ht="18" customHeight="1" x14ac:dyDescent="0.35">
      <c r="B34" s="4">
        <v>9.5</v>
      </c>
      <c r="C34" s="4">
        <v>0.6</v>
      </c>
      <c r="D34" s="4">
        <v>1</v>
      </c>
      <c r="E34" s="5">
        <v>18.2</v>
      </c>
      <c r="F34" s="6">
        <v>54.67</v>
      </c>
      <c r="G34" s="6">
        <v>64.73</v>
      </c>
      <c r="H34" s="13">
        <f t="shared" si="0"/>
        <v>10.060000000000002</v>
      </c>
      <c r="I34" s="17">
        <v>30</v>
      </c>
      <c r="J34" s="17">
        <v>0</v>
      </c>
      <c r="K34" s="18">
        <f t="shared" si="1"/>
        <v>1800</v>
      </c>
      <c r="L34" s="6">
        <v>2.2250000000000001</v>
      </c>
      <c r="M34" s="13">
        <f t="shared" si="2"/>
        <v>2.0249999999999999</v>
      </c>
      <c r="N34" s="6">
        <v>2.0249999999999999</v>
      </c>
      <c r="O34" s="6">
        <v>0.7</v>
      </c>
      <c r="P34" s="14">
        <f t="shared" si="3"/>
        <v>24.824679380653414</v>
      </c>
      <c r="Q34" s="19"/>
      <c r="R34" s="20"/>
      <c r="S34" s="15" t="str">
        <f t="shared" si="4"/>
        <v/>
      </c>
      <c r="T34" s="16"/>
      <c r="U34" s="1"/>
      <c r="V34" s="1"/>
    </row>
    <row r="35" spans="2:22" ht="18" customHeight="1" x14ac:dyDescent="0.35">
      <c r="B35" s="4">
        <v>9.5</v>
      </c>
      <c r="C35" s="4">
        <v>0.6</v>
      </c>
      <c r="D35" s="4">
        <v>2</v>
      </c>
      <c r="E35" s="5">
        <v>18.100000000000001</v>
      </c>
      <c r="F35" s="6">
        <v>56.02</v>
      </c>
      <c r="G35" s="6">
        <v>63.26</v>
      </c>
      <c r="H35" s="13">
        <f t="shared" si="0"/>
        <v>7.2399999999999949</v>
      </c>
      <c r="I35" s="17">
        <v>30</v>
      </c>
      <c r="J35" s="17">
        <v>0</v>
      </c>
      <c r="K35" s="18">
        <f t="shared" si="1"/>
        <v>1800</v>
      </c>
      <c r="L35" s="6">
        <v>2.2250000000000001</v>
      </c>
      <c r="M35" s="13">
        <f t="shared" si="2"/>
        <v>2.0249999999999999</v>
      </c>
      <c r="N35" s="6">
        <v>2.0249999999999999</v>
      </c>
      <c r="O35" s="6">
        <v>0.7</v>
      </c>
      <c r="P35" s="14">
        <f t="shared" si="3"/>
        <v>17.964579114429089</v>
      </c>
      <c r="Q35" s="19"/>
      <c r="R35" s="20"/>
      <c r="S35" s="15" t="str">
        <f t="shared" si="4"/>
        <v/>
      </c>
      <c r="T35" s="16"/>
      <c r="U35" s="1"/>
      <c r="V35" s="1"/>
    </row>
    <row r="36" spans="2:22" ht="18" customHeight="1" x14ac:dyDescent="0.35">
      <c r="B36" s="4">
        <v>9.5</v>
      </c>
      <c r="C36" s="4">
        <v>0.6</v>
      </c>
      <c r="D36" s="4">
        <v>3</v>
      </c>
      <c r="E36" s="5">
        <v>17.899999999999999</v>
      </c>
      <c r="F36" s="6">
        <v>57.84</v>
      </c>
      <c r="G36" s="6">
        <v>67.36</v>
      </c>
      <c r="H36" s="13">
        <f>G36-F36</f>
        <v>9.519999999999996</v>
      </c>
      <c r="I36" s="17">
        <v>30</v>
      </c>
      <c r="J36" s="17">
        <v>0</v>
      </c>
      <c r="K36" s="18">
        <f t="shared" si="1"/>
        <v>1800</v>
      </c>
      <c r="L36" s="6">
        <v>2.2250000000000001</v>
      </c>
      <c r="M36" s="13">
        <f t="shared" si="2"/>
        <v>2.0249999999999999</v>
      </c>
      <c r="N36" s="6">
        <v>2.0249999999999999</v>
      </c>
      <c r="O36" s="6">
        <v>0.7</v>
      </c>
      <c r="P36" s="14">
        <f t="shared" si="3"/>
        <v>23.885864967788411</v>
      </c>
      <c r="Q36" s="19"/>
      <c r="R36" s="20"/>
      <c r="S36" s="15" t="str">
        <f t="shared" si="4"/>
        <v/>
      </c>
      <c r="T36" s="16"/>
      <c r="U36" s="1"/>
      <c r="V36" s="1"/>
    </row>
    <row r="37" spans="2:22" ht="18" customHeight="1" x14ac:dyDescent="0.35">
      <c r="B37" s="4">
        <v>9.5</v>
      </c>
      <c r="C37" s="4">
        <v>0.6</v>
      </c>
      <c r="D37" s="4">
        <v>4</v>
      </c>
      <c r="E37" s="5">
        <v>17.8</v>
      </c>
      <c r="F37" s="6">
        <v>58.52</v>
      </c>
      <c r="G37" s="6">
        <v>69.010000000000005</v>
      </c>
      <c r="H37" s="13">
        <f t="shared" ref="H37:H47" si="5">G37-F37</f>
        <v>10.490000000000002</v>
      </c>
      <c r="I37" s="17">
        <v>30</v>
      </c>
      <c r="J37" s="17">
        <v>0</v>
      </c>
      <c r="K37" s="18">
        <f t="shared" si="1"/>
        <v>1800</v>
      </c>
      <c r="L37" s="6">
        <v>2.2250000000000001</v>
      </c>
      <c r="M37" s="13">
        <f t="shared" si="2"/>
        <v>2.0249999999999999</v>
      </c>
      <c r="N37" s="6">
        <v>2.0249999999999999</v>
      </c>
      <c r="O37" s="6">
        <v>0.7</v>
      </c>
      <c r="P37" s="14">
        <f t="shared" si="3"/>
        <v>26.467476813253001</v>
      </c>
      <c r="Q37" s="19"/>
      <c r="R37" s="20"/>
      <c r="S37" s="15" t="str">
        <f t="shared" si="4"/>
        <v/>
      </c>
      <c r="T37" s="16"/>
      <c r="U37" s="1"/>
      <c r="V37" s="1"/>
    </row>
    <row r="38" spans="2:22" ht="18" customHeight="1" x14ac:dyDescent="0.35">
      <c r="B38" s="4">
        <v>10</v>
      </c>
      <c r="C38" s="4">
        <v>0.6</v>
      </c>
      <c r="D38" s="4">
        <v>9</v>
      </c>
      <c r="E38" s="5">
        <v>17.3</v>
      </c>
      <c r="F38" s="6">
        <v>58.54</v>
      </c>
      <c r="G38" s="6">
        <v>67.56</v>
      </c>
      <c r="H38" s="13">
        <f t="shared" si="5"/>
        <v>9.0200000000000031</v>
      </c>
      <c r="I38" s="17">
        <v>30</v>
      </c>
      <c r="J38" s="17">
        <v>0</v>
      </c>
      <c r="K38" s="18">
        <f t="shared" si="1"/>
        <v>1800</v>
      </c>
      <c r="L38" s="6">
        <v>2.2250000000000001</v>
      </c>
      <c r="M38" s="13">
        <f t="shared" si="2"/>
        <v>2.0249999999999999</v>
      </c>
      <c r="N38" s="6">
        <v>2.0249999999999999</v>
      </c>
      <c r="O38" s="6">
        <v>0.7</v>
      </c>
      <c r="P38" s="14">
        <f t="shared" si="3"/>
        <v>23.416257747420598</v>
      </c>
      <c r="Q38" s="19"/>
      <c r="R38" s="20"/>
      <c r="S38" s="15" t="str">
        <f t="shared" si="4"/>
        <v/>
      </c>
      <c r="T38" s="16"/>
      <c r="U38" s="1"/>
      <c r="V38" s="1"/>
    </row>
    <row r="39" spans="2:22" ht="18" customHeight="1" x14ac:dyDescent="0.35">
      <c r="B39" s="4">
        <v>10</v>
      </c>
      <c r="C39" s="4">
        <v>0.6</v>
      </c>
      <c r="D39" s="4">
        <v>10</v>
      </c>
      <c r="E39" s="5">
        <v>17.8</v>
      </c>
      <c r="F39" s="6">
        <v>58.26</v>
      </c>
      <c r="G39" s="6">
        <v>67.150000000000006</v>
      </c>
      <c r="H39" s="13">
        <f t="shared" si="5"/>
        <v>8.8900000000000077</v>
      </c>
      <c r="I39" s="17">
        <v>30</v>
      </c>
      <c r="J39" s="17">
        <v>0</v>
      </c>
      <c r="K39" s="18">
        <f t="shared" si="1"/>
        <v>1800</v>
      </c>
      <c r="L39" s="6">
        <v>2.2250000000000001</v>
      </c>
      <c r="M39" s="13">
        <f t="shared" si="2"/>
        <v>2.0249999999999999</v>
      </c>
      <c r="N39" s="6">
        <v>2.0249999999999999</v>
      </c>
      <c r="O39" s="6">
        <v>0.7</v>
      </c>
      <c r="P39" s="14">
        <f t="shared" si="3"/>
        <v>22.430492742594787</v>
      </c>
      <c r="Q39" s="19"/>
      <c r="R39" s="20"/>
      <c r="S39" s="15" t="str">
        <f t="shared" si="4"/>
        <v/>
      </c>
      <c r="T39" s="16"/>
      <c r="U39" s="1"/>
      <c r="V39" s="1"/>
    </row>
    <row r="40" spans="2:22" ht="18" customHeight="1" x14ac:dyDescent="0.35">
      <c r="B40" s="4">
        <v>10</v>
      </c>
      <c r="C40" s="4">
        <v>0.6</v>
      </c>
      <c r="D40" s="4">
        <v>11</v>
      </c>
      <c r="E40" s="5">
        <v>17.7</v>
      </c>
      <c r="F40" s="6">
        <v>57.97</v>
      </c>
      <c r="G40" s="6">
        <v>67.33</v>
      </c>
      <c r="H40" s="13">
        <f t="shared" si="5"/>
        <v>9.36</v>
      </c>
      <c r="I40" s="17">
        <v>30</v>
      </c>
      <c r="J40" s="17">
        <v>0</v>
      </c>
      <c r="K40" s="18">
        <f t="shared" si="1"/>
        <v>1800</v>
      </c>
      <c r="L40" s="6">
        <v>2.2250000000000001</v>
      </c>
      <c r="M40" s="13">
        <f t="shared" si="2"/>
        <v>2.0249999999999999</v>
      </c>
      <c r="N40" s="6">
        <v>2.0249999999999999</v>
      </c>
      <c r="O40" s="6">
        <v>0.7</v>
      </c>
      <c r="P40" s="14">
        <f t="shared" si="3"/>
        <v>23.749782558058815</v>
      </c>
      <c r="Q40" s="19"/>
      <c r="R40" s="20"/>
      <c r="S40" s="15" t="str">
        <f t="shared" si="4"/>
        <v/>
      </c>
      <c r="T40" s="16"/>
      <c r="U40" s="1"/>
      <c r="V40" s="1"/>
    </row>
    <row r="41" spans="2:22" ht="18" customHeight="1" x14ac:dyDescent="0.35">
      <c r="B41" s="4">
        <v>10</v>
      </c>
      <c r="C41" s="4">
        <v>0.6</v>
      </c>
      <c r="D41" s="4">
        <v>12</v>
      </c>
      <c r="E41" s="5">
        <v>17.899999999999999</v>
      </c>
      <c r="F41" s="6">
        <v>58.91</v>
      </c>
      <c r="G41" s="6">
        <v>71.180000000000007</v>
      </c>
      <c r="H41" s="13">
        <f t="shared" si="5"/>
        <v>12.27000000000001</v>
      </c>
      <c r="I41" s="17">
        <v>30</v>
      </c>
      <c r="J41" s="17">
        <v>0</v>
      </c>
      <c r="K41" s="18">
        <f t="shared" si="1"/>
        <v>1800</v>
      </c>
      <c r="L41" s="6">
        <v>2.2250000000000001</v>
      </c>
      <c r="M41" s="13">
        <f t="shared" si="2"/>
        <v>2.0249999999999999</v>
      </c>
      <c r="N41" s="6">
        <v>2.0249999999999999</v>
      </c>
      <c r="O41" s="6">
        <v>0.7</v>
      </c>
      <c r="P41" s="14">
        <f t="shared" si="3"/>
        <v>30.78566839860968</v>
      </c>
      <c r="Q41" s="19"/>
      <c r="R41" s="20"/>
      <c r="S41" s="15" t="str">
        <f t="shared" si="4"/>
        <v/>
      </c>
      <c r="T41" s="16"/>
      <c r="U41" s="1"/>
      <c r="V41" s="1"/>
    </row>
    <row r="42" spans="2:22" ht="18" customHeight="1" x14ac:dyDescent="0.35">
      <c r="B42" s="4">
        <v>9.5</v>
      </c>
      <c r="C42" s="4">
        <v>1</v>
      </c>
      <c r="D42" s="4">
        <v>1</v>
      </c>
      <c r="E42" s="5">
        <v>18.2</v>
      </c>
      <c r="F42" s="6">
        <v>54.67</v>
      </c>
      <c r="G42" s="6">
        <v>65.739999999999995</v>
      </c>
      <c r="H42" s="13">
        <f t="shared" si="5"/>
        <v>11.069999999999993</v>
      </c>
      <c r="I42" s="17">
        <v>30</v>
      </c>
      <c r="J42" s="17">
        <v>0</v>
      </c>
      <c r="K42" s="18">
        <f t="shared" si="1"/>
        <v>1800</v>
      </c>
      <c r="L42" s="6">
        <v>2.1949999999999998</v>
      </c>
      <c r="M42" s="13">
        <f t="shared" si="2"/>
        <v>2.0024999999999999</v>
      </c>
      <c r="N42" s="6">
        <v>2.0099999999999998</v>
      </c>
      <c r="O42" s="6">
        <v>0.7</v>
      </c>
      <c r="P42" s="14">
        <f t="shared" si="3"/>
        <v>27.62395075272519</v>
      </c>
      <c r="Q42" s="19"/>
      <c r="R42" s="20"/>
      <c r="S42" s="15" t="str">
        <f t="shared" si="4"/>
        <v/>
      </c>
      <c r="T42" s="16"/>
      <c r="U42" s="1"/>
      <c r="V42" s="1"/>
    </row>
    <row r="43" spans="2:22" ht="18" customHeight="1" x14ac:dyDescent="0.35">
      <c r="B43" s="4">
        <v>9.5</v>
      </c>
      <c r="C43" s="4">
        <v>1</v>
      </c>
      <c r="D43" s="4">
        <v>2</v>
      </c>
      <c r="E43" s="5">
        <v>18.100000000000001</v>
      </c>
      <c r="F43" s="6">
        <v>56.02</v>
      </c>
      <c r="G43" s="6">
        <v>63.51</v>
      </c>
      <c r="H43" s="13">
        <f t="shared" si="5"/>
        <v>7.4899999999999949</v>
      </c>
      <c r="I43" s="17">
        <v>30</v>
      </c>
      <c r="J43" s="17">
        <v>0</v>
      </c>
      <c r="K43" s="18">
        <f t="shared" si="1"/>
        <v>1800</v>
      </c>
      <c r="L43" s="6">
        <v>2.1949999999999998</v>
      </c>
      <c r="M43" s="13">
        <f t="shared" si="2"/>
        <v>2.0024999999999999</v>
      </c>
      <c r="N43" s="6">
        <v>2.0099999999999998</v>
      </c>
      <c r="O43" s="6">
        <v>0.7</v>
      </c>
      <c r="P43" s="14">
        <f t="shared" si="3"/>
        <v>18.793722113471741</v>
      </c>
      <c r="Q43" s="19"/>
      <c r="R43" s="20"/>
      <c r="S43" s="15" t="str">
        <f t="shared" si="4"/>
        <v/>
      </c>
      <c r="T43" s="16"/>
      <c r="U43" s="1"/>
      <c r="V43" s="1"/>
    </row>
    <row r="44" spans="2:22" ht="18" customHeight="1" x14ac:dyDescent="0.35">
      <c r="B44" s="4">
        <v>9.5</v>
      </c>
      <c r="C44" s="4">
        <v>1</v>
      </c>
      <c r="D44" s="4">
        <v>3</v>
      </c>
      <c r="E44" s="5">
        <v>17.899999999999999</v>
      </c>
      <c r="F44" s="6">
        <v>57.84</v>
      </c>
      <c r="G44" s="6">
        <v>68.239999999999995</v>
      </c>
      <c r="H44" s="13">
        <f t="shared" si="5"/>
        <v>10.399999999999991</v>
      </c>
      <c r="I44" s="17">
        <v>30</v>
      </c>
      <c r="J44" s="17">
        <v>0</v>
      </c>
      <c r="K44" s="18">
        <f t="shared" si="1"/>
        <v>1800</v>
      </c>
      <c r="L44" s="6">
        <v>2.1949999999999998</v>
      </c>
      <c r="M44" s="13">
        <f t="shared" si="2"/>
        <v>2.0024999999999999</v>
      </c>
      <c r="N44" s="6">
        <v>2.0099999999999998</v>
      </c>
      <c r="O44" s="6">
        <v>0.7</v>
      </c>
      <c r="P44" s="14">
        <f t="shared" si="3"/>
        <v>26.386990852905701</v>
      </c>
      <c r="Q44" s="19"/>
      <c r="R44" s="20"/>
      <c r="S44" s="15" t="str">
        <f t="shared" si="4"/>
        <v/>
      </c>
      <c r="T44" s="16"/>
      <c r="U44" s="1"/>
      <c r="V44" s="1"/>
    </row>
    <row r="45" spans="2:22" ht="18" customHeight="1" x14ac:dyDescent="0.35">
      <c r="B45" s="4">
        <v>9.5</v>
      </c>
      <c r="C45" s="4">
        <v>1</v>
      </c>
      <c r="D45" s="4">
        <v>4</v>
      </c>
      <c r="E45" s="5">
        <v>17.8</v>
      </c>
      <c r="F45" s="6">
        <v>58.52</v>
      </c>
      <c r="G45" s="6">
        <v>70.08</v>
      </c>
      <c r="H45" s="13">
        <f t="shared" si="5"/>
        <v>11.559999999999995</v>
      </c>
      <c r="I45" s="17">
        <v>30</v>
      </c>
      <c r="J45" s="17">
        <v>0</v>
      </c>
      <c r="K45" s="18">
        <f t="shared" si="1"/>
        <v>1800</v>
      </c>
      <c r="L45" s="6">
        <v>2.1949999999999998</v>
      </c>
      <c r="M45" s="13">
        <f t="shared" si="2"/>
        <v>2.0024999999999999</v>
      </c>
      <c r="N45" s="6">
        <v>2.0099999999999998</v>
      </c>
      <c r="O45" s="6">
        <v>0.7</v>
      </c>
      <c r="P45" s="14">
        <f t="shared" si="3"/>
        <v>29.494931370174267</v>
      </c>
      <c r="Q45" s="19"/>
      <c r="R45" s="20"/>
      <c r="S45" s="15" t="str">
        <f t="shared" si="4"/>
        <v/>
      </c>
      <c r="T45" s="16"/>
      <c r="U45" s="1"/>
      <c r="V45" s="1"/>
    </row>
    <row r="46" spans="2:22" ht="18" customHeight="1" x14ac:dyDescent="0.35">
      <c r="B46" s="4">
        <v>10</v>
      </c>
      <c r="C46" s="4">
        <v>1</v>
      </c>
      <c r="D46" s="4">
        <v>9</v>
      </c>
      <c r="E46" s="5">
        <v>17.3</v>
      </c>
      <c r="F46" s="6">
        <v>58.54</v>
      </c>
      <c r="G46" s="6">
        <v>68.34</v>
      </c>
      <c r="H46" s="13">
        <f t="shared" si="5"/>
        <v>9.8000000000000043</v>
      </c>
      <c r="I46" s="17">
        <v>30</v>
      </c>
      <c r="J46" s="17">
        <v>0</v>
      </c>
      <c r="K46" s="18">
        <f t="shared" si="1"/>
        <v>1800</v>
      </c>
      <c r="L46" s="6">
        <v>2.1949999999999998</v>
      </c>
      <c r="M46" s="13">
        <f t="shared" si="2"/>
        <v>2.0024999999999999</v>
      </c>
      <c r="N46" s="6">
        <v>2.0099999999999998</v>
      </c>
      <c r="O46" s="6">
        <v>0.7</v>
      </c>
      <c r="P46" s="14">
        <f t="shared" si="3"/>
        <v>25.727022762431766</v>
      </c>
      <c r="Q46" s="19"/>
      <c r="R46" s="20"/>
      <c r="S46" s="15" t="str">
        <f t="shared" si="4"/>
        <v/>
      </c>
      <c r="T46" s="16"/>
      <c r="U46" s="1"/>
      <c r="V46" s="1"/>
    </row>
    <row r="47" spans="2:22" ht="18" customHeight="1" x14ac:dyDescent="0.35">
      <c r="B47" s="4">
        <v>10</v>
      </c>
      <c r="C47" s="4">
        <v>1</v>
      </c>
      <c r="D47" s="4">
        <v>10</v>
      </c>
      <c r="E47" s="5">
        <v>17.8</v>
      </c>
      <c r="F47" s="6">
        <v>58.26</v>
      </c>
      <c r="G47" s="6">
        <v>67.760000000000005</v>
      </c>
      <c r="H47" s="13">
        <f t="shared" si="5"/>
        <v>9.5000000000000071</v>
      </c>
      <c r="I47" s="17">
        <v>30</v>
      </c>
      <c r="J47" s="17">
        <v>0</v>
      </c>
      <c r="K47" s="18">
        <f t="shared" si="1"/>
        <v>1800</v>
      </c>
      <c r="L47" s="6">
        <v>2.1949999999999998</v>
      </c>
      <c r="M47" s="13">
        <f t="shared" si="2"/>
        <v>2.0024999999999999</v>
      </c>
      <c r="N47" s="6">
        <v>2.0099999999999998</v>
      </c>
      <c r="O47" s="6">
        <v>0.7</v>
      </c>
      <c r="P47" s="14">
        <f t="shared" si="3"/>
        <v>24.238914188292028</v>
      </c>
      <c r="Q47" s="19"/>
      <c r="R47" s="20"/>
      <c r="S47" s="15" t="str">
        <f t="shared" si="4"/>
        <v/>
      </c>
      <c r="T47" s="16"/>
      <c r="U47" s="1"/>
      <c r="V47" s="1"/>
    </row>
    <row r="48" spans="2:22" ht="18" customHeight="1" x14ac:dyDescent="0.35">
      <c r="B48" s="4">
        <v>10</v>
      </c>
      <c r="C48" s="4">
        <v>1</v>
      </c>
      <c r="D48" s="4">
        <v>11</v>
      </c>
      <c r="E48" s="5">
        <v>17.7</v>
      </c>
      <c r="F48" s="6">
        <v>57.97</v>
      </c>
      <c r="G48" s="6">
        <v>68.28</v>
      </c>
      <c r="H48" s="13">
        <f>G48-F48</f>
        <v>10.310000000000002</v>
      </c>
      <c r="I48" s="17">
        <v>30</v>
      </c>
      <c r="J48" s="17">
        <v>0</v>
      </c>
      <c r="K48" s="18">
        <f t="shared" si="1"/>
        <v>1800</v>
      </c>
      <c r="L48" s="6">
        <v>2.1949999999999998</v>
      </c>
      <c r="M48" s="13">
        <f t="shared" si="2"/>
        <v>2.0024999999999999</v>
      </c>
      <c r="N48" s="6">
        <v>2.0099999999999998</v>
      </c>
      <c r="O48" s="6">
        <v>0.7</v>
      </c>
      <c r="P48" s="14">
        <f t="shared" si="3"/>
        <v>26.454219768105709</v>
      </c>
      <c r="Q48" s="19"/>
      <c r="R48" s="20"/>
      <c r="S48" s="15" t="str">
        <f t="shared" si="4"/>
        <v/>
      </c>
      <c r="T48" s="16"/>
      <c r="U48" s="1"/>
      <c r="V48" s="1"/>
    </row>
    <row r="49" spans="2:22" ht="18" customHeight="1" x14ac:dyDescent="0.35">
      <c r="B49" s="4">
        <v>10</v>
      </c>
      <c r="C49" s="4">
        <v>1</v>
      </c>
      <c r="D49" s="4">
        <v>12</v>
      </c>
      <c r="E49" s="5">
        <v>17.899999999999999</v>
      </c>
      <c r="F49" s="6">
        <v>58.91</v>
      </c>
      <c r="G49" s="6">
        <v>72.040000000000006</v>
      </c>
      <c r="H49" s="13">
        <f t="shared" ref="H49:H71" si="6">G49-F49</f>
        <v>13.13000000000001</v>
      </c>
      <c r="I49" s="17">
        <v>30</v>
      </c>
      <c r="J49" s="17">
        <v>0</v>
      </c>
      <c r="K49" s="18">
        <f t="shared" si="1"/>
        <v>1800</v>
      </c>
      <c r="L49" s="6">
        <v>2.1949999999999998</v>
      </c>
      <c r="M49" s="13">
        <f t="shared" si="2"/>
        <v>2.0024999999999999</v>
      </c>
      <c r="N49" s="6">
        <v>2.0099999999999998</v>
      </c>
      <c r="O49" s="6">
        <v>0.7</v>
      </c>
      <c r="P49" s="14">
        <f t="shared" si="3"/>
        <v>33.313575951793503</v>
      </c>
      <c r="Q49" s="19"/>
      <c r="R49" s="20"/>
      <c r="S49" s="15" t="str">
        <f t="shared" si="4"/>
        <v/>
      </c>
      <c r="T49" s="16"/>
      <c r="U49" s="1"/>
      <c r="V49" s="1"/>
    </row>
    <row r="50" spans="2:22" ht="18" customHeight="1" x14ac:dyDescent="0.35">
      <c r="B50" s="4">
        <v>9.5</v>
      </c>
      <c r="C50" s="4">
        <v>1.5</v>
      </c>
      <c r="D50" s="4">
        <v>1</v>
      </c>
      <c r="E50" s="5">
        <v>18.2</v>
      </c>
      <c r="F50" s="6">
        <v>54.67</v>
      </c>
      <c r="G50" s="6">
        <v>65.180000000000007</v>
      </c>
      <c r="H50" s="13">
        <f t="shared" si="6"/>
        <v>10.510000000000005</v>
      </c>
      <c r="I50" s="17">
        <v>30</v>
      </c>
      <c r="J50" s="17">
        <v>0</v>
      </c>
      <c r="K50" s="18">
        <f t="shared" si="1"/>
        <v>1800</v>
      </c>
      <c r="L50" s="6">
        <v>2.21</v>
      </c>
      <c r="M50" s="13">
        <f t="shared" si="2"/>
        <v>2.0049999999999999</v>
      </c>
      <c r="N50" s="6">
        <v>2</v>
      </c>
      <c r="O50" s="6">
        <v>0.7</v>
      </c>
      <c r="P50" s="14">
        <f t="shared" si="3"/>
        <v>26.1938317768502</v>
      </c>
      <c r="Q50" s="19"/>
      <c r="R50" s="20"/>
      <c r="S50" s="15" t="str">
        <f t="shared" si="4"/>
        <v/>
      </c>
      <c r="T50" s="16"/>
      <c r="U50" s="1"/>
      <c r="V50" s="1"/>
    </row>
    <row r="51" spans="2:22" ht="18" customHeight="1" x14ac:dyDescent="0.35">
      <c r="B51" s="4">
        <v>9.5</v>
      </c>
      <c r="C51" s="4">
        <v>1.5</v>
      </c>
      <c r="D51" s="4">
        <v>2</v>
      </c>
      <c r="E51" s="5">
        <v>18.100000000000001</v>
      </c>
      <c r="F51" s="6">
        <v>56.02</v>
      </c>
      <c r="G51" s="6">
        <v>63.26</v>
      </c>
      <c r="H51" s="13">
        <f t="shared" si="6"/>
        <v>7.2399999999999949</v>
      </c>
      <c r="I51" s="17">
        <v>30</v>
      </c>
      <c r="J51" s="17">
        <v>0</v>
      </c>
      <c r="K51" s="18">
        <f t="shared" si="1"/>
        <v>1800</v>
      </c>
      <c r="L51" s="6">
        <v>2.21</v>
      </c>
      <c r="M51" s="13">
        <f t="shared" si="2"/>
        <v>2.0049999999999999</v>
      </c>
      <c r="N51" s="6">
        <v>2</v>
      </c>
      <c r="O51" s="6">
        <v>0.7</v>
      </c>
      <c r="P51" s="14">
        <f t="shared" si="3"/>
        <v>18.143776911081751</v>
      </c>
      <c r="Q51" s="19"/>
      <c r="R51" s="20"/>
      <c r="S51" s="15" t="str">
        <f t="shared" si="4"/>
        <v/>
      </c>
      <c r="T51" s="16"/>
      <c r="U51" s="1"/>
      <c r="V51" s="1"/>
    </row>
    <row r="52" spans="2:22" ht="18" customHeight="1" x14ac:dyDescent="0.35">
      <c r="B52" s="4">
        <v>9.5</v>
      </c>
      <c r="C52" s="4">
        <v>1.5</v>
      </c>
      <c r="D52" s="4">
        <v>3</v>
      </c>
      <c r="E52" s="5">
        <v>17.899999999999999</v>
      </c>
      <c r="F52" s="6">
        <v>57.84</v>
      </c>
      <c r="G52" s="6">
        <v>67.95</v>
      </c>
      <c r="H52" s="13">
        <f t="shared" si="6"/>
        <v>10.11</v>
      </c>
      <c r="I52" s="17">
        <v>30</v>
      </c>
      <c r="J52" s="17">
        <v>0</v>
      </c>
      <c r="K52" s="18">
        <f t="shared" si="1"/>
        <v>1800</v>
      </c>
      <c r="L52" s="6">
        <v>2.21</v>
      </c>
      <c r="M52" s="13">
        <f t="shared" si="2"/>
        <v>2.0049999999999999</v>
      </c>
      <c r="N52" s="6">
        <v>2</v>
      </c>
      <c r="O52" s="6">
        <v>0.7</v>
      </c>
      <c r="P52" s="14">
        <f t="shared" si="3"/>
        <v>25.619215722211827</v>
      </c>
      <c r="Q52" s="19"/>
      <c r="R52" s="20"/>
      <c r="S52" s="15" t="str">
        <f t="shared" si="4"/>
        <v/>
      </c>
      <c r="T52" s="16"/>
      <c r="U52" s="1"/>
      <c r="V52" s="1"/>
    </row>
    <row r="53" spans="2:22" ht="18" customHeight="1" x14ac:dyDescent="0.35">
      <c r="B53" s="4">
        <v>9.5</v>
      </c>
      <c r="C53" s="4">
        <v>1.5</v>
      </c>
      <c r="D53" s="4">
        <v>4</v>
      </c>
      <c r="E53" s="5">
        <v>17.8</v>
      </c>
      <c r="F53" s="6">
        <v>58.52</v>
      </c>
      <c r="G53" s="6">
        <v>69.89</v>
      </c>
      <c r="H53" s="13">
        <f t="shared" si="6"/>
        <v>11.369999999999997</v>
      </c>
      <c r="I53" s="17">
        <v>30</v>
      </c>
      <c r="J53" s="17">
        <v>0</v>
      </c>
      <c r="K53" s="18">
        <f t="shared" si="1"/>
        <v>1800</v>
      </c>
      <c r="L53" s="6">
        <v>2.21</v>
      </c>
      <c r="M53" s="13">
        <f t="shared" si="2"/>
        <v>2.0049999999999999</v>
      </c>
      <c r="N53" s="6">
        <v>2</v>
      </c>
      <c r="O53" s="6">
        <v>0.7</v>
      </c>
      <c r="P53" s="14">
        <f t="shared" si="3"/>
        <v>28.973980825702199</v>
      </c>
      <c r="Q53" s="19"/>
      <c r="R53" s="20"/>
      <c r="S53" s="15" t="str">
        <f t="shared" si="4"/>
        <v/>
      </c>
      <c r="T53" s="16"/>
      <c r="U53" s="1"/>
      <c r="V53" s="1"/>
    </row>
    <row r="54" spans="2:22" ht="18" customHeight="1" x14ac:dyDescent="0.35">
      <c r="B54" s="4">
        <v>10</v>
      </c>
      <c r="C54" s="4">
        <v>1.5</v>
      </c>
      <c r="D54" s="4">
        <v>9</v>
      </c>
      <c r="E54" s="5">
        <v>17.3</v>
      </c>
      <c r="F54" s="6">
        <v>58.54</v>
      </c>
      <c r="G54" s="6">
        <v>68.319999999999993</v>
      </c>
      <c r="H54" s="13">
        <f t="shared" si="6"/>
        <v>9.779999999999994</v>
      </c>
      <c r="I54" s="17">
        <v>30</v>
      </c>
      <c r="J54" s="17">
        <v>0</v>
      </c>
      <c r="K54" s="18">
        <f t="shared" si="1"/>
        <v>1800</v>
      </c>
      <c r="L54" s="6">
        <v>2.21</v>
      </c>
      <c r="M54" s="13">
        <f t="shared" si="2"/>
        <v>2.0049999999999999</v>
      </c>
      <c r="N54" s="6">
        <v>2</v>
      </c>
      <c r="O54" s="6">
        <v>0.7</v>
      </c>
      <c r="P54" s="14">
        <f t="shared" si="3"/>
        <v>25.642505518840977</v>
      </c>
      <c r="Q54" s="19"/>
      <c r="R54" s="20"/>
      <c r="S54" s="15" t="str">
        <f t="shared" si="4"/>
        <v/>
      </c>
      <c r="T54" s="16"/>
      <c r="U54" s="1"/>
      <c r="V54" s="1"/>
    </row>
    <row r="55" spans="2:22" ht="18" customHeight="1" x14ac:dyDescent="0.35">
      <c r="B55" s="4">
        <v>10</v>
      </c>
      <c r="C55" s="4">
        <v>1.5</v>
      </c>
      <c r="D55" s="4">
        <v>10</v>
      </c>
      <c r="E55" s="5">
        <v>17.8</v>
      </c>
      <c r="F55" s="6">
        <v>58.26</v>
      </c>
      <c r="G55" s="6">
        <v>67.430000000000007</v>
      </c>
      <c r="H55" s="13">
        <f t="shared" si="6"/>
        <v>9.1700000000000088</v>
      </c>
      <c r="I55" s="17">
        <v>30</v>
      </c>
      <c r="J55" s="17">
        <v>0</v>
      </c>
      <c r="K55" s="18">
        <f t="shared" si="1"/>
        <v>1800</v>
      </c>
      <c r="L55" s="6">
        <v>2.21</v>
      </c>
      <c r="M55" s="13">
        <f t="shared" si="2"/>
        <v>2.0049999999999999</v>
      </c>
      <c r="N55" s="6">
        <v>2</v>
      </c>
      <c r="O55" s="6">
        <v>0.7</v>
      </c>
      <c r="P55" s="14">
        <f t="shared" si="3"/>
        <v>23.367757622839882</v>
      </c>
      <c r="Q55" s="19"/>
      <c r="R55" s="20"/>
      <c r="S55" s="15" t="str">
        <f t="shared" si="4"/>
        <v/>
      </c>
      <c r="T55" s="16"/>
      <c r="U55" s="1"/>
      <c r="V55" s="1"/>
    </row>
    <row r="56" spans="2:22" ht="18" customHeight="1" x14ac:dyDescent="0.35">
      <c r="B56" s="4">
        <v>10</v>
      </c>
      <c r="C56" s="4">
        <v>1.5</v>
      </c>
      <c r="D56" s="4">
        <v>11</v>
      </c>
      <c r="E56" s="5">
        <v>17.7</v>
      </c>
      <c r="F56" s="6">
        <v>57.97</v>
      </c>
      <c r="G56" s="6">
        <v>67.92</v>
      </c>
      <c r="H56" s="13">
        <f t="shared" si="6"/>
        <v>9.9500000000000028</v>
      </c>
      <c r="I56" s="17">
        <v>30</v>
      </c>
      <c r="J56" s="17">
        <v>0</v>
      </c>
      <c r="K56" s="18">
        <f t="shared" si="1"/>
        <v>1800</v>
      </c>
      <c r="L56" s="6">
        <v>2.21</v>
      </c>
      <c r="M56" s="13">
        <f t="shared" si="2"/>
        <v>2.0049999999999999</v>
      </c>
      <c r="N56" s="6">
        <v>2</v>
      </c>
      <c r="O56" s="6">
        <v>0.7</v>
      </c>
      <c r="P56" s="14">
        <f t="shared" si="3"/>
        <v>25.498669528992039</v>
      </c>
      <c r="Q56" s="19"/>
      <c r="R56" s="20"/>
      <c r="S56" s="15" t="str">
        <f t="shared" si="4"/>
        <v/>
      </c>
      <c r="T56" s="16"/>
      <c r="U56" s="1"/>
      <c r="V56" s="1"/>
    </row>
    <row r="57" spans="2:22" ht="18" customHeight="1" x14ac:dyDescent="0.35">
      <c r="B57" s="4">
        <v>10</v>
      </c>
      <c r="C57" s="4">
        <v>1.5</v>
      </c>
      <c r="D57" s="4">
        <v>12</v>
      </c>
      <c r="E57" s="5">
        <v>17.899999999999999</v>
      </c>
      <c r="F57" s="6">
        <v>58.91</v>
      </c>
      <c r="G57" s="6">
        <v>71.599999999999994</v>
      </c>
      <c r="H57" s="13">
        <f t="shared" si="6"/>
        <v>12.689999999999998</v>
      </c>
      <c r="I57" s="17">
        <v>30</v>
      </c>
      <c r="J57" s="17">
        <v>0</v>
      </c>
      <c r="K57" s="18">
        <f t="shared" si="1"/>
        <v>1800</v>
      </c>
      <c r="L57" s="6">
        <v>2.21</v>
      </c>
      <c r="M57" s="13">
        <f t="shared" si="2"/>
        <v>2.0049999999999999</v>
      </c>
      <c r="N57" s="6">
        <v>2</v>
      </c>
      <c r="O57" s="6">
        <v>0.7</v>
      </c>
      <c r="P57" s="14">
        <f t="shared" si="3"/>
        <v>32.157057123132347</v>
      </c>
      <c r="Q57" s="19"/>
      <c r="R57" s="20"/>
      <c r="S57" s="15" t="str">
        <f t="shared" si="4"/>
        <v/>
      </c>
      <c r="T57" s="16"/>
      <c r="U57" s="1"/>
      <c r="V57" s="1"/>
    </row>
    <row r="58" spans="2:22" ht="18" customHeight="1" x14ac:dyDescent="0.35">
      <c r="B58" s="4">
        <v>9.5</v>
      </c>
      <c r="C58" s="4">
        <v>2</v>
      </c>
      <c r="D58" s="4">
        <v>1</v>
      </c>
      <c r="E58" s="5">
        <v>18.2</v>
      </c>
      <c r="F58" s="6">
        <v>54.67</v>
      </c>
      <c r="G58" s="6">
        <v>65.510000000000005</v>
      </c>
      <c r="H58" s="13">
        <f t="shared" si="6"/>
        <v>10.840000000000003</v>
      </c>
      <c r="I58" s="17">
        <v>30</v>
      </c>
      <c r="J58" s="17">
        <v>0</v>
      </c>
      <c r="K58" s="18">
        <f t="shared" si="1"/>
        <v>1800</v>
      </c>
      <c r="L58" s="6">
        <v>2.21</v>
      </c>
      <c r="M58" s="13">
        <f t="shared" si="2"/>
        <v>2.0099999999999998</v>
      </c>
      <c r="N58" s="6">
        <v>2.0099999999999998</v>
      </c>
      <c r="O58" s="6">
        <v>0.7</v>
      </c>
      <c r="P58" s="14">
        <f t="shared" si="3"/>
        <v>26.949078518180627</v>
      </c>
      <c r="Q58" s="19"/>
      <c r="R58" s="20"/>
      <c r="S58" s="15" t="str">
        <f t="shared" si="4"/>
        <v/>
      </c>
      <c r="T58" s="16"/>
      <c r="U58" s="1"/>
      <c r="V58" s="1"/>
    </row>
    <row r="59" spans="2:22" ht="18" customHeight="1" x14ac:dyDescent="0.35">
      <c r="B59" s="4">
        <v>9.5</v>
      </c>
      <c r="C59" s="4">
        <v>2</v>
      </c>
      <c r="D59" s="4">
        <v>2</v>
      </c>
      <c r="E59" s="5">
        <v>18.100000000000001</v>
      </c>
      <c r="F59" s="6">
        <v>56.02</v>
      </c>
      <c r="G59" s="6">
        <v>63.49</v>
      </c>
      <c r="H59" s="13">
        <f t="shared" si="6"/>
        <v>7.4699999999999989</v>
      </c>
      <c r="I59" s="17">
        <v>30</v>
      </c>
      <c r="J59" s="17">
        <v>0</v>
      </c>
      <c r="K59" s="18">
        <f t="shared" si="1"/>
        <v>1800</v>
      </c>
      <c r="L59" s="6">
        <v>2.21</v>
      </c>
      <c r="M59" s="13">
        <f t="shared" si="2"/>
        <v>2.0099999999999998</v>
      </c>
      <c r="N59" s="6">
        <v>2.0099999999999998</v>
      </c>
      <c r="O59" s="6">
        <v>0.7</v>
      </c>
      <c r="P59" s="14">
        <f t="shared" si="3"/>
        <v>18.673600032928618</v>
      </c>
      <c r="Q59" s="19"/>
      <c r="R59" s="20"/>
      <c r="S59" s="15" t="str">
        <f t="shared" si="4"/>
        <v/>
      </c>
      <c r="T59" s="16"/>
      <c r="U59" s="1"/>
      <c r="V59" s="1"/>
    </row>
    <row r="60" spans="2:22" ht="18" customHeight="1" x14ac:dyDescent="0.35">
      <c r="B60" s="4">
        <v>9.5</v>
      </c>
      <c r="C60" s="4">
        <v>2</v>
      </c>
      <c r="D60" s="4">
        <v>3</v>
      </c>
      <c r="E60" s="5">
        <v>17.899999999999999</v>
      </c>
      <c r="F60" s="6">
        <v>57.84</v>
      </c>
      <c r="G60" s="6">
        <v>68.37</v>
      </c>
      <c r="H60" s="13">
        <f t="shared" si="6"/>
        <v>10.530000000000001</v>
      </c>
      <c r="I60" s="17">
        <v>30</v>
      </c>
      <c r="J60" s="17">
        <v>0</v>
      </c>
      <c r="K60" s="18">
        <f t="shared" si="1"/>
        <v>1800</v>
      </c>
      <c r="L60" s="6">
        <v>2.21</v>
      </c>
      <c r="M60" s="13">
        <f t="shared" si="2"/>
        <v>2.0099999999999998</v>
      </c>
      <c r="N60" s="6">
        <v>2.0099999999999998</v>
      </c>
      <c r="O60" s="6">
        <v>0.7</v>
      </c>
      <c r="P60" s="14">
        <f t="shared" si="3"/>
        <v>26.617138580960461</v>
      </c>
      <c r="Q60" s="19"/>
      <c r="R60" s="20"/>
      <c r="S60" s="15" t="str">
        <f t="shared" si="4"/>
        <v/>
      </c>
      <c r="T60" s="16"/>
      <c r="U60" s="1"/>
      <c r="V60" s="1"/>
    </row>
    <row r="61" spans="2:22" ht="18" customHeight="1" x14ac:dyDescent="0.35">
      <c r="B61" s="4">
        <v>9.5</v>
      </c>
      <c r="C61" s="4">
        <v>2</v>
      </c>
      <c r="D61" s="4">
        <v>4</v>
      </c>
      <c r="E61" s="5">
        <v>17.8</v>
      </c>
      <c r="F61" s="6">
        <v>58.52</v>
      </c>
      <c r="G61" s="6">
        <v>70.25</v>
      </c>
      <c r="H61" s="13">
        <f t="shared" si="6"/>
        <v>11.729999999999997</v>
      </c>
      <c r="I61" s="17">
        <v>30</v>
      </c>
      <c r="J61" s="17">
        <v>0</v>
      </c>
      <c r="K61" s="18">
        <f t="shared" si="1"/>
        <v>1800</v>
      </c>
      <c r="L61" s="6">
        <v>2.21</v>
      </c>
      <c r="M61" s="13">
        <f t="shared" si="2"/>
        <v>2.0099999999999998</v>
      </c>
      <c r="N61" s="6">
        <v>2.0099999999999998</v>
      </c>
      <c r="O61" s="6">
        <v>0.7</v>
      </c>
      <c r="P61" s="14">
        <f t="shared" si="3"/>
        <v>29.817006180460975</v>
      </c>
      <c r="Q61" s="19"/>
      <c r="R61" s="20"/>
      <c r="S61" s="15" t="str">
        <f t="shared" si="4"/>
        <v/>
      </c>
      <c r="T61" s="16"/>
      <c r="U61" s="1"/>
      <c r="V61" s="1"/>
    </row>
    <row r="62" spans="2:22" ht="18" customHeight="1" x14ac:dyDescent="0.35">
      <c r="B62" s="4">
        <v>10</v>
      </c>
      <c r="C62" s="4">
        <v>2</v>
      </c>
      <c r="D62" s="4">
        <v>9</v>
      </c>
      <c r="E62" s="5">
        <v>17.3</v>
      </c>
      <c r="F62" s="6">
        <v>58.54</v>
      </c>
      <c r="G62" s="6">
        <v>68.55</v>
      </c>
      <c r="H62" s="13">
        <f t="shared" si="6"/>
        <v>10.009999999999998</v>
      </c>
      <c r="I62" s="17">
        <v>30</v>
      </c>
      <c r="J62" s="17">
        <v>0</v>
      </c>
      <c r="K62" s="18">
        <f t="shared" si="1"/>
        <v>1800</v>
      </c>
      <c r="L62" s="6">
        <v>2.21</v>
      </c>
      <c r="M62" s="13">
        <f t="shared" si="2"/>
        <v>2.0099999999999998</v>
      </c>
      <c r="N62" s="6">
        <v>2.0099999999999998</v>
      </c>
      <c r="O62" s="6">
        <v>0.7</v>
      </c>
      <c r="P62" s="14">
        <f t="shared" si="3"/>
        <v>26.180262689030034</v>
      </c>
      <c r="Q62" s="19"/>
      <c r="R62" s="20"/>
      <c r="S62" s="15" t="str">
        <f t="shared" si="4"/>
        <v/>
      </c>
      <c r="T62" s="16"/>
      <c r="U62" s="1"/>
      <c r="V62" s="1"/>
    </row>
    <row r="63" spans="2:22" ht="18" customHeight="1" x14ac:dyDescent="0.35">
      <c r="B63" s="4">
        <v>10</v>
      </c>
      <c r="C63" s="4">
        <v>2</v>
      </c>
      <c r="D63" s="4">
        <v>10</v>
      </c>
      <c r="E63" s="5">
        <v>17.8</v>
      </c>
      <c r="F63" s="6">
        <v>58.26</v>
      </c>
      <c r="G63" s="6">
        <v>67.61</v>
      </c>
      <c r="H63" s="13">
        <f t="shared" si="6"/>
        <v>9.3500000000000014</v>
      </c>
      <c r="I63" s="17">
        <v>30</v>
      </c>
      <c r="J63" s="17">
        <v>0</v>
      </c>
      <c r="K63" s="18">
        <f t="shared" si="1"/>
        <v>1800</v>
      </c>
      <c r="L63" s="6">
        <v>2.21</v>
      </c>
      <c r="M63" s="13">
        <f t="shared" si="2"/>
        <v>2.0099999999999998</v>
      </c>
      <c r="N63" s="6">
        <v>2.0099999999999998</v>
      </c>
      <c r="O63" s="6">
        <v>0.7</v>
      </c>
      <c r="P63" s="14">
        <f t="shared" si="3"/>
        <v>23.767178839497888</v>
      </c>
      <c r="Q63" s="19"/>
      <c r="R63" s="20"/>
      <c r="S63" s="15" t="str">
        <f t="shared" si="4"/>
        <v/>
      </c>
      <c r="T63" s="16"/>
      <c r="U63" s="1"/>
      <c r="V63" s="1"/>
    </row>
    <row r="64" spans="2:22" ht="18" customHeight="1" x14ac:dyDescent="0.35">
      <c r="B64" s="4">
        <v>10</v>
      </c>
      <c r="C64" s="4">
        <v>2</v>
      </c>
      <c r="D64" s="4">
        <v>11</v>
      </c>
      <c r="E64" s="5">
        <v>17.7</v>
      </c>
      <c r="F64" s="6">
        <v>57.97</v>
      </c>
      <c r="G64" s="6">
        <v>68.680000000000007</v>
      </c>
      <c r="H64" s="13">
        <f t="shared" si="6"/>
        <v>10.710000000000008</v>
      </c>
      <c r="I64" s="17">
        <v>30</v>
      </c>
      <c r="J64" s="17">
        <v>0</v>
      </c>
      <c r="K64" s="18">
        <f t="shared" si="1"/>
        <v>1800</v>
      </c>
      <c r="L64" s="6">
        <v>2.21</v>
      </c>
      <c r="M64" s="13">
        <f t="shared" si="2"/>
        <v>2.0099999999999998</v>
      </c>
      <c r="N64" s="6">
        <v>2.0099999999999998</v>
      </c>
      <c r="O64" s="6">
        <v>0.7</v>
      </c>
      <c r="P64" s="14">
        <f t="shared" si="3"/>
        <v>27.378032204019462</v>
      </c>
      <c r="Q64" s="19"/>
      <c r="R64" s="20"/>
      <c r="S64" s="15" t="str">
        <f t="shared" si="4"/>
        <v/>
      </c>
      <c r="T64" s="16"/>
      <c r="U64" s="1"/>
      <c r="V64" s="1"/>
    </row>
    <row r="65" spans="2:22" ht="18" customHeight="1" x14ac:dyDescent="0.35">
      <c r="B65" s="4">
        <v>10</v>
      </c>
      <c r="C65" s="4">
        <v>2</v>
      </c>
      <c r="D65" s="4">
        <v>12</v>
      </c>
      <c r="E65" s="5">
        <v>17.899999999999999</v>
      </c>
      <c r="F65" s="6">
        <v>58.91</v>
      </c>
      <c r="G65" s="6">
        <v>72.930000000000007</v>
      </c>
      <c r="H65" s="13">
        <f t="shared" si="6"/>
        <v>14.02000000000001</v>
      </c>
      <c r="I65" s="17">
        <v>30</v>
      </c>
      <c r="J65" s="17">
        <v>0</v>
      </c>
      <c r="K65" s="18">
        <f t="shared" si="1"/>
        <v>1800</v>
      </c>
      <c r="L65" s="6">
        <v>2.21</v>
      </c>
      <c r="M65" s="13">
        <f t="shared" si="2"/>
        <v>2.0099999999999998</v>
      </c>
      <c r="N65" s="6">
        <v>2.0099999999999998</v>
      </c>
      <c r="O65" s="6">
        <v>0.7</v>
      </c>
      <c r="P65" s="14">
        <f t="shared" si="3"/>
        <v>35.438963238847663</v>
      </c>
      <c r="Q65" s="19"/>
      <c r="R65" s="20"/>
      <c r="S65" s="15" t="str">
        <f t="shared" si="4"/>
        <v/>
      </c>
      <c r="T65" s="16"/>
      <c r="U65" s="1"/>
      <c r="V65" s="1"/>
    </row>
    <row r="66" spans="2:22" ht="18" customHeight="1" x14ac:dyDescent="0.35">
      <c r="B66" s="4">
        <v>9.5</v>
      </c>
      <c r="C66" s="4">
        <v>3</v>
      </c>
      <c r="D66" s="4">
        <v>1</v>
      </c>
      <c r="E66" s="5">
        <v>18.2</v>
      </c>
      <c r="F66" s="6">
        <v>54.67</v>
      </c>
      <c r="G66" s="6">
        <v>65.27</v>
      </c>
      <c r="H66" s="13">
        <f t="shared" si="6"/>
        <v>10.599999999999994</v>
      </c>
      <c r="I66" s="17">
        <v>30</v>
      </c>
      <c r="J66" s="17">
        <v>0</v>
      </c>
      <c r="K66" s="18">
        <f t="shared" si="1"/>
        <v>1800</v>
      </c>
      <c r="L66" s="6">
        <v>2.1949999999999998</v>
      </c>
      <c r="M66" s="13">
        <f t="shared" si="2"/>
        <v>2.0024999999999999</v>
      </c>
      <c r="N66" s="6">
        <v>2.0099999999999998</v>
      </c>
      <c r="O66" s="6">
        <v>0.7</v>
      </c>
      <c r="P66" s="14">
        <f t="shared" si="3"/>
        <v>26.451118155274347</v>
      </c>
      <c r="Q66" s="19"/>
      <c r="R66" s="20"/>
      <c r="S66" s="15" t="str">
        <f t="shared" si="4"/>
        <v/>
      </c>
      <c r="T66" s="16"/>
      <c r="U66" s="1"/>
      <c r="V66" s="1"/>
    </row>
    <row r="67" spans="2:22" ht="18" customHeight="1" x14ac:dyDescent="0.35">
      <c r="B67" s="4">
        <v>9.5</v>
      </c>
      <c r="C67" s="4">
        <v>3</v>
      </c>
      <c r="D67" s="4">
        <v>2</v>
      </c>
      <c r="E67" s="5">
        <v>18.100000000000001</v>
      </c>
      <c r="F67" s="6">
        <v>56.02</v>
      </c>
      <c r="G67" s="6">
        <v>63.26</v>
      </c>
      <c r="H67" s="13">
        <f t="shared" si="6"/>
        <v>7.2399999999999949</v>
      </c>
      <c r="I67" s="17">
        <v>30</v>
      </c>
      <c r="J67" s="17">
        <v>0</v>
      </c>
      <c r="K67" s="18">
        <f t="shared" si="1"/>
        <v>1800</v>
      </c>
      <c r="L67" s="6">
        <v>2.1949999999999998</v>
      </c>
      <c r="M67" s="13">
        <f t="shared" si="2"/>
        <v>2.0024999999999999</v>
      </c>
      <c r="N67" s="6">
        <v>2.0099999999999998</v>
      </c>
      <c r="O67" s="6">
        <v>0.7</v>
      </c>
      <c r="P67" s="14">
        <f t="shared" si="3"/>
        <v>18.166428317962001</v>
      </c>
      <c r="Q67" s="19"/>
      <c r="R67" s="20"/>
      <c r="S67" s="15" t="str">
        <f t="shared" si="4"/>
        <v/>
      </c>
      <c r="T67" s="16"/>
      <c r="U67" s="1"/>
      <c r="V67" s="1"/>
    </row>
    <row r="68" spans="2:22" ht="18" customHeight="1" x14ac:dyDescent="0.35">
      <c r="B68" s="4">
        <v>9.5</v>
      </c>
      <c r="C68" s="4">
        <v>3</v>
      </c>
      <c r="D68" s="4">
        <v>3</v>
      </c>
      <c r="E68" s="5">
        <v>17.899999999999999</v>
      </c>
      <c r="F68" s="6">
        <v>57.84</v>
      </c>
      <c r="G68" s="6">
        <v>68.14</v>
      </c>
      <c r="H68" s="13">
        <f t="shared" si="6"/>
        <v>10.299999999999997</v>
      </c>
      <c r="I68" s="17">
        <v>30</v>
      </c>
      <c r="J68" s="17">
        <v>0</v>
      </c>
      <c r="K68" s="18">
        <f t="shared" si="1"/>
        <v>1800</v>
      </c>
      <c r="L68" s="6">
        <v>2.1949999999999998</v>
      </c>
      <c r="M68" s="13">
        <f t="shared" si="2"/>
        <v>2.0024999999999999</v>
      </c>
      <c r="N68" s="6">
        <v>2.0099999999999998</v>
      </c>
      <c r="O68" s="6">
        <v>0.7</v>
      </c>
      <c r="P68" s="14">
        <f t="shared" si="3"/>
        <v>26.133269787012392</v>
      </c>
      <c r="Q68" s="19"/>
      <c r="R68" s="20"/>
      <c r="S68" s="15" t="str">
        <f t="shared" si="4"/>
        <v/>
      </c>
      <c r="T68" s="16"/>
      <c r="U68" s="1"/>
      <c r="V68" s="1"/>
    </row>
    <row r="69" spans="2:22" ht="18" customHeight="1" x14ac:dyDescent="0.35">
      <c r="B69" s="4">
        <v>9.5</v>
      </c>
      <c r="C69" s="4">
        <v>3</v>
      </c>
      <c r="D69" s="4">
        <v>4</v>
      </c>
      <c r="E69" s="5">
        <v>17.8</v>
      </c>
      <c r="F69" s="6">
        <v>58.52</v>
      </c>
      <c r="G69" s="6">
        <v>70.03</v>
      </c>
      <c r="H69" s="13">
        <f t="shared" si="6"/>
        <v>11.509999999999998</v>
      </c>
      <c r="I69" s="17">
        <v>30</v>
      </c>
      <c r="J69" s="17">
        <v>0</v>
      </c>
      <c r="K69" s="18">
        <f t="shared" si="1"/>
        <v>1800</v>
      </c>
      <c r="L69" s="6">
        <v>2.1949999999999998</v>
      </c>
      <c r="M69" s="13">
        <f t="shared" si="2"/>
        <v>2.0024999999999999</v>
      </c>
      <c r="N69" s="6">
        <v>2.0099999999999998</v>
      </c>
      <c r="O69" s="6">
        <v>0.7</v>
      </c>
      <c r="P69" s="14">
        <f t="shared" si="3"/>
        <v>29.367358137604317</v>
      </c>
      <c r="Q69" s="19"/>
      <c r="R69" s="20"/>
      <c r="S69" s="15" t="str">
        <f t="shared" si="4"/>
        <v/>
      </c>
      <c r="T69" s="16"/>
      <c r="U69" s="1"/>
      <c r="V69" s="1"/>
    </row>
    <row r="70" spans="2:22" ht="18" customHeight="1" x14ac:dyDescent="0.35">
      <c r="B70" s="4">
        <v>10</v>
      </c>
      <c r="C70" s="4">
        <v>3</v>
      </c>
      <c r="D70" s="4">
        <v>9</v>
      </c>
      <c r="E70" s="5">
        <v>17.3</v>
      </c>
      <c r="F70" s="6">
        <v>58.54</v>
      </c>
      <c r="G70" s="6">
        <v>68.31</v>
      </c>
      <c r="H70" s="13">
        <f t="shared" si="6"/>
        <v>9.7700000000000031</v>
      </c>
      <c r="I70" s="17">
        <v>30</v>
      </c>
      <c r="J70" s="17">
        <v>0</v>
      </c>
      <c r="K70" s="18">
        <f t="shared" si="1"/>
        <v>1800</v>
      </c>
      <c r="L70" s="6">
        <v>2.1949999999999998</v>
      </c>
      <c r="M70" s="13">
        <f t="shared" si="2"/>
        <v>2.0024999999999999</v>
      </c>
      <c r="N70" s="6">
        <v>2.0099999999999998</v>
      </c>
      <c r="O70" s="6">
        <v>0.7</v>
      </c>
      <c r="P70" s="14">
        <f t="shared" si="3"/>
        <v>25.648266570301868</v>
      </c>
      <c r="Q70" s="19"/>
      <c r="R70" s="20"/>
      <c r="S70" s="15" t="str">
        <f t="shared" si="4"/>
        <v/>
      </c>
      <c r="T70" s="16"/>
      <c r="U70" s="1"/>
      <c r="V70" s="1"/>
    </row>
    <row r="71" spans="2:22" ht="18" customHeight="1" x14ac:dyDescent="0.35">
      <c r="B71" s="4">
        <v>10</v>
      </c>
      <c r="C71" s="4">
        <v>3</v>
      </c>
      <c r="D71" s="4">
        <v>10</v>
      </c>
      <c r="E71" s="5">
        <v>17.8</v>
      </c>
      <c r="F71" s="6">
        <v>58.26</v>
      </c>
      <c r="G71" s="6">
        <v>67.42</v>
      </c>
      <c r="H71" s="13">
        <f t="shared" si="6"/>
        <v>9.1600000000000037</v>
      </c>
      <c r="I71" s="17">
        <v>30</v>
      </c>
      <c r="J71" s="17">
        <v>0</v>
      </c>
      <c r="K71" s="18">
        <f t="shared" si="1"/>
        <v>1800</v>
      </c>
      <c r="L71" s="6">
        <v>2.1949999999999998</v>
      </c>
      <c r="M71" s="13">
        <f t="shared" si="2"/>
        <v>2.0024999999999999</v>
      </c>
      <c r="N71" s="6">
        <v>2.0099999999999998</v>
      </c>
      <c r="O71" s="6">
        <v>0.7</v>
      </c>
      <c r="P71" s="14">
        <f t="shared" si="3"/>
        <v>23.37141620681631</v>
      </c>
      <c r="Q71" s="19"/>
      <c r="R71" s="20"/>
      <c r="S71" s="15" t="str">
        <f t="shared" si="4"/>
        <v/>
      </c>
      <c r="T71" s="16"/>
      <c r="V71" s="3"/>
    </row>
    <row r="72" spans="2:22" ht="18" customHeight="1" x14ac:dyDescent="0.35">
      <c r="B72" s="4">
        <v>10</v>
      </c>
      <c r="C72" s="4">
        <v>3</v>
      </c>
      <c r="D72" s="4">
        <v>11</v>
      </c>
      <c r="E72" s="5">
        <v>17.7</v>
      </c>
      <c r="F72" s="6">
        <v>57.97</v>
      </c>
      <c r="G72" s="6">
        <v>68.56</v>
      </c>
      <c r="H72" s="13">
        <f>G72-F72</f>
        <v>10.590000000000003</v>
      </c>
      <c r="I72" s="17">
        <v>30</v>
      </c>
      <c r="J72" s="17">
        <v>0</v>
      </c>
      <c r="K72" s="18">
        <f>J72+(60*I72)</f>
        <v>1800</v>
      </c>
      <c r="L72" s="6">
        <v>2.1949999999999998</v>
      </c>
      <c r="M72" s="13">
        <f>IF(B72="","",L72/2+N72/2)-0.1</f>
        <v>2.0024999999999999</v>
      </c>
      <c r="N72" s="6">
        <v>2.0099999999999998</v>
      </c>
      <c r="O72" s="6">
        <v>0.7</v>
      </c>
      <c r="P72" s="14">
        <f t="shared" si="3"/>
        <v>27.172666085765226</v>
      </c>
      <c r="Q72" s="19"/>
      <c r="R72" s="20"/>
      <c r="S72" s="15" t="str">
        <f>IF(Q72="","",(100-(R72/Q72*100)))</f>
        <v/>
      </c>
      <c r="T72" s="16"/>
      <c r="V72" s="3"/>
    </row>
    <row r="73" spans="2:22" ht="18" customHeight="1" x14ac:dyDescent="0.35">
      <c r="B73" s="4">
        <v>10</v>
      </c>
      <c r="C73" s="4">
        <v>3</v>
      </c>
      <c r="D73" s="4">
        <v>12</v>
      </c>
      <c r="E73" s="5">
        <v>17.899999999999999</v>
      </c>
      <c r="F73" s="6">
        <v>58.91</v>
      </c>
      <c r="G73" s="6">
        <v>71.87</v>
      </c>
      <c r="H73" s="13">
        <f t="shared" ref="H73:H74" si="7">G73-F73</f>
        <v>12.960000000000008</v>
      </c>
      <c r="I73" s="17">
        <v>30</v>
      </c>
      <c r="J73" s="17">
        <v>0</v>
      </c>
      <c r="K73" s="18">
        <f t="shared" ref="K73:K74" si="8">J73+(60*I73)</f>
        <v>1800</v>
      </c>
      <c r="L73" s="6">
        <v>2.1949999999999998</v>
      </c>
      <c r="M73" s="13">
        <f t="shared" ref="M73:M81" si="9">IF(B73="","",L73/2+N73/2)-0.1</f>
        <v>2.0024999999999999</v>
      </c>
      <c r="N73" s="6">
        <v>2.0099999999999998</v>
      </c>
      <c r="O73" s="6">
        <v>0.7</v>
      </c>
      <c r="P73" s="14">
        <f t="shared" si="3"/>
        <v>32.882250139774847</v>
      </c>
      <c r="Q73" s="19"/>
      <c r="R73" s="16"/>
      <c r="S73" s="15" t="str">
        <f t="shared" ref="S73:S74" si="10">IF(Q73="","",(100-(R73/Q73*100)))</f>
        <v/>
      </c>
      <c r="T73" s="16"/>
      <c r="V73" s="3"/>
    </row>
    <row r="74" spans="2:22" ht="18" customHeight="1" x14ac:dyDescent="0.35">
      <c r="B74" s="4">
        <v>9.5</v>
      </c>
      <c r="C74" s="4">
        <v>5</v>
      </c>
      <c r="D74" s="4">
        <v>1</v>
      </c>
      <c r="E74" s="5">
        <v>18.2</v>
      </c>
      <c r="F74" s="6">
        <v>54.67</v>
      </c>
      <c r="G74" s="6">
        <v>64.81</v>
      </c>
      <c r="H74" s="13">
        <f t="shared" si="7"/>
        <v>10.14</v>
      </c>
      <c r="I74" s="17">
        <v>30</v>
      </c>
      <c r="J74" s="17">
        <v>0</v>
      </c>
      <c r="K74" s="18">
        <f t="shared" si="8"/>
        <v>1800</v>
      </c>
      <c r="L74" s="6">
        <v>2.17</v>
      </c>
      <c r="M74" s="13">
        <f t="shared" si="9"/>
        <v>1.9849999999999999</v>
      </c>
      <c r="N74" s="6">
        <v>2</v>
      </c>
      <c r="O74" s="6">
        <v>0.7</v>
      </c>
      <c r="P74" s="14">
        <f t="shared" si="3"/>
        <v>25.526315861137792</v>
      </c>
      <c r="Q74" s="19">
        <v>882</v>
      </c>
      <c r="R74" s="16">
        <v>785</v>
      </c>
      <c r="S74" s="15">
        <f t="shared" si="10"/>
        <v>10.997732426303855</v>
      </c>
      <c r="T74" s="16">
        <v>2437.6</v>
      </c>
    </row>
    <row r="75" spans="2:22" ht="18" customHeight="1" x14ac:dyDescent="0.35">
      <c r="B75" s="4">
        <v>9.5</v>
      </c>
      <c r="C75" s="4">
        <v>5</v>
      </c>
      <c r="D75" s="4">
        <v>2</v>
      </c>
      <c r="E75" s="5">
        <v>18.100000000000001</v>
      </c>
      <c r="F75" s="6">
        <v>56.02</v>
      </c>
      <c r="G75" s="6">
        <v>62.92</v>
      </c>
      <c r="H75" s="13">
        <f t="shared" ref="H75:H81" si="11">G75-F75</f>
        <v>6.8999999999999986</v>
      </c>
      <c r="I75" s="17">
        <v>30</v>
      </c>
      <c r="J75" s="17">
        <v>0</v>
      </c>
      <c r="K75" s="18">
        <f>J75+(60*I75)</f>
        <v>1800</v>
      </c>
      <c r="L75" s="6">
        <v>2.17</v>
      </c>
      <c r="M75" s="13">
        <f t="shared" si="9"/>
        <v>1.9849999999999999</v>
      </c>
      <c r="N75" s="6">
        <v>2</v>
      </c>
      <c r="O75" s="6">
        <v>0.7</v>
      </c>
      <c r="P75" s="14">
        <f t="shared" ref="P75:P81" si="12">IF(G75="","",(360000*H75)/(K75*M75*PI()*O75*E75))</f>
        <v>17.465944979359048</v>
      </c>
      <c r="Q75" s="19">
        <v>882</v>
      </c>
      <c r="R75" s="16">
        <v>761</v>
      </c>
      <c r="S75" s="15">
        <f t="shared" ref="S75:S86" si="13">IF(Q75="","",(100-(R75/Q75*100)))</f>
        <v>13.718820861678012</v>
      </c>
      <c r="T75" s="16">
        <v>2251.8000000000002</v>
      </c>
    </row>
    <row r="76" spans="2:22" ht="18" customHeight="1" x14ac:dyDescent="0.35">
      <c r="B76" s="4">
        <v>9.5</v>
      </c>
      <c r="C76" s="4">
        <v>5</v>
      </c>
      <c r="D76" s="4">
        <v>3</v>
      </c>
      <c r="E76" s="5">
        <v>17.899999999999999</v>
      </c>
      <c r="F76" s="6">
        <v>57.84</v>
      </c>
      <c r="G76" s="6">
        <v>67.739999999999995</v>
      </c>
      <c r="H76" s="13">
        <f t="shared" si="11"/>
        <v>9.8999999999999915</v>
      </c>
      <c r="I76" s="17">
        <v>30</v>
      </c>
      <c r="J76" s="17">
        <v>0</v>
      </c>
      <c r="K76" s="18">
        <f t="shared" ref="K76:K81" si="14">J76+(60*I76)</f>
        <v>1800</v>
      </c>
      <c r="L76" s="6">
        <v>2.17</v>
      </c>
      <c r="M76" s="13">
        <f t="shared" si="9"/>
        <v>1.9849999999999999</v>
      </c>
      <c r="N76" s="6">
        <v>2</v>
      </c>
      <c r="O76" s="6">
        <v>0.7</v>
      </c>
      <c r="P76" s="14">
        <f t="shared" si="12"/>
        <v>25.339832247197361</v>
      </c>
      <c r="Q76" s="19">
        <v>882</v>
      </c>
      <c r="R76" s="16">
        <v>784</v>
      </c>
      <c r="S76" s="15">
        <f t="shared" si="13"/>
        <v>11.111111111111114</v>
      </c>
      <c r="T76" s="16">
        <v>2273.9</v>
      </c>
    </row>
    <row r="77" spans="2:22" ht="18" customHeight="1" x14ac:dyDescent="0.35">
      <c r="B77" s="4">
        <v>9.5</v>
      </c>
      <c r="C77" s="4">
        <v>5</v>
      </c>
      <c r="D77" s="4">
        <v>4</v>
      </c>
      <c r="E77" s="5">
        <v>17.8</v>
      </c>
      <c r="F77" s="6">
        <v>58.52</v>
      </c>
      <c r="G77" s="6">
        <v>69.430000000000007</v>
      </c>
      <c r="H77" s="13">
        <f t="shared" si="11"/>
        <v>10.910000000000004</v>
      </c>
      <c r="I77" s="17">
        <v>30</v>
      </c>
      <c r="J77" s="17">
        <v>0</v>
      </c>
      <c r="K77" s="18">
        <f t="shared" si="14"/>
        <v>1800</v>
      </c>
      <c r="L77" s="6">
        <v>2.17</v>
      </c>
      <c r="M77" s="13">
        <f t="shared" si="9"/>
        <v>1.9849999999999999</v>
      </c>
      <c r="N77" s="6">
        <v>2</v>
      </c>
      <c r="O77" s="6">
        <v>0.7</v>
      </c>
      <c r="P77" s="14">
        <f t="shared" si="12"/>
        <v>28.081889114305586</v>
      </c>
      <c r="Q77" s="19">
        <v>882</v>
      </c>
      <c r="R77" s="16">
        <v>795</v>
      </c>
      <c r="S77" s="15">
        <f t="shared" si="13"/>
        <v>9.863945578231295</v>
      </c>
      <c r="T77" s="16">
        <v>2377.6</v>
      </c>
    </row>
    <row r="78" spans="2:22" ht="18" customHeight="1" x14ac:dyDescent="0.35">
      <c r="B78" s="4">
        <v>10</v>
      </c>
      <c r="C78" s="4">
        <v>5</v>
      </c>
      <c r="D78" s="4">
        <v>9</v>
      </c>
      <c r="E78" s="5">
        <v>17.3</v>
      </c>
      <c r="F78" s="6">
        <v>58.54</v>
      </c>
      <c r="G78" s="6">
        <v>67.73</v>
      </c>
      <c r="H78" s="13">
        <f t="shared" si="11"/>
        <v>9.1900000000000048</v>
      </c>
      <c r="I78" s="17">
        <v>30</v>
      </c>
      <c r="J78" s="17">
        <v>0</v>
      </c>
      <c r="K78" s="18">
        <f t="shared" si="14"/>
        <v>1800</v>
      </c>
      <c r="L78" s="6">
        <v>2.17</v>
      </c>
      <c r="M78" s="13">
        <f t="shared" si="9"/>
        <v>1.9849999999999999</v>
      </c>
      <c r="N78" s="6">
        <v>2</v>
      </c>
      <c r="O78" s="6">
        <v>0.7</v>
      </c>
      <c r="P78" s="14">
        <f t="shared" si="12"/>
        <v>24.338341475426041</v>
      </c>
      <c r="Q78" s="19">
        <v>882</v>
      </c>
      <c r="R78" s="16">
        <v>791</v>
      </c>
      <c r="S78" s="15">
        <f t="shared" si="13"/>
        <v>10.317460317460316</v>
      </c>
      <c r="T78" s="16">
        <v>2573.8000000000002</v>
      </c>
    </row>
    <row r="79" spans="2:22" ht="18" customHeight="1" x14ac:dyDescent="0.35">
      <c r="B79" s="4">
        <v>10</v>
      </c>
      <c r="C79" s="4">
        <v>5</v>
      </c>
      <c r="D79" s="4">
        <v>10</v>
      </c>
      <c r="E79" s="5">
        <v>17.8</v>
      </c>
      <c r="F79" s="6">
        <v>58.26</v>
      </c>
      <c r="G79" s="6">
        <v>66.98</v>
      </c>
      <c r="H79" s="13">
        <f t="shared" si="11"/>
        <v>8.720000000000006</v>
      </c>
      <c r="I79" s="17">
        <v>30</v>
      </c>
      <c r="J79" s="17">
        <v>0</v>
      </c>
      <c r="K79" s="18">
        <f t="shared" si="14"/>
        <v>1800</v>
      </c>
      <c r="L79" s="6">
        <v>2.17</v>
      </c>
      <c r="M79" s="13">
        <f t="shared" si="9"/>
        <v>1.9849999999999999</v>
      </c>
      <c r="N79" s="6">
        <v>2</v>
      </c>
      <c r="O79" s="6">
        <v>0.7</v>
      </c>
      <c r="P79" s="14">
        <f t="shared" si="12"/>
        <v>22.444919622066436</v>
      </c>
      <c r="Q79" s="19">
        <v>882</v>
      </c>
      <c r="R79" s="16">
        <v>779</v>
      </c>
      <c r="S79" s="15">
        <f t="shared" si="13"/>
        <v>11.678004535147394</v>
      </c>
      <c r="T79" s="16">
        <v>2576.6999999999998</v>
      </c>
    </row>
    <row r="80" spans="2:22" ht="18" customHeight="1" x14ac:dyDescent="0.35">
      <c r="B80" s="4">
        <v>10</v>
      </c>
      <c r="C80" s="4">
        <v>5</v>
      </c>
      <c r="D80" s="4">
        <v>11</v>
      </c>
      <c r="E80" s="5">
        <v>17.7</v>
      </c>
      <c r="F80" s="6">
        <v>57.97</v>
      </c>
      <c r="G80" s="6">
        <v>67.540000000000006</v>
      </c>
      <c r="H80" s="13">
        <f t="shared" si="11"/>
        <v>9.5700000000000074</v>
      </c>
      <c r="I80" s="17">
        <v>30</v>
      </c>
      <c r="J80" s="17">
        <v>0</v>
      </c>
      <c r="K80" s="18">
        <f t="shared" si="14"/>
        <v>1800</v>
      </c>
      <c r="L80" s="6">
        <v>2.17</v>
      </c>
      <c r="M80" s="13">
        <f t="shared" si="9"/>
        <v>1.9849999999999999</v>
      </c>
      <c r="N80" s="6">
        <v>2</v>
      </c>
      <c r="O80" s="6">
        <v>0.7</v>
      </c>
      <c r="P80" s="14">
        <f t="shared" si="12"/>
        <v>24.771952767457947</v>
      </c>
      <c r="Q80" s="19">
        <v>882</v>
      </c>
      <c r="R80" s="16">
        <v>804</v>
      </c>
      <c r="S80" s="15">
        <f t="shared" si="13"/>
        <v>8.8435374149659793</v>
      </c>
      <c r="T80" s="16">
        <v>2353.6</v>
      </c>
    </row>
    <row r="81" spans="2:20" ht="18" customHeight="1" x14ac:dyDescent="0.35">
      <c r="B81" s="4">
        <v>10</v>
      </c>
      <c r="C81" s="4">
        <v>5</v>
      </c>
      <c r="D81" s="4">
        <v>12</v>
      </c>
      <c r="E81" s="5">
        <v>17.899999999999999</v>
      </c>
      <c r="F81" s="6">
        <v>58.91</v>
      </c>
      <c r="G81" s="6">
        <v>70.900000000000006</v>
      </c>
      <c r="H81" s="13">
        <f t="shared" si="11"/>
        <v>11.990000000000009</v>
      </c>
      <c r="I81" s="17">
        <v>30</v>
      </c>
      <c r="J81" s="17">
        <v>0</v>
      </c>
      <c r="K81" s="18">
        <f t="shared" si="14"/>
        <v>1800</v>
      </c>
      <c r="L81" s="6">
        <v>2.17</v>
      </c>
      <c r="M81" s="13">
        <f t="shared" si="9"/>
        <v>1.9849999999999999</v>
      </c>
      <c r="N81" s="6">
        <v>2</v>
      </c>
      <c r="O81" s="6">
        <v>0.7</v>
      </c>
      <c r="P81" s="14">
        <f t="shared" si="12"/>
        <v>30.689352388272411</v>
      </c>
      <c r="Q81" s="19">
        <v>882</v>
      </c>
      <c r="R81" s="16">
        <v>813</v>
      </c>
      <c r="S81" s="15">
        <f t="shared" si="13"/>
        <v>7.8231292517006779</v>
      </c>
      <c r="T81" s="16">
        <v>3692.7</v>
      </c>
    </row>
    <row r="82" spans="2:20" ht="18" customHeight="1" x14ac:dyDescent="0.35">
      <c r="B82" s="4"/>
      <c r="C82" s="4"/>
      <c r="D82" s="4"/>
      <c r="E82" s="5"/>
      <c r="F82" s="6"/>
      <c r="G82" s="6"/>
      <c r="H82" s="13"/>
      <c r="I82" s="17"/>
      <c r="J82" s="17"/>
      <c r="K82" s="18"/>
      <c r="L82" s="6"/>
      <c r="M82" s="13"/>
      <c r="N82" s="6"/>
      <c r="O82" s="6"/>
      <c r="P82" s="14"/>
      <c r="Q82" s="19"/>
      <c r="R82" s="16"/>
      <c r="S82" s="15" t="str">
        <f t="shared" si="13"/>
        <v/>
      </c>
    </row>
    <row r="83" spans="2:20" ht="18" customHeight="1" x14ac:dyDescent="0.35">
      <c r="B83" s="4"/>
      <c r="C83" s="4"/>
      <c r="D83" s="4"/>
      <c r="E83" s="5"/>
      <c r="F83" s="6"/>
      <c r="G83" s="6"/>
      <c r="H83" s="13"/>
      <c r="I83" s="17"/>
      <c r="J83" s="17"/>
      <c r="K83" s="18"/>
      <c r="L83" s="6"/>
      <c r="M83" s="13"/>
      <c r="N83" s="6"/>
      <c r="O83" s="6"/>
      <c r="P83" s="14"/>
      <c r="Q83" s="19"/>
      <c r="R83" s="16"/>
      <c r="S83" s="15" t="str">
        <f t="shared" si="13"/>
        <v/>
      </c>
    </row>
    <row r="84" spans="2:20" ht="18" customHeight="1" x14ac:dyDescent="0.35">
      <c r="B84" s="4"/>
      <c r="C84" s="4"/>
      <c r="D84" s="4"/>
      <c r="E84" s="5"/>
      <c r="F84" s="6"/>
      <c r="G84" s="6"/>
      <c r="H84" s="13"/>
      <c r="I84" s="17"/>
      <c r="J84" s="17"/>
      <c r="K84" s="18"/>
      <c r="L84" s="6"/>
      <c r="M84" s="13"/>
      <c r="N84" s="6"/>
      <c r="O84" s="6"/>
      <c r="P84" s="14"/>
      <c r="Q84" s="19"/>
      <c r="R84" s="16"/>
      <c r="S84" s="15" t="str">
        <f t="shared" si="13"/>
        <v/>
      </c>
    </row>
    <row r="85" spans="2:20" ht="18" customHeight="1" x14ac:dyDescent="0.35">
      <c r="B85" s="4"/>
      <c r="C85" s="4"/>
      <c r="D85" s="4"/>
      <c r="E85" s="5"/>
      <c r="F85" s="6"/>
      <c r="G85" s="6"/>
      <c r="H85" s="13"/>
      <c r="I85" s="17"/>
      <c r="J85" s="17"/>
      <c r="K85" s="18"/>
      <c r="L85" s="6"/>
      <c r="M85" s="13"/>
      <c r="N85" s="6"/>
      <c r="O85" s="6"/>
      <c r="P85" s="14"/>
      <c r="Q85" s="19"/>
      <c r="R85" s="16"/>
      <c r="S85" s="15" t="str">
        <f t="shared" si="13"/>
        <v/>
      </c>
    </row>
    <row r="86" spans="2:20" ht="18" customHeight="1" x14ac:dyDescent="0.35">
      <c r="B86" s="4"/>
      <c r="C86" s="4"/>
      <c r="D86" s="4"/>
      <c r="E86" s="5"/>
      <c r="F86" s="6"/>
      <c r="G86" s="6"/>
      <c r="H86" s="13"/>
      <c r="I86" s="17"/>
      <c r="J86" s="17"/>
      <c r="K86" s="18"/>
      <c r="L86" s="6"/>
      <c r="M86" s="13"/>
      <c r="N86" s="6"/>
      <c r="O86" s="6"/>
      <c r="P86" s="14"/>
      <c r="Q86" s="19"/>
      <c r="R86" s="16"/>
      <c r="S86" s="15" t="str">
        <f t="shared" si="13"/>
        <v/>
      </c>
    </row>
    <row r="87" spans="2:20" ht="17.399999999999999" x14ac:dyDescent="0.25">
      <c r="B87" s="4"/>
      <c r="C87" s="4"/>
      <c r="D87" s="4"/>
      <c r="E87" s="5"/>
      <c r="F87" s="6"/>
      <c r="G87" s="22"/>
      <c r="H87" s="23"/>
      <c r="I87" s="17"/>
      <c r="J87" s="17"/>
      <c r="K87" s="18"/>
      <c r="L87" s="6"/>
      <c r="M87" s="13"/>
      <c r="N87" s="6"/>
      <c r="O87" s="6"/>
      <c r="P87" s="14"/>
    </row>
    <row r="88" spans="2:20" ht="17.399999999999999" x14ac:dyDescent="0.25">
      <c r="B88" s="4"/>
      <c r="C88" s="4"/>
      <c r="D88" s="4"/>
      <c r="E88" s="5"/>
      <c r="F88" s="6"/>
      <c r="G88" s="22"/>
      <c r="H88" s="23"/>
      <c r="I88" s="17"/>
      <c r="J88" s="17"/>
      <c r="K88" s="18"/>
      <c r="L88" s="6"/>
      <c r="M88" s="13"/>
      <c r="N88" s="6"/>
      <c r="O88" s="6"/>
      <c r="P88" s="14"/>
    </row>
    <row r="89" spans="2:20" ht="17.399999999999999" x14ac:dyDescent="0.25">
      <c r="B89" s="4"/>
      <c r="C89" s="4"/>
      <c r="D89" s="4"/>
      <c r="E89" s="5"/>
      <c r="F89" s="6"/>
      <c r="G89" s="22"/>
      <c r="H89" s="23"/>
      <c r="I89" s="17"/>
      <c r="J89" s="17"/>
      <c r="K89" s="18"/>
      <c r="L89" s="6"/>
      <c r="M89" s="13"/>
      <c r="N89" s="6"/>
      <c r="O89" s="6"/>
      <c r="P89" s="14"/>
    </row>
    <row r="90" spans="2:20" ht="17.399999999999999" x14ac:dyDescent="0.25">
      <c r="B90" s="4"/>
      <c r="C90" s="21"/>
      <c r="D90" s="4"/>
      <c r="E90" s="5"/>
      <c r="F90" s="6"/>
      <c r="G90" s="22"/>
      <c r="H90" s="23"/>
      <c r="I90" s="24"/>
      <c r="J90" s="17"/>
      <c r="K90" s="18"/>
      <c r="L90" s="22"/>
      <c r="M90" s="13"/>
      <c r="N90" s="22"/>
      <c r="O90" s="6"/>
      <c r="P90" s="14"/>
    </row>
    <row r="91" spans="2:20" ht="18" customHeight="1" x14ac:dyDescent="0.25">
      <c r="B91" s="4"/>
      <c r="C91" s="21"/>
      <c r="D91" s="4"/>
      <c r="E91" s="5"/>
      <c r="F91" s="6"/>
      <c r="G91" s="22"/>
      <c r="H91" s="23"/>
      <c r="I91" s="24"/>
      <c r="J91" s="24"/>
      <c r="K91" s="18"/>
      <c r="L91" s="22"/>
      <c r="M91" s="13"/>
      <c r="N91" s="22"/>
      <c r="O91" s="6"/>
      <c r="P91" s="14"/>
    </row>
    <row r="92" spans="2:20" ht="18" customHeight="1" x14ac:dyDescent="0.25">
      <c r="B92" s="4"/>
      <c r="C92" s="21"/>
      <c r="D92" s="4"/>
      <c r="E92" s="5"/>
      <c r="F92" s="6"/>
      <c r="G92" s="22"/>
      <c r="H92" s="23"/>
      <c r="I92" s="24"/>
      <c r="J92" s="24"/>
      <c r="K92" s="18"/>
      <c r="L92" s="22"/>
      <c r="M92" s="13"/>
      <c r="N92" s="22"/>
      <c r="O92" s="6"/>
      <c r="P92" s="14"/>
    </row>
    <row r="93" spans="2:20" ht="18" customHeight="1" x14ac:dyDescent="0.25">
      <c r="B93" s="4"/>
      <c r="C93" s="21"/>
      <c r="D93" s="4"/>
      <c r="E93" s="5"/>
      <c r="F93" s="6"/>
      <c r="G93" s="22"/>
      <c r="H93" s="23"/>
      <c r="I93" s="24"/>
      <c r="J93" s="24"/>
      <c r="K93" s="18"/>
      <c r="L93" s="22"/>
      <c r="M93" s="13"/>
      <c r="N93" s="22"/>
      <c r="O93" s="6"/>
      <c r="P93" s="14"/>
    </row>
    <row r="94" spans="2:20" ht="18" customHeight="1" x14ac:dyDescent="0.25">
      <c r="B94" s="4"/>
      <c r="C94" s="21"/>
      <c r="D94" s="4"/>
      <c r="E94" s="5"/>
      <c r="F94" s="6"/>
      <c r="G94" s="22"/>
      <c r="H94" s="23"/>
      <c r="I94" s="24"/>
      <c r="J94" s="24"/>
      <c r="K94" s="18"/>
      <c r="L94" s="22"/>
      <c r="M94" s="13"/>
      <c r="N94" s="22"/>
      <c r="O94" s="6"/>
      <c r="P94" s="14"/>
    </row>
    <row r="95" spans="2:20" ht="18" customHeight="1" x14ac:dyDescent="0.25">
      <c r="B95" s="4"/>
      <c r="C95" s="21"/>
      <c r="D95" s="4"/>
      <c r="E95" s="5"/>
      <c r="F95" s="6"/>
      <c r="G95" s="22"/>
      <c r="H95" s="23"/>
      <c r="I95" s="24"/>
      <c r="J95" s="24"/>
      <c r="K95" s="18"/>
      <c r="L95" s="22"/>
      <c r="M95" s="13"/>
      <c r="N95" s="22"/>
      <c r="O95" s="6"/>
      <c r="P95" s="14"/>
    </row>
    <row r="96" spans="2:20" ht="18" customHeight="1" x14ac:dyDescent="0.25">
      <c r="B96" s="4"/>
      <c r="C96" s="21"/>
      <c r="D96" s="4"/>
      <c r="E96" s="5"/>
      <c r="F96" s="6"/>
      <c r="G96" s="22"/>
      <c r="H96" s="23"/>
      <c r="I96" s="24"/>
      <c r="J96" s="24"/>
      <c r="K96" s="18"/>
      <c r="L96" s="22"/>
      <c r="M96" s="13"/>
      <c r="N96" s="22"/>
      <c r="O96" s="6"/>
      <c r="P96" s="14"/>
    </row>
    <row r="97" spans="2:16" ht="18" customHeight="1" x14ac:dyDescent="0.25">
      <c r="B97" s="4"/>
      <c r="C97" s="21"/>
      <c r="D97" s="4"/>
      <c r="E97" s="5"/>
      <c r="F97" s="6"/>
      <c r="G97" s="22"/>
      <c r="H97" s="23"/>
      <c r="I97" s="24"/>
      <c r="J97" s="24"/>
      <c r="K97" s="18"/>
      <c r="L97" s="22"/>
      <c r="M97" s="13"/>
      <c r="N97" s="22"/>
      <c r="O97" s="6"/>
      <c r="P97" s="14"/>
    </row>
    <row r="98" spans="2:16" ht="18" customHeight="1" x14ac:dyDescent="0.25">
      <c r="B98" s="4"/>
      <c r="C98" s="21"/>
      <c r="D98" s="4"/>
      <c r="E98" s="5"/>
      <c r="F98" s="6"/>
      <c r="G98" s="22"/>
      <c r="H98" s="23"/>
      <c r="I98" s="24"/>
      <c r="J98" s="24"/>
      <c r="K98" s="18"/>
      <c r="L98" s="22"/>
      <c r="M98" s="13"/>
      <c r="N98" s="22"/>
      <c r="O98" s="6"/>
      <c r="P98" s="14"/>
    </row>
    <row r="99" spans="2:16" ht="18" customHeight="1" x14ac:dyDescent="0.25">
      <c r="B99" s="4"/>
      <c r="C99" s="21"/>
      <c r="D99" s="4"/>
      <c r="E99" s="5"/>
      <c r="F99" s="6"/>
      <c r="G99" s="22"/>
      <c r="H99" s="23"/>
      <c r="I99" s="24"/>
      <c r="J99" s="24"/>
      <c r="K99" s="18"/>
      <c r="L99" s="22"/>
      <c r="M99" s="13"/>
      <c r="N99" s="22"/>
      <c r="O99" s="6"/>
      <c r="P99" s="14"/>
    </row>
    <row r="100" spans="2:16" ht="18" customHeight="1" x14ac:dyDescent="0.25">
      <c r="B100" s="4"/>
      <c r="C100" s="21"/>
      <c r="D100" s="4"/>
      <c r="E100" s="5"/>
      <c r="F100" s="6"/>
      <c r="G100" s="22"/>
      <c r="H100" s="23"/>
      <c r="I100" s="24"/>
      <c r="J100" s="24"/>
      <c r="K100" s="18"/>
      <c r="L100" s="22"/>
      <c r="M100" s="13"/>
      <c r="N100" s="22"/>
      <c r="O100" s="6"/>
      <c r="P100" s="14"/>
    </row>
    <row r="101" spans="2:16" ht="18" customHeight="1" x14ac:dyDescent="0.25">
      <c r="B101" s="4"/>
      <c r="C101" s="21"/>
      <c r="D101" s="4"/>
      <c r="E101" s="5"/>
      <c r="F101" s="6"/>
      <c r="G101" s="22"/>
      <c r="H101" s="23"/>
      <c r="I101" s="24"/>
      <c r="J101" s="24"/>
      <c r="K101" s="18"/>
      <c r="L101" s="22"/>
      <c r="M101" s="13"/>
      <c r="N101" s="22"/>
      <c r="O101" s="6"/>
      <c r="P101" s="14"/>
    </row>
    <row r="102" spans="2:16" ht="18" customHeight="1" x14ac:dyDescent="0.25">
      <c r="B102" s="4"/>
      <c r="C102" s="21"/>
      <c r="D102" s="4"/>
      <c r="E102" s="5"/>
      <c r="F102" s="6"/>
      <c r="G102" s="22"/>
      <c r="H102" s="23"/>
      <c r="I102" s="24"/>
      <c r="J102" s="24"/>
      <c r="K102" s="18"/>
      <c r="L102" s="22"/>
      <c r="M102" s="13"/>
      <c r="N102" s="22"/>
      <c r="O102" s="6"/>
      <c r="P102" s="14"/>
    </row>
    <row r="103" spans="2:16" ht="17.399999999999999" x14ac:dyDescent="0.25">
      <c r="B103" s="4"/>
      <c r="C103" s="21"/>
      <c r="D103" s="4"/>
      <c r="E103" s="5"/>
      <c r="F103" s="6"/>
      <c r="G103" s="22"/>
      <c r="H103" s="23"/>
      <c r="I103" s="24"/>
      <c r="J103" s="24"/>
      <c r="K103" s="18"/>
      <c r="L103" s="22"/>
      <c r="M103" s="13"/>
      <c r="N103" s="22"/>
      <c r="O103" s="6"/>
      <c r="P103" s="14"/>
    </row>
    <row r="104" spans="2:16" ht="17.399999999999999" x14ac:dyDescent="0.25">
      <c r="B104" s="4"/>
      <c r="C104" s="21"/>
      <c r="D104" s="4"/>
      <c r="E104" s="5"/>
      <c r="F104" s="6"/>
      <c r="G104" s="22"/>
      <c r="H104" s="23"/>
      <c r="I104" s="24"/>
      <c r="J104" s="24"/>
      <c r="K104" s="18"/>
      <c r="L104" s="22"/>
      <c r="M104" s="13"/>
      <c r="N104" s="22"/>
      <c r="O104" s="6"/>
      <c r="P104" s="14"/>
    </row>
    <row r="105" spans="2:16" ht="17.399999999999999" x14ac:dyDescent="0.25">
      <c r="B105" s="4"/>
      <c r="C105" s="21"/>
      <c r="D105" s="4"/>
      <c r="E105" s="5"/>
      <c r="F105" s="6"/>
      <c r="G105" s="22"/>
      <c r="H105" s="23"/>
      <c r="I105" s="24"/>
      <c r="J105" s="24"/>
      <c r="K105" s="18"/>
      <c r="L105" s="22"/>
      <c r="M105" s="13"/>
      <c r="N105" s="22"/>
      <c r="O105" s="6"/>
      <c r="P105" s="14"/>
    </row>
    <row r="106" spans="2:16" ht="17.399999999999999" x14ac:dyDescent="0.25">
      <c r="B106" s="4"/>
      <c r="C106" s="21"/>
      <c r="D106" s="4"/>
      <c r="E106" s="5"/>
      <c r="F106" s="6"/>
      <c r="G106" s="22"/>
      <c r="H106" s="23"/>
      <c r="I106" s="24"/>
      <c r="J106" s="24"/>
      <c r="K106" s="18"/>
      <c r="L106" s="22"/>
      <c r="M106" s="13"/>
      <c r="N106" s="22"/>
      <c r="O106" s="6"/>
      <c r="P106" s="25"/>
    </row>
    <row r="107" spans="2:16" ht="17.399999999999999" x14ac:dyDescent="0.25">
      <c r="B107" s="4"/>
      <c r="C107" s="21"/>
      <c r="D107" s="4"/>
      <c r="E107" s="5"/>
      <c r="F107" s="6"/>
      <c r="G107" s="22"/>
      <c r="H107" s="23"/>
      <c r="I107" s="24"/>
      <c r="J107" s="24"/>
      <c r="K107" s="18"/>
      <c r="L107" s="22"/>
      <c r="M107" s="13"/>
      <c r="N107" s="22"/>
      <c r="O107" s="6"/>
      <c r="P107" s="25"/>
    </row>
    <row r="108" spans="2:16" ht="17.399999999999999" x14ac:dyDescent="0.25">
      <c r="B108" s="4"/>
      <c r="C108" s="21"/>
      <c r="D108" s="4"/>
      <c r="E108" s="5"/>
      <c r="F108" s="6"/>
      <c r="G108" s="22"/>
      <c r="H108" s="23"/>
      <c r="I108" s="24"/>
      <c r="J108" s="24"/>
      <c r="K108" s="18"/>
      <c r="L108" s="22"/>
      <c r="M108" s="13"/>
      <c r="N108" s="22"/>
      <c r="O108" s="6"/>
      <c r="P108" s="25"/>
    </row>
    <row r="109" spans="2:16" ht="17.399999999999999" x14ac:dyDescent="0.25">
      <c r="B109" s="4"/>
      <c r="C109" s="21"/>
      <c r="D109" s="4"/>
      <c r="E109" s="5"/>
      <c r="F109" s="6"/>
      <c r="G109" s="22"/>
      <c r="H109" s="23"/>
      <c r="I109" s="24"/>
      <c r="J109" s="24"/>
      <c r="K109" s="18"/>
      <c r="L109" s="22"/>
      <c r="M109" s="13"/>
      <c r="N109" s="22"/>
      <c r="O109" s="6"/>
      <c r="P109" s="25"/>
    </row>
    <row r="110" spans="2:16" ht="17.399999999999999" x14ac:dyDescent="0.25">
      <c r="B110" s="4"/>
      <c r="C110" s="21"/>
      <c r="D110" s="4"/>
      <c r="E110" s="5"/>
      <c r="F110" s="6"/>
      <c r="G110" s="22"/>
      <c r="H110" s="23"/>
      <c r="I110" s="24"/>
      <c r="J110" s="24"/>
      <c r="K110" s="18"/>
      <c r="L110" s="22"/>
      <c r="M110" s="13"/>
      <c r="N110" s="22"/>
      <c r="O110" s="6"/>
      <c r="P110" s="25"/>
    </row>
    <row r="111" spans="2:16" ht="17.399999999999999" x14ac:dyDescent="0.25">
      <c r="B111" s="4"/>
      <c r="C111" s="21"/>
      <c r="D111" s="4"/>
      <c r="E111" s="5"/>
      <c r="F111" s="6"/>
      <c r="G111" s="22"/>
      <c r="H111" s="23"/>
      <c r="I111" s="24"/>
      <c r="J111" s="24"/>
      <c r="K111" s="18"/>
      <c r="L111" s="22"/>
      <c r="M111" s="13"/>
      <c r="N111" s="22"/>
      <c r="O111" s="6"/>
      <c r="P111" s="25"/>
    </row>
    <row r="112" spans="2:16" ht="17.399999999999999" x14ac:dyDescent="0.25">
      <c r="B112" s="4"/>
      <c r="C112" s="21"/>
      <c r="D112" s="4"/>
      <c r="E112" s="5"/>
      <c r="F112" s="6"/>
      <c r="G112" s="22"/>
      <c r="H112" s="23"/>
      <c r="I112" s="24"/>
      <c r="J112" s="24"/>
      <c r="K112" s="18"/>
      <c r="L112" s="22"/>
      <c r="M112" s="13"/>
      <c r="N112" s="22"/>
      <c r="O112" s="6"/>
      <c r="P112" s="25"/>
    </row>
    <row r="113" spans="2:16" ht="17.399999999999999" x14ac:dyDescent="0.25">
      <c r="B113" s="4"/>
      <c r="C113" s="21"/>
      <c r="D113" s="4"/>
      <c r="E113" s="5"/>
      <c r="F113" s="6"/>
      <c r="G113" s="22"/>
      <c r="H113" s="23"/>
      <c r="I113" s="24"/>
      <c r="J113" s="24"/>
      <c r="K113" s="18"/>
      <c r="L113" s="22"/>
      <c r="M113" s="13"/>
      <c r="N113" s="22"/>
      <c r="O113" s="6"/>
      <c r="P113" s="25"/>
    </row>
    <row r="114" spans="2:16" ht="17.399999999999999" x14ac:dyDescent="0.25">
      <c r="B114" s="4"/>
      <c r="C114" s="21"/>
      <c r="D114" s="4"/>
      <c r="E114" s="5"/>
      <c r="F114" s="6"/>
      <c r="G114" s="22"/>
      <c r="H114" s="23"/>
      <c r="I114" s="24"/>
      <c r="J114" s="24"/>
      <c r="K114" s="18"/>
      <c r="L114" s="22"/>
      <c r="M114" s="13"/>
      <c r="N114" s="22"/>
      <c r="O114" s="6"/>
      <c r="P114" s="25"/>
    </row>
    <row r="115" spans="2:16" ht="17.399999999999999" x14ac:dyDescent="0.25">
      <c r="B115" s="4"/>
      <c r="C115" s="21"/>
      <c r="D115" s="4"/>
      <c r="E115" s="5"/>
      <c r="F115" s="6"/>
      <c r="G115" s="22"/>
      <c r="H115" s="23"/>
      <c r="I115" s="24"/>
      <c r="J115" s="24"/>
      <c r="K115" s="18"/>
      <c r="L115" s="22"/>
      <c r="M115" s="13"/>
      <c r="N115" s="22"/>
      <c r="O115" s="6"/>
      <c r="P115" s="25"/>
    </row>
    <row r="116" spans="2:16" ht="17.399999999999999" x14ac:dyDescent="0.25">
      <c r="B116" s="4"/>
      <c r="C116" s="21"/>
      <c r="D116" s="4"/>
      <c r="E116" s="5"/>
      <c r="F116" s="6"/>
      <c r="G116" s="22"/>
      <c r="H116" s="23"/>
      <c r="I116" s="24"/>
      <c r="J116" s="24"/>
      <c r="K116" s="18"/>
      <c r="L116" s="22"/>
      <c r="M116" s="13"/>
      <c r="N116" s="22"/>
      <c r="O116" s="6"/>
      <c r="P116" s="25"/>
    </row>
    <row r="117" spans="2:16" ht="17.399999999999999" x14ac:dyDescent="0.25">
      <c r="B117" s="4"/>
      <c r="C117" s="21"/>
      <c r="D117" s="4"/>
      <c r="E117" s="5"/>
      <c r="F117" s="6"/>
      <c r="G117" s="22"/>
      <c r="H117" s="23"/>
      <c r="I117" s="24"/>
      <c r="J117" s="24"/>
      <c r="K117" s="18"/>
      <c r="L117" s="22"/>
      <c r="M117" s="13"/>
      <c r="N117" s="22"/>
      <c r="O117" s="6"/>
      <c r="P117" s="25"/>
    </row>
    <row r="118" spans="2:16" ht="17.399999999999999" x14ac:dyDescent="0.25">
      <c r="B118" s="4"/>
      <c r="C118" s="21"/>
      <c r="D118" s="4"/>
      <c r="E118" s="5"/>
      <c r="F118" s="6"/>
      <c r="G118" s="22"/>
      <c r="H118" s="23"/>
      <c r="I118" s="24"/>
      <c r="J118" s="24"/>
      <c r="K118" s="18"/>
      <c r="L118" s="22"/>
      <c r="M118" s="13"/>
      <c r="N118" s="22"/>
      <c r="O118" s="6"/>
      <c r="P118" s="25"/>
    </row>
    <row r="119" spans="2:16" ht="17.399999999999999" x14ac:dyDescent="0.25">
      <c r="B119" s="4"/>
      <c r="C119" s="21"/>
      <c r="D119" s="4"/>
      <c r="E119" s="5"/>
      <c r="F119" s="6"/>
      <c r="G119" s="22"/>
      <c r="H119" s="23"/>
      <c r="I119" s="24"/>
      <c r="J119" s="24"/>
      <c r="K119" s="18"/>
      <c r="L119" s="22"/>
      <c r="M119" s="13"/>
      <c r="N119" s="22"/>
      <c r="O119" s="6"/>
      <c r="P119" s="25"/>
    </row>
    <row r="120" spans="2:16" ht="17.399999999999999" x14ac:dyDescent="0.25">
      <c r="B120" s="4"/>
      <c r="C120" s="21"/>
      <c r="D120" s="4"/>
      <c r="E120" s="5"/>
      <c r="F120" s="6"/>
      <c r="G120" s="22"/>
      <c r="H120" s="23"/>
      <c r="I120" s="24"/>
      <c r="J120" s="24"/>
      <c r="K120" s="18"/>
      <c r="L120" s="22"/>
      <c r="M120" s="13"/>
      <c r="N120" s="22"/>
      <c r="O120" s="6"/>
      <c r="P120" s="25"/>
    </row>
    <row r="121" spans="2:16" ht="17.399999999999999" x14ac:dyDescent="0.25">
      <c r="B121" s="4"/>
      <c r="C121" s="21"/>
      <c r="D121" s="4"/>
      <c r="E121" s="5"/>
      <c r="F121" s="6"/>
      <c r="G121" s="22"/>
      <c r="H121" s="23"/>
      <c r="I121" s="24"/>
      <c r="J121" s="24"/>
      <c r="K121" s="18"/>
      <c r="L121" s="22"/>
      <c r="M121" s="13"/>
      <c r="N121" s="22"/>
      <c r="O121" s="6"/>
      <c r="P121" s="25"/>
    </row>
    <row r="122" spans="2:16" ht="17.399999999999999" x14ac:dyDescent="0.25">
      <c r="B122" s="4"/>
      <c r="C122" s="21"/>
      <c r="D122" s="4"/>
      <c r="E122" s="5"/>
      <c r="F122" s="6"/>
      <c r="G122" s="22"/>
      <c r="H122" s="23"/>
      <c r="I122" s="24"/>
      <c r="J122" s="24"/>
      <c r="K122" s="18"/>
      <c r="L122" s="22"/>
      <c r="M122" s="13"/>
      <c r="N122" s="22"/>
      <c r="O122" s="6"/>
      <c r="P122" s="25"/>
    </row>
    <row r="123" spans="2:16" ht="17.399999999999999" x14ac:dyDescent="0.25">
      <c r="B123" s="4"/>
      <c r="C123" s="21"/>
      <c r="D123" s="4"/>
      <c r="E123" s="5"/>
      <c r="F123" s="6"/>
      <c r="G123" s="22"/>
      <c r="H123" s="23"/>
      <c r="I123" s="24"/>
      <c r="J123" s="24"/>
      <c r="K123" s="18"/>
      <c r="L123" s="22"/>
      <c r="M123" s="13"/>
      <c r="N123" s="22"/>
      <c r="O123" s="6"/>
      <c r="P123" s="25"/>
    </row>
    <row r="124" spans="2:16" ht="17.399999999999999" x14ac:dyDescent="0.25">
      <c r="B124" s="4"/>
      <c r="C124" s="21"/>
      <c r="D124" s="4"/>
      <c r="E124" s="5"/>
      <c r="F124" s="6"/>
      <c r="G124" s="22"/>
      <c r="H124" s="23"/>
      <c r="I124" s="24"/>
      <c r="J124" s="24"/>
      <c r="K124" s="18"/>
      <c r="L124" s="22"/>
      <c r="M124" s="13"/>
      <c r="N124" s="22"/>
      <c r="O124" s="6"/>
      <c r="P124" s="25"/>
    </row>
    <row r="125" spans="2:16" ht="17.399999999999999" x14ac:dyDescent="0.25">
      <c r="B125" s="4"/>
      <c r="C125" s="21"/>
      <c r="D125" s="4"/>
      <c r="E125" s="5"/>
      <c r="F125" s="6"/>
      <c r="G125" s="22"/>
      <c r="H125" s="23"/>
      <c r="I125" s="24"/>
      <c r="J125" s="24"/>
      <c r="K125" s="18"/>
      <c r="L125" s="22"/>
      <c r="M125" s="13"/>
      <c r="N125" s="22"/>
      <c r="O125" s="6"/>
      <c r="P125" s="25"/>
    </row>
    <row r="126" spans="2:16" ht="17.399999999999999" x14ac:dyDescent="0.25">
      <c r="B126" s="4"/>
      <c r="C126" s="21"/>
      <c r="D126" s="4"/>
      <c r="E126" s="5"/>
      <c r="F126" s="6"/>
      <c r="G126" s="22"/>
      <c r="H126" s="23"/>
      <c r="I126" s="24"/>
      <c r="J126" s="24"/>
      <c r="K126" s="18"/>
      <c r="L126" s="22"/>
      <c r="M126" s="13"/>
      <c r="N126" s="22"/>
      <c r="O126" s="6"/>
      <c r="P126" s="25"/>
    </row>
    <row r="127" spans="2:16" ht="17.399999999999999" x14ac:dyDescent="0.25">
      <c r="B127" s="4"/>
      <c r="C127" s="21"/>
      <c r="D127" s="4"/>
      <c r="E127" s="5"/>
      <c r="F127" s="6"/>
      <c r="G127" s="22"/>
      <c r="H127" s="23"/>
      <c r="I127" s="24"/>
      <c r="J127" s="24"/>
      <c r="K127" s="18"/>
      <c r="L127" s="22"/>
      <c r="M127" s="13"/>
      <c r="N127" s="22"/>
      <c r="O127" s="6"/>
      <c r="P127" s="25"/>
    </row>
    <row r="128" spans="2:16" ht="17.399999999999999" x14ac:dyDescent="0.25">
      <c r="B128" s="4"/>
      <c r="C128" s="21"/>
      <c r="D128" s="4"/>
      <c r="E128" s="5"/>
      <c r="F128" s="6"/>
      <c r="G128" s="22"/>
      <c r="H128" s="23"/>
      <c r="I128" s="24"/>
      <c r="J128" s="24"/>
      <c r="K128" s="18"/>
      <c r="L128" s="22"/>
      <c r="M128" s="13"/>
      <c r="N128" s="22"/>
      <c r="O128" s="6"/>
      <c r="P128" s="25"/>
    </row>
    <row r="129" spans="2:16" ht="17.399999999999999" x14ac:dyDescent="0.25">
      <c r="B129" s="4"/>
      <c r="C129" s="21"/>
      <c r="D129" s="4"/>
      <c r="E129" s="5"/>
      <c r="F129" s="6"/>
      <c r="G129" s="22"/>
      <c r="H129" s="23"/>
      <c r="I129" s="24"/>
      <c r="J129" s="24"/>
      <c r="K129" s="18"/>
      <c r="L129" s="22"/>
      <c r="M129" s="13"/>
      <c r="N129" s="22"/>
      <c r="O129" s="6"/>
      <c r="P129" s="25"/>
    </row>
    <row r="130" spans="2:16" ht="17.399999999999999" x14ac:dyDescent="0.25">
      <c r="B130" s="4"/>
      <c r="C130" s="21"/>
      <c r="D130" s="4"/>
      <c r="E130" s="5"/>
      <c r="F130" s="6"/>
      <c r="G130" s="22"/>
      <c r="H130" s="23"/>
      <c r="I130" s="24"/>
      <c r="J130" s="24"/>
      <c r="K130" s="18"/>
      <c r="L130" s="22"/>
      <c r="M130" s="13"/>
      <c r="N130" s="22"/>
      <c r="O130" s="6"/>
      <c r="P130" s="25"/>
    </row>
    <row r="131" spans="2:16" ht="17.399999999999999" x14ac:dyDescent="0.25">
      <c r="B131" s="4"/>
      <c r="C131" s="21"/>
      <c r="D131" s="4"/>
      <c r="E131" s="5"/>
      <c r="F131" s="6"/>
      <c r="G131" s="22"/>
      <c r="H131" s="23"/>
      <c r="I131" s="24"/>
      <c r="J131" s="24"/>
      <c r="K131" s="18"/>
      <c r="L131" s="22"/>
      <c r="M131" s="13"/>
      <c r="N131" s="22"/>
      <c r="O131" s="6"/>
      <c r="P131" s="25"/>
    </row>
    <row r="132" spans="2:16" ht="17.399999999999999" x14ac:dyDescent="0.25">
      <c r="B132" s="4"/>
      <c r="C132" s="21"/>
      <c r="D132" s="4"/>
      <c r="E132" s="5"/>
      <c r="F132" s="6"/>
      <c r="G132" s="22"/>
      <c r="H132" s="23"/>
      <c r="I132" s="24"/>
      <c r="J132" s="24"/>
      <c r="K132" s="18"/>
      <c r="L132" s="22"/>
      <c r="M132" s="13"/>
      <c r="N132" s="22"/>
      <c r="O132" s="6"/>
      <c r="P132" s="25"/>
    </row>
    <row r="133" spans="2:16" ht="17.399999999999999" x14ac:dyDescent="0.25">
      <c r="B133" s="4"/>
      <c r="C133" s="21"/>
      <c r="D133" s="4"/>
      <c r="E133" s="5"/>
      <c r="F133" s="6"/>
      <c r="G133" s="22"/>
      <c r="H133" s="23"/>
      <c r="I133" s="24"/>
      <c r="J133" s="24"/>
      <c r="K133" s="18"/>
      <c r="L133" s="22"/>
      <c r="M133" s="13"/>
      <c r="N133" s="22"/>
      <c r="O133" s="6"/>
      <c r="P133" s="25"/>
    </row>
    <row r="134" spans="2:16" ht="17.399999999999999" x14ac:dyDescent="0.25">
      <c r="B134" s="4"/>
      <c r="C134" s="21"/>
      <c r="D134" s="4"/>
      <c r="E134" s="5"/>
      <c r="F134" s="6"/>
      <c r="G134" s="22"/>
      <c r="H134" s="23"/>
      <c r="I134" s="24"/>
      <c r="J134" s="24"/>
      <c r="K134" s="18"/>
      <c r="L134" s="22"/>
      <c r="M134" s="13"/>
      <c r="N134" s="22"/>
      <c r="O134" s="6"/>
      <c r="P134" s="25"/>
    </row>
    <row r="135" spans="2:16" ht="17.399999999999999" x14ac:dyDescent="0.25">
      <c r="B135" s="4"/>
      <c r="C135" s="21"/>
      <c r="D135" s="4"/>
      <c r="E135" s="5"/>
      <c r="F135" s="6"/>
      <c r="G135" s="22"/>
      <c r="H135" s="23"/>
      <c r="I135" s="24"/>
      <c r="J135" s="24"/>
      <c r="K135" s="18"/>
      <c r="L135" s="22"/>
      <c r="M135" s="13"/>
      <c r="N135" s="22"/>
      <c r="O135" s="6"/>
      <c r="P135" s="25"/>
    </row>
    <row r="136" spans="2:16" ht="17.399999999999999" x14ac:dyDescent="0.25">
      <c r="B136" s="4"/>
      <c r="C136" s="21"/>
      <c r="D136" s="4"/>
      <c r="E136" s="5"/>
      <c r="F136" s="6"/>
      <c r="G136" s="22"/>
      <c r="H136" s="23"/>
      <c r="I136" s="24"/>
      <c r="J136" s="24"/>
      <c r="K136" s="18"/>
      <c r="L136" s="22"/>
      <c r="M136" s="13"/>
      <c r="N136" s="22"/>
      <c r="O136" s="6"/>
      <c r="P136" s="25"/>
    </row>
    <row r="137" spans="2:16" ht="17.399999999999999" x14ac:dyDescent="0.25">
      <c r="B137" s="4"/>
      <c r="C137" s="21"/>
      <c r="D137" s="4"/>
      <c r="E137" s="5"/>
      <c r="F137" s="6"/>
      <c r="G137" s="22"/>
      <c r="H137" s="23"/>
      <c r="I137" s="24"/>
      <c r="J137" s="24"/>
      <c r="K137" s="18"/>
      <c r="L137" s="22"/>
      <c r="M137" s="13"/>
      <c r="N137" s="22"/>
      <c r="O137" s="6"/>
      <c r="P137" s="25"/>
    </row>
    <row r="138" spans="2:16" ht="17.399999999999999" x14ac:dyDescent="0.25">
      <c r="B138" s="4"/>
      <c r="C138" s="21"/>
      <c r="D138" s="4"/>
      <c r="E138" s="5"/>
      <c r="F138" s="6"/>
      <c r="G138" s="22"/>
      <c r="H138" s="23"/>
      <c r="I138" s="24"/>
      <c r="J138" s="24"/>
      <c r="K138" s="18"/>
      <c r="L138" s="22"/>
      <c r="M138" s="13"/>
      <c r="N138" s="22"/>
      <c r="O138" s="6"/>
      <c r="P138" s="25"/>
    </row>
    <row r="139" spans="2:16" ht="17.399999999999999" x14ac:dyDescent="0.25">
      <c r="B139" s="4"/>
      <c r="C139" s="21"/>
      <c r="D139" s="4"/>
      <c r="E139" s="5"/>
      <c r="F139" s="6"/>
      <c r="G139" s="22"/>
      <c r="H139" s="23"/>
      <c r="I139" s="24"/>
      <c r="J139" s="24"/>
      <c r="K139" s="18"/>
      <c r="L139" s="22"/>
      <c r="M139" s="13"/>
      <c r="N139" s="22"/>
      <c r="O139" s="6"/>
      <c r="P139" s="25"/>
    </row>
    <row r="140" spans="2:16" ht="17.399999999999999" x14ac:dyDescent="0.25">
      <c r="B140" s="4"/>
      <c r="C140" s="21"/>
      <c r="D140" s="4"/>
      <c r="E140" s="5"/>
      <c r="F140" s="6"/>
      <c r="G140" s="22"/>
      <c r="H140" s="23"/>
      <c r="I140" s="24"/>
      <c r="J140" s="24"/>
      <c r="K140" s="18"/>
      <c r="L140" s="22"/>
      <c r="M140" s="13"/>
      <c r="N140" s="22"/>
      <c r="O140" s="6"/>
      <c r="P140" s="25"/>
    </row>
    <row r="141" spans="2:16" ht="17.399999999999999" x14ac:dyDescent="0.25">
      <c r="B141" s="4"/>
      <c r="C141" s="21"/>
      <c r="D141" s="4"/>
      <c r="E141" s="5"/>
      <c r="F141" s="6"/>
      <c r="G141" s="22"/>
      <c r="H141" s="23"/>
      <c r="I141" s="24"/>
      <c r="J141" s="24"/>
      <c r="K141" s="18"/>
      <c r="L141" s="22"/>
      <c r="M141" s="13"/>
      <c r="N141" s="22"/>
      <c r="O141" s="6"/>
      <c r="P141" s="25"/>
    </row>
    <row r="142" spans="2:16" ht="17.399999999999999" x14ac:dyDescent="0.25">
      <c r="B142" s="4"/>
      <c r="C142" s="21"/>
      <c r="D142" s="4"/>
      <c r="E142" s="5"/>
      <c r="F142" s="6"/>
      <c r="G142" s="22"/>
      <c r="H142" s="23"/>
      <c r="I142" s="24"/>
      <c r="J142" s="24"/>
      <c r="K142" s="18"/>
      <c r="L142" s="22"/>
      <c r="M142" s="13"/>
      <c r="N142" s="22"/>
      <c r="O142" s="6"/>
      <c r="P142" s="25"/>
    </row>
    <row r="143" spans="2:16" ht="17.399999999999999" x14ac:dyDescent="0.25">
      <c r="B143" s="4"/>
      <c r="C143" s="21"/>
      <c r="D143" s="4"/>
      <c r="E143" s="5"/>
      <c r="F143" s="6"/>
      <c r="G143" s="22"/>
      <c r="H143" s="23"/>
      <c r="I143" s="24"/>
      <c r="J143" s="24"/>
      <c r="K143" s="18"/>
      <c r="L143" s="22"/>
      <c r="M143" s="13"/>
      <c r="N143" s="22"/>
      <c r="O143" s="6"/>
      <c r="P143" s="25"/>
    </row>
    <row r="144" spans="2:16" ht="17.399999999999999" x14ac:dyDescent="0.25">
      <c r="B144" s="4"/>
      <c r="C144" s="21"/>
      <c r="D144" s="4"/>
      <c r="E144" s="5"/>
      <c r="F144" s="6"/>
      <c r="G144" s="22"/>
      <c r="H144" s="23"/>
      <c r="I144" s="24"/>
      <c r="J144" s="24"/>
      <c r="K144" s="18"/>
      <c r="L144" s="22"/>
      <c r="M144" s="13"/>
      <c r="N144" s="22"/>
      <c r="O144" s="6"/>
      <c r="P144" s="25"/>
    </row>
    <row r="145" spans="2:16" ht="17.399999999999999" x14ac:dyDescent="0.25">
      <c r="B145" s="4"/>
      <c r="C145" s="21"/>
      <c r="D145" s="4"/>
      <c r="E145" s="5"/>
      <c r="F145" s="6"/>
      <c r="G145" s="22"/>
      <c r="H145" s="23"/>
      <c r="I145" s="24"/>
      <c r="J145" s="24"/>
      <c r="K145" s="18"/>
      <c r="L145" s="22"/>
      <c r="M145" s="13"/>
      <c r="N145" s="22"/>
      <c r="O145" s="6"/>
      <c r="P145" s="25"/>
    </row>
    <row r="146" spans="2:16" ht="17.399999999999999" x14ac:dyDescent="0.25">
      <c r="B146" s="4"/>
      <c r="C146" s="21"/>
      <c r="D146" s="4"/>
      <c r="E146" s="5"/>
      <c r="F146" s="6"/>
      <c r="G146" s="22"/>
      <c r="H146" s="23"/>
      <c r="I146" s="24"/>
      <c r="J146" s="24"/>
      <c r="K146" s="18"/>
      <c r="L146" s="22"/>
      <c r="M146" s="13"/>
      <c r="N146" s="22"/>
      <c r="O146" s="6"/>
      <c r="P146" s="25"/>
    </row>
    <row r="147" spans="2:16" ht="17.399999999999999" x14ac:dyDescent="0.25">
      <c r="B147" s="4"/>
      <c r="C147" s="21"/>
      <c r="D147" s="4"/>
      <c r="E147" s="5"/>
      <c r="F147" s="6"/>
      <c r="G147" s="22"/>
      <c r="H147" s="23"/>
      <c r="I147" s="24"/>
      <c r="J147" s="24"/>
      <c r="K147" s="18"/>
      <c r="L147" s="22"/>
      <c r="M147" s="13"/>
      <c r="N147" s="22"/>
      <c r="O147" s="6"/>
      <c r="P147" s="25"/>
    </row>
    <row r="148" spans="2:16" ht="17.399999999999999" x14ac:dyDescent="0.25">
      <c r="B148" s="4"/>
      <c r="C148" s="21"/>
      <c r="D148" s="4"/>
      <c r="E148" s="5"/>
      <c r="F148" s="6"/>
      <c r="G148" s="22"/>
      <c r="H148" s="23"/>
      <c r="I148" s="24"/>
      <c r="J148" s="24"/>
      <c r="K148" s="18"/>
      <c r="L148" s="22"/>
      <c r="M148" s="13"/>
      <c r="N148" s="22"/>
      <c r="O148" s="6"/>
      <c r="P148" s="25"/>
    </row>
    <row r="149" spans="2:16" ht="17.399999999999999" x14ac:dyDescent="0.25">
      <c r="B149" s="4"/>
      <c r="C149" s="21"/>
      <c r="D149" s="4"/>
      <c r="E149" s="5"/>
      <c r="F149" s="6"/>
      <c r="G149" s="22"/>
      <c r="H149" s="23"/>
      <c r="I149" s="24"/>
      <c r="J149" s="24"/>
      <c r="K149" s="18"/>
      <c r="L149" s="22"/>
      <c r="M149" s="13"/>
      <c r="N149" s="22"/>
      <c r="O149" s="6"/>
      <c r="P149" s="25"/>
    </row>
    <row r="150" spans="2:16" ht="17.399999999999999" x14ac:dyDescent="0.25">
      <c r="B150" s="4"/>
      <c r="C150" s="21"/>
      <c r="D150" s="4"/>
      <c r="E150" s="5"/>
      <c r="F150" s="6"/>
      <c r="G150" s="22"/>
      <c r="H150" s="23"/>
      <c r="I150" s="24"/>
      <c r="J150" s="24"/>
      <c r="K150" s="18"/>
      <c r="L150" s="22"/>
      <c r="M150" s="13"/>
      <c r="N150" s="22"/>
      <c r="O150" s="6"/>
      <c r="P150" s="25"/>
    </row>
    <row r="151" spans="2:16" ht="17.399999999999999" x14ac:dyDescent="0.25">
      <c r="B151" s="4"/>
      <c r="C151" s="21"/>
      <c r="D151" s="4"/>
      <c r="E151" s="5"/>
      <c r="F151" s="6"/>
      <c r="G151" s="22"/>
      <c r="H151" s="23"/>
      <c r="I151" s="24"/>
      <c r="J151" s="24"/>
      <c r="K151" s="18"/>
      <c r="L151" s="22"/>
      <c r="M151" s="13"/>
      <c r="N151" s="22"/>
      <c r="O151" s="6"/>
      <c r="P151" s="25"/>
    </row>
    <row r="152" spans="2:16" ht="17.399999999999999" x14ac:dyDescent="0.25">
      <c r="B152" s="4"/>
      <c r="C152" s="21"/>
      <c r="D152" s="4"/>
      <c r="E152" s="5"/>
      <c r="F152" s="6"/>
      <c r="G152" s="22"/>
      <c r="H152" s="23"/>
      <c r="I152" s="24"/>
      <c r="J152" s="24"/>
      <c r="K152" s="18"/>
      <c r="L152" s="22"/>
      <c r="M152" s="13"/>
      <c r="N152" s="22"/>
      <c r="O152" s="6"/>
      <c r="P152" s="25"/>
    </row>
    <row r="153" spans="2:16" ht="17.399999999999999" x14ac:dyDescent="0.25">
      <c r="B153" s="4"/>
      <c r="C153" s="21"/>
      <c r="D153" s="4"/>
      <c r="E153" s="5"/>
      <c r="F153" s="6"/>
      <c r="G153" s="22"/>
      <c r="H153" s="23"/>
      <c r="I153" s="24"/>
      <c r="J153" s="24"/>
      <c r="K153" s="18"/>
      <c r="L153" s="22"/>
      <c r="M153" s="13"/>
      <c r="N153" s="22"/>
      <c r="O153" s="6"/>
      <c r="P153" s="25"/>
    </row>
    <row r="154" spans="2:16" ht="17.399999999999999" x14ac:dyDescent="0.25">
      <c r="B154" s="4"/>
      <c r="C154" s="21"/>
      <c r="D154" s="4"/>
      <c r="E154" s="5"/>
      <c r="F154" s="6"/>
      <c r="G154" s="22"/>
      <c r="H154" s="23"/>
      <c r="I154" s="24"/>
      <c r="J154" s="24"/>
      <c r="K154" s="18"/>
      <c r="L154" s="22"/>
      <c r="M154" s="13"/>
      <c r="N154" s="22"/>
      <c r="O154" s="6"/>
      <c r="P154" s="25"/>
    </row>
    <row r="155" spans="2:16" ht="17.399999999999999" x14ac:dyDescent="0.25">
      <c r="B155" s="4"/>
      <c r="C155" s="21"/>
      <c r="D155" s="4"/>
      <c r="E155" s="5"/>
      <c r="F155" s="6"/>
      <c r="G155" s="22"/>
      <c r="H155" s="23"/>
      <c r="I155" s="24"/>
      <c r="J155" s="24"/>
      <c r="K155" s="18"/>
      <c r="L155" s="22"/>
      <c r="M155" s="13"/>
      <c r="N155" s="22"/>
      <c r="O155" s="6"/>
      <c r="P155" s="25"/>
    </row>
    <row r="156" spans="2:16" ht="17.399999999999999" x14ac:dyDescent="0.25">
      <c r="B156" s="4"/>
      <c r="C156" s="21"/>
      <c r="D156" s="4"/>
      <c r="E156" s="5"/>
      <c r="F156" s="6"/>
      <c r="G156" s="22"/>
      <c r="H156" s="23"/>
      <c r="I156" s="24"/>
      <c r="J156" s="24"/>
      <c r="K156" s="18"/>
      <c r="L156" s="22"/>
      <c r="M156" s="13"/>
      <c r="N156" s="22"/>
      <c r="O156" s="6"/>
      <c r="P156" s="25"/>
    </row>
    <row r="157" spans="2:16" ht="17.399999999999999" x14ac:dyDescent="0.25">
      <c r="B157" s="4"/>
      <c r="C157" s="21"/>
      <c r="D157" s="4"/>
      <c r="E157" s="5"/>
      <c r="F157" s="6"/>
      <c r="G157" s="22"/>
      <c r="H157" s="23"/>
      <c r="I157" s="24"/>
      <c r="J157" s="24"/>
      <c r="K157" s="18"/>
      <c r="L157" s="22"/>
      <c r="M157" s="13"/>
      <c r="N157" s="22"/>
      <c r="O157" s="6"/>
      <c r="P157" s="25"/>
    </row>
    <row r="158" spans="2:16" ht="17.399999999999999" x14ac:dyDescent="0.25">
      <c r="B158" s="4"/>
      <c r="C158" s="21"/>
      <c r="D158" s="4"/>
      <c r="E158" s="5"/>
      <c r="F158" s="6"/>
      <c r="G158" s="22"/>
      <c r="H158" s="23"/>
      <c r="I158" s="24"/>
      <c r="J158" s="24"/>
      <c r="K158" s="18"/>
      <c r="L158" s="22"/>
      <c r="M158" s="13"/>
      <c r="N158" s="22"/>
      <c r="O158" s="6"/>
      <c r="P158" s="25"/>
    </row>
    <row r="159" spans="2:16" ht="17.399999999999999" x14ac:dyDescent="0.25">
      <c r="B159" s="4"/>
      <c r="C159" s="21"/>
      <c r="D159" s="4"/>
      <c r="E159" s="5"/>
      <c r="F159" s="6"/>
      <c r="G159" s="22"/>
      <c r="H159" s="23"/>
      <c r="I159" s="24"/>
      <c r="J159" s="24"/>
      <c r="K159" s="18"/>
      <c r="L159" s="22"/>
      <c r="M159" s="13"/>
      <c r="N159" s="22"/>
      <c r="O159" s="6"/>
      <c r="P159" s="25"/>
    </row>
    <row r="160" spans="2:16" ht="17.399999999999999" x14ac:dyDescent="0.25">
      <c r="B160" s="4"/>
      <c r="C160" s="21"/>
      <c r="D160" s="4"/>
      <c r="E160" s="5"/>
      <c r="F160" s="6"/>
      <c r="G160" s="22"/>
      <c r="H160" s="23"/>
      <c r="I160" s="24"/>
      <c r="J160" s="24"/>
      <c r="K160" s="18"/>
      <c r="L160" s="22"/>
      <c r="M160" s="13"/>
      <c r="N160" s="22"/>
      <c r="O160" s="6"/>
      <c r="P160" s="25"/>
    </row>
    <row r="161" spans="2:16" ht="17.399999999999999" x14ac:dyDescent="0.25">
      <c r="B161" s="4"/>
      <c r="C161" s="21"/>
      <c r="D161" s="4"/>
      <c r="E161" s="5"/>
      <c r="F161" s="6"/>
      <c r="G161" s="22"/>
      <c r="H161" s="23"/>
      <c r="I161" s="24"/>
      <c r="J161" s="24"/>
      <c r="K161" s="18"/>
      <c r="L161" s="22"/>
      <c r="M161" s="13"/>
      <c r="N161" s="22"/>
      <c r="O161" s="6"/>
      <c r="P161" s="25"/>
    </row>
    <row r="162" spans="2:16" ht="17.399999999999999" x14ac:dyDescent="0.25">
      <c r="B162" s="4"/>
      <c r="C162" s="21"/>
      <c r="D162" s="4"/>
      <c r="E162" s="5"/>
      <c r="F162" s="6"/>
      <c r="G162" s="22"/>
      <c r="H162" s="23"/>
      <c r="I162" s="24"/>
      <c r="J162" s="24"/>
      <c r="K162" s="18"/>
      <c r="L162" s="22"/>
      <c r="M162" s="13"/>
      <c r="N162" s="22"/>
      <c r="O162" s="6"/>
      <c r="P162" s="25"/>
    </row>
    <row r="163" spans="2:16" ht="17.399999999999999" x14ac:dyDescent="0.25">
      <c r="B163" s="4"/>
      <c r="C163" s="21"/>
      <c r="D163" s="4"/>
      <c r="E163" s="5"/>
      <c r="F163" s="6"/>
      <c r="G163" s="22"/>
      <c r="H163" s="23"/>
      <c r="I163" s="24"/>
      <c r="J163" s="24"/>
      <c r="K163" s="18"/>
      <c r="L163" s="22"/>
      <c r="M163" s="13"/>
      <c r="N163" s="22"/>
      <c r="O163" s="6"/>
      <c r="P163" s="25"/>
    </row>
    <row r="164" spans="2:16" ht="17.399999999999999" x14ac:dyDescent="0.25">
      <c r="B164" s="4"/>
      <c r="C164" s="21"/>
      <c r="D164" s="4"/>
      <c r="E164" s="5"/>
      <c r="F164" s="6"/>
      <c r="G164" s="22"/>
      <c r="H164" s="23"/>
      <c r="I164" s="24"/>
      <c r="J164" s="24"/>
      <c r="K164" s="18"/>
      <c r="L164" s="22"/>
      <c r="M164" s="13"/>
      <c r="N164" s="22"/>
      <c r="O164" s="6"/>
      <c r="P164" s="25"/>
    </row>
    <row r="165" spans="2:16" ht="17.399999999999999" x14ac:dyDescent="0.25">
      <c r="B165" s="4"/>
      <c r="C165" s="21"/>
      <c r="D165" s="4"/>
      <c r="E165" s="5"/>
      <c r="F165" s="6"/>
      <c r="G165" s="22"/>
      <c r="H165" s="23"/>
      <c r="I165" s="24"/>
      <c r="J165" s="24"/>
      <c r="K165" s="18"/>
      <c r="L165" s="22"/>
      <c r="M165" s="13"/>
      <c r="N165" s="22"/>
      <c r="O165" s="6"/>
      <c r="P165" s="25"/>
    </row>
    <row r="166" spans="2:16" ht="17.399999999999999" x14ac:dyDescent="0.25">
      <c r="B166" s="4"/>
      <c r="C166" s="21"/>
      <c r="D166" s="4"/>
      <c r="E166" s="5"/>
      <c r="F166" s="6"/>
      <c r="G166" s="22"/>
      <c r="H166" s="23"/>
      <c r="I166" s="24"/>
      <c r="J166" s="24"/>
      <c r="K166" s="18"/>
      <c r="L166" s="22"/>
      <c r="M166" s="13"/>
      <c r="N166" s="22"/>
      <c r="O166" s="6"/>
      <c r="P166" s="25"/>
    </row>
    <row r="167" spans="2:16" ht="17.399999999999999" x14ac:dyDescent="0.25">
      <c r="B167" s="4"/>
      <c r="C167" s="21"/>
      <c r="D167" s="4"/>
      <c r="E167" s="5"/>
      <c r="F167" s="6"/>
      <c r="G167" s="22"/>
      <c r="H167" s="23"/>
      <c r="I167" s="24"/>
      <c r="J167" s="24"/>
      <c r="K167" s="18"/>
      <c r="L167" s="22"/>
      <c r="M167" s="13"/>
      <c r="N167" s="22"/>
      <c r="O167" s="6"/>
      <c r="P167" s="25"/>
    </row>
    <row r="168" spans="2:16" ht="17.399999999999999" x14ac:dyDescent="0.25">
      <c r="B168" s="4"/>
      <c r="C168" s="21"/>
      <c r="D168" s="4"/>
      <c r="E168" s="5"/>
      <c r="F168" s="6"/>
      <c r="G168" s="22"/>
      <c r="H168" s="23"/>
      <c r="I168" s="24"/>
      <c r="J168" s="24"/>
      <c r="K168" s="18"/>
      <c r="L168" s="22"/>
      <c r="M168" s="13"/>
      <c r="N168" s="22"/>
      <c r="O168" s="6"/>
      <c r="P168" s="25"/>
    </row>
    <row r="169" spans="2:16" ht="17.399999999999999" x14ac:dyDescent="0.25">
      <c r="B169" s="4"/>
      <c r="C169" s="21"/>
      <c r="D169" s="4"/>
      <c r="E169" s="5"/>
      <c r="F169" s="6"/>
      <c r="G169" s="22"/>
      <c r="H169" s="23"/>
      <c r="I169" s="24"/>
      <c r="J169" s="24"/>
      <c r="K169" s="18"/>
      <c r="L169" s="22"/>
      <c r="M169" s="13"/>
      <c r="N169" s="22"/>
      <c r="O169" s="6"/>
      <c r="P169" s="25"/>
    </row>
  </sheetData>
  <mergeCells count="15">
    <mergeCell ref="B1:P1"/>
    <mergeCell ref="Q8:S8"/>
    <mergeCell ref="B2:S6"/>
    <mergeCell ref="O8:O9"/>
    <mergeCell ref="E8:E9"/>
    <mergeCell ref="H8:H9"/>
    <mergeCell ref="K8:K9"/>
    <mergeCell ref="L8:N8"/>
    <mergeCell ref="F8:F9"/>
    <mergeCell ref="G8:G9"/>
    <mergeCell ref="I8:I9"/>
    <mergeCell ref="J8:J9"/>
    <mergeCell ref="C8:C9"/>
    <mergeCell ref="B8:B9"/>
    <mergeCell ref="D8:D9"/>
  </mergeCells>
  <phoneticPr fontId="13" type="noConversion"/>
  <pageMargins left="0.75" right="0.75" top="1" bottom="1" header="0.5" footer="0.5"/>
  <pageSetup paperSize="9" orientation="portrait" r:id="rId1"/>
  <headerFooter alignWithMargins="0">
    <oddFooter>&amp;LFile: &amp;F (&amp;A)&amp;RPrintdatum: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Permeability and retention</vt:lpstr>
    </vt:vector>
  </TitlesOfParts>
  <Company>Twente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Joris de Grooth</dc:creator>
  <cp:lastModifiedBy>Watt, Tjerk (UT-TNW)</cp:lastModifiedBy>
  <dcterms:created xsi:type="dcterms:W3CDTF">2016-02-09T12:17:33Z</dcterms:created>
  <dcterms:modified xsi:type="dcterms:W3CDTF">2023-10-11T14:39:45Z</dcterms:modified>
</cp:coreProperties>
</file>