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ASUS\Documents\"/>
    </mc:Choice>
  </mc:AlternateContent>
  <xr:revisionPtr revIDLastSave="0" documentId="13_ncr:1_{7C3D7C11-9829-45C2-9ED2-45E9F9D6B9DA}" xr6:coauthVersionLast="47" xr6:coauthVersionMax="47" xr10:uidLastSave="{00000000-0000-0000-0000-000000000000}"/>
  <bookViews>
    <workbookView xWindow="-108" yWindow="-108" windowWidth="23256" windowHeight="12720" firstSheet="3" activeTab="6" xr2:uid="{00000000-000D-0000-FFFF-FFFF00000000}"/>
  </bookViews>
  <sheets>
    <sheet name="READ ME" sheetId="10" r:id="rId1"/>
    <sheet name="13-06-25-francesca" sheetId="1" r:id="rId2"/>
    <sheet name="18-06-25-andre" sheetId="2" r:id="rId3"/>
    <sheet name="20-06-25-sarah" sheetId="3" r:id="rId4"/>
    <sheet name="23-06-25-francesca" sheetId="4" r:id="rId5"/>
    <sheet name="25-06-25-francesca" sheetId="5" r:id="rId6"/>
    <sheet name="26-06-25-francesca" sheetId="6" r:id="rId7"/>
    <sheet name="Comparison-test1" sheetId="8" r:id="rId8"/>
    <sheet name="Comparison-test2" sheetId="7" r:id="rId9"/>
  </sheets>
  <calcPr calcId="191029"/>
</workbook>
</file>

<file path=xl/calcChain.xml><?xml version="1.0" encoding="utf-8"?>
<calcChain xmlns="http://schemas.openxmlformats.org/spreadsheetml/2006/main">
  <c r="AB45" i="8" l="1"/>
  <c r="I55" i="8"/>
  <c r="I54" i="8"/>
  <c r="O52" i="4"/>
  <c r="AE49" i="8"/>
  <c r="AB49" i="8"/>
  <c r="U114" i="8"/>
  <c r="V114" i="8" s="1"/>
  <c r="V113" i="8"/>
  <c r="U113" i="8"/>
  <c r="U112" i="8"/>
  <c r="V112" i="8" s="1"/>
  <c r="U105" i="8"/>
  <c r="V105" i="8" s="1"/>
  <c r="U104" i="8"/>
  <c r="V104" i="8" s="1"/>
  <c r="V103" i="8"/>
  <c r="U103" i="8"/>
  <c r="U102" i="8"/>
  <c r="V102" i="8" s="1"/>
  <c r="U101" i="8"/>
  <c r="V101" i="8" s="1"/>
  <c r="U100" i="8"/>
  <c r="V100" i="8" s="1"/>
  <c r="V99" i="8"/>
  <c r="U99" i="8"/>
  <c r="U94" i="8"/>
  <c r="V94" i="8" s="1"/>
  <c r="U93" i="8"/>
  <c r="V93" i="8" s="1"/>
  <c r="U92" i="8"/>
  <c r="V92" i="8" s="1"/>
  <c r="V91" i="8"/>
  <c r="U91" i="8"/>
  <c r="U90" i="8"/>
  <c r="V90" i="8" s="1"/>
  <c r="U89" i="8"/>
  <c r="V89" i="8" s="1"/>
  <c r="U88" i="8"/>
  <c r="V88" i="8" s="1"/>
  <c r="T51" i="8"/>
  <c r="S51" i="8"/>
  <c r="R51" i="8"/>
  <c r="Q51" i="8"/>
  <c r="P51" i="8"/>
  <c r="O51" i="8"/>
  <c r="N51" i="8"/>
  <c r="M51" i="8"/>
  <c r="L51" i="8"/>
  <c r="K51" i="8"/>
  <c r="J51" i="8"/>
  <c r="I51" i="8"/>
  <c r="T50" i="8"/>
  <c r="S50" i="8"/>
  <c r="R50" i="8"/>
  <c r="Q50" i="8"/>
  <c r="P50" i="8"/>
  <c r="O50" i="8"/>
  <c r="N50" i="8"/>
  <c r="M50" i="8"/>
  <c r="L50" i="8"/>
  <c r="K50" i="8"/>
  <c r="J50" i="8"/>
  <c r="I50" i="8"/>
  <c r="T49" i="8"/>
  <c r="S49" i="8"/>
  <c r="R49" i="8"/>
  <c r="Q49" i="8"/>
  <c r="P49" i="8"/>
  <c r="O49" i="8"/>
  <c r="N49" i="8"/>
  <c r="M49" i="8"/>
  <c r="L49" i="8"/>
  <c r="K49" i="8"/>
  <c r="J49" i="8"/>
  <c r="I49" i="8"/>
  <c r="T48" i="8"/>
  <c r="S48" i="8"/>
  <c r="R48" i="8"/>
  <c r="Q48" i="8"/>
  <c r="P48" i="8"/>
  <c r="O48" i="8"/>
  <c r="N48" i="8"/>
  <c r="M48" i="8"/>
  <c r="L48" i="8"/>
  <c r="K48" i="8"/>
  <c r="J48" i="8"/>
  <c r="I48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Z45" i="8"/>
  <c r="Y45" i="8"/>
  <c r="X45" i="8"/>
  <c r="W45" i="8"/>
  <c r="V45" i="8"/>
  <c r="AE45" i="8"/>
  <c r="N45" i="8"/>
  <c r="M45" i="8"/>
  <c r="L45" i="8"/>
  <c r="K45" i="8"/>
  <c r="J45" i="8"/>
  <c r="I45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T43" i="8"/>
  <c r="S43" i="8"/>
  <c r="R43" i="8"/>
  <c r="Q43" i="8"/>
  <c r="P43" i="8"/>
  <c r="O43" i="8"/>
  <c r="N43" i="8"/>
  <c r="M43" i="8"/>
  <c r="L43" i="8"/>
  <c r="K43" i="8"/>
  <c r="J43" i="8"/>
  <c r="I43" i="8"/>
  <c r="N42" i="8"/>
  <c r="M42" i="8"/>
  <c r="L42" i="8"/>
  <c r="K42" i="8"/>
  <c r="J42" i="8"/>
  <c r="I42" i="8"/>
  <c r="AK48" i="6"/>
  <c r="AK49" i="6"/>
  <c r="AK50" i="6"/>
  <c r="AK47" i="6"/>
  <c r="AE48" i="6"/>
  <c r="AE49" i="6"/>
  <c r="AE50" i="6"/>
  <c r="AE47" i="6"/>
  <c r="Y48" i="6"/>
  <c r="Y49" i="6"/>
  <c r="Y50" i="6"/>
  <c r="Y47" i="6"/>
  <c r="S48" i="6"/>
  <c r="S49" i="6"/>
  <c r="S50" i="6"/>
  <c r="S47" i="6"/>
  <c r="M48" i="6"/>
  <c r="M49" i="6"/>
  <c r="M50" i="6"/>
  <c r="M47" i="6"/>
  <c r="M48" i="4"/>
  <c r="M49" i="4"/>
  <c r="M50" i="4"/>
  <c r="M51" i="4"/>
  <c r="M52" i="4"/>
  <c r="M53" i="4"/>
  <c r="M54" i="4"/>
  <c r="M47" i="4"/>
  <c r="S48" i="4"/>
  <c r="S49" i="4"/>
  <c r="S50" i="4"/>
  <c r="S51" i="4"/>
  <c r="S52" i="4"/>
  <c r="S53" i="4"/>
  <c r="S54" i="4"/>
  <c r="S47" i="4"/>
  <c r="Y48" i="4"/>
  <c r="Y49" i="4"/>
  <c r="Y50" i="4"/>
  <c r="Y51" i="4"/>
  <c r="Y52" i="4"/>
  <c r="Y53" i="4"/>
  <c r="Y54" i="4"/>
  <c r="Y47" i="4"/>
  <c r="W49" i="4"/>
  <c r="W48" i="4"/>
  <c r="R50" i="4"/>
  <c r="R56" i="1"/>
  <c r="R57" i="1"/>
  <c r="R58" i="1"/>
  <c r="R59" i="1"/>
  <c r="R60" i="1"/>
  <c r="R61" i="1"/>
  <c r="R62" i="1"/>
  <c r="R55" i="1"/>
  <c r="Q56" i="1"/>
  <c r="Q57" i="1"/>
  <c r="Q58" i="1"/>
  <c r="Q59" i="1"/>
  <c r="Q60" i="1"/>
  <c r="Q61" i="1"/>
  <c r="Q62" i="1"/>
  <c r="Q55" i="1"/>
  <c r="P63" i="2"/>
  <c r="P62" i="2"/>
  <c r="P61" i="2"/>
  <c r="P60" i="2"/>
  <c r="P59" i="2"/>
  <c r="P58" i="2"/>
  <c r="P57" i="2"/>
  <c r="P56" i="2"/>
  <c r="N91" i="2"/>
  <c r="L70" i="4"/>
  <c r="L71" i="4"/>
  <c r="L72" i="4"/>
  <c r="L73" i="4"/>
  <c r="L74" i="4"/>
  <c r="L75" i="4"/>
  <c r="L76" i="4"/>
  <c r="L69" i="4"/>
  <c r="K70" i="4"/>
  <c r="K71" i="4"/>
  <c r="K72" i="4"/>
  <c r="K73" i="4"/>
  <c r="K74" i="4"/>
  <c r="K75" i="4"/>
  <c r="K76" i="4"/>
  <c r="K69" i="4"/>
  <c r="J70" i="4"/>
  <c r="J71" i="4"/>
  <c r="J72" i="4"/>
  <c r="J73" i="4"/>
  <c r="J74" i="4"/>
  <c r="J75" i="4"/>
  <c r="J76" i="4"/>
  <c r="J69" i="4"/>
  <c r="I70" i="4"/>
  <c r="I71" i="4"/>
  <c r="I72" i="4"/>
  <c r="I73" i="4"/>
  <c r="I74" i="4"/>
  <c r="I75" i="4"/>
  <c r="I76" i="4"/>
  <c r="I69" i="4"/>
  <c r="P58" i="6"/>
  <c r="P59" i="6"/>
  <c r="P57" i="6"/>
  <c r="O58" i="6"/>
  <c r="O59" i="6"/>
  <c r="O57" i="6"/>
  <c r="N58" i="6"/>
  <c r="N59" i="6"/>
  <c r="N57" i="6"/>
  <c r="M58" i="6"/>
  <c r="M59" i="6"/>
  <c r="M57" i="6"/>
  <c r="L58" i="6"/>
  <c r="L59" i="6"/>
  <c r="L57" i="6"/>
  <c r="K58" i="6"/>
  <c r="K59" i="6"/>
  <c r="K57" i="6"/>
  <c r="J58" i="6"/>
  <c r="J59" i="6"/>
  <c r="J57" i="6"/>
  <c r="I59" i="6"/>
  <c r="I58" i="6"/>
  <c r="I57" i="6"/>
  <c r="K123" i="1"/>
  <c r="L123" i="1" s="1"/>
  <c r="K124" i="1"/>
  <c r="L124" i="1" s="1"/>
  <c r="K125" i="1"/>
  <c r="L125" i="1" s="1"/>
  <c r="K122" i="1"/>
  <c r="L122" i="1" s="1"/>
  <c r="L116" i="1"/>
  <c r="L117" i="1"/>
  <c r="L118" i="1"/>
  <c r="L115" i="1"/>
  <c r="K116" i="1"/>
  <c r="K117" i="1"/>
  <c r="K118" i="1"/>
  <c r="K115" i="1"/>
  <c r="L108" i="1"/>
  <c r="L109" i="1"/>
  <c r="L110" i="1"/>
  <c r="L107" i="1"/>
  <c r="K108" i="1"/>
  <c r="K109" i="1"/>
  <c r="K110" i="1"/>
  <c r="K107" i="1"/>
  <c r="V113" i="3"/>
  <c r="V114" i="3"/>
  <c r="V112" i="3"/>
  <c r="V100" i="3"/>
  <c r="V101" i="3"/>
  <c r="V102" i="3"/>
  <c r="V103" i="3"/>
  <c r="V104" i="3"/>
  <c r="V105" i="3"/>
  <c r="V99" i="3"/>
  <c r="V89" i="3"/>
  <c r="V90" i="3"/>
  <c r="V91" i="3"/>
  <c r="V92" i="3"/>
  <c r="V93" i="3"/>
  <c r="V94" i="3"/>
  <c r="V88" i="3"/>
  <c r="U113" i="3"/>
  <c r="U114" i="3"/>
  <c r="U112" i="3"/>
  <c r="U100" i="3"/>
  <c r="U101" i="3"/>
  <c r="U102" i="3"/>
  <c r="U103" i="3"/>
  <c r="U104" i="3"/>
  <c r="U105" i="3"/>
  <c r="U99" i="3"/>
  <c r="U89" i="3"/>
  <c r="U90" i="3"/>
  <c r="U91" i="3"/>
  <c r="U92" i="3"/>
  <c r="U93" i="3"/>
  <c r="U94" i="3"/>
  <c r="U88" i="3"/>
  <c r="J43" i="3"/>
  <c r="O47" i="3"/>
  <c r="I50" i="6"/>
  <c r="I68" i="5"/>
  <c r="P43" i="3"/>
  <c r="Q43" i="3"/>
  <c r="R43" i="3"/>
  <c r="S43" i="3"/>
  <c r="T43" i="3"/>
  <c r="P44" i="3"/>
  <c r="Q44" i="3"/>
  <c r="R44" i="3"/>
  <c r="S44" i="3"/>
  <c r="T44" i="3"/>
  <c r="P46" i="3"/>
  <c r="Q46" i="3"/>
  <c r="R46" i="3"/>
  <c r="S46" i="3"/>
  <c r="S84" i="6" s="1"/>
  <c r="T46" i="3"/>
  <c r="P47" i="3"/>
  <c r="Q47" i="3"/>
  <c r="R47" i="3"/>
  <c r="S47" i="3"/>
  <c r="T47" i="3"/>
  <c r="P48" i="3"/>
  <c r="Q48" i="3"/>
  <c r="R48" i="3"/>
  <c r="R85" i="6" s="1"/>
  <c r="S48" i="3"/>
  <c r="S85" i="6" s="1"/>
  <c r="T48" i="3"/>
  <c r="P49" i="3"/>
  <c r="Q49" i="3"/>
  <c r="R49" i="3"/>
  <c r="S49" i="3"/>
  <c r="T49" i="3"/>
  <c r="P50" i="3"/>
  <c r="P86" i="6" s="1"/>
  <c r="Q50" i="3"/>
  <c r="Q86" i="6" s="1"/>
  <c r="R50" i="3"/>
  <c r="S50" i="3"/>
  <c r="T50" i="3"/>
  <c r="P51" i="3"/>
  <c r="Q51" i="3"/>
  <c r="R51" i="3"/>
  <c r="R87" i="6" s="1"/>
  <c r="S51" i="3"/>
  <c r="S87" i="6" s="1"/>
  <c r="T51" i="3"/>
  <c r="T87" i="6" s="1"/>
  <c r="U84" i="6"/>
  <c r="P84" i="6"/>
  <c r="Q84" i="6"/>
  <c r="R84" i="6"/>
  <c r="T84" i="6"/>
  <c r="P85" i="6"/>
  <c r="Q85" i="6"/>
  <c r="T85" i="6"/>
  <c r="R86" i="6"/>
  <c r="S86" i="6"/>
  <c r="T86" i="6"/>
  <c r="P87" i="6"/>
  <c r="Q87" i="6"/>
  <c r="O87" i="6"/>
  <c r="O86" i="6"/>
  <c r="O85" i="6"/>
  <c r="O84" i="6"/>
  <c r="J42" i="3"/>
  <c r="K42" i="3"/>
  <c r="L42" i="3"/>
  <c r="M42" i="3"/>
  <c r="N42" i="3"/>
  <c r="K43" i="3"/>
  <c r="L43" i="3"/>
  <c r="M43" i="3"/>
  <c r="N43" i="3"/>
  <c r="J44" i="3"/>
  <c r="K44" i="3"/>
  <c r="L44" i="3"/>
  <c r="M44" i="3"/>
  <c r="N44" i="3"/>
  <c r="J45" i="3"/>
  <c r="K45" i="3"/>
  <c r="L45" i="3"/>
  <c r="M45" i="3"/>
  <c r="N45" i="3"/>
  <c r="J46" i="3"/>
  <c r="K46" i="3"/>
  <c r="L46" i="3"/>
  <c r="L84" i="6" s="1"/>
  <c r="M46" i="3"/>
  <c r="M84" i="6" s="1"/>
  <c r="N46" i="3"/>
  <c r="J47" i="3"/>
  <c r="K47" i="3"/>
  <c r="L47" i="3"/>
  <c r="M47" i="3"/>
  <c r="N47" i="3"/>
  <c r="J48" i="3"/>
  <c r="K48" i="3"/>
  <c r="K85" i="6" s="1"/>
  <c r="L48" i="3"/>
  <c r="M48" i="3"/>
  <c r="M85" i="6" s="1"/>
  <c r="N48" i="3"/>
  <c r="J49" i="3"/>
  <c r="K49" i="3"/>
  <c r="L49" i="3"/>
  <c r="M49" i="3"/>
  <c r="N49" i="3"/>
  <c r="J50" i="3"/>
  <c r="K50" i="3"/>
  <c r="K86" i="6" s="1"/>
  <c r="L50" i="3"/>
  <c r="M50" i="3"/>
  <c r="N50" i="3"/>
  <c r="J51" i="3"/>
  <c r="K51" i="3"/>
  <c r="K87" i="6" s="1"/>
  <c r="L51" i="3"/>
  <c r="L87" i="6" s="1"/>
  <c r="M51" i="3"/>
  <c r="N51" i="3"/>
  <c r="N87" i="6" s="1"/>
  <c r="J84" i="6"/>
  <c r="K84" i="6"/>
  <c r="N84" i="6"/>
  <c r="J85" i="6"/>
  <c r="L85" i="6"/>
  <c r="N85" i="6"/>
  <c r="J86" i="6"/>
  <c r="L86" i="6"/>
  <c r="M86" i="6"/>
  <c r="N86" i="6"/>
  <c r="J87" i="6"/>
  <c r="M87" i="6"/>
  <c r="I87" i="6"/>
  <c r="I86" i="6"/>
  <c r="I85" i="6"/>
  <c r="I84" i="6"/>
  <c r="V74" i="6"/>
  <c r="W74" i="6"/>
  <c r="X74" i="6"/>
  <c r="Y74" i="6"/>
  <c r="Z74" i="6"/>
  <c r="V75" i="6"/>
  <c r="W75" i="6"/>
  <c r="X75" i="6"/>
  <c r="Y75" i="6"/>
  <c r="Z75" i="6"/>
  <c r="V76" i="6"/>
  <c r="W76" i="6"/>
  <c r="X76" i="6"/>
  <c r="Y76" i="6"/>
  <c r="Z76" i="6"/>
  <c r="U76" i="6"/>
  <c r="U75" i="6"/>
  <c r="U74" i="6"/>
  <c r="P73" i="6"/>
  <c r="Q73" i="6"/>
  <c r="R73" i="6"/>
  <c r="S73" i="6"/>
  <c r="T73" i="6"/>
  <c r="P74" i="6"/>
  <c r="Q74" i="6"/>
  <c r="R74" i="6"/>
  <c r="S74" i="6"/>
  <c r="T74" i="6"/>
  <c r="P75" i="6"/>
  <c r="Q75" i="6"/>
  <c r="R75" i="6"/>
  <c r="S75" i="6"/>
  <c r="T75" i="6"/>
  <c r="P76" i="6"/>
  <c r="Q76" i="6"/>
  <c r="R76" i="6"/>
  <c r="S76" i="6"/>
  <c r="T76" i="6"/>
  <c r="O76" i="6"/>
  <c r="O75" i="6"/>
  <c r="O74" i="6"/>
  <c r="O73" i="6"/>
  <c r="J73" i="6"/>
  <c r="K73" i="6"/>
  <c r="L73" i="6"/>
  <c r="M73" i="6"/>
  <c r="N73" i="6"/>
  <c r="J74" i="6"/>
  <c r="K74" i="6"/>
  <c r="L74" i="6"/>
  <c r="M74" i="6"/>
  <c r="N74" i="6"/>
  <c r="J75" i="6"/>
  <c r="K75" i="6"/>
  <c r="L75" i="6"/>
  <c r="M75" i="6"/>
  <c r="N75" i="6"/>
  <c r="J76" i="6"/>
  <c r="K76" i="6"/>
  <c r="L76" i="6"/>
  <c r="M76" i="6"/>
  <c r="N76" i="6"/>
  <c r="I76" i="6"/>
  <c r="I75" i="6"/>
  <c r="I74" i="6"/>
  <c r="I73" i="6"/>
  <c r="I54" i="4"/>
  <c r="K73" i="1"/>
  <c r="O110" i="5"/>
  <c r="I98" i="5"/>
  <c r="I99" i="5"/>
  <c r="I97" i="5"/>
  <c r="I85" i="5"/>
  <c r="L137" i="1"/>
  <c r="M137" i="1"/>
  <c r="N137" i="1"/>
  <c r="O137" i="1"/>
  <c r="P137" i="1"/>
  <c r="K137" i="1"/>
  <c r="V44" i="3"/>
  <c r="W44" i="3"/>
  <c r="X44" i="3"/>
  <c r="Y44" i="3"/>
  <c r="Z44" i="3"/>
  <c r="V45" i="3"/>
  <c r="V48" i="4" s="1"/>
  <c r="W45" i="3"/>
  <c r="X45" i="3"/>
  <c r="X48" i="4" s="1"/>
  <c r="Y45" i="3"/>
  <c r="Z45" i="3"/>
  <c r="Z48" i="4" s="1"/>
  <c r="V46" i="3"/>
  <c r="W46" i="3"/>
  <c r="X46" i="3"/>
  <c r="X49" i="4" s="1"/>
  <c r="X73" i="6" s="1"/>
  <c r="Y46" i="3"/>
  <c r="Y57" i="4" s="1"/>
  <c r="Y73" i="6" s="1"/>
  <c r="Z46" i="3"/>
  <c r="V47" i="3"/>
  <c r="W47" i="3"/>
  <c r="X47" i="3"/>
  <c r="Y47" i="3"/>
  <c r="Z47" i="3"/>
  <c r="Y56" i="4"/>
  <c r="V49" i="4"/>
  <c r="V73" i="6" s="1"/>
  <c r="W73" i="6"/>
  <c r="Z49" i="4"/>
  <c r="Z73" i="6" s="1"/>
  <c r="U49" i="4"/>
  <c r="U73" i="6" s="1"/>
  <c r="U48" i="4"/>
  <c r="U47" i="3"/>
  <c r="U46" i="3"/>
  <c r="U45" i="3"/>
  <c r="U44" i="3"/>
  <c r="O51" i="3"/>
  <c r="O50" i="3"/>
  <c r="O49" i="3"/>
  <c r="O48" i="3"/>
  <c r="O46" i="3"/>
  <c r="O44" i="3"/>
  <c r="O43" i="3"/>
  <c r="I51" i="3"/>
  <c r="I50" i="3"/>
  <c r="I49" i="3"/>
  <c r="I48" i="3"/>
  <c r="I47" i="3"/>
  <c r="I46" i="3"/>
  <c r="I45" i="3"/>
  <c r="I44" i="3"/>
  <c r="I43" i="3"/>
  <c r="I42" i="3"/>
  <c r="I67" i="5"/>
  <c r="V47" i="4"/>
  <c r="W47" i="4"/>
  <c r="X47" i="4"/>
  <c r="Y55" i="4"/>
  <c r="Z47" i="4"/>
  <c r="V50" i="4"/>
  <c r="W50" i="4"/>
  <c r="X50" i="4"/>
  <c r="Y58" i="4"/>
  <c r="Z50" i="4"/>
  <c r="V51" i="4"/>
  <c r="W51" i="4"/>
  <c r="X51" i="4"/>
  <c r="Y59" i="4"/>
  <c r="Z51" i="4"/>
  <c r="V52" i="4"/>
  <c r="W52" i="4"/>
  <c r="X52" i="4"/>
  <c r="Y60" i="4"/>
  <c r="Z52" i="4"/>
  <c r="V53" i="4"/>
  <c r="W53" i="4"/>
  <c r="X53" i="4"/>
  <c r="Y61" i="4"/>
  <c r="Z53" i="4"/>
  <c r="V54" i="4"/>
  <c r="W54" i="4"/>
  <c r="X54" i="4"/>
  <c r="Y62" i="4"/>
  <c r="Z54" i="4"/>
  <c r="P47" i="4"/>
  <c r="Q47" i="4"/>
  <c r="R47" i="4"/>
  <c r="S55" i="4"/>
  <c r="T47" i="4"/>
  <c r="P48" i="4"/>
  <c r="Q48" i="4"/>
  <c r="R48" i="4"/>
  <c r="S56" i="4"/>
  <c r="T48" i="4"/>
  <c r="P49" i="4"/>
  <c r="Q49" i="4"/>
  <c r="R49" i="4"/>
  <c r="S57" i="4"/>
  <c r="T49" i="4"/>
  <c r="P50" i="4"/>
  <c r="Q50" i="4"/>
  <c r="S58" i="4"/>
  <c r="T50" i="4"/>
  <c r="P51" i="4"/>
  <c r="Q51" i="4"/>
  <c r="R51" i="4"/>
  <c r="S59" i="4"/>
  <c r="T51" i="4"/>
  <c r="P52" i="4"/>
  <c r="Q52" i="4"/>
  <c r="R52" i="4"/>
  <c r="S60" i="4"/>
  <c r="T52" i="4"/>
  <c r="P53" i="4"/>
  <c r="Q53" i="4"/>
  <c r="R53" i="4"/>
  <c r="S61" i="4"/>
  <c r="T53" i="4"/>
  <c r="P54" i="4"/>
  <c r="Q54" i="4"/>
  <c r="R54" i="4"/>
  <c r="S62" i="4"/>
  <c r="T54" i="4"/>
  <c r="J47" i="4"/>
  <c r="K47" i="4"/>
  <c r="L47" i="4"/>
  <c r="M55" i="4"/>
  <c r="N47" i="4"/>
  <c r="J48" i="4"/>
  <c r="K48" i="4"/>
  <c r="L48" i="4"/>
  <c r="M56" i="4"/>
  <c r="N48" i="4"/>
  <c r="J49" i="4"/>
  <c r="K49" i="4"/>
  <c r="L49" i="4"/>
  <c r="M57" i="4"/>
  <c r="N49" i="4"/>
  <c r="J50" i="4"/>
  <c r="K50" i="4"/>
  <c r="L50" i="4"/>
  <c r="M58" i="4"/>
  <c r="N50" i="4"/>
  <c r="J51" i="4"/>
  <c r="K51" i="4"/>
  <c r="L51" i="4"/>
  <c r="M59" i="4"/>
  <c r="N51" i="4"/>
  <c r="J52" i="4"/>
  <c r="K52" i="4"/>
  <c r="L52" i="4"/>
  <c r="M60" i="4"/>
  <c r="N52" i="4"/>
  <c r="J53" i="4"/>
  <c r="K53" i="4"/>
  <c r="L53" i="4"/>
  <c r="M61" i="4"/>
  <c r="N53" i="4"/>
  <c r="J54" i="4"/>
  <c r="K54" i="4"/>
  <c r="L54" i="4"/>
  <c r="M62" i="4"/>
  <c r="N54" i="4"/>
  <c r="U54" i="4"/>
  <c r="U53" i="4"/>
  <c r="U52" i="4"/>
  <c r="U51" i="4"/>
  <c r="U50" i="4"/>
  <c r="U47" i="4"/>
  <c r="O54" i="4"/>
  <c r="O53" i="4"/>
  <c r="O51" i="4"/>
  <c r="O50" i="4"/>
  <c r="O49" i="4"/>
  <c r="O48" i="4"/>
  <c r="O47" i="4"/>
  <c r="I53" i="4"/>
  <c r="I52" i="4"/>
  <c r="I51" i="4"/>
  <c r="I50" i="4"/>
  <c r="I49" i="4"/>
  <c r="I48" i="4"/>
  <c r="I47" i="4"/>
  <c r="L68" i="1"/>
  <c r="L69" i="1"/>
  <c r="L70" i="1"/>
  <c r="L72" i="1"/>
  <c r="L73" i="1"/>
  <c r="L74" i="1"/>
  <c r="L67" i="1"/>
  <c r="K68" i="1"/>
  <c r="K69" i="1"/>
  <c r="K70" i="1"/>
  <c r="K71" i="1"/>
  <c r="L71" i="1" s="1"/>
  <c r="K72" i="1"/>
  <c r="K74" i="1"/>
  <c r="K67" i="1"/>
  <c r="L88" i="1"/>
  <c r="L89" i="1"/>
  <c r="L90" i="1"/>
  <c r="K88" i="1"/>
  <c r="K89" i="1"/>
  <c r="K90" i="1"/>
  <c r="K91" i="1"/>
  <c r="L91" i="1" s="1"/>
  <c r="K87" i="1"/>
  <c r="L87" i="1" s="1"/>
  <c r="P75" i="5"/>
  <c r="P76" i="5"/>
  <c r="P77" i="5"/>
  <c r="O75" i="5"/>
  <c r="O76" i="5"/>
  <c r="O77" i="5"/>
  <c r="P74" i="5"/>
  <c r="O74" i="5"/>
  <c r="N75" i="5"/>
  <c r="N76" i="5"/>
  <c r="N77" i="5"/>
  <c r="M75" i="5"/>
  <c r="M76" i="5"/>
  <c r="M77" i="5"/>
  <c r="N74" i="5"/>
  <c r="M74" i="5"/>
  <c r="L75" i="5"/>
  <c r="L76" i="5"/>
  <c r="L77" i="5"/>
  <c r="L74" i="5"/>
  <c r="K75" i="5"/>
  <c r="K76" i="5"/>
  <c r="K77" i="5"/>
  <c r="K74" i="5"/>
  <c r="I74" i="5"/>
  <c r="J75" i="5"/>
  <c r="J76" i="5"/>
  <c r="J77" i="5"/>
  <c r="J74" i="5"/>
  <c r="I76" i="5"/>
  <c r="I77" i="5"/>
  <c r="I75" i="5"/>
  <c r="AH65" i="5"/>
  <c r="AI65" i="5"/>
  <c r="AJ65" i="5"/>
  <c r="AK65" i="5"/>
  <c r="AL65" i="5"/>
  <c r="AH66" i="5"/>
  <c r="AI66" i="5"/>
  <c r="AJ66" i="5"/>
  <c r="AK66" i="5"/>
  <c r="AL66" i="5"/>
  <c r="AH67" i="5"/>
  <c r="AI67" i="5"/>
  <c r="AJ67" i="5"/>
  <c r="AK67" i="5"/>
  <c r="AL67" i="5"/>
  <c r="AH68" i="5"/>
  <c r="AI68" i="5"/>
  <c r="AJ68" i="5"/>
  <c r="AK68" i="5"/>
  <c r="AL68" i="5"/>
  <c r="AH69" i="5"/>
  <c r="AI69" i="5"/>
  <c r="AJ69" i="5"/>
  <c r="AK69" i="5"/>
  <c r="AL69" i="5"/>
  <c r="AB65" i="5"/>
  <c r="AC65" i="5"/>
  <c r="AD65" i="5"/>
  <c r="AE65" i="5"/>
  <c r="AF65" i="5"/>
  <c r="AB66" i="5"/>
  <c r="AC66" i="5"/>
  <c r="AD66" i="5"/>
  <c r="AE66" i="5"/>
  <c r="AF66" i="5"/>
  <c r="AB67" i="5"/>
  <c r="AC67" i="5"/>
  <c r="AD67" i="5"/>
  <c r="AE67" i="5"/>
  <c r="AF67" i="5"/>
  <c r="AB68" i="5"/>
  <c r="AC68" i="5"/>
  <c r="AD68" i="5"/>
  <c r="AE68" i="5"/>
  <c r="AF68" i="5"/>
  <c r="AB69" i="5"/>
  <c r="AC69" i="5"/>
  <c r="AD69" i="5"/>
  <c r="AE69" i="5"/>
  <c r="AF69" i="5"/>
  <c r="V65" i="5"/>
  <c r="W65" i="5"/>
  <c r="X65" i="5"/>
  <c r="Y65" i="5"/>
  <c r="Z65" i="5"/>
  <c r="V66" i="5"/>
  <c r="W66" i="5"/>
  <c r="X66" i="5"/>
  <c r="Y66" i="5"/>
  <c r="Z66" i="5"/>
  <c r="V67" i="5"/>
  <c r="W67" i="5"/>
  <c r="X67" i="5"/>
  <c r="Y67" i="5"/>
  <c r="Z67" i="5"/>
  <c r="V68" i="5"/>
  <c r="W68" i="5"/>
  <c r="X68" i="5"/>
  <c r="Y68" i="5"/>
  <c r="Z68" i="5"/>
  <c r="V69" i="5"/>
  <c r="W69" i="5"/>
  <c r="X69" i="5"/>
  <c r="Y69" i="5"/>
  <c r="Z69" i="5"/>
  <c r="P65" i="5"/>
  <c r="Q65" i="5"/>
  <c r="R65" i="5"/>
  <c r="S65" i="5"/>
  <c r="T65" i="5"/>
  <c r="P66" i="5"/>
  <c r="Q66" i="5"/>
  <c r="R66" i="5"/>
  <c r="S66" i="5"/>
  <c r="T66" i="5"/>
  <c r="P67" i="5"/>
  <c r="Q67" i="5"/>
  <c r="R67" i="5"/>
  <c r="S67" i="5"/>
  <c r="T67" i="5"/>
  <c r="P68" i="5"/>
  <c r="Q68" i="5"/>
  <c r="R68" i="5"/>
  <c r="S68" i="5"/>
  <c r="T68" i="5"/>
  <c r="P69" i="5"/>
  <c r="Q69" i="5"/>
  <c r="R69" i="5"/>
  <c r="S69" i="5"/>
  <c r="T69" i="5"/>
  <c r="AG69" i="5"/>
  <c r="AG68" i="5"/>
  <c r="AG67" i="5"/>
  <c r="AG66" i="5"/>
  <c r="AG65" i="5"/>
  <c r="AA69" i="5"/>
  <c r="AA68" i="5"/>
  <c r="AA67" i="5"/>
  <c r="AA66" i="5"/>
  <c r="AA65" i="5"/>
  <c r="U69" i="5"/>
  <c r="U68" i="5"/>
  <c r="U67" i="5"/>
  <c r="U66" i="5"/>
  <c r="U65" i="5"/>
  <c r="O69" i="5"/>
  <c r="O68" i="5"/>
  <c r="O67" i="5"/>
  <c r="O66" i="5"/>
  <c r="O65" i="5"/>
  <c r="J65" i="5"/>
  <c r="K65" i="5"/>
  <c r="L65" i="5"/>
  <c r="M65" i="5"/>
  <c r="N65" i="5"/>
  <c r="J66" i="5"/>
  <c r="K66" i="5"/>
  <c r="L66" i="5"/>
  <c r="M66" i="5"/>
  <c r="N66" i="5"/>
  <c r="J67" i="5"/>
  <c r="K67" i="5"/>
  <c r="L67" i="5"/>
  <c r="M67" i="5"/>
  <c r="N67" i="5"/>
  <c r="J68" i="5"/>
  <c r="K68" i="5"/>
  <c r="L68" i="5"/>
  <c r="M68" i="5"/>
  <c r="N68" i="5"/>
  <c r="J69" i="5"/>
  <c r="K69" i="5"/>
  <c r="L69" i="5"/>
  <c r="M69" i="5"/>
  <c r="N69" i="5"/>
  <c r="I69" i="5"/>
  <c r="I78" i="5" s="1"/>
  <c r="J78" i="5" s="1"/>
  <c r="I66" i="5"/>
  <c r="I65" i="5"/>
  <c r="O112" i="5"/>
  <c r="I110" i="5"/>
  <c r="I112" i="5"/>
  <c r="I111" i="5"/>
  <c r="I91" i="5"/>
  <c r="I90" i="5"/>
  <c r="I89" i="5"/>
  <c r="I88" i="5"/>
  <c r="I87" i="5"/>
  <c r="I86" i="5"/>
  <c r="AH47" i="6"/>
  <c r="AI47" i="6"/>
  <c r="AJ47" i="6"/>
  <c r="AK51" i="6"/>
  <c r="AL47" i="6"/>
  <c r="AH48" i="6"/>
  <c r="AI48" i="6"/>
  <c r="AJ48" i="6"/>
  <c r="AK52" i="6"/>
  <c r="AL48" i="6"/>
  <c r="AH49" i="6"/>
  <c r="AI49" i="6"/>
  <c r="AJ49" i="6"/>
  <c r="AK53" i="6"/>
  <c r="AL49" i="6"/>
  <c r="AH50" i="6"/>
  <c r="AI50" i="6"/>
  <c r="AJ50" i="6"/>
  <c r="AK54" i="6"/>
  <c r="AL50" i="6"/>
  <c r="AB47" i="6"/>
  <c r="AC47" i="6"/>
  <c r="AD47" i="6"/>
  <c r="AE51" i="6"/>
  <c r="AF47" i="6"/>
  <c r="AB48" i="6"/>
  <c r="AC48" i="6"/>
  <c r="AD48" i="6"/>
  <c r="AE52" i="6"/>
  <c r="AF48" i="6"/>
  <c r="AB49" i="6"/>
  <c r="AC49" i="6"/>
  <c r="AD49" i="6"/>
  <c r="AE53" i="6"/>
  <c r="AF49" i="6"/>
  <c r="AB50" i="6"/>
  <c r="AC50" i="6"/>
  <c r="AD50" i="6"/>
  <c r="AE54" i="6"/>
  <c r="AF50" i="6"/>
  <c r="V47" i="6"/>
  <c r="W47" i="6"/>
  <c r="X47" i="6"/>
  <c r="Y51" i="6"/>
  <c r="Z47" i="6"/>
  <c r="V48" i="6"/>
  <c r="W48" i="6"/>
  <c r="X48" i="6"/>
  <c r="Y52" i="6"/>
  <c r="Z48" i="6"/>
  <c r="V49" i="6"/>
  <c r="W49" i="6"/>
  <c r="X49" i="6"/>
  <c r="Y53" i="6"/>
  <c r="Z49" i="6"/>
  <c r="V50" i="6"/>
  <c r="W50" i="6"/>
  <c r="X50" i="6"/>
  <c r="Y54" i="6"/>
  <c r="Z50" i="6"/>
  <c r="AG50" i="6"/>
  <c r="AA50" i="6"/>
  <c r="U50" i="6"/>
  <c r="AG49" i="6"/>
  <c r="AA49" i="6"/>
  <c r="U49" i="6"/>
  <c r="AG48" i="6"/>
  <c r="AA48" i="6"/>
  <c r="U48" i="6"/>
  <c r="AG47" i="6"/>
  <c r="AA47" i="6"/>
  <c r="U47" i="6"/>
  <c r="P47" i="6"/>
  <c r="Q47" i="6"/>
  <c r="R47" i="6"/>
  <c r="S51" i="6"/>
  <c r="T47" i="6"/>
  <c r="P48" i="6"/>
  <c r="Q48" i="6"/>
  <c r="R48" i="6"/>
  <c r="S52" i="6"/>
  <c r="T48" i="6"/>
  <c r="P49" i="6"/>
  <c r="Q49" i="6"/>
  <c r="R49" i="6"/>
  <c r="S53" i="6"/>
  <c r="T49" i="6"/>
  <c r="P50" i="6"/>
  <c r="Q50" i="6"/>
  <c r="R50" i="6"/>
  <c r="S54" i="6"/>
  <c r="T50" i="6"/>
  <c r="O50" i="6"/>
  <c r="O49" i="6"/>
  <c r="O99" i="5" s="1"/>
  <c r="O48" i="6"/>
  <c r="O98" i="5" s="1"/>
  <c r="O47" i="6"/>
  <c r="O97" i="5" s="1"/>
  <c r="N50" i="6"/>
  <c r="N49" i="6"/>
  <c r="N48" i="6"/>
  <c r="N47" i="6"/>
  <c r="J47" i="6"/>
  <c r="K47" i="6"/>
  <c r="L47" i="6"/>
  <c r="M51" i="6"/>
  <c r="J48" i="6"/>
  <c r="K48" i="6"/>
  <c r="L48" i="6"/>
  <c r="M52" i="6"/>
  <c r="J49" i="6"/>
  <c r="K49" i="6"/>
  <c r="L49" i="6"/>
  <c r="M53" i="6"/>
  <c r="J50" i="6"/>
  <c r="K50" i="6"/>
  <c r="L50" i="6"/>
  <c r="M54" i="6"/>
  <c r="I49" i="6"/>
  <c r="I48" i="6"/>
  <c r="I47" i="6"/>
  <c r="M63" i="6" s="1"/>
  <c r="N63" i="6" s="1"/>
  <c r="W92" i="2"/>
  <c r="W91" i="2"/>
  <c r="W90" i="2"/>
  <c r="W89" i="2"/>
  <c r="W88" i="2"/>
  <c r="W87" i="2"/>
  <c r="W86" i="2"/>
  <c r="Q92" i="2"/>
  <c r="Q91" i="2"/>
  <c r="Q90" i="2"/>
  <c r="Q89" i="2"/>
  <c r="Q88" i="2"/>
  <c r="Q87" i="2"/>
  <c r="Q86" i="2"/>
  <c r="S92" i="2"/>
  <c r="S91" i="2"/>
  <c r="S90" i="2"/>
  <c r="S89" i="2"/>
  <c r="S88" i="2"/>
  <c r="S87" i="2"/>
  <c r="S86" i="2"/>
  <c r="U92" i="2"/>
  <c r="U91" i="2"/>
  <c r="U90" i="2"/>
  <c r="U89" i="2"/>
  <c r="U88" i="2"/>
  <c r="U87" i="2"/>
  <c r="U86" i="2"/>
  <c r="O92" i="2"/>
  <c r="O91" i="2"/>
  <c r="O90" i="2"/>
  <c r="O89" i="2"/>
  <c r="O88" i="2"/>
  <c r="O87" i="2"/>
  <c r="O86" i="2"/>
  <c r="M89" i="2"/>
  <c r="M90" i="2"/>
  <c r="M92" i="2"/>
  <c r="M91" i="2"/>
  <c r="T86" i="2"/>
  <c r="T87" i="2"/>
  <c r="T88" i="2"/>
  <c r="T89" i="2"/>
  <c r="T90" i="2"/>
  <c r="T91" i="2"/>
  <c r="T92" i="2"/>
  <c r="T85" i="2"/>
  <c r="V85" i="2"/>
  <c r="V92" i="2"/>
  <c r="V86" i="2"/>
  <c r="V87" i="2"/>
  <c r="V88" i="2"/>
  <c r="V89" i="2"/>
  <c r="V90" i="2"/>
  <c r="V91" i="2"/>
  <c r="R92" i="2"/>
  <c r="P92" i="2"/>
  <c r="N92" i="2"/>
  <c r="L92" i="2"/>
  <c r="R86" i="2"/>
  <c r="R87" i="2"/>
  <c r="R88" i="2"/>
  <c r="R89" i="2"/>
  <c r="R90" i="2"/>
  <c r="R91" i="2"/>
  <c r="R95" i="2"/>
  <c r="P86" i="2"/>
  <c r="P87" i="2"/>
  <c r="P88" i="2"/>
  <c r="P89" i="2"/>
  <c r="P90" i="2"/>
  <c r="P91" i="2"/>
  <c r="P85" i="2"/>
  <c r="N86" i="2"/>
  <c r="N87" i="2"/>
  <c r="N88" i="2"/>
  <c r="N89" i="2"/>
  <c r="N90" i="2"/>
  <c r="N85" i="2"/>
  <c r="L86" i="2"/>
  <c r="L87" i="2"/>
  <c r="L88" i="2"/>
  <c r="L89" i="2"/>
  <c r="L90" i="2"/>
  <c r="L91" i="2"/>
  <c r="L85" i="2"/>
  <c r="N56" i="2"/>
  <c r="N55" i="2"/>
  <c r="N63" i="2"/>
  <c r="N62" i="2"/>
  <c r="N61" i="2"/>
  <c r="P55" i="2"/>
  <c r="V63" i="2"/>
  <c r="V62" i="2"/>
  <c r="V61" i="2"/>
  <c r="V60" i="2"/>
  <c r="V59" i="2"/>
  <c r="V58" i="2"/>
  <c r="V57" i="2"/>
  <c r="V56" i="2"/>
  <c r="V55" i="2"/>
  <c r="T63" i="2"/>
  <c r="T62" i="2"/>
  <c r="T61" i="2"/>
  <c r="T60" i="2"/>
  <c r="T59" i="2"/>
  <c r="T58" i="2"/>
  <c r="T57" i="2"/>
  <c r="T56" i="2"/>
  <c r="T55" i="2"/>
  <c r="R58" i="2"/>
  <c r="R55" i="2"/>
  <c r="R56" i="2"/>
  <c r="R63" i="2"/>
  <c r="R62" i="2"/>
  <c r="R61" i="2"/>
  <c r="R60" i="2"/>
  <c r="R59" i="2"/>
  <c r="R57" i="2"/>
  <c r="K78" i="5" l="1"/>
  <c r="L78" i="5" s="1"/>
  <c r="M78" i="5"/>
  <c r="N78" i="5" s="1"/>
  <c r="O78" i="5"/>
  <c r="P78" i="5" s="1"/>
  <c r="M64" i="6"/>
  <c r="N64" i="6" s="1"/>
  <c r="K63" i="6"/>
  <c r="L63" i="6" s="1"/>
  <c r="O64" i="6"/>
  <c r="P64" i="6" s="1"/>
  <c r="O63" i="6"/>
  <c r="P63" i="6" s="1"/>
  <c r="M66" i="6"/>
  <c r="N66" i="6" s="1"/>
  <c r="I63" i="6"/>
  <c r="J63" i="6" s="1"/>
  <c r="I64" i="6"/>
  <c r="J64" i="6" s="1"/>
  <c r="K66" i="6"/>
  <c r="L66" i="6" s="1"/>
  <c r="M65" i="6"/>
  <c r="N65" i="6" s="1"/>
  <c r="I66" i="6"/>
  <c r="J66" i="6" s="1"/>
  <c r="K64" i="6"/>
  <c r="L64" i="6" s="1"/>
  <c r="O66" i="6"/>
  <c r="P66" i="6" s="1"/>
  <c r="O65" i="6"/>
  <c r="P65" i="6" s="1"/>
  <c r="I65" i="6"/>
  <c r="J65" i="6" s="1"/>
  <c r="K65" i="6"/>
  <c r="L65" i="6" s="1"/>
</calcChain>
</file>

<file path=xl/sharedStrings.xml><?xml version="1.0" encoding="utf-8"?>
<sst xmlns="http://schemas.openxmlformats.org/spreadsheetml/2006/main" count="1541" uniqueCount="312">
  <si>
    <t>Filename</t>
  </si>
  <si>
    <t>Steam</t>
  </si>
  <si>
    <t>Main Burner - Power (kW)</t>
  </si>
  <si>
    <t>Main Burner-TotalAir(lpm)</t>
  </si>
  <si>
    <t>Hydrogen mix (vol%)</t>
  </si>
  <si>
    <t>Axial Air Injection (%)</t>
  </si>
  <si>
    <t>NO (mean)</t>
  </si>
  <si>
    <t>NO2 (mean)</t>
  </si>
  <si>
    <t>O2 (mean)</t>
  </si>
  <si>
    <t>CO (mean)</t>
  </si>
  <si>
    <t>CH4 (mean)</t>
  </si>
  <si>
    <t>CO2 (mean)</t>
  </si>
  <si>
    <t>NO (std)</t>
  </si>
  <si>
    <t>NO2 (std)</t>
  </si>
  <si>
    <t>O2 (std)</t>
  </si>
  <si>
    <t>CO (std)</t>
  </si>
  <si>
    <t>CH4 (std)</t>
  </si>
  <si>
    <t>CO2 (std)</t>
  </si>
  <si>
    <t>NO (range)</t>
  </si>
  <si>
    <t>NO2 (range)</t>
  </si>
  <si>
    <t>O2 (range)</t>
  </si>
  <si>
    <t>CO (range)</t>
  </si>
  <si>
    <t>CH4 (range)</t>
  </si>
  <si>
    <t>CO2 (range)</t>
  </si>
  <si>
    <t>NO (CV)</t>
  </si>
  <si>
    <t>NO2 (CV)</t>
  </si>
  <si>
    <t>O2 (CV)</t>
  </si>
  <si>
    <t>CO (CV)</t>
  </si>
  <si>
    <t>CH4 (CV)</t>
  </si>
  <si>
    <t>CO2 (CV)</t>
  </si>
  <si>
    <t>NO (Abs CV)</t>
  </si>
  <si>
    <t>NO2 (Abs CV)</t>
  </si>
  <si>
    <t>O2 (Abs CV)</t>
  </si>
  <si>
    <t>CO (Abs CV)</t>
  </si>
  <si>
    <t>CH4 (Abs CV)</t>
  </si>
  <si>
    <t>CO2 (Abs CV)</t>
  </si>
  <si>
    <t>2025_06_11_16_26_34BASELINE_METHANE_10KW_250AIR_0AAI.tdms</t>
  </si>
  <si>
    <t>2025_06_11_16_29_48H20_10KW_250AIR_0AAI.tdms</t>
  </si>
  <si>
    <t>2025_06_13_11_51_00baseline.tdms</t>
  </si>
  <si>
    <t>2025_06_13_12_29_53250mainair_11kw_0AAI_0H2.tdms</t>
  </si>
  <si>
    <t>2025_06_13_12_34_43250mainair_11kw_0AAI_20H2.tdms</t>
  </si>
  <si>
    <t>2025_06_13_12_39_00250mainair_11kw_0AAI_30H2.tdms</t>
  </si>
  <si>
    <t>2025_06_13_12_44_48250mainair_11kw_0AAI_40H2.tdms</t>
  </si>
  <si>
    <t>2025_06_13_12_49_19250mainair_11kw_0AAI_50H2.tdms</t>
  </si>
  <si>
    <t>2025_06_13_12_54_47250mainair_11kw_10AAI_60H2.tdms</t>
  </si>
  <si>
    <t>2025_06_13_12_58_56250mainair_11kw_10AAI_70H2.tdms</t>
  </si>
  <si>
    <t>2025_06_13_13_01_12250mainair_11kw_10AAI_70H2_2.tdms</t>
  </si>
  <si>
    <t>2025_06_13_13_04_27250mainair_11kw_15AAI_70H2.tdms</t>
  </si>
  <si>
    <t>2025_06_13_13_08_48250mainair_11kw_20AAI_80H2.tdms</t>
  </si>
  <si>
    <t>2025_06_13_13_20_18250mainair_11kw_0AAI_20H2_steam.tdms</t>
  </si>
  <si>
    <t>2025_06_13_13_22_33250mainair_11kw_0AAI_20H2_steam_v2.tdms</t>
  </si>
  <si>
    <t>2025_06_13_13_30_14250mainair_11kw_0AAI_30H2_steam.tdms</t>
  </si>
  <si>
    <t>2025_06_13_13_36_13250mainair_11kw_0AAI_40H2_steam.tdms</t>
  </si>
  <si>
    <t>2025_06_13_13_44_20250mainair_11kw_0AAI_50H2_steam.tdms</t>
  </si>
  <si>
    <t>2025_06_13_13_51_24250mainair_11kw_10AAI_60H2_steam.tdms</t>
  </si>
  <si>
    <t>2025_06_13_13_56_34250mainair_11kw_10AAI_70H2_steam.tdms</t>
  </si>
  <si>
    <t>2025_06_13_14_31_41250mainair_11kw_0AAI_0H2_steam.tdms</t>
  </si>
  <si>
    <t>2025_06_13_14_34_26250mainair_11kw_0AAI_0H2_steam_v2.tdms</t>
  </si>
  <si>
    <t>2025_06_13_14_41_06250mainair_11kw_10AAI_70H2_steam_v2correct.tdms</t>
  </si>
  <si>
    <t>2025_06_13_14_46_29250mainair_11kw_15AAI_70H2_steam_v2correct.tdms</t>
  </si>
  <si>
    <t>2025_06_13_14_51_53250mainair_11kw_20AAI_80H2_steam_v2correct.tdms</t>
  </si>
  <si>
    <t>2025_06_13_14_59_53250mainair_9kw_20AAI_100H2_steam.tdms</t>
  </si>
  <si>
    <t>2025_06_13_15_03_28250mainair_9kw_15AAI_100H2_steam.tdms</t>
  </si>
  <si>
    <t>2025_06_13_15_10_50250mainair_8kw_10AAI_100H2_steam.tdms</t>
  </si>
  <si>
    <t>2025_06_13_15_15_40250mainair_7kw_10AAI_100H2_steam.tdms</t>
  </si>
  <si>
    <t>2025_06_13_15_23_41250mainair_10kw_15AAI_100H2_steam.tdms</t>
  </si>
  <si>
    <t>2025_06_13_15_29_48250mainair_10kw_15AAI_100H2.tdms</t>
  </si>
  <si>
    <t>2025_06_13_15_38_40250mainair_9kw_15AAI_100H2.tdms</t>
  </si>
  <si>
    <t>2025_06_13_15_45_53250mainair_9kw_20AAI_100H2.tdms</t>
  </si>
  <si>
    <t>2025_06_13_15_52_17250mainair_8kw_10AAI_100H2.tdms</t>
  </si>
  <si>
    <t>2025_06_13_15_54_47250mainair_8kw_10AAI_100H2_v2.tdms</t>
  </si>
  <si>
    <t>2025_06_13_16_01_36250mainair_7kw_10AAI_100H2.tdms</t>
  </si>
  <si>
    <t>2025_06_18_14_11_15180mainair-7kw-0aai-0h2.tdms</t>
  </si>
  <si>
    <t>2025_06_18_14_18_46180mainair-7.5kw-0aai-0h2.tdms</t>
  </si>
  <si>
    <t>2025_06_18_14_22_45180mainair-8kw-0aai-0h2.tdms</t>
  </si>
  <si>
    <t>2025_06_18_14_26_46180mainair-8.5kw-0aai-0h2.tdms</t>
  </si>
  <si>
    <t>2025_06_18_14_31_15180mainair-9kw-0aai-0h2.tdms</t>
  </si>
  <si>
    <t>2025_06_18_14_38_30180mainair-9.5kw-0aai-0h2.tdms</t>
  </si>
  <si>
    <t>2025_06_18_14_45_00180mainair-10kw-0aai-0h2.tdms</t>
  </si>
  <si>
    <t>2025_06_18_14_53_50180mainair-11kw-0aai-0h2.tdms</t>
  </si>
  <si>
    <t>2025_06_18_15_14_30180mainair-10.5kw-0aai-0h2.tdms</t>
  </si>
  <si>
    <t>2025_06_18_15_23_52180mainair-11kw-0aai-0h2-steamp9.tdms</t>
  </si>
  <si>
    <t>2025_06_18_15_31_03180mainair-10.5kw-0aai-0h2-steamp9.tdms</t>
  </si>
  <si>
    <t>2025_06_18_15_34_32180mainair-10kw-0aai-0h2-steamp9.tdms</t>
  </si>
  <si>
    <t>2025_06_18_15_40_02180mainair-9.5kw-0aai-0h2-steamp9.tdms</t>
  </si>
  <si>
    <t>2025_06_18_15_43_04180mainair-9kw-0aai-0h2-steamp9.tdms</t>
  </si>
  <si>
    <t>2025_06_18_15_48_47180mainair-8.5kw-0aai-0h2-steamp9.tdms</t>
  </si>
  <si>
    <t>2025_06_18_15_54_04160mainair-8kw-0aai-0h2-steamp9.tdms</t>
  </si>
  <si>
    <t>2025_06_18_15_58_09160mainair-7.5kw-0aai-0h2-steamp9.tdms</t>
  </si>
  <si>
    <t>2025_06_18_16_06_32140mainair-7kw-0aai-0h2-steamp9.tdms</t>
  </si>
  <si>
    <t>2025_06_18_16_10_02140mainair-7kw-0aai-0h2.tdms</t>
  </si>
  <si>
    <t>2025_06_18_16_13_47160mainair-7.5kw-0aai-0h2.tdms</t>
  </si>
  <si>
    <t>2025_06_18_16_18_18160mainair-8kw-0aai-0h2.tdms</t>
  </si>
  <si>
    <t>2025_06_18_16_50_51250mainair-9kw-0aai-20h2.tdms</t>
  </si>
  <si>
    <t>2025_06_18_16_58_58250mainair-9kw-0aai-30h2.tdms</t>
  </si>
  <si>
    <t>2025_06_18_17_07_32250mainair-9kw-0aai-40h2.tdms</t>
  </si>
  <si>
    <t>2025_06_18_17_10_58250mainair-9kw-0aai-50h2.tdms</t>
  </si>
  <si>
    <t>2025_06_18_17_16_17250mainair-9kw-10aai-60h2.tdms</t>
  </si>
  <si>
    <t>2025_06_18_17_19_27250mainair-9kw-10aai-70h2.tdms</t>
  </si>
  <si>
    <t>2025_06_18_17_23_07250mainair-9kw-10aai-80h2.tdms</t>
  </si>
  <si>
    <t>2025_06_18_17_28_54250mainair-9kw-15aai-100h2.tdms</t>
  </si>
  <si>
    <t>2025_06_18_17_39_22250mainair-9kw-15aai-100h2-steamp9.tdms</t>
  </si>
  <si>
    <t>2025_06_18_17_44_26250mainair-9kw-10aai-80h2-steamp9.tdms</t>
  </si>
  <si>
    <t>2025_06_18_17_48_36250mainair-9kw-10aai-70h2-steamp9.tdms</t>
  </si>
  <si>
    <t>2025_06_18_17_51_21250mainair-9kw-10aai-60h2-steamp9.tdms</t>
  </si>
  <si>
    <t>2025_06_18_17_55_17250mainair-9kw-0aai-50h2-steamp9.tdms</t>
  </si>
  <si>
    <t>2025_06_18_17_58_06250mainair-9kw-0aai-40h2-steamp9.tdms</t>
  </si>
  <si>
    <t>2025_06_18_18_01_34250mainair-9kw-0aai-30h2-steamp9.tdms</t>
  </si>
  <si>
    <t>2025_06_20_11_08_51250mainair-10kW-0aai-0h2.tdms</t>
  </si>
  <si>
    <t>2025_06_20_11_13_31250mainair-10kW-0aai-10h2.tdms</t>
  </si>
  <si>
    <t>2025_06_20_11_16_07250mainair-10kW-0aai-20h2.tdms</t>
  </si>
  <si>
    <t>2025_06_20_11_18_58250mainair-10kW-0aai-30h2.tdms</t>
  </si>
  <si>
    <t>2025_06_20_11_22_11250mainair-10kW-0aai-40h2.tdms</t>
  </si>
  <si>
    <t>2025_06_20_11_25_05250mainair-10kW-0aai-50h2.tdms</t>
  </si>
  <si>
    <t>2025_06_20_11_28_30250mainair-10kW-10aai-60h2.tdms</t>
  </si>
  <si>
    <t>2025_06_20_11_44_59250mainair-10kW-10aai-70h2.tdms</t>
  </si>
  <si>
    <t>2025_06_20_11_48_09250mainair-10kW-15aai-80h2.tdms</t>
  </si>
  <si>
    <t>2025_06_20_11_51_22250mainair-10kW-15aai-100h2.tdms</t>
  </si>
  <si>
    <t>2025_06_20_13_20_00250mainair-10kW-0aai-20h2-steamp9.tdms</t>
  </si>
  <si>
    <t>2025_06_20_13_31_00250mainair-10kW-0aai-40h2-steamp9.tdms</t>
  </si>
  <si>
    <t>2025_06_20_13_33_32250mainair-10kW-0aai-50h2-steamp9.tdms</t>
  </si>
  <si>
    <t>2025_06_20_14_18_44250mainair-10kW-10aai-60h2-steamp9.tdms</t>
  </si>
  <si>
    <t>2025_06_20_14_22_04250mainair-10kW-10aai-70h2-steamp9.tdms</t>
  </si>
  <si>
    <t>2025_06_20_14_28_19250mainair-10kW-15aai-80h2-steamp9.tdms</t>
  </si>
  <si>
    <t>2025_06_20_14_36_47250mainair-10kW-15aai-100h2-steamp9.tdms</t>
  </si>
  <si>
    <t>2025_06_20_15_12_18250mainair-10kW-0aai-10h2-steamp9.tdms</t>
  </si>
  <si>
    <t>2025_06_20_15_29_07250mainair-10kW-0aai-20h2-steamp7.tdms</t>
  </si>
  <si>
    <t>2025_06_20_15_33_39250mainair-10kW-0aai-30h2-steamp7.tdms</t>
  </si>
  <si>
    <t>2025_06_20_16_05_16250mainair-10kW-0aai-40h2-steamp7.tdms</t>
  </si>
  <si>
    <t>2025_06_20_16_09_17250mainair-10kW-0aai-50h2-steamp7.tdms</t>
  </si>
  <si>
    <t>2025_06_20_16_12_44250mainair-10kW-0aai-50h2-steamp7.tdms</t>
  </si>
  <si>
    <t>2025_06_20_18_14_54H2100_AAI10_air470.tdms</t>
  </si>
  <si>
    <t>2025_06_20_18_16_01H2100_AAI0_air470.tdms</t>
  </si>
  <si>
    <t>2025_06_23_13_09_05baseline.tdms</t>
  </si>
  <si>
    <t>2025_06_23_13_21_25250MAINAIR_10kW_0AAI_20H2.tdms</t>
  </si>
  <si>
    <t>2025_06_23_13_25_37250MAINAIR_10kW_0AAI_30H2.tdms</t>
  </si>
  <si>
    <t>2025_06_23_13_29_10250MAINAIR_10kW_0AAI_40H2.tdms</t>
  </si>
  <si>
    <t>2025_06_23_13_32_49250MAINAIR_10kW_0AAI_50H2.tdms</t>
  </si>
  <si>
    <t>2025_06_23_13_37_18250MAINAIR_10kW_10AAI_60H2.tdms</t>
  </si>
  <si>
    <t>2025_06_23_13_40_29250MAINAIR_10kW_10AAI_70H2.tdms</t>
  </si>
  <si>
    <t>2025_06_23_13_43_58250MAINAIR_10kW_15AAI_80H2.tdms</t>
  </si>
  <si>
    <t>2025_06_23_13_47_50250MAINAIR_10kW_15AAI_100H2.tdms</t>
  </si>
  <si>
    <t>2025_06_23_14_05_39250MAINAIR_10kW_0AAI_20H2_steam9.tdms</t>
  </si>
  <si>
    <t>2025_06_23_14_09_41250MAINAIR_10kW_0AAI_30H2_steam9.tdms</t>
  </si>
  <si>
    <t>2025_06_23_14_15_01250MAINAIR_10kW_0AAI_50H2_steam9.tdms</t>
  </si>
  <si>
    <t>2025_06_23_14_20_21250MAINAIR_10kW_0AAI_50H2_steam9_v2_check.tdms</t>
  </si>
  <si>
    <t>2025_06_23_14_26_18250MAINAIR_10kW_0AAI_50H2_steam9_v3_check.tdms</t>
  </si>
  <si>
    <t>2025_06_23_14_31_19250MAINAIR_10kW_10AAI_70H2_steam9.tdms</t>
  </si>
  <si>
    <t>2025_06_23_14_36_27250MAINAIR_10kW_15AAI_80H2_steam9.tdms</t>
  </si>
  <si>
    <t>2025_06_23_14_39_51250MAINAIR_10kW_15AAI_100H2_steam9.tdms</t>
  </si>
  <si>
    <t>2025_06_23_14_47_30250MAINAIR_10kW_10AAI_60H2_steam9.tdms</t>
  </si>
  <si>
    <t>2025_06_23_14_49_09250MAINAIR_10kW_10AAI_60H2_steam9_v2.tdms</t>
  </si>
  <si>
    <t>2025_06_23_14_54_46250MAINAIR_10kW_10AAI_60H2_steam9_v2.tdms</t>
  </si>
  <si>
    <t>2025_06_23_14_58_45250MAINAIR_10kW_0AAI_40H2_steam9.tdms</t>
  </si>
  <si>
    <t>2025_06_23_15_28_13250MAINAIR_10kW_0AAI_20H2_steam7.tdms</t>
  </si>
  <si>
    <t>2025_06_23_15_33_29250MAINAIR_10kW_10AAI_60H2_steam7.tdms</t>
  </si>
  <si>
    <t>2025_06_23_15_40_07250MAINAIR_10kW_10AAI_70H2_steam7.tdms</t>
  </si>
  <si>
    <t>2025_06_23_15_44_49250MAINAIR_10kW_15AAI_80H2_steam7.tdms</t>
  </si>
  <si>
    <t>2025_06_23_15_49_00250MAINAIR_10kW_15AAI_100H2_steam7.tdms</t>
  </si>
  <si>
    <t>2025_06_23_15_51_57250MAINAIR_10kW_0AAI_50H2_steam7.tdms</t>
  </si>
  <si>
    <t>2025_06_25_14_38_37baseline.tdms</t>
  </si>
  <si>
    <t>2025_06_25_14_48_12Axial_AIR250_Power10_AAI0_H40.tdms</t>
  </si>
  <si>
    <t>2025_06_25_14_54_32Axial_AIR250_Power10_AAI0_H50.tdms</t>
  </si>
  <si>
    <t>2025_06_25_14_59_35Axial_AIR250_Power10_AAI0_H60_steam9_inthemT.tdms</t>
  </si>
  <si>
    <t>2025_06_25_15_04_07Axial_AIR250_Power10_AAI0_H30_steam9.tdms</t>
  </si>
  <si>
    <t>2025_06_25_15_06_15Axial_AIR250_Power10_AAI0_H30_steam9.tdms</t>
  </si>
  <si>
    <t>2025_06_25_15_08_47Axial_AIR250_Power10_AAI0_H40_steam9.tdms</t>
  </si>
  <si>
    <t>2025_06_25_15_12_59Axial_AIR250_Power10_AAI0_H50_steam9.tdms</t>
  </si>
  <si>
    <t>2025_06_25_15_16_39Axial_AIR250_Power10_AAI0_H60_steam9.tdms</t>
  </si>
  <si>
    <t>2025_06_25_15_17_40Axial_AIR250_Power10_AAI0_H60_steam9.tdms</t>
  </si>
  <si>
    <t>2025_06_25_15_20_38Axial_AIR250_Power10_AAI0_H70_steam9.tdms</t>
  </si>
  <si>
    <t>2025_06_25_15_24_52Axial_AIR250_Power10_AAI0_H80_steam9.tdms</t>
  </si>
  <si>
    <t>2025_06_25_15_28_14Axial_AIR250_Power10_AAI0_H100_steam9.tdms</t>
  </si>
  <si>
    <t>2025_06_25_15_31_00Axial_AIR250_Power9_AAI0_H100_steam9.tdms</t>
  </si>
  <si>
    <t>2025_06_25_15_33_52Axial_AIR250_Power8_AAI0_H100_steam9.tdms</t>
  </si>
  <si>
    <t>2025_06_25_15_39_03Axial_AIR250_Power10_AAI0_H30_steam9.tdms</t>
  </si>
  <si>
    <t>2025_06_25_15_40_18Axial_AIR250_Power10_AAI0_H30_steam9.tdms</t>
  </si>
  <si>
    <t>2025_06_25_15_43_06baseline_drift.tdms</t>
  </si>
  <si>
    <t>2025_06_25_16_05_44250lpm_11kw_10AAI_50H2.tdms</t>
  </si>
  <si>
    <t>2025_06_25_16_19_41250lpm_11kw_10AAI_20H2_nosteam.tdms</t>
  </si>
  <si>
    <t>2025_06_25_16_22_42250lpm_11kw_10AAI_20H2_9steam.tdms</t>
  </si>
  <si>
    <t>2025_06_25_16_25_26250lpm_11kw_10AAI_50H2_9steam.tdms</t>
  </si>
  <si>
    <t>2025_06_25_16_29_19250lpm_11kw_10AAI_50H2_7steam.tdms</t>
  </si>
  <si>
    <t>2025_06_25_16_32_17250lpm_11kw_10AAI_50H2_6steam.tdms</t>
  </si>
  <si>
    <t>2025_06_25_16_35_45250lpm_11kw_10AAI_50H2_0steam.tdms</t>
  </si>
  <si>
    <t>2025_06_25_16_38_55250lpm_11kw_10AAI_50H2_8steam.tdms</t>
  </si>
  <si>
    <t>2025_06_25_16_41_27250lpm_11kw_10AAI_50H2_9steam.tdms</t>
  </si>
  <si>
    <t>2025_06_25_16_44_19250lpm_11kw_10AAI_60H2_9steam.tdms</t>
  </si>
  <si>
    <t>2025_06_25_16_47_15250lpm_11kw_10AAI_60H2_8steam.tdms</t>
  </si>
  <si>
    <t>2025_06_25_16_51_24250lpm_11kw_10AAI_60H2_7steam.tdms</t>
  </si>
  <si>
    <t>2025_06_25_16_54_15250lpm_11kw_10AAI_60H2_6steam.tdms</t>
  </si>
  <si>
    <t>2025_06_25_16_57_14250lpm_11kw_10AAI_60H2_0steam.tdms</t>
  </si>
  <si>
    <t>2025_06_25_17_02_38250lpm_11kw_10AAI_40H2_9steam.tdms</t>
  </si>
  <si>
    <t>2025_06_25_17_05_10250lpm_11kw_10AAI_40H2_8steam.tdms</t>
  </si>
  <si>
    <t>2025_06_25_17_07_43250lpm_11kw_10AAI_40H2_7steam.tdms</t>
  </si>
  <si>
    <t>2025_06_25_17_10_57250lpm_11kw_10AAI_40H2_6steam.tdms</t>
  </si>
  <si>
    <t>2025_06_25_17_14_11250lpm_11kw_10AAI_40H2_0steam.tdms</t>
  </si>
  <si>
    <t>2025_06_25_17_17_52250lpm_11kw_10AAI_70H2_9steam.tdms</t>
  </si>
  <si>
    <t>2025_06_25_17_20_04250lpm_11kw_10AAI_70H2_8steam.tdms</t>
  </si>
  <si>
    <t>2025_06_25_17_23_13250lpm_11kw_10AAI_70H2_7steam.tdms</t>
  </si>
  <si>
    <t>2025_06_25_17_25_39250lpm_11kw_10AAI_70H2_6steam.tdms</t>
  </si>
  <si>
    <t>2025_06_25_17_27_54250lpm_11kw_10AAI_70H2_0steam.tdms</t>
  </si>
  <si>
    <t>2025_06_25_17_31_47250lpm_11kw_10AAI_80H2_9steam.tdms</t>
  </si>
  <si>
    <t>2025_06_25_17_34_07250lpm_11kw_10AAI_80H2_8steam.tdms</t>
  </si>
  <si>
    <t>2025_06_25_17_36_11250lpm_11kw_10AAI_80H2_7steam.tdms</t>
  </si>
  <si>
    <t>2025_06_25_17_37_56250lpm_11kw_10AAI_80H2_7steam.tdms</t>
  </si>
  <si>
    <t>2025_06_25_17_39_47250lpm_11kw_10AAI_80H2_6steam.tdms</t>
  </si>
  <si>
    <t>2025_06_26_13_39_24baseline.tdms</t>
  </si>
  <si>
    <t>2025_06_26_13_50_08central_250air_10kw_AAI0_H240_steam9.tdms</t>
  </si>
  <si>
    <t>2025_06_26_13_53_36central_250air_10kw_AAI0_H240_steam8.tdms</t>
  </si>
  <si>
    <t>2025_06_26_13_56_24central_250air_10kw_AAI0_H240_steam7.tdms</t>
  </si>
  <si>
    <t>2025_06_26_13_59_34central_250air_10kw_AAI0_H240_steam6.tdms</t>
  </si>
  <si>
    <t>2025_06_26_14_02_04central_250air_10kw_AAI0_H240_steam0.tdms</t>
  </si>
  <si>
    <t>2025_06_26_14_04_32central_250air_10kw_AAI0_H240_steam0_redone.tdms</t>
  </si>
  <si>
    <t>2025_06_26_14_07_23central_250air_10kw_AAI10_H260_steam0.tdms</t>
  </si>
  <si>
    <t>2025_06_26_14_11_27central_250air_10kw_AAI10_H260_steam9.tdms</t>
  </si>
  <si>
    <t>2025_06_26_14_13_20central_250air_10kw_AAI10_H260_steam9_v2.tdms</t>
  </si>
  <si>
    <t>2025_06_26_14_16_52central_250air_10kw_AAI10_H260_steam8.tdms</t>
  </si>
  <si>
    <t>2025_06_26_14_19_39central_250air_10kw_AAI10_H260_steam7.tdms</t>
  </si>
  <si>
    <t>2025_06_26_14_22_57central_250air_10kw_AAI10_H260_steam6.tdms</t>
  </si>
  <si>
    <t>2025_06_26_14_24_31central_250air_10kw_AAI10_H260_steam6_v2.tdms</t>
  </si>
  <si>
    <t>2025_06_26_14_27_25central_250air_10kw_AAI15_H280_steam0.tdms</t>
  </si>
  <si>
    <t>2025_06_26_14_28_38central_250air_10kw_AAI15_H280_steam0_v2.tdms</t>
  </si>
  <si>
    <t>2025_06_26_14_32_09central_250air_10kw_AAI15_H280_steam9.tdms</t>
  </si>
  <si>
    <t>2025_06_26_14_35_29central_250air_10kw_AAI15_H280_steam8.tdms</t>
  </si>
  <si>
    <t>2025_06_26_14_38_52central_250air_10kw_AAI15_H280_steam7.tdms</t>
  </si>
  <si>
    <t>2025_06_26_14_41_14central_250air_10kw_AAI15_H280_steam6.tdms</t>
  </si>
  <si>
    <t>2025_06_26_14_43_39central_250air_10kw_AAI15_H280_steam0v2.tdms</t>
  </si>
  <si>
    <t>2025_06_26_14_48_02central_250air_10kw_AAI15_H2100-steam9.tdms</t>
  </si>
  <si>
    <t>2025_06_26_14_53_50central_250air_10kw_AAI15_H2100-steam8(maybe9).tdms</t>
  </si>
  <si>
    <t>2025_06_26_14_53_50central_250air_10kw_AAI15_H2100-steam8.tdms</t>
  </si>
  <si>
    <t>2025_06_26_14_59_05central_250air_10kw_AAI15_H2100-steam7.tdms</t>
  </si>
  <si>
    <t>2025_06_26_15_03_29central_250air_10kw_AAI15_H2100-steam0.tdms</t>
  </si>
  <si>
    <t>2025_06_26_15_08_13central_250air_10kw_AAI15_H2100-steam8.tdms</t>
  </si>
  <si>
    <t>2025_06_26_15_11_22central_250air_10kw_AAI15_H2100-steam6.tdms</t>
  </si>
  <si>
    <t>Sample Count</t>
  </si>
  <si>
    <t>Duration (s)</t>
  </si>
  <si>
    <t>Hydrogen Blend Percentage</t>
  </si>
  <si>
    <t>NO</t>
  </si>
  <si>
    <t>No Steam</t>
  </si>
  <si>
    <t>Steam 9</t>
  </si>
  <si>
    <t>11 kW constant</t>
  </si>
  <si>
    <t>NO2</t>
  </si>
  <si>
    <t>O2</t>
  </si>
  <si>
    <t>CO</t>
  </si>
  <si>
    <t>CH4</t>
  </si>
  <si>
    <t>C02</t>
  </si>
  <si>
    <t>100%H2 constant</t>
  </si>
  <si>
    <t>Burner Power kW</t>
  </si>
  <si>
    <t>AAI15</t>
  </si>
  <si>
    <t>AAI20</t>
  </si>
  <si>
    <t>Actually meaningless</t>
  </si>
  <si>
    <t>0% H2 Blend (Full Methane)</t>
  </si>
  <si>
    <t>Main air</t>
  </si>
  <si>
    <t>9 kW Burner power</t>
  </si>
  <si>
    <t>Hydrogen Blend %</t>
  </si>
  <si>
    <t>20h2 steam blowoff</t>
  </si>
  <si>
    <t>AAI</t>
  </si>
  <si>
    <t>Hydrogen Blend Percentage %</t>
  </si>
  <si>
    <t>CO2</t>
  </si>
  <si>
    <t>10 kW burner Power</t>
  </si>
  <si>
    <t>Steam 8</t>
  </si>
  <si>
    <t>Steam 7</t>
  </si>
  <si>
    <t>Steam 6</t>
  </si>
  <si>
    <t>Burner Power 10kW</t>
  </si>
  <si>
    <t>Notes:</t>
  </si>
  <si>
    <t>Need to get the no steam data from other files</t>
  </si>
  <si>
    <t>We didn't get no steam data to save time</t>
  </si>
  <si>
    <t>exp 1</t>
  </si>
  <si>
    <t>baseline comparision</t>
  </si>
  <si>
    <t>exp 2</t>
  </si>
  <si>
    <t>NO drop in ppm for axial injection</t>
  </si>
  <si>
    <t>Steam Level</t>
  </si>
  <si>
    <t>Absolute difference</t>
  </si>
  <si>
    <t>Percentage change</t>
  </si>
  <si>
    <t>AD</t>
  </si>
  <si>
    <t>%</t>
  </si>
  <si>
    <t>NO drop</t>
  </si>
  <si>
    <t>Abs Diff</t>
  </si>
  <si>
    <t>Perc Diff</t>
  </si>
  <si>
    <t>Average of AA15 and 20</t>
  </si>
  <si>
    <t>Burner Power kw</t>
  </si>
  <si>
    <t>NO average</t>
  </si>
  <si>
    <t>Data Averages acquired from</t>
  </si>
  <si>
    <t>2025_06_13_15_15_40250mainair_7kw_10AAI_100H2_steam</t>
  </si>
  <si>
    <t>axial</t>
  </si>
  <si>
    <t>side</t>
  </si>
  <si>
    <t>NO drop (abs)</t>
  </si>
  <si>
    <t>NO drop (%)</t>
  </si>
  <si>
    <t>Perc Diff %</t>
  </si>
  <si>
    <t>normalized by baseline</t>
  </si>
  <si>
    <t>Absolute</t>
  </si>
  <si>
    <t>Percentage</t>
  </si>
  <si>
    <t>steam 9</t>
  </si>
  <si>
    <t>steam 8</t>
  </si>
  <si>
    <t>steam 7</t>
  </si>
  <si>
    <t>steam 6</t>
  </si>
  <si>
    <t>blend %</t>
  </si>
  <si>
    <t>NO Drop</t>
  </si>
  <si>
    <t>Blend %</t>
  </si>
  <si>
    <t>fixed</t>
  </si>
  <si>
    <t>CO values quite unsteady especially with steam</t>
  </si>
  <si>
    <t>steam9 blowout</t>
  </si>
  <si>
    <t>delta 23-20</t>
  </si>
  <si>
    <t>new value</t>
  </si>
  <si>
    <t>stem9 old</t>
  </si>
  <si>
    <t>This file contains the data presented in the MSc thesis by Doruk Çelebi</t>
  </si>
  <si>
    <t>Each tab refers to an experimental campaign on a different day</t>
  </si>
  <si>
    <t>Several measurements were done for the same points at times due to "bad" readings</t>
  </si>
  <si>
    <t>Statistical features were used to determine the quality of data, as described by the paper</t>
  </si>
  <si>
    <t xml:space="preserve">Some post processing was conducted to filter out bad data by checking the source files of individual points </t>
  </si>
  <si>
    <t>The original files of each test point contain 10 Hz sampling, which for some "bad points" were corrected by analyzing each file one by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</si>
</sst>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27A7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5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0" fillId="2" borderId="0" xfId="0" applyFill="1"/>
    <xf numFmtId="0" fontId="4" fillId="2" borderId="0" xfId="0" applyFont="1" applyFill="1"/>
    <xf numFmtId="0" fontId="0" fillId="0" borderId="4" xfId="0" applyBorder="1"/>
    <xf numFmtId="0" fontId="0" fillId="3" borderId="0" xfId="0" applyFill="1"/>
    <xf numFmtId="0" fontId="0" fillId="4" borderId="0" xfId="0" applyFill="1"/>
    <xf numFmtId="0" fontId="0" fillId="4" borderId="3" xfId="0" applyFill="1" applyBorder="1"/>
    <xf numFmtId="0" fontId="0" fillId="5" borderId="0" xfId="0" applyFill="1"/>
    <xf numFmtId="0" fontId="0" fillId="6" borderId="0" xfId="0" applyFill="1"/>
    <xf numFmtId="0" fontId="0" fillId="7" borderId="2" xfId="0" applyFill="1" applyBorder="1"/>
    <xf numFmtId="0" fontId="0" fillId="7" borderId="0" xfId="0" applyFill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14" fontId="0" fillId="0" borderId="0" xfId="0" applyNumberFormat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11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8" borderId="17" xfId="0" applyFill="1" applyBorder="1"/>
    <xf numFmtId="0" fontId="0" fillId="8" borderId="18" xfId="0" applyFill="1" applyBorder="1"/>
    <xf numFmtId="0" fontId="0" fillId="8" borderId="19" xfId="0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5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10" fontId="0" fillId="0" borderId="0" xfId="0" applyNumberFormat="1"/>
    <xf numFmtId="0" fontId="0" fillId="0" borderId="31" xfId="0" applyBorder="1"/>
    <xf numFmtId="0" fontId="0" fillId="0" borderId="32" xfId="0" applyBorder="1"/>
    <xf numFmtId="10" fontId="0" fillId="0" borderId="9" xfId="0" applyNumberFormat="1" applyBorder="1"/>
    <xf numFmtId="10" fontId="0" fillId="0" borderId="29" xfId="0" applyNumberFormat="1" applyBorder="1"/>
    <xf numFmtId="0" fontId="3" fillId="0" borderId="11" xfId="0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9" xfId="0" applyFont="1" applyBorder="1"/>
    <xf numFmtId="10" fontId="3" fillId="0" borderId="9" xfId="0" applyNumberFormat="1" applyFont="1" applyBorder="1"/>
    <xf numFmtId="10" fontId="0" fillId="2" borderId="0" xfId="0" applyNumberFormat="1" applyFill="1"/>
    <xf numFmtId="0" fontId="0" fillId="0" borderId="35" xfId="0" applyBorder="1"/>
    <xf numFmtId="0" fontId="6" fillId="0" borderId="27" xfId="0" applyFont="1" applyBorder="1"/>
    <xf numFmtId="0" fontId="6" fillId="0" borderId="24" xfId="0" applyFont="1" applyBorder="1"/>
    <xf numFmtId="0" fontId="6" fillId="0" borderId="35" xfId="0" applyFont="1" applyBorder="1"/>
    <xf numFmtId="0" fontId="3" fillId="0" borderId="24" xfId="0" applyFont="1" applyBorder="1"/>
    <xf numFmtId="0" fontId="3" fillId="0" borderId="35" xfId="0" applyFont="1" applyBorder="1"/>
    <xf numFmtId="0" fontId="0" fillId="0" borderId="20" xfId="0" applyBorder="1"/>
    <xf numFmtId="0" fontId="6" fillId="9" borderId="24" xfId="0" applyFont="1" applyFill="1" applyBorder="1"/>
    <xf numFmtId="164" fontId="0" fillId="0" borderId="0" xfId="0" applyNumberFormat="1"/>
    <xf numFmtId="0" fontId="0" fillId="0" borderId="2" xfId="0" applyBorder="1"/>
    <xf numFmtId="0" fontId="3" fillId="0" borderId="0" xfId="1"/>
    <xf numFmtId="0" fontId="3" fillId="8" borderId="0" xfId="1" applyFill="1"/>
    <xf numFmtId="0" fontId="6" fillId="0" borderId="1" xfId="0" applyFont="1" applyBorder="1" applyAlignment="1">
      <alignment horizontal="center"/>
    </xf>
    <xf numFmtId="14" fontId="0" fillId="0" borderId="0" xfId="0" applyNumberFormat="1"/>
    <xf numFmtId="0" fontId="0" fillId="2" borderId="8" xfId="0" applyFill="1" applyBorder="1"/>
    <xf numFmtId="0" fontId="0" fillId="2" borderId="10" xfId="0" applyFill="1" applyBorder="1"/>
    <xf numFmtId="14" fontId="6" fillId="0" borderId="0" xfId="0" applyNumberFormat="1" applyFont="1"/>
    <xf numFmtId="0" fontId="6" fillId="2" borderId="27" xfId="0" applyFont="1" applyFill="1" applyBorder="1"/>
    <xf numFmtId="0" fontId="6" fillId="2" borderId="24" xfId="0" applyFont="1" applyFill="1" applyBorder="1"/>
    <xf numFmtId="0" fontId="6" fillId="2" borderId="35" xfId="0" applyFont="1" applyFill="1" applyBorder="1"/>
    <xf numFmtId="0" fontId="0" fillId="2" borderId="35" xfId="0" applyFill="1" applyBorder="1"/>
    <xf numFmtId="0" fontId="0" fillId="10" borderId="24" xfId="0" applyFill="1" applyBorder="1"/>
    <xf numFmtId="0" fontId="6" fillId="10" borderId="24" xfId="0" applyFont="1" applyFill="1" applyBorder="1"/>
    <xf numFmtId="0" fontId="3" fillId="10" borderId="24" xfId="0" applyFont="1" applyFill="1" applyBorder="1"/>
    <xf numFmtId="0" fontId="3" fillId="10" borderId="11" xfId="0" applyFont="1" applyFill="1" applyBorder="1"/>
    <xf numFmtId="0" fontId="3" fillId="10" borderId="1" xfId="0" applyFont="1" applyFill="1" applyBorder="1"/>
    <xf numFmtId="0" fontId="3" fillId="10" borderId="9" xfId="0" applyFont="1" applyFill="1" applyBorder="1"/>
    <xf numFmtId="0" fontId="0" fillId="10" borderId="11" xfId="0" applyFill="1" applyBorder="1"/>
    <xf numFmtId="0" fontId="0" fillId="10" borderId="1" xfId="0" applyFill="1" applyBorder="1"/>
    <xf numFmtId="0" fontId="0" fillId="10" borderId="9" xfId="0" applyFill="1" applyBorder="1"/>
    <xf numFmtId="0" fontId="0" fillId="10" borderId="8" xfId="0" applyFill="1" applyBorder="1"/>
    <xf numFmtId="0" fontId="0" fillId="10" borderId="10" xfId="0" applyFill="1" applyBorder="1"/>
    <xf numFmtId="0" fontId="6" fillId="0" borderId="4" xfId="0" applyFont="1" applyBorder="1"/>
    <xf numFmtId="0" fontId="6" fillId="10" borderId="4" xfId="0" applyFont="1" applyFill="1" applyBorder="1"/>
    <xf numFmtId="0" fontId="6" fillId="0" borderId="31" xfId="0" applyFont="1" applyBorder="1" applyAlignment="1">
      <alignment horizontal="right"/>
    </xf>
    <xf numFmtId="0" fontId="6" fillId="10" borderId="31" xfId="0" applyFont="1" applyFill="1" applyBorder="1" applyAlignment="1">
      <alignment horizontal="right"/>
    </xf>
    <xf numFmtId="0" fontId="6" fillId="0" borderId="30" xfId="0" applyFont="1" applyBorder="1" applyAlignment="1">
      <alignment horizontal="right"/>
    </xf>
    <xf numFmtId="0" fontId="5" fillId="3" borderId="1" xfId="0" applyFont="1" applyFill="1" applyBorder="1" applyAlignment="1">
      <alignment horizontal="center" vertical="top"/>
    </xf>
    <xf numFmtId="0" fontId="5" fillId="11" borderId="1" xfId="0" applyFont="1" applyFill="1" applyBorder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2" fillId="0" borderId="0" xfId="2"/>
    <xf numFmtId="0" fontId="2" fillId="13" borderId="0" xfId="2" applyFill="1"/>
    <xf numFmtId="0" fontId="5" fillId="2" borderId="1" xfId="0" applyFont="1" applyFill="1" applyBorder="1" applyAlignment="1">
      <alignment horizontal="center" vertical="top"/>
    </xf>
    <xf numFmtId="0" fontId="0" fillId="2" borderId="2" xfId="0" applyFill="1" applyBorder="1"/>
    <xf numFmtId="2" fontId="0" fillId="0" borderId="0" xfId="0" applyNumberFormat="1"/>
    <xf numFmtId="165" fontId="0" fillId="0" borderId="0" xfId="0" applyNumberFormat="1"/>
    <xf numFmtId="0" fontId="2" fillId="0" borderId="25" xfId="0" applyFont="1" applyBorder="1"/>
    <xf numFmtId="0" fontId="0" fillId="14" borderId="0" xfId="0" applyFill="1"/>
    <xf numFmtId="0" fontId="6" fillId="0" borderId="15" xfId="0" applyFont="1" applyBorder="1"/>
    <xf numFmtId="0" fontId="1" fillId="0" borderId="0" xfId="3"/>
    <xf numFmtId="0" fontId="0" fillId="15" borderId="0" xfId="0" applyFill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4">
    <cellStyle name="Normal" xfId="0" builtinId="0"/>
    <cellStyle name="Normal 2" xfId="1" xr:uid="{87602246-EC8C-4542-B859-DBAD7D7338E4}"/>
    <cellStyle name="Normal 3" xfId="2" xr:uid="{628CE57F-F4D3-482F-AB85-14F33F1AE2DF}"/>
    <cellStyle name="Normal 4" xfId="3" xr:uid="{7F255AD4-E002-488D-9BB8-DD9E2B3D6518}"/>
  </cellStyles>
  <dxfs count="0"/>
  <tableStyles count="0" defaultTableStyle="TableStyleMedium9" defaultPivotStyle="PivotStyleLight16"/>
  <colors>
    <mruColors>
      <color rgb="FFA27A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 Emissions</a:t>
            </a:r>
            <a:r>
              <a:rPr lang="tr-TR" baseline="0"/>
              <a:t> in ppm in 11kW flame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'13-06-25-francesca'!$K$54</c:f>
              <c:strCache>
                <c:ptCount val="1"/>
                <c:pt idx="0">
                  <c:v>No Steam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'13-06-25-francesca'!$J$55:$J$62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'13-06-25-francesca'!$K$55:$K$62</c:f>
              <c:numCache>
                <c:formatCode>General</c:formatCode>
                <c:ptCount val="8"/>
                <c:pt idx="0">
                  <c:v>4.9851292451935496</c:v>
                </c:pt>
                <c:pt idx="1">
                  <c:v>6.9648461699334314</c:v>
                </c:pt>
                <c:pt idx="2">
                  <c:v>8.8182391890905851</c:v>
                </c:pt>
                <c:pt idx="3">
                  <c:v>10.11119585166106</c:v>
                </c:pt>
                <c:pt idx="4">
                  <c:v>10.836103083746769</c:v>
                </c:pt>
                <c:pt idx="5">
                  <c:v>8.6705264272539893</c:v>
                </c:pt>
                <c:pt idx="6">
                  <c:v>19.96797219176791</c:v>
                </c:pt>
                <c:pt idx="7">
                  <c:v>17.26511439964419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3-42A7-94FD-D9D0BBD58BA5}"/>
            </c:ext>
          </c:extLst>
        </c:ser>
        <c:ser>
          <c:idx val="1"/>
          <c:order val="1"/>
          <c:tx>
            <c:strRef>
              <c:f>'13-06-25-francesca'!$L$54</c:f>
              <c:strCache>
                <c:ptCount val="1"/>
                <c:pt idx="0">
                  <c:v>Steam 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'13-06-25-francesca'!$J$55:$J$62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'13-06-25-francesca'!$L$55:$L$62</c:f>
              <c:numCache>
                <c:formatCode>General</c:formatCode>
                <c:ptCount val="8"/>
                <c:pt idx="0">
                  <c:v>2.8197950406702428</c:v>
                </c:pt>
                <c:pt idx="1">
                  <c:v>1.9643170825454459</c:v>
                </c:pt>
                <c:pt idx="2">
                  <c:v>3.0407978628447241</c:v>
                </c:pt>
                <c:pt idx="3">
                  <c:v>4.199545472074977</c:v>
                </c:pt>
                <c:pt idx="4">
                  <c:v>3.7807170679042867</c:v>
                </c:pt>
                <c:pt idx="5">
                  <c:v>4.384944905405459</c:v>
                </c:pt>
                <c:pt idx="6">
                  <c:v>13.2211096812697</c:v>
                </c:pt>
                <c:pt idx="7">
                  <c:v>10.931720797124679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03-42A7-94FD-D9D0BBD58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781536"/>
        <c:axId val="635786576"/>
      </c:scatterChart>
      <c:valAx>
        <c:axId val="63578153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Hydrogen</a:t>
                </a:r>
                <a:r>
                  <a:rPr lang="tr-TR" baseline="0"/>
                  <a:t> Blend Percentage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35786576"/>
        <c:crosses val="autoZero"/>
        <c:crossBetween val="midCat"/>
      </c:valAx>
      <c:valAx>
        <c:axId val="6357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</a:t>
                </a:r>
                <a:r>
                  <a:rPr lang="tr-TR" baseline="0"/>
                  <a:t> [ppm]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3578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 Emissions</a:t>
            </a:r>
            <a:r>
              <a:rPr lang="tr-TR" baseline="0"/>
              <a:t> in ppm in Pure H2 Flames with and without Steam Injection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'13-06-25-francesca'!$K$95</c:f>
              <c:strCache>
                <c:ptCount val="1"/>
                <c:pt idx="0">
                  <c:v>No Steam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'13-06-25-francesca'!$J$96:$J$99</c:f>
              <c:numCache>
                <c:formatCode>General</c:formatCode>
                <c:ptCount val="4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</c:numCache>
            </c:numRef>
          </c:xVal>
          <c:yVal>
            <c:numRef>
              <c:f>'13-06-25-francesca'!$J$96:$J$99</c:f>
              <c:numCache>
                <c:formatCode>General</c:formatCode>
                <c:ptCount val="4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2-4FFE-A556-3E77A4C6A538}"/>
            </c:ext>
          </c:extLst>
        </c:ser>
        <c:ser>
          <c:idx val="1"/>
          <c:order val="1"/>
          <c:tx>
            <c:strRef>
              <c:f>'13-06-25-francesca'!$L$95</c:f>
              <c:strCache>
                <c:ptCount val="1"/>
                <c:pt idx="0">
                  <c:v>Steam 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'13-06-25-francesca'!$J$96:$J$99</c:f>
              <c:numCache>
                <c:formatCode>General</c:formatCode>
                <c:ptCount val="4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</c:numCache>
            </c:numRef>
          </c:xVal>
          <c:yVal>
            <c:numRef>
              <c:f>'13-06-25-francesca'!$L$96:$L$99</c:f>
              <c:numCache>
                <c:formatCode>General</c:formatCode>
                <c:ptCount val="4"/>
                <c:pt idx="0">
                  <c:v>4.8751581610852623</c:v>
                </c:pt>
                <c:pt idx="1">
                  <c:v>2.0904540610516698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F2-4FFE-A556-3E77A4C6A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781536"/>
        <c:axId val="635786576"/>
      </c:scatterChart>
      <c:valAx>
        <c:axId val="635781536"/>
        <c:scaling>
          <c:orientation val="minMax"/>
          <c:max val="10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Burner Power [kW]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35786576"/>
        <c:crosses val="autoZero"/>
        <c:crossBetween val="midCat"/>
      </c:valAx>
      <c:valAx>
        <c:axId val="6357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</a:t>
                </a:r>
                <a:r>
                  <a:rPr lang="tr-TR" baseline="0"/>
                  <a:t> [ppm]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3578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Effect</a:t>
            </a:r>
            <a:r>
              <a:rPr lang="tr-TR" baseline="0"/>
              <a:t> of Steam Injection on </a:t>
            </a:r>
            <a:r>
              <a:rPr lang="tr-TR"/>
              <a:t>NO Emissions</a:t>
            </a:r>
            <a:r>
              <a:rPr lang="tr-TR" baseline="0"/>
              <a:t> for Full CH4 Flames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'18-06-25-andre'!$K$67:$K$75</c:f>
              <c:numCache>
                <c:formatCode>General</c:formatCode>
                <c:ptCount val="9"/>
                <c:pt idx="0">
                  <c:v>11</c:v>
                </c:pt>
                <c:pt idx="1">
                  <c:v>10.5</c:v>
                </c:pt>
                <c:pt idx="2">
                  <c:v>10</c:v>
                </c:pt>
                <c:pt idx="3">
                  <c:v>9.5</c:v>
                </c:pt>
                <c:pt idx="4">
                  <c:v>9</c:v>
                </c:pt>
                <c:pt idx="5">
                  <c:v>8.5</c:v>
                </c:pt>
                <c:pt idx="6">
                  <c:v>8</c:v>
                </c:pt>
                <c:pt idx="7">
                  <c:v>7.5</c:v>
                </c:pt>
                <c:pt idx="8">
                  <c:v>7</c:v>
                </c:pt>
              </c:numCache>
            </c:numRef>
          </c:cat>
          <c:val>
            <c:numRef>
              <c:f>'18-06-25-andre'!$L$67:$L$75</c:f>
              <c:numCache>
                <c:formatCode>General</c:formatCode>
                <c:ptCount val="9"/>
                <c:pt idx="0">
                  <c:v>30.130550782373351</c:v>
                </c:pt>
                <c:pt idx="1">
                  <c:v>27.999755310289789</c:v>
                </c:pt>
                <c:pt idx="2">
                  <c:v>20.783623374983929</c:v>
                </c:pt>
                <c:pt idx="3">
                  <c:v>18.300538414736518</c:v>
                </c:pt>
                <c:pt idx="4">
                  <c:v>11.821849596840989</c:v>
                </c:pt>
                <c:pt idx="5">
                  <c:v>6.7829106414078062</c:v>
                </c:pt>
                <c:pt idx="6">
                  <c:v>10.515703576405841</c:v>
                </c:pt>
                <c:pt idx="7">
                  <c:v>4.4120311010451543</c:v>
                </c:pt>
                <c:pt idx="8">
                  <c:v>5.5798915948299381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E2-4043-A3D6-0332AC4F29A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'18-06-25-andre'!$K$67:$K$75</c:f>
              <c:numCache>
                <c:formatCode>General</c:formatCode>
                <c:ptCount val="9"/>
                <c:pt idx="0">
                  <c:v>11</c:v>
                </c:pt>
                <c:pt idx="1">
                  <c:v>10.5</c:v>
                </c:pt>
                <c:pt idx="2">
                  <c:v>10</c:v>
                </c:pt>
                <c:pt idx="3">
                  <c:v>9.5</c:v>
                </c:pt>
                <c:pt idx="4">
                  <c:v>9</c:v>
                </c:pt>
                <c:pt idx="5">
                  <c:v>8.5</c:v>
                </c:pt>
                <c:pt idx="6">
                  <c:v>8</c:v>
                </c:pt>
                <c:pt idx="7">
                  <c:v>7.5</c:v>
                </c:pt>
                <c:pt idx="8">
                  <c:v>7</c:v>
                </c:pt>
              </c:numCache>
            </c:numRef>
          </c:cat>
          <c:val>
            <c:numRef>
              <c:f>'18-06-25-andre'!$M$67:$M$75</c:f>
              <c:numCache>
                <c:formatCode>General</c:formatCode>
                <c:ptCount val="9"/>
                <c:pt idx="0">
                  <c:v>20.753817135135069</c:v>
                </c:pt>
                <c:pt idx="1">
                  <c:v>14.89973932184199</c:v>
                </c:pt>
                <c:pt idx="2">
                  <c:v>11.530080706867951</c:v>
                </c:pt>
                <c:pt idx="3">
                  <c:v>6.8409350335401298</c:v>
                </c:pt>
                <c:pt idx="4">
                  <c:v>1.6079676793171811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E2-4043-A3D6-0332AC4F2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786280"/>
        <c:axId val="609781960"/>
      </c:lineChart>
      <c:catAx>
        <c:axId val="609786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Burner</a:t>
                </a:r>
                <a:r>
                  <a:rPr lang="tr-TR" baseline="0"/>
                  <a:t> Power [kW]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09781960"/>
        <c:crosses val="autoZero"/>
        <c:auto val="1"/>
        <c:lblAlgn val="ctr"/>
        <c:lblOffset val="100"/>
        <c:noMultiLvlLbl val="0"/>
      </c:catAx>
      <c:valAx>
        <c:axId val="60978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09786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 Emissions</a:t>
            </a:r>
            <a:r>
              <a:rPr lang="tr-TR" baseline="0"/>
              <a:t> in 9kW Burner with and without Steam Injection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'18-06-25-andre'!$L$83</c:f>
              <c:strCache>
                <c:ptCount val="1"/>
                <c:pt idx="0">
                  <c:v>No Steam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'18-06-25-andre'!$K$85:$K$92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'18-06-25-andre'!$L$85:$L$92</c:f>
              <c:numCache>
                <c:formatCode>General</c:formatCode>
                <c:ptCount val="8"/>
                <c:pt idx="0">
                  <c:v>0.88172613767900876</c:v>
                </c:pt>
                <c:pt idx="1">
                  <c:v>1.2772062734457159</c:v>
                </c:pt>
                <c:pt idx="2">
                  <c:v>1.942219772865142</c:v>
                </c:pt>
                <c:pt idx="3">
                  <c:v>3.158278144531995</c:v>
                </c:pt>
                <c:pt idx="4">
                  <c:v>3.4379075327227189</c:v>
                </c:pt>
                <c:pt idx="5">
                  <c:v>9.8967999074517223</c:v>
                </c:pt>
                <c:pt idx="6">
                  <c:v>11.20042199541809</c:v>
                </c:pt>
                <c:pt idx="7">
                  <c:v>6.3152444824339851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37-48D7-A357-8172383F1CA7}"/>
            </c:ext>
          </c:extLst>
        </c:ser>
        <c:ser>
          <c:idx val="1"/>
          <c:order val="1"/>
          <c:tx>
            <c:strRef>
              <c:f>'18-06-25-andre'!$M$83</c:f>
              <c:strCache>
                <c:ptCount val="1"/>
                <c:pt idx="0">
                  <c:v>Steam 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'18-06-25-andre'!$K$85:$K$92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cat>
          <c:val>
            <c:numRef>
              <c:f>'18-06-25-andre'!$M$85:$M$92</c:f>
              <c:numCache>
                <c:formatCode>General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0.54252912094390471</c:v>
                </c:pt>
                <c:pt idx="5">
                  <c:v>0.44860598758909609</c:v>
                </c:pt>
                <c:pt idx="6">
                  <c:v>2.430543152542858</c:v>
                </c:pt>
                <c:pt idx="7">
                  <c:v>3.1467039982477818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7-48D7-A357-8172383F1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421280"/>
        <c:axId val="411421640"/>
      </c:lineChart>
      <c:catAx>
        <c:axId val="411421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Hydrogen Blend</a:t>
                </a:r>
                <a:r>
                  <a:rPr lang="tr-TR" baseline="0"/>
                  <a:t> Percentge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411421640"/>
        <c:crosses val="autoZero"/>
        <c:auto val="1"/>
        <c:lblAlgn val="ctr"/>
        <c:lblOffset val="100"/>
        <c:noMultiLvlLbl val="0"/>
      </c:catAx>
      <c:valAx>
        <c:axId val="41142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41142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20.06-NO-STEAM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'20-06-25-sarah'!$H$44:$H$51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'20-06-25-sarah'!$I$44:$I$51</c:f>
              <c:numCache>
                <c:formatCode>General</c:formatCode>
                <c:ptCount val="8"/>
                <c:pt idx="0">
                  <c:v>2.2310613257228038</c:v>
                </c:pt>
                <c:pt idx="1">
                  <c:v>3.092488824118798</c:v>
                </c:pt>
                <c:pt idx="2">
                  <c:v>4.6168553722438528</c:v>
                </c:pt>
                <c:pt idx="3">
                  <c:v>5.7978659864572366</c:v>
                </c:pt>
                <c:pt idx="4">
                  <c:v>6.2121313493698844</c:v>
                </c:pt>
                <c:pt idx="5">
                  <c:v>11.913249562624779</c:v>
                </c:pt>
                <c:pt idx="6">
                  <c:v>13.407323275078051</c:v>
                </c:pt>
                <c:pt idx="7">
                  <c:v>10.36785233710423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7A-4EA9-9FE0-7CFC78BA408D}"/>
            </c:ext>
          </c:extLst>
        </c:ser>
        <c:ser>
          <c:idx val="1"/>
          <c:order val="1"/>
          <c:tx>
            <c:v>23.06-NO-STEAM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'20-06-25-sarah'!$H$60:$H$67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'20-06-25-sarah'!$I$60:$I$67</c:f>
              <c:numCache>
                <c:formatCode>General</c:formatCode>
                <c:ptCount val="8"/>
                <c:pt idx="0">
                  <c:v>2.016392582428908</c:v>
                </c:pt>
                <c:pt idx="1">
                  <c:v>2.6932081442612872</c:v>
                </c:pt>
                <c:pt idx="2">
                  <c:v>4.2064125120120499</c:v>
                </c:pt>
                <c:pt idx="3">
                  <c:v>5.5773089576263084</c:v>
                </c:pt>
                <c:pt idx="4">
                  <c:v>5.6071590618653726</c:v>
                </c:pt>
                <c:pt idx="5">
                  <c:v>12.417720114319669</c:v>
                </c:pt>
                <c:pt idx="6">
                  <c:v>14.138469667491799</c:v>
                </c:pt>
                <c:pt idx="7">
                  <c:v>10.216649789639449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7A-4EA9-9FE0-7CFC78BA408D}"/>
            </c:ext>
          </c:extLst>
        </c:ser>
        <c:ser>
          <c:idx val="2"/>
          <c:order val="2"/>
          <c:tx>
            <c:v>26.06-NO-STEAM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'20-06-25-sarah'!$H$74:$H$76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'20-06-25-sarah'!$I$74:$I$76</c:f>
              <c:numCache>
                <c:formatCode>General</c:formatCode>
                <c:ptCount val="3"/>
                <c:pt idx="0">
                  <c:v>3.963019604370837</c:v>
                </c:pt>
                <c:pt idx="1">
                  <c:v>5.6981683368704559</c:v>
                </c:pt>
                <c:pt idx="2">
                  <c:v>13.043785853101721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7A-4EA9-9FE0-7CFC78BA408D}"/>
            </c:ext>
          </c:extLst>
        </c:ser>
        <c:ser>
          <c:idx val="3"/>
          <c:order val="3"/>
          <c:tx>
            <c:v>20.06-STEAM-9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('20-06-25-sarah'!$H$44,'20-06-25-sarah'!$H$46:$H$51)</c:f>
              <c:numCache>
                <c:formatCode>General</c:formatCode>
                <c:ptCount val="7"/>
                <c:pt idx="0">
                  <c:v>20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100</c:v>
                </c:pt>
              </c:numCache>
            </c:numRef>
          </c:xVal>
          <c:yVal>
            <c:numRef>
              <c:f>('20-06-25-sarah'!$O$44,'20-06-25-sarah'!$O$46:$O$51)</c:f>
              <c:numCache>
                <c:formatCode>General</c:formatCode>
                <c:ptCount val="7"/>
                <c:pt idx="0">
                  <c:v>0.56818574869964888</c:v>
                </c:pt>
                <c:pt idx="1">
                  <c:v>2.4805669202524072</c:v>
                </c:pt>
                <c:pt idx="2">
                  <c:v>3.829995469252268</c:v>
                </c:pt>
                <c:pt idx="3">
                  <c:v>1.803917894020179</c:v>
                </c:pt>
                <c:pt idx="4">
                  <c:v>8.845218171428531</c:v>
                </c:pt>
                <c:pt idx="5">
                  <c:v>8.293856131491987</c:v>
                </c:pt>
                <c:pt idx="6">
                  <c:v>5.7941024212504546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7A-4EA9-9FE0-7CFC78BA408D}"/>
            </c:ext>
          </c:extLst>
        </c:ser>
        <c:ser>
          <c:idx val="4"/>
          <c:order val="4"/>
          <c:tx>
            <c:v>23.06-STEAM-9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'20-06-25-sarah'!$H$60:$H$67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'20-06-25-sarah'!$O$60:$O$67</c:f>
              <c:numCache>
                <c:formatCode>General</c:formatCode>
                <c:ptCount val="8"/>
                <c:pt idx="0">
                  <c:v>0.72619223304920721</c:v>
                </c:pt>
                <c:pt idx="1">
                  <c:v>1.2864928827522699</c:v>
                </c:pt>
                <c:pt idx="2">
                  <c:v>0.76598710839792805</c:v>
                </c:pt>
                <c:pt idx="3">
                  <c:v>1.5819919546995</c:v>
                </c:pt>
                <c:pt idx="4">
                  <c:v>2.4131467959641641</c:v>
                </c:pt>
                <c:pt idx="5">
                  <c:v>10.14533667610988</c:v>
                </c:pt>
                <c:pt idx="6">
                  <c:v>7.0738231776673119</c:v>
                </c:pt>
                <c:pt idx="7">
                  <c:v>6.4530294599987208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F7A-4EA9-9FE0-7CFC78BA408D}"/>
            </c:ext>
          </c:extLst>
        </c:ser>
        <c:ser>
          <c:idx val="5"/>
          <c:order val="5"/>
          <c:tx>
            <c:v>26.06-STEAM-9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'20-06-25-sarah'!$H$74:$H$76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'20-06-25-sarah'!$O$74:$O$76</c:f>
              <c:numCache>
                <c:formatCode>General</c:formatCode>
                <c:ptCount val="3"/>
                <c:pt idx="0">
                  <c:v>2.364862606498122</c:v>
                </c:pt>
                <c:pt idx="1">
                  <c:v>1.1864723130531121</c:v>
                </c:pt>
                <c:pt idx="2">
                  <c:v>7.9753300543270154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F7A-4EA9-9FE0-7CFC78BA4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666360"/>
        <c:axId val="668667080"/>
      </c:scatterChart>
      <c:valAx>
        <c:axId val="668666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68667080"/>
        <c:crosses val="autoZero"/>
        <c:crossBetween val="midCat"/>
      </c:valAx>
      <c:valAx>
        <c:axId val="66866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68666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</a:t>
            </a:r>
            <a:r>
              <a:rPr lang="tr-TR" baseline="0"/>
              <a:t> Emissions in H2 &amp; CH4 Blend Fuel with Side Steam Injection Configuration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'23-06-25-francesca'!$I$45:$N$45</c:f>
              <c:strCache>
                <c:ptCount val="1"/>
                <c:pt idx="0">
                  <c:v>No Steam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'23-06-25-francesca'!$H$47:$H$54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'23-06-25-francesca'!$I$47:$I$54</c:f>
              <c:numCache>
                <c:formatCode>General</c:formatCode>
                <c:ptCount val="8"/>
                <c:pt idx="0">
                  <c:v>2.016392582428908</c:v>
                </c:pt>
                <c:pt idx="1">
                  <c:v>2.6932081442612872</c:v>
                </c:pt>
                <c:pt idx="2">
                  <c:v>4.2064125120120499</c:v>
                </c:pt>
                <c:pt idx="3">
                  <c:v>5.5773089576263084</c:v>
                </c:pt>
                <c:pt idx="4">
                  <c:v>5.6071590618653726</c:v>
                </c:pt>
                <c:pt idx="5">
                  <c:v>12.417720114319669</c:v>
                </c:pt>
                <c:pt idx="6">
                  <c:v>14.138469667491799</c:v>
                </c:pt>
                <c:pt idx="7">
                  <c:v>10.216649789639449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46-441F-A11D-C97974CB2D15}"/>
            </c:ext>
          </c:extLst>
        </c:ser>
        <c:ser>
          <c:idx val="1"/>
          <c:order val="1"/>
          <c:tx>
            <c:strRef>
              <c:f>'23-06-25-francesca'!$U$45:$Z$45</c:f>
              <c:strCache>
                <c:ptCount val="1"/>
                <c:pt idx="0">
                  <c:v>Steam 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'23-06-25-francesca'!$H$47:$H$54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'23-06-25-francesca'!$U$47:$U$54</c:f>
              <c:numCache>
                <c:formatCode>General</c:formatCode>
                <c:ptCount val="8"/>
                <c:pt idx="0">
                  <c:v>0.75046559927391743</c:v>
                </c:pt>
                <c:pt idx="1">
                  <c:v>1.0790356038416491</c:v>
                </c:pt>
                <c:pt idx="2">
                  <c:v>2.9570275650123241</c:v>
                </c:pt>
                <c:pt idx="3">
                  <c:v>1.7864867687884869</c:v>
                </c:pt>
                <c:pt idx="4">
                  <c:v>2.5685490687239652</c:v>
                </c:pt>
                <c:pt idx="5">
                  <c:v>9.7767888559859877</c:v>
                </c:pt>
                <c:pt idx="6">
                  <c:v>9.753539651006804</c:v>
                </c:pt>
                <c:pt idx="7">
                  <c:v>7.6041882015191593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46-441F-A11D-C97974CB2D15}"/>
            </c:ext>
          </c:extLst>
        </c:ser>
        <c:ser>
          <c:idx val="2"/>
          <c:order val="2"/>
          <c:tx>
            <c:strRef>
              <c:f>'23-06-25-francesca'!$O$45:$T$45</c:f>
              <c:strCache>
                <c:ptCount val="1"/>
                <c:pt idx="0">
                  <c:v>Steam 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'23-06-25-francesca'!$H$47:$H$54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'23-06-25-francesca'!$O$47:$O$54</c:f>
              <c:numCache>
                <c:formatCode>General</c:formatCode>
                <c:ptCount val="8"/>
                <c:pt idx="0">
                  <c:v>0.72619223304920721</c:v>
                </c:pt>
                <c:pt idx="1">
                  <c:v>1.2864928827522699</c:v>
                </c:pt>
                <c:pt idx="2">
                  <c:v>0.76598710839792805</c:v>
                </c:pt>
                <c:pt idx="3">
                  <c:v>1.5819919546995</c:v>
                </c:pt>
                <c:pt idx="4">
                  <c:v>2.4131467959641641</c:v>
                </c:pt>
                <c:pt idx="5">
                  <c:v>10.14533667610988</c:v>
                </c:pt>
                <c:pt idx="6">
                  <c:v>7.0738231776673119</c:v>
                </c:pt>
                <c:pt idx="7">
                  <c:v>6.4530294599987208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46-441F-A11D-C97974CB2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966488"/>
        <c:axId val="550961088"/>
      </c:scatterChart>
      <c:valAx>
        <c:axId val="550966488"/>
        <c:scaling>
          <c:orientation val="minMax"/>
          <c:max val="100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Hydrogen Blend Percentage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550961088"/>
        <c:crosses val="autoZero"/>
        <c:crossBetween val="midCat"/>
      </c:valAx>
      <c:valAx>
        <c:axId val="55096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550966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 Emissions in H2</a:t>
            </a:r>
            <a:r>
              <a:rPr lang="tr-TR" baseline="0"/>
              <a:t> &amp; CH4 Blend Fuel in Axial Steam Injection Configuration</a:t>
            </a:r>
            <a:endParaRPr lang="tr-T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'25-06-25-francesca'!$I$63:$N$63</c:f>
              <c:strCache>
                <c:ptCount val="1"/>
                <c:pt idx="0">
                  <c:v>No Steam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'25-06-25-francesca'!$H$65:$H$69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xVal>
          <c:yVal>
            <c:numRef>
              <c:f>'25-06-25-francesca'!$I$65:$I$69</c:f>
              <c:numCache>
                <c:formatCode>General</c:formatCode>
                <c:ptCount val="5"/>
                <c:pt idx="0">
                  <c:v>4.1304643948872881</c:v>
                </c:pt>
                <c:pt idx="1">
                  <c:v>4.7153715030919079</c:v>
                </c:pt>
                <c:pt idx="2">
                  <c:v>11.99174977705214</c:v>
                </c:pt>
                <c:pt idx="3">
                  <c:v>12.42246892353325</c:v>
                </c:pt>
                <c:pt idx="4">
                  <c:v>14.138469667491799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B-42A9-9BFF-6C9F41851D51}"/>
            </c:ext>
          </c:extLst>
        </c:ser>
        <c:ser>
          <c:idx val="4"/>
          <c:order val="1"/>
          <c:tx>
            <c:strRef>
              <c:f>'25-06-25-francesca'!$AG$63:$AL$63</c:f>
              <c:strCache>
                <c:ptCount val="1"/>
                <c:pt idx="0">
                  <c:v>Steam 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'25-06-25-francesca'!$H$65:$H$69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xVal>
          <c:yVal>
            <c:numRef>
              <c:f>'25-06-25-francesca'!$AG$65:$AG$69</c:f>
              <c:numCache>
                <c:formatCode>General</c:formatCode>
                <c:ptCount val="5"/>
                <c:pt idx="0">
                  <c:v>1.7699746970901029</c:v>
                </c:pt>
                <c:pt idx="1">
                  <c:v>2.4082981073396139</c:v>
                </c:pt>
                <c:pt idx="2">
                  <c:v>6.5547314031545483</c:v>
                </c:pt>
                <c:pt idx="3">
                  <c:v>7.9067892953048373</c:v>
                </c:pt>
                <c:pt idx="4">
                  <c:v>5.4983079375622106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7B-42A9-9BFF-6C9F41851D51}"/>
            </c:ext>
          </c:extLst>
        </c:ser>
        <c:ser>
          <c:idx val="3"/>
          <c:order val="2"/>
          <c:tx>
            <c:strRef>
              <c:f>'25-06-25-francesca'!$AA$63:$AF$63</c:f>
              <c:strCache>
                <c:ptCount val="1"/>
                <c:pt idx="0">
                  <c:v>Steam 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'25-06-25-francesca'!$H$65:$H$69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xVal>
          <c:yVal>
            <c:numRef>
              <c:f>'25-06-25-francesca'!$AA$65:$AA$69</c:f>
              <c:numCache>
                <c:formatCode>General</c:formatCode>
                <c:ptCount val="5"/>
                <c:pt idx="0">
                  <c:v>1.4938152443993</c:v>
                </c:pt>
                <c:pt idx="1">
                  <c:v>2.074599270294569</c:v>
                </c:pt>
                <c:pt idx="2">
                  <c:v>5.4625491540984248</c:v>
                </c:pt>
                <c:pt idx="3">
                  <c:v>7.1237610149556003</c:v>
                </c:pt>
                <c:pt idx="4">
                  <c:v>5.0217206985719747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7B-42A9-9BFF-6C9F41851D51}"/>
            </c:ext>
          </c:extLst>
        </c:ser>
        <c:ser>
          <c:idx val="2"/>
          <c:order val="3"/>
          <c:tx>
            <c:strRef>
              <c:f>'25-06-25-francesca'!$U$63:$Z$63</c:f>
              <c:strCache>
                <c:ptCount val="1"/>
                <c:pt idx="0">
                  <c:v>Steam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'25-06-25-francesca'!$H$65:$H$69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xVal>
          <c:yVal>
            <c:numRef>
              <c:f>'25-06-25-francesca'!$U$65:$U$69</c:f>
              <c:numCache>
                <c:formatCode>General</c:formatCode>
                <c:ptCount val="5"/>
                <c:pt idx="0">
                  <c:v>1.053287915308468</c:v>
                </c:pt>
                <c:pt idx="1">
                  <c:v>1.5754737373608261</c:v>
                </c:pt>
                <c:pt idx="2">
                  <c:v>2.5468865282567812</c:v>
                </c:pt>
                <c:pt idx="3">
                  <c:v>5.6902133584146313</c:v>
                </c:pt>
                <c:pt idx="4">
                  <c:v>4.2586664267948704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7B-42A9-9BFF-6C9F41851D51}"/>
            </c:ext>
          </c:extLst>
        </c:ser>
        <c:ser>
          <c:idx val="1"/>
          <c:order val="4"/>
          <c:tx>
            <c:strRef>
              <c:f>'25-06-25-francesca'!$O$63:$T$63</c:f>
              <c:strCache>
                <c:ptCount val="1"/>
                <c:pt idx="0">
                  <c:v>Steam 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'25-06-25-francesca'!$H$65:$H$69</c:f>
              <c:numCache>
                <c:formatCode>General</c:formatCode>
                <c:ptCount val="5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</c:numCache>
            </c:numRef>
          </c:xVal>
          <c:yVal>
            <c:numRef>
              <c:f>'25-06-25-francesca'!$O$65:$O$69</c:f>
              <c:numCache>
                <c:formatCode>General</c:formatCode>
                <c:ptCount val="5"/>
                <c:pt idx="0">
                  <c:v>0.95467336962862714</c:v>
                </c:pt>
                <c:pt idx="1">
                  <c:v>1.3562252903961081</c:v>
                </c:pt>
                <c:pt idx="2">
                  <c:v>2.3297961631206552</c:v>
                </c:pt>
                <c:pt idx="3">
                  <c:v>5.4041322890245533</c:v>
                </c:pt>
                <c:pt idx="4">
                  <c:v>3.9918261208470471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7B-42A9-9BFF-6C9F41851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364000"/>
        <c:axId val="603357160"/>
      </c:scatterChart>
      <c:valAx>
        <c:axId val="603364000"/>
        <c:scaling>
          <c:orientation val="minMax"/>
          <c:max val="8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Hydrogen Blend Perventage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03357160"/>
        <c:crosses val="autoZero"/>
        <c:crossBetween val="midCat"/>
      </c:valAx>
      <c:valAx>
        <c:axId val="60335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</a:t>
                </a:r>
                <a:r>
                  <a:rPr lang="tr-TR" baseline="0"/>
                  <a:t> [ppm]</a:t>
                </a:r>
                <a:endParaRPr lang="tr-T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03364000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tr-TR"/>
              <a:t>NO Emissions at Different Steam Levels (Side Injection Configuration)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'26-06-25-francesca'!$I$45:$N$45</c:f>
              <c:strCache>
                <c:ptCount val="1"/>
                <c:pt idx="0">
                  <c:v>No Steam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'26-06-25-francesca'!$H$47:$H$50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</c:numCache>
            </c:numRef>
          </c:xVal>
          <c:yVal>
            <c:numRef>
              <c:f>'26-06-25-francesca'!$I$47:$I$50</c:f>
              <c:numCache>
                <c:formatCode>General</c:formatCode>
                <c:ptCount val="4"/>
                <c:pt idx="0">
                  <c:v>3.963019604370837</c:v>
                </c:pt>
                <c:pt idx="1">
                  <c:v>5.6981683368704559</c:v>
                </c:pt>
                <c:pt idx="2">
                  <c:v>13.043785853101721</c:v>
                </c:pt>
                <c:pt idx="3">
                  <c:v>4.3792295963105339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93-4DAB-888E-4BB76542A6EE}"/>
            </c:ext>
          </c:extLst>
        </c:ser>
        <c:ser>
          <c:idx val="4"/>
          <c:order val="1"/>
          <c:tx>
            <c:strRef>
              <c:f>'26-06-25-francesca'!$AG$45:$AL$45</c:f>
              <c:strCache>
                <c:ptCount val="1"/>
                <c:pt idx="0">
                  <c:v>Steam 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'26-06-25-francesca'!$H$47:$H$50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</c:numCache>
            </c:numRef>
          </c:xVal>
          <c:yVal>
            <c:numRef>
              <c:f>'26-06-25-francesca'!$AG$47:$AG$50</c:f>
              <c:numCache>
                <c:formatCode>General</c:formatCode>
                <c:ptCount val="4"/>
                <c:pt idx="0">
                  <c:v>2.7404076304942042</c:v>
                </c:pt>
                <c:pt idx="1">
                  <c:v>3.2017924214288391</c:v>
                </c:pt>
                <c:pt idx="2">
                  <c:v>8.9681419424108562</c:v>
                </c:pt>
                <c:pt idx="3">
                  <c:v>3.6783667691719568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293-4DAB-888E-4BB76542A6EE}"/>
            </c:ext>
          </c:extLst>
        </c:ser>
        <c:ser>
          <c:idx val="3"/>
          <c:order val="2"/>
          <c:tx>
            <c:strRef>
              <c:f>'26-06-25-francesca'!$AA$45:$AF$45</c:f>
              <c:strCache>
                <c:ptCount val="1"/>
                <c:pt idx="0">
                  <c:v>Steam 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'26-06-25-francesca'!$H$47:$H$50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</c:numCache>
            </c:numRef>
          </c:xVal>
          <c:yVal>
            <c:numRef>
              <c:f>'26-06-25-francesca'!$AA$47:$AA$50</c:f>
              <c:numCache>
                <c:formatCode>General</c:formatCode>
                <c:ptCount val="4"/>
                <c:pt idx="0">
                  <c:v>2.7087512128726789</c:v>
                </c:pt>
                <c:pt idx="1">
                  <c:v>1.9313768643992291</c:v>
                </c:pt>
                <c:pt idx="2">
                  <c:v>7.7477286548734474</c:v>
                </c:pt>
                <c:pt idx="3">
                  <c:v>3.6293941525851978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293-4DAB-888E-4BB76542A6EE}"/>
            </c:ext>
          </c:extLst>
        </c:ser>
        <c:ser>
          <c:idx val="2"/>
          <c:order val="3"/>
          <c:tx>
            <c:strRef>
              <c:f>'26-06-25-francesca'!$U$45:$Z$45</c:f>
              <c:strCache>
                <c:ptCount val="1"/>
                <c:pt idx="0">
                  <c:v>Steam 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'26-06-25-francesca'!$H$47:$H$50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</c:numCache>
            </c:numRef>
          </c:xVal>
          <c:yVal>
            <c:numRef>
              <c:f>'26-06-25-francesca'!$U$47:$U$50</c:f>
              <c:numCache>
                <c:formatCode>General</c:formatCode>
                <c:ptCount val="4"/>
                <c:pt idx="0">
                  <c:v>2.4064267698662261</c:v>
                </c:pt>
                <c:pt idx="1">
                  <c:v>0.83295269372957026</c:v>
                </c:pt>
                <c:pt idx="2">
                  <c:v>8.4834951958501374</c:v>
                </c:pt>
                <c:pt idx="3">
                  <c:v>3.7681326411527918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293-4DAB-888E-4BB76542A6EE}"/>
            </c:ext>
          </c:extLst>
        </c:ser>
        <c:ser>
          <c:idx val="1"/>
          <c:order val="4"/>
          <c:tx>
            <c:strRef>
              <c:f>'26-06-25-francesca'!$O$45:$T$45</c:f>
              <c:strCache>
                <c:ptCount val="1"/>
                <c:pt idx="0">
                  <c:v>Steam 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'26-06-25-francesca'!$H$47:$H$50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80</c:v>
                </c:pt>
                <c:pt idx="3">
                  <c:v>100</c:v>
                </c:pt>
              </c:numCache>
            </c:numRef>
          </c:xVal>
          <c:yVal>
            <c:numRef>
              <c:f>'26-06-25-francesca'!$O$47:$O$50</c:f>
              <c:numCache>
                <c:formatCode>General</c:formatCode>
                <c:ptCount val="4"/>
                <c:pt idx="0">
                  <c:v>2.364862606498122</c:v>
                </c:pt>
                <c:pt idx="1">
                  <c:v>1.1864723130531121</c:v>
                </c:pt>
                <c:pt idx="2">
                  <c:v>7.9753300543270154</c:v>
                </c:pt>
                <c:pt idx="3">
                  <c:v>3.884366005698682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293-4DAB-888E-4BB76542A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679784"/>
        <c:axId val="406681944"/>
      </c:scatterChart>
      <c:valAx>
        <c:axId val="406679784"/>
        <c:scaling>
          <c:orientation val="minMax"/>
          <c:max val="8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Hydrogen Bland Percentage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406681944"/>
        <c:crosses val="autoZero"/>
        <c:crossBetween val="midCat"/>
        <c:majorUnit val="20"/>
      </c:valAx>
      <c:valAx>
        <c:axId val="40668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/>
                  <a:t>NO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406679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20.06-NO-STEAM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'Comparison-test1'!$H$44:$H$51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'Comparison-test1'!$I$44:$I$51</c:f>
              <c:numCache>
                <c:formatCode>General</c:formatCode>
                <c:ptCount val="8"/>
                <c:pt idx="0">
                  <c:v>2.2310613257228038</c:v>
                </c:pt>
                <c:pt idx="1">
                  <c:v>3.092488824118798</c:v>
                </c:pt>
                <c:pt idx="2">
                  <c:v>4.6168553722438528</c:v>
                </c:pt>
                <c:pt idx="3">
                  <c:v>5.7978659864572366</c:v>
                </c:pt>
                <c:pt idx="4">
                  <c:v>6.2121313493698844</c:v>
                </c:pt>
                <c:pt idx="5">
                  <c:v>11.913249562624779</c:v>
                </c:pt>
                <c:pt idx="6">
                  <c:v>13.407323275078051</c:v>
                </c:pt>
                <c:pt idx="7">
                  <c:v>10.36785233710423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F1-46B5-98F2-90FCA360EEFD}"/>
            </c:ext>
          </c:extLst>
        </c:ser>
        <c:ser>
          <c:idx val="1"/>
          <c:order val="1"/>
          <c:tx>
            <c:v>23.06-NO-STEAM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'Comparison-test1'!$H$60:$H$67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'Comparison-test1'!$I$60:$I$67</c:f>
              <c:numCache>
                <c:formatCode>General</c:formatCode>
                <c:ptCount val="8"/>
                <c:pt idx="0">
                  <c:v>2.016392582428908</c:v>
                </c:pt>
                <c:pt idx="1">
                  <c:v>2.6932081442612872</c:v>
                </c:pt>
                <c:pt idx="2">
                  <c:v>4.2064125120120499</c:v>
                </c:pt>
                <c:pt idx="3">
                  <c:v>5.5773089576263084</c:v>
                </c:pt>
                <c:pt idx="4">
                  <c:v>5.6071590618653726</c:v>
                </c:pt>
                <c:pt idx="5">
                  <c:v>12.417720114319669</c:v>
                </c:pt>
                <c:pt idx="6">
                  <c:v>14.138469667491799</c:v>
                </c:pt>
                <c:pt idx="7">
                  <c:v>10.216649789639449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F1-46B5-98F2-90FCA360EEFD}"/>
            </c:ext>
          </c:extLst>
        </c:ser>
        <c:ser>
          <c:idx val="2"/>
          <c:order val="2"/>
          <c:tx>
            <c:v>26.06-NO-STEAM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'Comparison-test1'!$H$74:$H$76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'Comparison-test1'!$I$74:$I$76</c:f>
              <c:numCache>
                <c:formatCode>General</c:formatCode>
                <c:ptCount val="3"/>
                <c:pt idx="0">
                  <c:v>3.963019604370837</c:v>
                </c:pt>
                <c:pt idx="1">
                  <c:v>5.6981683368704559</c:v>
                </c:pt>
                <c:pt idx="2">
                  <c:v>13.043785853101721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F1-46B5-98F2-90FCA360EEFD}"/>
            </c:ext>
          </c:extLst>
        </c:ser>
        <c:ser>
          <c:idx val="3"/>
          <c:order val="3"/>
          <c:tx>
            <c:v>20.06-STEAM-9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('Comparison-test1'!$H$44,'Comparison-test1'!$H$46:$H$51)</c:f>
              <c:numCache>
                <c:formatCode>General</c:formatCode>
                <c:ptCount val="7"/>
                <c:pt idx="0">
                  <c:v>20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100</c:v>
                </c:pt>
              </c:numCache>
            </c:numRef>
          </c:xVal>
          <c:yVal>
            <c:numRef>
              <c:f>('Comparison-test1'!$O$44,'Comparison-test1'!$O$46:$O$51)</c:f>
              <c:numCache>
                <c:formatCode>General</c:formatCode>
                <c:ptCount val="7"/>
                <c:pt idx="0">
                  <c:v>0.56818574869964888</c:v>
                </c:pt>
                <c:pt idx="1">
                  <c:v>2.4805669202524072</c:v>
                </c:pt>
                <c:pt idx="2">
                  <c:v>3.829995469252268</c:v>
                </c:pt>
                <c:pt idx="3">
                  <c:v>1.803917894020179</c:v>
                </c:pt>
                <c:pt idx="4">
                  <c:v>8.845218171428531</c:v>
                </c:pt>
                <c:pt idx="5">
                  <c:v>8.293856131491987</c:v>
                </c:pt>
                <c:pt idx="6">
                  <c:v>5.7941024212504546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F1-46B5-98F2-90FCA360EEFD}"/>
            </c:ext>
          </c:extLst>
        </c:ser>
        <c:ser>
          <c:idx val="4"/>
          <c:order val="4"/>
          <c:tx>
            <c:v>23.06-STEAM-9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'Comparison-test1'!$H$60:$H$67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'Comparison-test1'!$O$60:$O$67</c:f>
              <c:numCache>
                <c:formatCode>General</c:formatCode>
                <c:ptCount val="8"/>
                <c:pt idx="0">
                  <c:v>0.72619223304920721</c:v>
                </c:pt>
                <c:pt idx="1">
                  <c:v>1.2864928827522699</c:v>
                </c:pt>
                <c:pt idx="2">
                  <c:v>0.76598710839792805</c:v>
                </c:pt>
                <c:pt idx="3">
                  <c:v>1.5819919546995</c:v>
                </c:pt>
                <c:pt idx="4">
                  <c:v>2.4131467959641641</c:v>
                </c:pt>
                <c:pt idx="5">
                  <c:v>10.14533667610988</c:v>
                </c:pt>
                <c:pt idx="6">
                  <c:v>7.0738231776673119</c:v>
                </c:pt>
                <c:pt idx="7">
                  <c:v>6.4530294599987208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F1-46B5-98F2-90FCA360EEFD}"/>
            </c:ext>
          </c:extLst>
        </c:ser>
        <c:ser>
          <c:idx val="5"/>
          <c:order val="5"/>
          <c:tx>
            <c:v>26.06-STEAM-9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'Comparison-test1'!$H$74:$H$76</c:f>
              <c:numCache>
                <c:formatCode>General</c:formatCode>
                <c:ptCount val="3"/>
                <c:pt idx="0">
                  <c:v>40</c:v>
                </c:pt>
                <c:pt idx="1">
                  <c:v>60</c:v>
                </c:pt>
                <c:pt idx="2">
                  <c:v>80</c:v>
                </c:pt>
              </c:numCache>
            </c:numRef>
          </c:xVal>
          <c:yVal>
            <c:numRef>
              <c:f>'Comparison-test1'!$O$74:$O$76</c:f>
              <c:numCache>
                <c:formatCode>General</c:formatCode>
                <c:ptCount val="3"/>
                <c:pt idx="0">
                  <c:v>2.364862606498122</c:v>
                </c:pt>
                <c:pt idx="1">
                  <c:v>1.1864723130531121</c:v>
                </c:pt>
                <c:pt idx="2">
                  <c:v>7.9753300543270154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5F1-46B5-98F2-90FCA360E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666360"/>
        <c:axId val="668667080"/>
      </c:scatterChart>
      <c:valAx>
        <c:axId val="668666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68667080"/>
        <c:crosses val="autoZero"/>
        <c:crossBetween val="midCat"/>
      </c:valAx>
      <c:valAx>
        <c:axId val="66866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668666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2132984</xdr:colOff>
      <xdr:row>50</xdr:row>
      <xdr:rowOff>44822</xdr:rowOff>
    </xdr:from>
    <xdr:to>
      <xdr:col>8</xdr:col>
      <xdr:colOff>448236</xdr:colOff>
      <xdr:row>65</xdr:row>
      <xdr:rowOff>100851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680AFB-0C01-96DB-4261-5D26CBBCCF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84038</xdr:colOff>
      <xdr:row>97</xdr:row>
      <xdr:rowOff>26702</xdr:rowOff>
    </xdr:from>
    <xdr:to>
      <xdr:col>23</xdr:col>
      <xdr:colOff>755420</xdr:colOff>
      <xdr:row>112</xdr:row>
      <xdr:rowOff>82732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E423CF-CCE6-410B-A435-704D35886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3284681</xdr:colOff>
      <xdr:row>51</xdr:row>
      <xdr:rowOff>88899</xdr:rowOff>
    </xdr:from>
    <xdr:to>
      <xdr:col>8</xdr:col>
      <xdr:colOff>1437408</xdr:colOff>
      <xdr:row>66</xdr:row>
      <xdr:rowOff>61190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A9B916-C76F-76B5-40C4-5D3156FBE8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675409</xdr:colOff>
      <xdr:row>64</xdr:row>
      <xdr:rowOff>146628</xdr:rowOff>
    </xdr:from>
    <xdr:to>
      <xdr:col>19</xdr:col>
      <xdr:colOff>398318</xdr:colOff>
      <xdr:row>79</xdr:row>
      <xdr:rowOff>118918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2C36CA-A77A-EC9D-E7D7-9F713FF476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619932</xdr:colOff>
      <xdr:row>48</xdr:row>
      <xdr:rowOff>46578</xdr:rowOff>
    </xdr:from>
    <xdr:to>
      <xdr:col>32</xdr:col>
      <xdr:colOff>283105</xdr:colOff>
      <xdr:row>63</xdr:row>
      <xdr:rowOff>48109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4AFA66-0106-E83C-9498-1EA4F593D6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719666</xdr:colOff>
      <xdr:row>41</xdr:row>
      <xdr:rowOff>24190</xdr:rowOff>
    </xdr:from>
    <xdr:to>
      <xdr:col>6</xdr:col>
      <xdr:colOff>489857</xdr:colOff>
      <xdr:row>61</xdr:row>
      <xdr:rowOff>119742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6CCC7-3586-7024-51CE-E9A6E1B88E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12488</xdr:colOff>
      <xdr:row>65</xdr:row>
      <xdr:rowOff>3760</xdr:rowOff>
    </xdr:from>
    <xdr:to>
      <xdr:col>5</xdr:col>
      <xdr:colOff>2750266</xdr:colOff>
      <xdr:row>83</xdr:row>
      <xdr:rowOff>175284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A1E526-AC88-9837-06F6-0078E6C532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16595</xdr:colOff>
      <xdr:row>39</xdr:row>
      <xdr:rowOff>88185</xdr:rowOff>
    </xdr:from>
    <xdr:to>
      <xdr:col>5</xdr:col>
      <xdr:colOff>4045485</xdr:colOff>
      <xdr:row>67</xdr:row>
      <xdr:rowOff>160211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6C97B5-9FA5-A1F0-B045-70CE3FAF11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497029</xdr:colOff>
      <xdr:row>65</xdr:row>
      <xdr:rowOff>95739</xdr:rowOff>
    </xdr:from>
    <xdr:to>
      <xdr:col>40</xdr:col>
      <xdr:colOff>160202</xdr:colOff>
      <xdr:row>80</xdr:row>
      <xdr:rowOff>97269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DC1BA6-7CD9-4AD7-A5F8-E76A3B3450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998E5-ADC9-46B4-9D9B-EBB3034BE327}">
  <dimension ref="D5:D15"/>
  <sheetViews>
    <sheetView workbookViewId="0">
      <selection activeCell="L23" sqref="L23"/>
    </sheetView>
  </sheetViews>
  <sheetFormatPr defaultRowHeight="14.4" x14ac:dyDescent="0.3"/>
  <sheetData>
    <row r="5" spans="4:4" x14ac:dyDescent="0.3">
      <c r="D5" t="s">
        <v>306</v>
      </c>
    </row>
    <row r="7" spans="4:4" x14ac:dyDescent="0.3">
      <c r="D7" t="s">
        <v>307</v>
      </c>
    </row>
    <row r="9" spans="4:4" x14ac:dyDescent="0.3">
      <c r="D9" t="s">
        <v>308</v>
      </c>
    </row>
    <row r="11" spans="4:4" x14ac:dyDescent="0.3">
      <c r="D11" t="s">
        <v>309</v>
      </c>
    </row>
    <row r="13" spans="4:4" x14ac:dyDescent="0.3">
      <c r="D13" t="s">
        <v>310</v>
      </c>
    </row>
    <row r="15" spans="4:4" x14ac:dyDescent="0.3">
      <c r="D15" t="s">
        <v>311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6"/>
  <sheetViews>
    <sheetView zoomScale="55" zoomScaleNormal="55" workbookViewId="0">
      <pane xSplit="1" ySplit="1" topLeftCell="E8" activePane="bottomRight" state="frozen"/>
      <selection pane="topRight" activeCell="B1" sqref="B1"/>
      <selection pane="bottomLeft" activeCell="A2" sqref="A2"/>
      <selection pane="bottomRight" activeCell="E11" sqref="E11:E47"/>
    </sheetView>
  </sheetViews>
  <sheetFormatPr defaultRowHeight="14.4" x14ac:dyDescent="0.3"/>
  <cols>
    <col min="1" max="1" width="25" customWidth="1"/>
    <col min="5" max="5" width="14" customWidth="1"/>
    <col min="6" max="6" width="70" customWidth="1"/>
    <col min="7" max="8" width="11.77734375" customWidth="1"/>
    <col min="9" max="9" width="25.5546875" customWidth="1"/>
    <col min="10" max="10" width="26" customWidth="1"/>
    <col min="11" max="41" width="11.77734375" customWidth="1"/>
  </cols>
  <sheetData>
    <row r="1" spans="1:43" x14ac:dyDescent="0.3"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35</v>
      </c>
      <c r="AP1" s="1" t="s">
        <v>235</v>
      </c>
      <c r="AQ1" s="1" t="s">
        <v>236</v>
      </c>
    </row>
    <row r="11" spans="1:43" x14ac:dyDescent="0.3">
      <c r="A11" s="1" t="s">
        <v>0</v>
      </c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87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1:43" x14ac:dyDescent="0.3">
      <c r="A12" t="s">
        <v>36</v>
      </c>
      <c r="F12" t="s">
        <v>36</v>
      </c>
      <c r="H12">
        <v>10</v>
      </c>
      <c r="I12">
        <v>250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 s="88">
        <v>0</v>
      </c>
      <c r="Y12">
        <v>0</v>
      </c>
      <c r="Z12">
        <v>0</v>
      </c>
      <c r="AA12">
        <v>0</v>
      </c>
      <c r="AB12">
        <v>0</v>
      </c>
      <c r="AC12">
        <v>0</v>
      </c>
      <c r="AP12">
        <v>182</v>
      </c>
      <c r="AQ12">
        <v>18.2</v>
      </c>
    </row>
    <row r="13" spans="1:43" x14ac:dyDescent="0.3">
      <c r="A13" t="s">
        <v>37</v>
      </c>
      <c r="F13" t="s">
        <v>37</v>
      </c>
      <c r="H13">
        <v>10</v>
      </c>
      <c r="I13">
        <v>250</v>
      </c>
      <c r="J13">
        <v>20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 s="88">
        <v>0</v>
      </c>
      <c r="Y13">
        <v>0</v>
      </c>
      <c r="Z13">
        <v>0</v>
      </c>
      <c r="AA13">
        <v>0</v>
      </c>
      <c r="AB13">
        <v>0</v>
      </c>
      <c r="AC13">
        <v>0</v>
      </c>
      <c r="AP13">
        <v>124</v>
      </c>
      <c r="AQ13">
        <v>12.4</v>
      </c>
    </row>
    <row r="14" spans="1:43" x14ac:dyDescent="0.3">
      <c r="A14" t="s">
        <v>38</v>
      </c>
      <c r="F14" t="s">
        <v>38</v>
      </c>
      <c r="H14">
        <v>11</v>
      </c>
      <c r="I14">
        <v>250</v>
      </c>
      <c r="J14">
        <v>60</v>
      </c>
      <c r="K14">
        <v>10</v>
      </c>
      <c r="L14">
        <v>0.27877392965119058</v>
      </c>
      <c r="M14">
        <v>-0.44559255896545041</v>
      </c>
      <c r="N14">
        <v>20.96460179584782</v>
      </c>
      <c r="O14">
        <v>-0.999054970174301</v>
      </c>
      <c r="P14">
        <v>509.60348454917352</v>
      </c>
      <c r="Q14">
        <v>7.4959670988524837E-2</v>
      </c>
      <c r="R14">
        <v>1.551889060629565E-2</v>
      </c>
      <c r="S14">
        <v>2.2145425173991928E-2</v>
      </c>
      <c r="T14">
        <v>1.613581739617798E-3</v>
      </c>
      <c r="U14">
        <v>6.9627739773720915E-2</v>
      </c>
      <c r="V14">
        <v>0.76591669301941701</v>
      </c>
      <c r="W14">
        <v>4.303265177220385E-4</v>
      </c>
      <c r="X14" s="88">
        <v>5.2026435732841492E-2</v>
      </c>
      <c r="Y14">
        <v>6.4911484718322754E-2</v>
      </c>
      <c r="Z14">
        <v>7.1773529052734384E-3</v>
      </c>
      <c r="AA14">
        <v>0.29709732532501221</v>
      </c>
      <c r="AB14">
        <v>2.904052734375</v>
      </c>
      <c r="AC14">
        <v>1.636654138565063E-3</v>
      </c>
      <c r="AD14">
        <v>5.5668371234402381E-2</v>
      </c>
      <c r="AE14">
        <v>-4.9698821778819263E-2</v>
      </c>
      <c r="AF14">
        <v>7.6966963423907189E-5</v>
      </c>
      <c r="AG14">
        <v>-6.969360230656102E-2</v>
      </c>
      <c r="AH14">
        <v>1.502965965189571E-3</v>
      </c>
      <c r="AI14">
        <v>5.7407738327442072E-3</v>
      </c>
      <c r="AJ14">
        <v>5.5668371234402381E-2</v>
      </c>
      <c r="AK14">
        <v>4.9698821778819263E-2</v>
      </c>
      <c r="AL14">
        <v>7.6966963423907189E-5</v>
      </c>
      <c r="AM14">
        <v>6.969360230656102E-2</v>
      </c>
      <c r="AN14">
        <v>1.502965965189571E-3</v>
      </c>
      <c r="AO14">
        <v>5.7407738327442072E-3</v>
      </c>
      <c r="AP14">
        <v>164</v>
      </c>
      <c r="AQ14">
        <v>16.399999999999999</v>
      </c>
    </row>
    <row r="15" spans="1:43" x14ac:dyDescent="0.3">
      <c r="A15" s="8" t="s">
        <v>39</v>
      </c>
      <c r="B15" s="8"/>
      <c r="C15" s="8"/>
      <c r="D15" s="8"/>
      <c r="E15" s="8"/>
      <c r="F15" s="8" t="s">
        <v>39</v>
      </c>
      <c r="G15" s="8">
        <v>0</v>
      </c>
      <c r="H15" s="8">
        <v>11</v>
      </c>
      <c r="I15" s="8">
        <v>250</v>
      </c>
      <c r="J15" s="8">
        <v>0</v>
      </c>
      <c r="K15" s="8">
        <v>0</v>
      </c>
      <c r="L15" s="8">
        <v>4.9851292451935496</v>
      </c>
      <c r="M15" s="8">
        <v>0.1775234324247848</v>
      </c>
      <c r="N15" s="8">
        <v>6.0622808167039901</v>
      </c>
      <c r="O15" s="8">
        <v>-4.0622914500300658</v>
      </c>
      <c r="P15" s="8">
        <v>5.1140971675581994</v>
      </c>
      <c r="Q15" s="8">
        <v>8.4471231355082654</v>
      </c>
      <c r="R15">
        <v>3.6864825295867931E-2</v>
      </c>
      <c r="S15">
        <v>1.7283735681679419E-2</v>
      </c>
      <c r="T15">
        <v>6.1161165484289919E-3</v>
      </c>
      <c r="U15">
        <v>8.8694489729363057E-2</v>
      </c>
      <c r="V15">
        <v>0.48077289939292028</v>
      </c>
      <c r="W15">
        <v>3.8867103196821759E-3</v>
      </c>
      <c r="X15" s="88">
        <v>0.1715655326843262</v>
      </c>
      <c r="Y15">
        <v>7.6015844941139221E-2</v>
      </c>
      <c r="Z15">
        <v>2.4820804595947269E-2</v>
      </c>
      <c r="AA15">
        <v>0.3678898811340332</v>
      </c>
      <c r="AB15">
        <v>2.3225541114807129</v>
      </c>
      <c r="AC15">
        <v>1.562595367431641E-2</v>
      </c>
      <c r="AD15">
        <v>7.394958782946587E-3</v>
      </c>
      <c r="AE15">
        <v>9.7360305879633097E-2</v>
      </c>
      <c r="AF15">
        <v>1.008880441759917E-3</v>
      </c>
      <c r="AG15">
        <v>-2.183361061617246E-2</v>
      </c>
      <c r="AH15">
        <v>9.400933999509288E-2</v>
      </c>
      <c r="AI15">
        <v>4.6012237034216171E-4</v>
      </c>
      <c r="AJ15">
        <v>7.394958782946587E-3</v>
      </c>
      <c r="AK15">
        <v>9.7360305879633097E-2</v>
      </c>
      <c r="AL15">
        <v>1.008880441759917E-3</v>
      </c>
      <c r="AM15">
        <v>2.183361061617246E-2</v>
      </c>
      <c r="AN15">
        <v>9.400933999509288E-2</v>
      </c>
      <c r="AO15">
        <v>4.6012237034216171E-4</v>
      </c>
      <c r="AP15">
        <v>669</v>
      </c>
      <c r="AQ15">
        <v>66.900000000000006</v>
      </c>
    </row>
    <row r="16" spans="1:43" x14ac:dyDescent="0.3">
      <c r="A16" s="8" t="s">
        <v>40</v>
      </c>
      <c r="B16" s="8"/>
      <c r="C16" s="8"/>
      <c r="D16" s="8"/>
      <c r="E16" s="8"/>
      <c r="F16" s="8" t="s">
        <v>40</v>
      </c>
      <c r="G16" s="8">
        <v>0</v>
      </c>
      <c r="H16" s="8">
        <v>11</v>
      </c>
      <c r="I16" s="8">
        <v>250</v>
      </c>
      <c r="J16" s="8">
        <v>20</v>
      </c>
      <c r="K16" s="8">
        <v>0</v>
      </c>
      <c r="L16" s="8">
        <v>6.9648461699334314</v>
      </c>
      <c r="M16" s="8">
        <v>0.29191068564618561</v>
      </c>
      <c r="N16" s="8">
        <v>6.3061730276977848</v>
      </c>
      <c r="O16" s="8">
        <v>-3.8242829885082901</v>
      </c>
      <c r="P16" s="8">
        <v>5.1519330902051141</v>
      </c>
      <c r="Q16" s="8">
        <v>7.8753195499677062</v>
      </c>
      <c r="R16">
        <v>5.7040879011999598E-2</v>
      </c>
      <c r="S16">
        <v>1.7593332014303711E-2</v>
      </c>
      <c r="T16">
        <v>1.3070311719394609E-2</v>
      </c>
      <c r="U16">
        <v>8.293562063171242E-2</v>
      </c>
      <c r="V16">
        <v>0.48661961402023712</v>
      </c>
      <c r="W16">
        <v>6.5622330275780074E-3</v>
      </c>
      <c r="X16" s="88">
        <v>0.2084503173828125</v>
      </c>
      <c r="Y16">
        <v>6.2610864639282227E-2</v>
      </c>
      <c r="Z16">
        <v>4.8832893371582031E-2</v>
      </c>
      <c r="AA16">
        <v>0.42396450042724609</v>
      </c>
      <c r="AB16">
        <v>2.848701000213623</v>
      </c>
      <c r="AC16">
        <v>2.5876045227050781E-2</v>
      </c>
      <c r="AD16">
        <v>8.1898261096188425E-3</v>
      </c>
      <c r="AE16">
        <v>6.0269571753971213E-2</v>
      </c>
      <c r="AF16">
        <v>2.0726218043792301E-3</v>
      </c>
      <c r="AG16">
        <v>-2.1686580433751459E-2</v>
      </c>
      <c r="AH16">
        <v>9.4453791518643984E-2</v>
      </c>
      <c r="AI16">
        <v>8.3326562000965605E-4</v>
      </c>
      <c r="AJ16">
        <v>8.1898261096188425E-3</v>
      </c>
      <c r="AK16">
        <v>6.0269571753971213E-2</v>
      </c>
      <c r="AL16">
        <v>2.0726218043792301E-3</v>
      </c>
      <c r="AM16">
        <v>2.1686580433751459E-2</v>
      </c>
      <c r="AN16">
        <v>9.4453791518643984E-2</v>
      </c>
      <c r="AO16">
        <v>8.3326562000965605E-4</v>
      </c>
      <c r="AP16">
        <v>787</v>
      </c>
      <c r="AQ16">
        <v>78.7</v>
      </c>
    </row>
    <row r="17" spans="1:43" x14ac:dyDescent="0.3">
      <c r="A17" s="8" t="s">
        <v>41</v>
      </c>
      <c r="B17" s="8"/>
      <c r="C17" s="8"/>
      <c r="D17" s="8"/>
      <c r="E17" s="8"/>
      <c r="F17" s="8" t="s">
        <v>41</v>
      </c>
      <c r="G17" s="8">
        <v>0</v>
      </c>
      <c r="H17" s="8">
        <v>11</v>
      </c>
      <c r="I17" s="8">
        <v>250</v>
      </c>
      <c r="J17" s="8">
        <v>30</v>
      </c>
      <c r="K17" s="8">
        <v>0</v>
      </c>
      <c r="L17" s="8">
        <v>8.8182391890905851</v>
      </c>
      <c r="M17" s="8">
        <v>0.34514596722179791</v>
      </c>
      <c r="N17" s="8">
        <v>6.497652876287475</v>
      </c>
      <c r="O17" s="8">
        <v>-3.7587242560279099</v>
      </c>
      <c r="P17" s="8">
        <v>5.2079725165116164</v>
      </c>
      <c r="Q17" s="8">
        <v>7.5077669896577532</v>
      </c>
      <c r="R17">
        <v>4.8145834397901009E-2</v>
      </c>
      <c r="S17">
        <v>1.4910577586068671E-2</v>
      </c>
      <c r="T17">
        <v>9.0492543853180896E-3</v>
      </c>
      <c r="U17">
        <v>6.3677510693989803E-2</v>
      </c>
      <c r="V17">
        <v>0.41668120272286707</v>
      </c>
      <c r="W17">
        <v>4.4460308817765564E-3</v>
      </c>
      <c r="X17" s="88">
        <v>0.21764850616455081</v>
      </c>
      <c r="Y17">
        <v>6.0357242822647088E-2</v>
      </c>
      <c r="Z17">
        <v>3.6230087280273438E-2</v>
      </c>
      <c r="AA17">
        <v>0.3163292407989502</v>
      </c>
      <c r="AB17">
        <v>2.0307459831237789</v>
      </c>
      <c r="AC17">
        <v>1.7950534820556641E-2</v>
      </c>
      <c r="AD17">
        <v>5.4598013691286862E-3</v>
      </c>
      <c r="AE17">
        <v>4.3200787498950642E-2</v>
      </c>
      <c r="AF17">
        <v>1.3926958792062319E-3</v>
      </c>
      <c r="AG17">
        <v>-1.6941256223270289E-2</v>
      </c>
      <c r="AH17">
        <v>8.0008333646500687E-2</v>
      </c>
      <c r="AI17">
        <v>5.9219084554716997E-4</v>
      </c>
      <c r="AJ17">
        <v>5.4598013691286862E-3</v>
      </c>
      <c r="AK17">
        <v>4.3200787498950642E-2</v>
      </c>
      <c r="AL17">
        <v>1.3926958792062319E-3</v>
      </c>
      <c r="AM17">
        <v>1.6941256223270289E-2</v>
      </c>
      <c r="AN17">
        <v>8.0008333646500687E-2</v>
      </c>
      <c r="AO17">
        <v>5.9219084554716997E-4</v>
      </c>
      <c r="AP17">
        <v>665</v>
      </c>
      <c r="AQ17">
        <v>66.5</v>
      </c>
    </row>
    <row r="18" spans="1:43" x14ac:dyDescent="0.3">
      <c r="A18" s="8" t="s">
        <v>42</v>
      </c>
      <c r="B18" s="8"/>
      <c r="C18" s="8"/>
      <c r="D18" s="8"/>
      <c r="E18" s="8"/>
      <c r="F18" s="8" t="s">
        <v>42</v>
      </c>
      <c r="G18" s="8">
        <v>0</v>
      </c>
      <c r="H18" s="8">
        <v>11</v>
      </c>
      <c r="I18" s="8">
        <v>250</v>
      </c>
      <c r="J18" s="8">
        <v>40</v>
      </c>
      <c r="K18" s="8">
        <v>0</v>
      </c>
      <c r="L18" s="8">
        <v>10.11119585166106</v>
      </c>
      <c r="M18" s="8">
        <v>0.34930134757950498</v>
      </c>
      <c r="N18" s="8">
        <v>6.7151367284156178</v>
      </c>
      <c r="O18" s="8">
        <v>-3.6076235510207511</v>
      </c>
      <c r="P18" s="8">
        <v>4.9683718494466831</v>
      </c>
      <c r="Q18" s="8">
        <v>7.0729913415135561</v>
      </c>
      <c r="R18">
        <v>3.1060837088152649E-2</v>
      </c>
      <c r="S18">
        <v>1.802002381341419E-2</v>
      </c>
      <c r="T18">
        <v>5.4184589949946476E-3</v>
      </c>
      <c r="U18">
        <v>8.4543629958575936E-2</v>
      </c>
      <c r="V18">
        <v>0.33332724844452832</v>
      </c>
      <c r="W18">
        <v>2.7725080317902162E-3</v>
      </c>
      <c r="X18" s="88">
        <v>0.1240758895874023</v>
      </c>
      <c r="Y18">
        <v>7.9744517803192139E-2</v>
      </c>
      <c r="Z18">
        <v>2.562808990478516E-2</v>
      </c>
      <c r="AA18">
        <v>0.40332365036010742</v>
      </c>
      <c r="AB18">
        <v>1.916934490203857</v>
      </c>
      <c r="AC18">
        <v>1.196002960205078E-2</v>
      </c>
      <c r="AD18">
        <v>3.0719251752056591E-3</v>
      </c>
      <c r="AE18">
        <v>5.1588761218027142E-2</v>
      </c>
      <c r="AF18">
        <v>8.0690225890204463E-4</v>
      </c>
      <c r="AG18">
        <v>-2.343471505907398E-2</v>
      </c>
      <c r="AH18">
        <v>6.708983517037885E-2</v>
      </c>
      <c r="AI18">
        <v>3.9198521501327392E-4</v>
      </c>
      <c r="AJ18">
        <v>3.0719251752056591E-3</v>
      </c>
      <c r="AK18">
        <v>5.1588761218027142E-2</v>
      </c>
      <c r="AL18">
        <v>8.0690225890204463E-4</v>
      </c>
      <c r="AM18">
        <v>2.343471505907398E-2</v>
      </c>
      <c r="AN18">
        <v>6.708983517037885E-2</v>
      </c>
      <c r="AO18">
        <v>3.9198521501327392E-4</v>
      </c>
      <c r="AP18">
        <v>740</v>
      </c>
      <c r="AQ18">
        <v>74</v>
      </c>
    </row>
    <row r="19" spans="1:43" x14ac:dyDescent="0.3">
      <c r="A19" s="8" t="s">
        <v>43</v>
      </c>
      <c r="B19" s="8"/>
      <c r="C19" s="8"/>
      <c r="D19" s="8"/>
      <c r="E19" s="8"/>
      <c r="F19" s="8" t="s">
        <v>43</v>
      </c>
      <c r="G19" s="8">
        <v>0</v>
      </c>
      <c r="H19" s="8">
        <v>11</v>
      </c>
      <c r="I19" s="8">
        <v>250</v>
      </c>
      <c r="J19" s="8">
        <v>50</v>
      </c>
      <c r="K19" s="8">
        <v>0</v>
      </c>
      <c r="L19" s="8">
        <v>10.836103083746769</v>
      </c>
      <c r="M19" s="8">
        <v>0.43916510117905477</v>
      </c>
      <c r="N19" s="8">
        <v>6.9392285006386896</v>
      </c>
      <c r="O19" s="8">
        <v>-3.443428250721523</v>
      </c>
      <c r="P19" s="8">
        <v>5.2671127210344588</v>
      </c>
      <c r="Q19" s="8">
        <v>6.5605866534369328</v>
      </c>
      <c r="R19">
        <v>6.4930016243258129E-2</v>
      </c>
      <c r="S19">
        <v>1.4273094093536229E-2</v>
      </c>
      <c r="T19">
        <v>1.0306741526796941E-2</v>
      </c>
      <c r="U19">
        <v>6.4625980628884999E-2</v>
      </c>
      <c r="V19">
        <v>0.50665605375691203</v>
      </c>
      <c r="W19">
        <v>4.3508243677912398E-3</v>
      </c>
      <c r="X19" s="88">
        <v>0.28762626647949219</v>
      </c>
      <c r="Y19">
        <v>5.0803989171981812E-2</v>
      </c>
      <c r="Z19">
        <v>4.2716503143310547E-2</v>
      </c>
      <c r="AA19">
        <v>0.32214522361755371</v>
      </c>
      <c r="AB19">
        <v>2.24952220916748</v>
      </c>
      <c r="AC19">
        <v>1.7018795013427731E-2</v>
      </c>
      <c r="AD19">
        <v>5.9920079886142449E-3</v>
      </c>
      <c r="AE19">
        <v>3.2500519861929693E-2</v>
      </c>
      <c r="AF19">
        <v>1.4852863723753009E-3</v>
      </c>
      <c r="AG19">
        <v>-1.8767918458978641E-2</v>
      </c>
      <c r="AH19">
        <v>9.6192369632333408E-2</v>
      </c>
      <c r="AI19">
        <v>6.631761148238089E-4</v>
      </c>
      <c r="AJ19">
        <v>5.9920079886142449E-3</v>
      </c>
      <c r="AK19">
        <v>3.2500519861929693E-2</v>
      </c>
      <c r="AL19">
        <v>1.4852863723753009E-3</v>
      </c>
      <c r="AM19">
        <v>1.8767918458978641E-2</v>
      </c>
      <c r="AN19">
        <v>9.6192369632333408E-2</v>
      </c>
      <c r="AO19">
        <v>6.631761148238089E-4</v>
      </c>
      <c r="AP19">
        <v>700</v>
      </c>
      <c r="AQ19">
        <v>70</v>
      </c>
    </row>
    <row r="20" spans="1:43" x14ac:dyDescent="0.3">
      <c r="A20" s="8" t="s">
        <v>44</v>
      </c>
      <c r="B20" s="8"/>
      <c r="C20" s="8"/>
      <c r="D20" s="8"/>
      <c r="E20" s="8"/>
      <c r="F20" s="8" t="s">
        <v>44</v>
      </c>
      <c r="G20" s="8">
        <v>0</v>
      </c>
      <c r="H20" s="8">
        <v>11</v>
      </c>
      <c r="I20" s="8">
        <v>250</v>
      </c>
      <c r="J20" s="8">
        <v>60</v>
      </c>
      <c r="K20" s="8">
        <v>10</v>
      </c>
      <c r="L20" s="8">
        <v>8.6705264272539893</v>
      </c>
      <c r="M20" s="8">
        <v>13.278174617126171</v>
      </c>
      <c r="N20" s="8">
        <v>7.832614872158655</v>
      </c>
      <c r="O20" s="8">
        <v>-3.1578773203899382</v>
      </c>
      <c r="P20" s="8">
        <v>5.3183651108839776</v>
      </c>
      <c r="Q20" s="8">
        <v>5.6633082260676133</v>
      </c>
      <c r="R20">
        <v>3.1467151132362238E-2</v>
      </c>
      <c r="S20">
        <v>0.1744286428631871</v>
      </c>
      <c r="T20">
        <v>1.061235375717034E-2</v>
      </c>
      <c r="U20">
        <v>7.684089219371544E-2</v>
      </c>
      <c r="V20">
        <v>0.44535396135299982</v>
      </c>
      <c r="W20">
        <v>4.4532458352272934E-3</v>
      </c>
      <c r="X20" s="88">
        <v>0.147552490234375</v>
      </c>
      <c r="Y20">
        <v>0.62014961242675781</v>
      </c>
      <c r="Z20">
        <v>4.6807289123535163E-2</v>
      </c>
      <c r="AA20">
        <v>0.32088637351989752</v>
      </c>
      <c r="AB20">
        <v>2.0636119842529301</v>
      </c>
      <c r="AC20">
        <v>1.9315242767333981E-2</v>
      </c>
      <c r="AD20">
        <v>3.6292088371303291E-3</v>
      </c>
      <c r="AE20">
        <v>1.3136492619867291E-2</v>
      </c>
      <c r="AF20">
        <v>1.3548928334128089E-3</v>
      </c>
      <c r="AG20">
        <v>-2.433308339673786E-2</v>
      </c>
      <c r="AH20">
        <v>8.3738884425514082E-2</v>
      </c>
      <c r="AI20">
        <v>7.8633294489066836E-4</v>
      </c>
      <c r="AJ20">
        <v>3.6292088371303291E-3</v>
      </c>
      <c r="AK20">
        <v>1.3136492619867291E-2</v>
      </c>
      <c r="AL20">
        <v>1.3548928334128089E-3</v>
      </c>
      <c r="AM20">
        <v>2.433308339673786E-2</v>
      </c>
      <c r="AN20">
        <v>8.3738884425514082E-2</v>
      </c>
      <c r="AO20">
        <v>7.8633294489066836E-4</v>
      </c>
      <c r="AP20">
        <v>827</v>
      </c>
      <c r="AQ20">
        <v>82.7</v>
      </c>
    </row>
    <row r="21" spans="1:43" x14ac:dyDescent="0.3">
      <c r="A21" t="s">
        <v>45</v>
      </c>
      <c r="F21" t="s">
        <v>45</v>
      </c>
      <c r="G21">
        <v>0</v>
      </c>
      <c r="H21">
        <v>11</v>
      </c>
      <c r="I21">
        <v>250</v>
      </c>
      <c r="J21">
        <v>70</v>
      </c>
      <c r="K21">
        <v>10</v>
      </c>
      <c r="L21">
        <v>14.03894221770846</v>
      </c>
      <c r="M21">
        <v>10.11480913214319</v>
      </c>
      <c r="N21">
        <v>8.1101136297549843</v>
      </c>
      <c r="O21">
        <v>-2.9011031790546769</v>
      </c>
      <c r="P21">
        <v>4.9347834203543943</v>
      </c>
      <c r="Q21">
        <v>4.9140062417387371</v>
      </c>
      <c r="R21">
        <v>0.52408054287578054</v>
      </c>
      <c r="S21">
        <v>3.5195561042128811</v>
      </c>
      <c r="T21">
        <v>1.183474954986624E-2</v>
      </c>
      <c r="U21">
        <v>7.7184589023201064E-2</v>
      </c>
      <c r="V21">
        <v>0.41193922204068562</v>
      </c>
      <c r="W21">
        <v>4.50336072516112E-3</v>
      </c>
      <c r="X21" s="88">
        <v>1.6917877197265621</v>
      </c>
      <c r="Y21">
        <v>10.804760694503781</v>
      </c>
      <c r="Z21">
        <v>5.1901817321777337E-2</v>
      </c>
      <c r="AA21">
        <v>0.35754203796386719</v>
      </c>
      <c r="AB21">
        <v>2.2477469444274898</v>
      </c>
      <c r="AC21">
        <v>1.9443035125732418E-2</v>
      </c>
      <c r="AD21">
        <v>3.7330486495963697E-2</v>
      </c>
      <c r="AE21">
        <v>0.34796070377920563</v>
      </c>
      <c r="AF21">
        <v>1.4592581670429419E-3</v>
      </c>
      <c r="AG21">
        <v>-2.660525471153757E-2</v>
      </c>
      <c r="AH21">
        <v>8.3476656815690997E-2</v>
      </c>
      <c r="AI21">
        <v>9.1643365995556462E-4</v>
      </c>
      <c r="AJ21">
        <v>3.7330486495963697E-2</v>
      </c>
      <c r="AK21">
        <v>0.34796070377920563</v>
      </c>
      <c r="AL21">
        <v>1.4592581670429419E-3</v>
      </c>
      <c r="AM21">
        <v>2.660525471153757E-2</v>
      </c>
      <c r="AN21">
        <v>8.3476656815690997E-2</v>
      </c>
      <c r="AO21">
        <v>9.1643365995556462E-4</v>
      </c>
      <c r="AP21">
        <v>1007</v>
      </c>
      <c r="AQ21">
        <v>100.7</v>
      </c>
    </row>
    <row r="22" spans="1:43" x14ac:dyDescent="0.3">
      <c r="A22" t="s">
        <v>46</v>
      </c>
      <c r="F22" t="s">
        <v>46</v>
      </c>
      <c r="G22">
        <v>0</v>
      </c>
      <c r="H22">
        <v>11</v>
      </c>
      <c r="I22">
        <v>250</v>
      </c>
      <c r="J22">
        <v>70</v>
      </c>
      <c r="K22">
        <v>15</v>
      </c>
      <c r="L22">
        <v>16.97768831441525</v>
      </c>
      <c r="M22">
        <v>9.1508333758403193</v>
      </c>
      <c r="N22">
        <v>8.0181653282859102</v>
      </c>
      <c r="O22">
        <v>-2.8933969524066909</v>
      </c>
      <c r="P22">
        <v>5.1828760271487031</v>
      </c>
      <c r="Q22">
        <v>4.9480207710869228</v>
      </c>
      <c r="R22">
        <v>0.47094257680494378</v>
      </c>
      <c r="S22">
        <v>4.1511618679165068</v>
      </c>
      <c r="T22">
        <v>8.3532543339535206E-2</v>
      </c>
      <c r="U22">
        <v>7.2194570144945791E-2</v>
      </c>
      <c r="V22">
        <v>0.42746480406868259</v>
      </c>
      <c r="W22">
        <v>2.940070637887085E-2</v>
      </c>
      <c r="X22" s="88">
        <v>1.827301025390625</v>
      </c>
      <c r="Y22">
        <v>11.354722738265989</v>
      </c>
      <c r="Z22">
        <v>0.27419042587280268</v>
      </c>
      <c r="AA22">
        <v>0.35218071937561041</v>
      </c>
      <c r="AB22">
        <v>2.34009838104248</v>
      </c>
      <c r="AC22">
        <v>9.8549842834472656E-2</v>
      </c>
      <c r="AD22">
        <v>2.7738910509099199E-2</v>
      </c>
      <c r="AE22">
        <v>0.45363757566346308</v>
      </c>
      <c r="AF22">
        <v>1.0417912317778621E-2</v>
      </c>
      <c r="AG22">
        <v>-2.4951491735309691E-2</v>
      </c>
      <c r="AH22">
        <v>8.2476370615379588E-2</v>
      </c>
      <c r="AI22">
        <v>5.9419124815865421E-3</v>
      </c>
      <c r="AJ22">
        <v>2.7738910509099199E-2</v>
      </c>
      <c r="AK22">
        <v>0.45363757566346308</v>
      </c>
      <c r="AL22">
        <v>1.0417912317778621E-2</v>
      </c>
      <c r="AM22">
        <v>2.4951491735309691E-2</v>
      </c>
      <c r="AN22">
        <v>8.2476370615379588E-2</v>
      </c>
      <c r="AO22">
        <v>5.9419124815865421E-3</v>
      </c>
      <c r="AP22">
        <v>506</v>
      </c>
      <c r="AQ22">
        <v>50.6</v>
      </c>
    </row>
    <row r="23" spans="1:43" x14ac:dyDescent="0.3">
      <c r="A23" s="8" t="s">
        <v>47</v>
      </c>
      <c r="B23" s="8"/>
      <c r="C23" s="8"/>
      <c r="D23" s="8"/>
      <c r="E23" s="8"/>
      <c r="F23" s="8" t="s">
        <v>47</v>
      </c>
      <c r="G23" s="8">
        <v>0</v>
      </c>
      <c r="H23" s="8">
        <v>11</v>
      </c>
      <c r="I23" s="8">
        <v>250</v>
      </c>
      <c r="J23" s="8">
        <v>70</v>
      </c>
      <c r="K23" s="8">
        <v>15</v>
      </c>
      <c r="L23" s="8">
        <v>19.96797219176791</v>
      </c>
      <c r="M23" s="8">
        <v>1.8298027704011151</v>
      </c>
      <c r="N23" s="8">
        <v>8.0779004096984863</v>
      </c>
      <c r="O23" s="8">
        <v>-2.9005152019102178</v>
      </c>
      <c r="P23" s="8">
        <v>5.0213458605666661</v>
      </c>
      <c r="Q23" s="8">
        <v>4.921889556343876</v>
      </c>
      <c r="R23">
        <v>5.6981408426663473E-2</v>
      </c>
      <c r="S23">
        <v>1.413917084184527E-2</v>
      </c>
      <c r="T23">
        <v>1.487924927418975E-2</v>
      </c>
      <c r="U23">
        <v>7.2120951583717188E-2</v>
      </c>
      <c r="V23">
        <v>0.48401596831112842</v>
      </c>
      <c r="W23">
        <v>5.5225585931926594E-3</v>
      </c>
      <c r="X23" s="88">
        <v>0.25847434997558588</v>
      </c>
      <c r="Y23">
        <v>5.7659029960632317E-2</v>
      </c>
      <c r="Z23">
        <v>6.3925743103027344E-2</v>
      </c>
      <c r="AA23">
        <v>0.35247421264648438</v>
      </c>
      <c r="AB23">
        <v>2.5320909023284912</v>
      </c>
      <c r="AC23">
        <v>2.3403644561767582E-2</v>
      </c>
      <c r="AD23">
        <v>2.8536402134090961E-3</v>
      </c>
      <c r="AE23">
        <v>7.727155664293695E-3</v>
      </c>
      <c r="AF23">
        <v>1.8419698832044811E-3</v>
      </c>
      <c r="AG23">
        <v>-2.486487625930036E-2</v>
      </c>
      <c r="AH23">
        <v>9.6391680985803765E-2</v>
      </c>
      <c r="AI23">
        <v>1.122040332269255E-3</v>
      </c>
      <c r="AJ23">
        <v>2.8536402134090961E-3</v>
      </c>
      <c r="AK23">
        <v>7.727155664293695E-3</v>
      </c>
      <c r="AL23">
        <v>1.8419698832044811E-3</v>
      </c>
      <c r="AM23">
        <v>2.486487625930036E-2</v>
      </c>
      <c r="AN23">
        <v>9.6391680985803765E-2</v>
      </c>
      <c r="AO23">
        <v>1.122040332269255E-3</v>
      </c>
      <c r="AP23">
        <v>670</v>
      </c>
      <c r="AQ23">
        <v>67</v>
      </c>
    </row>
    <row r="24" spans="1:43" x14ac:dyDescent="0.3">
      <c r="A24" s="8" t="s">
        <v>48</v>
      </c>
      <c r="B24" s="8"/>
      <c r="C24" s="8"/>
      <c r="D24" s="8"/>
      <c r="E24" s="8"/>
      <c r="F24" s="8" t="s">
        <v>48</v>
      </c>
      <c r="G24" s="8">
        <v>0</v>
      </c>
      <c r="H24" s="8">
        <v>11</v>
      </c>
      <c r="I24" s="8">
        <v>250</v>
      </c>
      <c r="J24" s="8">
        <v>80</v>
      </c>
      <c r="K24" s="8">
        <v>20</v>
      </c>
      <c r="L24" s="8">
        <v>17.26511439964419</v>
      </c>
      <c r="M24" s="8">
        <v>12.12282659890222</v>
      </c>
      <c r="N24" s="8">
        <v>8.3064590464524226</v>
      </c>
      <c r="O24" s="8">
        <v>-2.4859694942099151</v>
      </c>
      <c r="P24" s="8">
        <v>4.9863967085145209</v>
      </c>
      <c r="Q24" s="8">
        <v>3.935009126975888</v>
      </c>
      <c r="R24">
        <v>0.75334397163127409</v>
      </c>
      <c r="S24">
        <v>2.0226604382436482</v>
      </c>
      <c r="T24">
        <v>6.8200402331524369E-3</v>
      </c>
      <c r="U24">
        <v>7.5676784079344028E-2</v>
      </c>
      <c r="V24">
        <v>0.53802205147339877</v>
      </c>
      <c r="W24">
        <v>3.0550256441984809E-3</v>
      </c>
      <c r="X24" s="89">
        <v>4.8221950531005859</v>
      </c>
      <c r="Y24">
        <v>10.120610475540159</v>
      </c>
      <c r="Z24">
        <v>4.0274620056152337E-2</v>
      </c>
      <c r="AA24">
        <v>0.41756916046142578</v>
      </c>
      <c r="AB24">
        <v>2.511360883712769</v>
      </c>
      <c r="AC24">
        <v>1.6218900680541989E-2</v>
      </c>
      <c r="AD24">
        <v>4.3633882417066373E-2</v>
      </c>
      <c r="AE24">
        <v>0.1668472630324358</v>
      </c>
      <c r="AF24">
        <v>8.2105265252167641E-4</v>
      </c>
      <c r="AG24">
        <v>-3.0441557812999408E-2</v>
      </c>
      <c r="AH24">
        <v>0.10789796378509139</v>
      </c>
      <c r="AI24">
        <v>7.7637066284171822E-4</v>
      </c>
      <c r="AJ24">
        <v>4.3633882417066373E-2</v>
      </c>
      <c r="AK24">
        <v>0.1668472630324358</v>
      </c>
      <c r="AL24">
        <v>8.2105265252167641E-4</v>
      </c>
      <c r="AM24">
        <v>3.0441557812999408E-2</v>
      </c>
      <c r="AN24">
        <v>0.10789796378509139</v>
      </c>
      <c r="AO24">
        <v>7.7637066284171822E-4</v>
      </c>
      <c r="AP24">
        <v>915</v>
      </c>
      <c r="AQ24">
        <v>91.5</v>
      </c>
    </row>
    <row r="25" spans="1:43" x14ac:dyDescent="0.3">
      <c r="A25" s="5" t="s">
        <v>49</v>
      </c>
      <c r="F25" s="5" t="s">
        <v>49</v>
      </c>
      <c r="G25" s="5"/>
      <c r="H25" s="5">
        <v>11</v>
      </c>
      <c r="I25" s="5">
        <v>250</v>
      </c>
      <c r="J25" s="5">
        <v>20</v>
      </c>
      <c r="K25" s="5">
        <v>0</v>
      </c>
      <c r="L25" s="5">
        <v>3.2206018864278341</v>
      </c>
      <c r="M25" s="5">
        <v>6.4040447104940172</v>
      </c>
      <c r="N25" s="5">
        <v>6.308113665965938</v>
      </c>
      <c r="O25" s="5">
        <v>26.35331636551031</v>
      </c>
      <c r="P25" s="5">
        <v>8.1616020733931602</v>
      </c>
      <c r="Q25" s="5">
        <v>7.8682774062940339</v>
      </c>
      <c r="R25">
        <v>0.92554654104609113</v>
      </c>
      <c r="S25">
        <v>5.0501701888958994</v>
      </c>
      <c r="T25">
        <v>6.1580498263713052E-3</v>
      </c>
      <c r="U25">
        <v>3.1128324943421082</v>
      </c>
      <c r="V25">
        <v>0.59159664580118032</v>
      </c>
      <c r="W25">
        <v>3.564261283463206E-3</v>
      </c>
      <c r="X25" s="89">
        <v>3.3618159294128418</v>
      </c>
      <c r="Y25">
        <v>11.989249706268311</v>
      </c>
      <c r="Z25">
        <v>3.086185455322266E-2</v>
      </c>
      <c r="AA25">
        <v>14.083578109741209</v>
      </c>
      <c r="AB25">
        <v>3.2747712135314941</v>
      </c>
      <c r="AC25">
        <v>1.4711856842041021E-2</v>
      </c>
      <c r="AD25">
        <v>0.2873830959816866</v>
      </c>
      <c r="AE25">
        <v>0.78859071371260336</v>
      </c>
      <c r="AF25">
        <v>9.7621098040698447E-4</v>
      </c>
      <c r="AG25">
        <v>0.118119194228473</v>
      </c>
      <c r="AH25">
        <v>7.2485357713014051E-2</v>
      </c>
      <c r="AI25">
        <v>4.5299130920473942E-4</v>
      </c>
      <c r="AJ25">
        <v>0.2873830959816866</v>
      </c>
      <c r="AK25">
        <v>0.78859071371260336</v>
      </c>
      <c r="AL25">
        <v>9.7621098040698447E-4</v>
      </c>
      <c r="AM25">
        <v>0.118119194228473</v>
      </c>
      <c r="AN25">
        <v>7.2485357713014051E-2</v>
      </c>
      <c r="AO25">
        <v>4.5299130920473942E-4</v>
      </c>
      <c r="AP25">
        <v>718</v>
      </c>
      <c r="AQ25">
        <v>71.8</v>
      </c>
    </row>
    <row r="26" spans="1:43" x14ac:dyDescent="0.3">
      <c r="A26" s="9" t="s">
        <v>50</v>
      </c>
      <c r="B26" s="9"/>
      <c r="C26" s="9"/>
      <c r="D26" s="9"/>
      <c r="E26" s="9"/>
      <c r="F26" s="9" t="s">
        <v>50</v>
      </c>
      <c r="G26" s="9"/>
      <c r="H26" s="9">
        <v>11</v>
      </c>
      <c r="I26" s="9">
        <v>250</v>
      </c>
      <c r="J26" s="9">
        <v>20</v>
      </c>
      <c r="K26" s="9">
        <v>0</v>
      </c>
      <c r="L26" s="9">
        <v>1.9643170825454459</v>
      </c>
      <c r="M26" s="9">
        <v>14.066574675762631</v>
      </c>
      <c r="N26" s="9">
        <v>6.308200366315786</v>
      </c>
      <c r="O26" s="9">
        <v>21.871071005890009</v>
      </c>
      <c r="P26" s="9">
        <v>7.6009085712841848</v>
      </c>
      <c r="Q26" s="9">
        <v>7.8683889158520319</v>
      </c>
      <c r="R26">
        <v>0.16850007625571189</v>
      </c>
      <c r="S26">
        <v>0.52601634516967932</v>
      </c>
      <c r="T26">
        <v>6.2951936317557026E-3</v>
      </c>
      <c r="U26">
        <v>3.1101811921162432</v>
      </c>
      <c r="V26">
        <v>0.69250726871277135</v>
      </c>
      <c r="W26">
        <v>3.2649225317968001E-3</v>
      </c>
      <c r="X26" s="88">
        <v>0.60355818271636963</v>
      </c>
      <c r="Y26">
        <v>2.421931266784668</v>
      </c>
      <c r="Z26">
        <v>2.6400566101074219E-2</v>
      </c>
      <c r="AA26">
        <v>11.39797878265381</v>
      </c>
      <c r="AB26">
        <v>3.7010235786437988</v>
      </c>
      <c r="AC26">
        <v>1.358890533447266E-2</v>
      </c>
      <c r="AD26">
        <v>8.5780487148929274E-2</v>
      </c>
      <c r="AE26">
        <v>3.739477145605534E-2</v>
      </c>
      <c r="AF26">
        <v>9.9793812279179721E-4</v>
      </c>
      <c r="AG26">
        <v>0.14220525329000361</v>
      </c>
      <c r="AH26">
        <v>9.1108485547244419E-2</v>
      </c>
      <c r="AI26">
        <v>4.149416820537596E-4</v>
      </c>
      <c r="AJ26">
        <v>8.5780487148929274E-2</v>
      </c>
      <c r="AK26">
        <v>3.739477145605534E-2</v>
      </c>
      <c r="AL26">
        <v>9.9793812279179721E-4</v>
      </c>
      <c r="AM26">
        <v>0.14220525329000361</v>
      </c>
      <c r="AN26">
        <v>9.1108485547244419E-2</v>
      </c>
      <c r="AO26">
        <v>4.149416820537596E-4</v>
      </c>
      <c r="AP26">
        <v>1026</v>
      </c>
      <c r="AQ26">
        <v>102.6</v>
      </c>
    </row>
    <row r="27" spans="1:43" x14ac:dyDescent="0.3">
      <c r="A27" s="9" t="s">
        <v>51</v>
      </c>
      <c r="B27" s="9"/>
      <c r="C27" s="9"/>
      <c r="D27" s="9"/>
      <c r="E27" s="9"/>
      <c r="F27" s="9" t="s">
        <v>51</v>
      </c>
      <c r="G27" s="9"/>
      <c r="H27" s="9">
        <v>11</v>
      </c>
      <c r="I27" s="9">
        <v>250</v>
      </c>
      <c r="J27" s="9">
        <v>30</v>
      </c>
      <c r="K27" s="9">
        <v>0</v>
      </c>
      <c r="L27" s="9">
        <v>3.0407978628447241</v>
      </c>
      <c r="M27" s="9">
        <v>19.808934304805259</v>
      </c>
      <c r="N27" s="9">
        <v>6.4451700504632106</v>
      </c>
      <c r="O27" s="9">
        <v>4.1508554103856712</v>
      </c>
      <c r="P27" s="9">
        <v>5.8328477813634372</v>
      </c>
      <c r="Q27" s="9">
        <v>7.5285901490498803</v>
      </c>
      <c r="R27">
        <v>7.4264217556560805E-2</v>
      </c>
      <c r="S27">
        <v>1.6515878513375291E-2</v>
      </c>
      <c r="T27">
        <v>1.619780939734157E-2</v>
      </c>
      <c r="U27">
        <v>1.9612556619551491</v>
      </c>
      <c r="V27">
        <v>0.37952700214763802</v>
      </c>
      <c r="W27">
        <v>8.9213812669109004E-3</v>
      </c>
      <c r="X27" s="88">
        <v>0.28590607643127441</v>
      </c>
      <c r="Y27">
        <v>7.611846923828125E-2</v>
      </c>
      <c r="Z27">
        <v>7.0904731750488281E-2</v>
      </c>
      <c r="AA27">
        <v>7.5473277568817139</v>
      </c>
      <c r="AB27">
        <v>1.970034599304199</v>
      </c>
      <c r="AC27">
        <v>3.6601066589355469E-2</v>
      </c>
      <c r="AD27">
        <v>2.4422609100062061E-2</v>
      </c>
      <c r="AE27">
        <v>8.3375906342265298E-4</v>
      </c>
      <c r="AF27">
        <v>2.51317021436501E-3</v>
      </c>
      <c r="AG27">
        <v>0.47249433383007711</v>
      </c>
      <c r="AH27">
        <v>6.5067187825519249E-2</v>
      </c>
      <c r="AI27">
        <v>1.185000257722463E-3</v>
      </c>
      <c r="AJ27">
        <v>2.4422609100062061E-2</v>
      </c>
      <c r="AK27">
        <v>8.3375906342265298E-4</v>
      </c>
      <c r="AL27">
        <v>2.51317021436501E-3</v>
      </c>
      <c r="AM27">
        <v>0.47249433383007711</v>
      </c>
      <c r="AN27">
        <v>6.5067187825519249E-2</v>
      </c>
      <c r="AO27">
        <v>1.185000257722463E-3</v>
      </c>
      <c r="AP27">
        <v>707</v>
      </c>
      <c r="AQ27">
        <v>70.7</v>
      </c>
    </row>
    <row r="28" spans="1:43" x14ac:dyDescent="0.3">
      <c r="A28" s="9" t="s">
        <v>52</v>
      </c>
      <c r="B28" s="9"/>
      <c r="C28" s="9"/>
      <c r="D28" s="9"/>
      <c r="E28" s="9"/>
      <c r="F28" s="9" t="s">
        <v>52</v>
      </c>
      <c r="G28" s="9"/>
      <c r="H28" s="9">
        <v>11</v>
      </c>
      <c r="I28" s="9">
        <v>250</v>
      </c>
      <c r="J28" s="9">
        <v>40</v>
      </c>
      <c r="K28" s="9">
        <v>0</v>
      </c>
      <c r="L28" s="9">
        <v>4.199545472074977</v>
      </c>
      <c r="M28" s="9">
        <v>20.323903423737889</v>
      </c>
      <c r="N28" s="9">
        <v>6.6567432473668111</v>
      </c>
      <c r="O28" s="9">
        <v>-2.832274629074393</v>
      </c>
      <c r="P28" s="9">
        <v>5.5148203859051446</v>
      </c>
      <c r="Q28" s="9">
        <v>7.0952672634309932</v>
      </c>
      <c r="R28">
        <v>4.9929346746548073E-2</v>
      </c>
      <c r="S28">
        <v>8.9825420788631413E-2</v>
      </c>
      <c r="T28">
        <v>1.174846706672635E-2</v>
      </c>
      <c r="U28">
        <v>0.1492414896745855</v>
      </c>
      <c r="V28">
        <v>0.42153840640584411</v>
      </c>
      <c r="W28">
        <v>6.6650830374162971E-3</v>
      </c>
      <c r="X28" s="88">
        <v>0.20279264450073239</v>
      </c>
      <c r="Y28">
        <v>0.30437088012695313</v>
      </c>
      <c r="Z28">
        <v>4.8966407775878913E-2</v>
      </c>
      <c r="AA28">
        <v>0.63322710990905762</v>
      </c>
      <c r="AB28">
        <v>2.3012795448303218</v>
      </c>
      <c r="AC28">
        <v>2.8233528137207031E-2</v>
      </c>
      <c r="AD28">
        <v>1.1889226364747089E-2</v>
      </c>
      <c r="AE28">
        <v>4.4196933490501262E-3</v>
      </c>
      <c r="AF28">
        <v>1.7648971321484661E-3</v>
      </c>
      <c r="AG28">
        <v>-5.2693156285963209E-2</v>
      </c>
      <c r="AH28">
        <v>7.6437377268572124E-2</v>
      </c>
      <c r="AI28">
        <v>9.3937025766007917E-4</v>
      </c>
      <c r="AJ28">
        <v>1.1889226364747089E-2</v>
      </c>
      <c r="AK28">
        <v>4.4196933490501262E-3</v>
      </c>
      <c r="AL28">
        <v>1.7648971321484661E-3</v>
      </c>
      <c r="AM28">
        <v>5.2693156285963209E-2</v>
      </c>
      <c r="AN28">
        <v>7.6437377268572124E-2</v>
      </c>
      <c r="AO28">
        <v>9.3937025766007917E-4</v>
      </c>
      <c r="AP28">
        <v>721</v>
      </c>
      <c r="AQ28">
        <v>72.099999999999994</v>
      </c>
    </row>
    <row r="29" spans="1:43" x14ac:dyDescent="0.3">
      <c r="A29" s="9" t="s">
        <v>53</v>
      </c>
      <c r="B29" s="9"/>
      <c r="C29" s="9"/>
      <c r="D29" s="9"/>
      <c r="E29" s="9"/>
      <c r="F29" s="9" t="s">
        <v>53</v>
      </c>
      <c r="G29" s="9"/>
      <c r="H29" s="9">
        <v>11</v>
      </c>
      <c r="I29" s="9">
        <v>250</v>
      </c>
      <c r="J29" s="9">
        <v>50</v>
      </c>
      <c r="K29" s="9">
        <v>0</v>
      </c>
      <c r="L29" s="9">
        <v>3.35024380632417</v>
      </c>
      <c r="M29" s="9">
        <v>20.444579865790601</v>
      </c>
      <c r="N29" s="9">
        <v>6.9029006852755854</v>
      </c>
      <c r="O29" s="9">
        <v>-3.625436418573595</v>
      </c>
      <c r="P29" s="9">
        <v>6.6282964333920473</v>
      </c>
      <c r="Q29" s="9">
        <v>6.5664053919676846</v>
      </c>
      <c r="R29">
        <v>1.206868918210463</v>
      </c>
      <c r="S29">
        <v>0.57891472380340703</v>
      </c>
      <c r="T29">
        <v>9.0945370426725024E-3</v>
      </c>
      <c r="U29">
        <v>9.0479668638207764E-2</v>
      </c>
      <c r="V29">
        <v>0.81077268543390646</v>
      </c>
      <c r="W29">
        <v>8.6203467088705379E-3</v>
      </c>
      <c r="X29" s="89">
        <v>6.5678534507751456</v>
      </c>
      <c r="Y29">
        <v>4.0161285400390616</v>
      </c>
      <c r="Z29">
        <v>4.4934272766113281E-2</v>
      </c>
      <c r="AA29">
        <v>0.5041046142578125</v>
      </c>
      <c r="AB29">
        <v>3.9947948455810551</v>
      </c>
      <c r="AC29">
        <v>4.0342330932617188E-2</v>
      </c>
      <c r="AD29">
        <v>0.36023316151865942</v>
      </c>
      <c r="AE29">
        <v>2.8316293492149001E-2</v>
      </c>
      <c r="AF29">
        <v>1.3174949861399349E-3</v>
      </c>
      <c r="AG29">
        <v>-2.495690399496963E-2</v>
      </c>
      <c r="AH29">
        <v>0.1223199193912623</v>
      </c>
      <c r="AI29">
        <v>1.312795387171088E-3</v>
      </c>
      <c r="AJ29">
        <v>0.36023316151865942</v>
      </c>
      <c r="AK29">
        <v>2.8316293492149001E-2</v>
      </c>
      <c r="AL29">
        <v>1.3174949861399349E-3</v>
      </c>
      <c r="AM29">
        <v>2.495690399496963E-2</v>
      </c>
      <c r="AN29">
        <v>0.1223199193912623</v>
      </c>
      <c r="AO29">
        <v>1.312795387171088E-3</v>
      </c>
      <c r="AP29">
        <v>1042</v>
      </c>
      <c r="AQ29">
        <v>104.2</v>
      </c>
    </row>
    <row r="30" spans="1:43" x14ac:dyDescent="0.3">
      <c r="A30" s="9" t="s">
        <v>54</v>
      </c>
      <c r="B30" s="9"/>
      <c r="C30" s="9"/>
      <c r="D30" s="9"/>
      <c r="E30" s="9"/>
      <c r="F30" s="9" t="s">
        <v>54</v>
      </c>
      <c r="G30" s="9"/>
      <c r="H30" s="9">
        <v>11</v>
      </c>
      <c r="I30" s="9">
        <v>250</v>
      </c>
      <c r="J30" s="9">
        <v>60</v>
      </c>
      <c r="K30" s="9">
        <v>10</v>
      </c>
      <c r="L30" s="9">
        <v>4.384944905405459</v>
      </c>
      <c r="M30" s="9">
        <v>22.127858427296509</v>
      </c>
      <c r="N30" s="9">
        <v>7.8227600602136143</v>
      </c>
      <c r="O30" s="9">
        <v>1.239807308454445</v>
      </c>
      <c r="P30" s="9">
        <v>6.0144127486408623</v>
      </c>
      <c r="Q30" s="9">
        <v>5.6626928405485293</v>
      </c>
      <c r="R30">
        <v>7.2660338661845306E-2</v>
      </c>
      <c r="S30">
        <v>0.19954902570266511</v>
      </c>
      <c r="T30">
        <v>6.8385874025724061E-3</v>
      </c>
      <c r="U30">
        <v>0.60155904896710388</v>
      </c>
      <c r="V30">
        <v>0.55574632754345221</v>
      </c>
      <c r="W30">
        <v>2.4950222472769892E-3</v>
      </c>
      <c r="X30" s="88">
        <v>0.31270360946655268</v>
      </c>
      <c r="Y30">
        <v>0.66105270385742188</v>
      </c>
      <c r="Z30">
        <v>3.3484458923339837E-2</v>
      </c>
      <c r="AA30">
        <v>2.0283863246440892</v>
      </c>
      <c r="AB30">
        <v>2.6796526908874512</v>
      </c>
      <c r="AC30">
        <v>9.181976318359375E-3</v>
      </c>
      <c r="AD30">
        <v>1.657041085562435E-2</v>
      </c>
      <c r="AE30">
        <v>9.0179999279327069E-3</v>
      </c>
      <c r="AF30">
        <v>8.7419112307346751E-4</v>
      </c>
      <c r="AG30">
        <v>0.48520366420247441</v>
      </c>
      <c r="AH30">
        <v>9.2402425767842397E-2</v>
      </c>
      <c r="AI30">
        <v>4.4060702523206311E-4</v>
      </c>
      <c r="AJ30">
        <v>1.657041085562435E-2</v>
      </c>
      <c r="AK30">
        <v>9.0179999279327069E-3</v>
      </c>
      <c r="AL30">
        <v>8.7419112307346751E-4</v>
      </c>
      <c r="AM30">
        <v>0.48520366420247441</v>
      </c>
      <c r="AN30">
        <v>9.2402425767842397E-2</v>
      </c>
      <c r="AO30">
        <v>4.4060702523206311E-4</v>
      </c>
      <c r="AP30">
        <v>690</v>
      </c>
      <c r="AQ30">
        <v>69</v>
      </c>
    </row>
    <row r="31" spans="1:43" x14ac:dyDescent="0.3">
      <c r="A31" s="5" t="s">
        <v>55</v>
      </c>
      <c r="F31" s="5" t="s">
        <v>55</v>
      </c>
      <c r="G31" s="5"/>
      <c r="H31" s="5">
        <v>11</v>
      </c>
      <c r="I31" s="5">
        <v>250</v>
      </c>
      <c r="J31" s="5">
        <v>70</v>
      </c>
      <c r="K31" s="5">
        <v>10</v>
      </c>
      <c r="L31" s="5">
        <v>11.651978023288081</v>
      </c>
      <c r="M31" s="5">
        <v>23.059191568531499</v>
      </c>
      <c r="N31" s="5">
        <v>8.0125567000869911</v>
      </c>
      <c r="O31" s="5">
        <v>-2.8328787567220508</v>
      </c>
      <c r="P31" s="5">
        <v>5.4929043590241022</v>
      </c>
      <c r="Q31" s="5">
        <v>4.9332719872193911</v>
      </c>
      <c r="R31">
        <v>0.6144810548618429</v>
      </c>
      <c r="S31">
        <v>0.56540769035912364</v>
      </c>
      <c r="T31">
        <v>1.597969983488759E-2</v>
      </c>
      <c r="U31">
        <v>0.1095766947794235</v>
      </c>
      <c r="V31">
        <v>0.42507393939217442</v>
      </c>
      <c r="W31">
        <v>6.6523422358888496E-3</v>
      </c>
      <c r="X31" s="88">
        <v>2.0576314926147461</v>
      </c>
      <c r="Y31">
        <v>3.8652133941650391</v>
      </c>
      <c r="Z31">
        <v>7.0785045623779297E-2</v>
      </c>
      <c r="AA31">
        <v>0.54052114486694336</v>
      </c>
      <c r="AB31">
        <v>2.2128324508666992</v>
      </c>
      <c r="AC31">
        <v>3.0330181121826168E-2</v>
      </c>
      <c r="AD31">
        <v>5.273620098095947E-2</v>
      </c>
      <c r="AE31">
        <v>2.4519840111425519E-2</v>
      </c>
      <c r="AF31">
        <v>1.9943322004465939E-3</v>
      </c>
      <c r="AG31">
        <v>-3.8680333395635903E-2</v>
      </c>
      <c r="AH31">
        <v>7.7386007767245246E-2</v>
      </c>
      <c r="AI31">
        <v>1.3484645187054451E-3</v>
      </c>
      <c r="AJ31">
        <v>5.273620098095947E-2</v>
      </c>
      <c r="AK31">
        <v>2.4519840111425519E-2</v>
      </c>
      <c r="AL31">
        <v>1.9943322004465939E-3</v>
      </c>
      <c r="AM31">
        <v>3.8680333395635903E-2</v>
      </c>
      <c r="AN31">
        <v>7.7386007767245246E-2</v>
      </c>
      <c r="AO31">
        <v>1.3484645187054451E-3</v>
      </c>
      <c r="AP31">
        <v>839</v>
      </c>
      <c r="AQ31">
        <v>83.9</v>
      </c>
    </row>
    <row r="32" spans="1:43" x14ac:dyDescent="0.3">
      <c r="A32" s="5" t="s">
        <v>56</v>
      </c>
      <c r="F32" s="5" t="s">
        <v>56</v>
      </c>
      <c r="G32" s="5"/>
      <c r="H32" s="5">
        <v>11</v>
      </c>
      <c r="I32" s="5">
        <v>250</v>
      </c>
      <c r="J32" s="5">
        <v>0</v>
      </c>
      <c r="K32" s="5">
        <v>0</v>
      </c>
      <c r="L32" s="5">
        <v>-0.18010412702680539</v>
      </c>
      <c r="M32" s="5">
        <v>18.52082526613767</v>
      </c>
      <c r="N32" s="5">
        <v>6.1227590754785766</v>
      </c>
      <c r="O32" s="5">
        <v>47.15883016530271</v>
      </c>
      <c r="P32" s="5">
        <v>24.179376871129179</v>
      </c>
      <c r="Q32" s="5">
        <v>8.4227008393732561</v>
      </c>
      <c r="R32">
        <v>0.37298742867270462</v>
      </c>
      <c r="S32">
        <v>2.388422772126229</v>
      </c>
      <c r="T32">
        <v>9.488575125468246E-3</v>
      </c>
      <c r="U32">
        <v>4.7485946944212447</v>
      </c>
      <c r="V32">
        <v>3.731323389483975</v>
      </c>
      <c r="W32">
        <v>5.0965252867209033E-3</v>
      </c>
      <c r="X32" s="88">
        <v>1.3211531043052669</v>
      </c>
      <c r="Y32">
        <v>8.1810159683227539</v>
      </c>
      <c r="Z32">
        <v>3.9716720581054688E-2</v>
      </c>
      <c r="AA32">
        <v>20.94852447509766</v>
      </c>
      <c r="AB32">
        <v>14.14972496032715</v>
      </c>
      <c r="AC32">
        <v>1.998138427734375E-2</v>
      </c>
      <c r="AD32">
        <v>-2.07095436862028</v>
      </c>
      <c r="AE32">
        <v>0.12895876602718531</v>
      </c>
      <c r="AF32">
        <v>1.5497221119592369E-3</v>
      </c>
      <c r="AG32">
        <v>0.10069364905313199</v>
      </c>
      <c r="AH32">
        <v>0.1543184263751344</v>
      </c>
      <c r="AI32">
        <v>6.0509394598183813E-4</v>
      </c>
      <c r="AJ32">
        <v>2.07095436862028</v>
      </c>
      <c r="AK32">
        <v>0.12895876602718531</v>
      </c>
      <c r="AL32">
        <v>1.5497221119592369E-3</v>
      </c>
      <c r="AM32">
        <v>0.10069364905313199</v>
      </c>
      <c r="AN32">
        <v>0.1543184263751344</v>
      </c>
      <c r="AO32">
        <v>6.0509394598183813E-4</v>
      </c>
      <c r="AP32">
        <v>851</v>
      </c>
      <c r="AQ32">
        <v>85.1</v>
      </c>
    </row>
    <row r="33" spans="1:43" x14ac:dyDescent="0.3">
      <c r="A33" s="9" t="s">
        <v>57</v>
      </c>
      <c r="B33" s="9"/>
      <c r="C33" s="9"/>
      <c r="D33" s="9"/>
      <c r="E33" s="9"/>
      <c r="F33" s="9" t="s">
        <v>57</v>
      </c>
      <c r="G33" s="9"/>
      <c r="H33" s="9">
        <v>11</v>
      </c>
      <c r="I33" s="9">
        <v>250</v>
      </c>
      <c r="J33" s="9">
        <v>0</v>
      </c>
      <c r="K33" s="9">
        <v>0</v>
      </c>
      <c r="L33" s="9">
        <v>2.8197950406702428</v>
      </c>
      <c r="M33" s="9">
        <v>20.617831411367231</v>
      </c>
      <c r="N33" s="9">
        <v>5.8792018472005436</v>
      </c>
      <c r="O33" s="9">
        <v>26.906645166828909</v>
      </c>
      <c r="P33" s="9">
        <v>15.853496458833821</v>
      </c>
      <c r="Q33" s="9">
        <v>8.1336464590973669</v>
      </c>
      <c r="R33">
        <v>4.0774176622053702</v>
      </c>
      <c r="S33">
        <v>0.60939280839823051</v>
      </c>
      <c r="T33">
        <v>0.42411690852567502</v>
      </c>
      <c r="U33">
        <v>24.384358194537871</v>
      </c>
      <c r="V33">
        <v>10.36894236040947</v>
      </c>
      <c r="W33">
        <v>0.57849347896292402</v>
      </c>
      <c r="X33" s="89">
        <v>11.72930073738098</v>
      </c>
      <c r="Y33">
        <v>2.447296142578125</v>
      </c>
      <c r="Z33">
        <v>2.1109013557434082</v>
      </c>
      <c r="AA33">
        <v>60.515223503112793</v>
      </c>
      <c r="AB33">
        <v>30.523656368255619</v>
      </c>
      <c r="AC33">
        <v>2.5957365036010742</v>
      </c>
      <c r="AD33">
        <v>1.4459978840292591</v>
      </c>
      <c r="AE33">
        <v>2.9556590906173279E-2</v>
      </c>
      <c r="AF33">
        <v>7.2138518041802505E-2</v>
      </c>
      <c r="AG33">
        <v>0.90625784237863394</v>
      </c>
      <c r="AH33">
        <v>0.65404766622518351</v>
      </c>
      <c r="AI33">
        <v>7.112350922456033E-2</v>
      </c>
      <c r="AJ33">
        <v>1.4459978840292591</v>
      </c>
      <c r="AK33">
        <v>2.9556590906173279E-2</v>
      </c>
      <c r="AL33">
        <v>7.2138518041802505E-2</v>
      </c>
      <c r="AM33">
        <v>0.90625784237863394</v>
      </c>
      <c r="AN33">
        <v>0.65404766622518351</v>
      </c>
      <c r="AO33">
        <v>7.112350922456033E-2</v>
      </c>
      <c r="AP33">
        <v>1721</v>
      </c>
      <c r="AQ33">
        <v>172.1</v>
      </c>
    </row>
    <row r="34" spans="1:43" x14ac:dyDescent="0.3">
      <c r="A34" s="5" t="s">
        <v>58</v>
      </c>
      <c r="F34" s="5" t="s">
        <v>58</v>
      </c>
      <c r="G34" s="5"/>
      <c r="H34" s="5">
        <v>11</v>
      </c>
      <c r="I34" s="5">
        <v>250</v>
      </c>
      <c r="J34" s="5">
        <v>70</v>
      </c>
      <c r="K34" s="5">
        <v>10</v>
      </c>
      <c r="L34" s="5">
        <v>12.824142827927689</v>
      </c>
      <c r="M34" s="5">
        <v>21.168010039899329</v>
      </c>
      <c r="N34" s="5">
        <v>7.969680726153296</v>
      </c>
      <c r="O34" s="5">
        <v>-2.826053363572127</v>
      </c>
      <c r="P34" s="5">
        <v>3.8634963566402218</v>
      </c>
      <c r="Q34" s="5">
        <v>4.9716529288381901</v>
      </c>
      <c r="R34">
        <v>0.52526750889013818</v>
      </c>
      <c r="S34">
        <v>1.1724311988942999</v>
      </c>
      <c r="T34">
        <v>8.2264178089799158E-3</v>
      </c>
      <c r="U34">
        <v>9.5648763745826482E-2</v>
      </c>
      <c r="V34">
        <v>0.44262150229647312</v>
      </c>
      <c r="W34">
        <v>3.015685773651806E-3</v>
      </c>
      <c r="X34" s="88">
        <v>2.8760852813720699</v>
      </c>
      <c r="Y34">
        <v>3.6140232086181641</v>
      </c>
      <c r="Z34">
        <v>3.6705970764160163E-2</v>
      </c>
      <c r="AA34">
        <v>0.41593170166015619</v>
      </c>
      <c r="AB34">
        <v>2.3184621334075932</v>
      </c>
      <c r="AC34">
        <v>1.309633255004883E-2</v>
      </c>
      <c r="AD34">
        <v>4.0959268462469119E-2</v>
      </c>
      <c r="AE34">
        <v>5.5386935129206658E-2</v>
      </c>
      <c r="AF34">
        <v>1.032214224339516E-3</v>
      </c>
      <c r="AG34">
        <v>-3.3845349482334829E-2</v>
      </c>
      <c r="AH34">
        <v>0.1145650109222275</v>
      </c>
      <c r="AI34">
        <v>6.0657608582434411E-4</v>
      </c>
      <c r="AJ34">
        <v>4.0959268462469119E-2</v>
      </c>
      <c r="AK34">
        <v>5.5386935129206658E-2</v>
      </c>
      <c r="AL34">
        <v>1.032214224339516E-3</v>
      </c>
      <c r="AM34">
        <v>3.3845349482334829E-2</v>
      </c>
      <c r="AN34">
        <v>0.1145650109222275</v>
      </c>
      <c r="AO34">
        <v>6.0657608582434411E-4</v>
      </c>
      <c r="AP34">
        <v>795</v>
      </c>
      <c r="AQ34">
        <v>79.5</v>
      </c>
    </row>
    <row r="35" spans="1:43" x14ac:dyDescent="0.3">
      <c r="A35" s="9" t="s">
        <v>59</v>
      </c>
      <c r="B35" s="9"/>
      <c r="C35" s="9"/>
      <c r="D35" s="9"/>
      <c r="E35" s="9"/>
      <c r="F35" s="9" t="s">
        <v>59</v>
      </c>
      <c r="G35" s="9"/>
      <c r="H35" s="9">
        <v>11</v>
      </c>
      <c r="I35" s="9">
        <v>250</v>
      </c>
      <c r="J35" s="9">
        <v>70</v>
      </c>
      <c r="K35" s="9">
        <v>15</v>
      </c>
      <c r="L35" s="9">
        <v>13.2211096812697</v>
      </c>
      <c r="M35" s="9">
        <v>21.64831502531089</v>
      </c>
      <c r="N35" s="9">
        <v>8.0370135558586497</v>
      </c>
      <c r="O35" s="9">
        <v>-2.9691951096642248</v>
      </c>
      <c r="P35" s="9">
        <v>3.988195427200373</v>
      </c>
      <c r="Q35" s="9">
        <v>4.9430605266608447</v>
      </c>
      <c r="R35">
        <v>0.78958204336673776</v>
      </c>
      <c r="S35">
        <v>0.77976664702571363</v>
      </c>
      <c r="T35">
        <v>1.8296402408626809E-2</v>
      </c>
      <c r="U35">
        <v>6.5560478256198401E-2</v>
      </c>
      <c r="V35">
        <v>0.47327800972779688</v>
      </c>
      <c r="W35">
        <v>6.2992022275093354E-3</v>
      </c>
      <c r="X35" s="89">
        <v>4.9218349456787109</v>
      </c>
      <c r="Y35">
        <v>4.5580387115478516</v>
      </c>
      <c r="Z35">
        <v>7.5252056121826172E-2</v>
      </c>
      <c r="AA35">
        <v>0.36813974380493159</v>
      </c>
      <c r="AB35">
        <v>2.2985744476318359</v>
      </c>
      <c r="AC35">
        <v>2.535200119018555E-2</v>
      </c>
      <c r="AD35">
        <v>5.9721314050161442E-2</v>
      </c>
      <c r="AE35">
        <v>3.6019738539189862E-2</v>
      </c>
      <c r="AF35">
        <v>2.2765175498913378E-3</v>
      </c>
      <c r="AG35">
        <v>-2.2080218993629011E-2</v>
      </c>
      <c r="AH35">
        <v>0.1186697137507195</v>
      </c>
      <c r="AI35">
        <v>1.2743526391259051E-3</v>
      </c>
      <c r="AJ35">
        <v>5.9721314050161442E-2</v>
      </c>
      <c r="AK35">
        <v>3.6019738539189862E-2</v>
      </c>
      <c r="AL35">
        <v>2.2765175498913378E-3</v>
      </c>
      <c r="AM35">
        <v>2.2080218993629011E-2</v>
      </c>
      <c r="AN35">
        <v>0.1186697137507195</v>
      </c>
      <c r="AO35">
        <v>1.2743526391259051E-3</v>
      </c>
      <c r="AP35">
        <v>816</v>
      </c>
      <c r="AQ35">
        <v>81.599999999999994</v>
      </c>
    </row>
    <row r="36" spans="1:43" x14ac:dyDescent="0.3">
      <c r="A36" s="9" t="s">
        <v>60</v>
      </c>
      <c r="B36" s="9"/>
      <c r="C36" s="9"/>
      <c r="D36" s="9"/>
      <c r="E36" s="9"/>
      <c r="F36" s="10" t="s">
        <v>60</v>
      </c>
      <c r="G36" s="9"/>
      <c r="H36" s="9">
        <v>11</v>
      </c>
      <c r="I36" s="9">
        <v>250</v>
      </c>
      <c r="J36" s="9">
        <v>80</v>
      </c>
      <c r="K36" s="9">
        <v>20</v>
      </c>
      <c r="L36" s="9">
        <v>10.931720797124679</v>
      </c>
      <c r="M36" s="9">
        <v>23.688902209998979</v>
      </c>
      <c r="N36" s="9">
        <v>8.2318585607900925</v>
      </c>
      <c r="O36" s="9">
        <v>-2.6480312603504679</v>
      </c>
      <c r="P36" s="9">
        <v>4.2775691987526763</v>
      </c>
      <c r="Q36" s="9">
        <v>3.9665026881150141</v>
      </c>
      <c r="R36">
        <v>7.0881302626288195E-2</v>
      </c>
      <c r="S36">
        <v>1.0068053258095779</v>
      </c>
      <c r="T36">
        <v>1.9501426508311531E-2</v>
      </c>
      <c r="U36">
        <v>8.7200402075332306E-2</v>
      </c>
      <c r="V36">
        <v>0.50170800746737931</v>
      </c>
      <c r="W36">
        <v>5.2644050393523536E-3</v>
      </c>
      <c r="X36" s="88">
        <v>0.26419258117675781</v>
      </c>
      <c r="Y36">
        <v>3.4220542907714839</v>
      </c>
      <c r="Z36">
        <v>7.1585655212402344E-2</v>
      </c>
      <c r="AA36">
        <v>0.41470170021057129</v>
      </c>
      <c r="AB36">
        <v>2.310370922088623</v>
      </c>
      <c r="AC36">
        <v>2.0231485366821289E-2</v>
      </c>
      <c r="AD36">
        <v>6.4840022848856298E-3</v>
      </c>
      <c r="AE36">
        <v>4.2501139009498312E-2</v>
      </c>
      <c r="AF36">
        <v>2.36901865651586E-3</v>
      </c>
      <c r="AG36">
        <v>-3.2930276685552151E-2</v>
      </c>
      <c r="AH36">
        <v>0.11728811017567541</v>
      </c>
      <c r="AI36">
        <v>1.327215800237901E-3</v>
      </c>
      <c r="AJ36">
        <v>6.4840022848856298E-3</v>
      </c>
      <c r="AK36">
        <v>4.2501139009498312E-2</v>
      </c>
      <c r="AL36">
        <v>2.36901865651586E-3</v>
      </c>
      <c r="AM36">
        <v>3.2930276685552151E-2</v>
      </c>
      <c r="AN36">
        <v>0.11728811017567541</v>
      </c>
      <c r="AO36">
        <v>1.327215800237901E-3</v>
      </c>
      <c r="AP36">
        <v>661</v>
      </c>
      <c r="AQ36">
        <v>66.099999999999994</v>
      </c>
    </row>
    <row r="37" spans="1:43" x14ac:dyDescent="0.3">
      <c r="A37" s="5" t="s">
        <v>61</v>
      </c>
      <c r="F37" s="5" t="s">
        <v>61</v>
      </c>
      <c r="G37" s="5"/>
      <c r="H37" s="5">
        <v>9</v>
      </c>
      <c r="I37" s="5">
        <v>250</v>
      </c>
      <c r="J37" s="5">
        <v>100</v>
      </c>
      <c r="K37" s="5">
        <v>20</v>
      </c>
      <c r="L37" s="5">
        <v>3.4795495669047041</v>
      </c>
      <c r="M37" s="5">
        <v>22.90800559383699</v>
      </c>
      <c r="N37" s="5">
        <v>12.13313063040547</v>
      </c>
      <c r="O37" s="5">
        <v>-0.85287266024227804</v>
      </c>
      <c r="P37" s="5">
        <v>4.6439199195511041</v>
      </c>
      <c r="Q37" s="5">
        <v>5.9285243472148627E-2</v>
      </c>
      <c r="R37">
        <v>8.8509582396985059E-2</v>
      </c>
      <c r="S37">
        <v>0.1547408916399832</v>
      </c>
      <c r="T37">
        <v>1.3185202513508741E-2</v>
      </c>
      <c r="U37">
        <v>7.5793803367254456E-2</v>
      </c>
      <c r="V37">
        <v>0.55282214166617594</v>
      </c>
      <c r="W37">
        <v>6.3754289521496775E-4</v>
      </c>
      <c r="X37" s="88">
        <v>0.29046511650085449</v>
      </c>
      <c r="Y37">
        <v>0.52494430541992188</v>
      </c>
      <c r="Z37">
        <v>5.0383567810058587E-2</v>
      </c>
      <c r="AA37">
        <v>0.32059764862060552</v>
      </c>
      <c r="AB37">
        <v>2.194732666015625</v>
      </c>
      <c r="AC37">
        <v>2.9321238398551941E-3</v>
      </c>
      <c r="AD37">
        <v>2.5437080488472642E-2</v>
      </c>
      <c r="AE37">
        <v>6.7548827420233224E-3</v>
      </c>
      <c r="AF37">
        <v>1.0867106697480689E-3</v>
      </c>
      <c r="AG37">
        <v>-8.8868839277511241E-2</v>
      </c>
      <c r="AH37">
        <v>0.1190421349297542</v>
      </c>
      <c r="AI37">
        <v>1.07538209826949E-2</v>
      </c>
      <c r="AJ37">
        <v>2.5437080488472642E-2</v>
      </c>
      <c r="AK37">
        <v>6.7548827420233224E-3</v>
      </c>
      <c r="AL37">
        <v>1.0867106697480689E-3</v>
      </c>
      <c r="AM37">
        <v>8.8868839277511241E-2</v>
      </c>
      <c r="AN37">
        <v>0.1190421349297542</v>
      </c>
      <c r="AO37">
        <v>1.07538209826949E-2</v>
      </c>
      <c r="AP37">
        <v>435</v>
      </c>
      <c r="AQ37">
        <v>43.5</v>
      </c>
    </row>
    <row r="38" spans="1:43" x14ac:dyDescent="0.3">
      <c r="A38" s="5" t="s">
        <v>62</v>
      </c>
      <c r="F38" s="6" t="s">
        <v>62</v>
      </c>
      <c r="G38" s="5"/>
      <c r="H38" s="5">
        <v>9</v>
      </c>
      <c r="I38" s="5">
        <v>250</v>
      </c>
      <c r="J38" s="5">
        <v>100</v>
      </c>
      <c r="K38" s="5">
        <v>15</v>
      </c>
      <c r="L38" s="5">
        <v>1.999235598486045</v>
      </c>
      <c r="M38" s="5">
        <v>21.533636834155551</v>
      </c>
      <c r="N38" s="5">
        <v>12.222434993173881</v>
      </c>
      <c r="O38" s="5">
        <v>-0.65082925912635081</v>
      </c>
      <c r="P38" s="5">
        <v>4.433952998018813</v>
      </c>
      <c r="Q38" s="5">
        <v>5.8009381523762629E-2</v>
      </c>
      <c r="R38">
        <v>0.49576345241522241</v>
      </c>
      <c r="S38">
        <v>1.1048201883154289</v>
      </c>
      <c r="T38">
        <v>8.6303626750211405E-3</v>
      </c>
      <c r="U38">
        <v>8.127035932312493E-2</v>
      </c>
      <c r="V38">
        <v>0.49839681547755271</v>
      </c>
      <c r="W38">
        <v>1.184931828854356E-3</v>
      </c>
      <c r="X38" s="89">
        <v>4.2460253238677979</v>
      </c>
      <c r="Y38">
        <v>4.1454887390136719</v>
      </c>
      <c r="Z38">
        <v>4.3370246887207031E-2</v>
      </c>
      <c r="AA38">
        <v>0.42328011989593511</v>
      </c>
      <c r="AB38">
        <v>2.904457569122314</v>
      </c>
      <c r="AC38">
        <v>5.5120177567005157E-3</v>
      </c>
      <c r="AD38">
        <v>0.24797650301477611</v>
      </c>
      <c r="AE38">
        <v>5.1306715945121699E-2</v>
      </c>
      <c r="AF38">
        <v>7.0610829019267577E-4</v>
      </c>
      <c r="AG38">
        <v>-0.1248720124110881</v>
      </c>
      <c r="AH38">
        <v>0.11240462307567251</v>
      </c>
      <c r="AI38">
        <v>2.0426555114520011E-2</v>
      </c>
      <c r="AJ38">
        <v>0.24797650301477611</v>
      </c>
      <c r="AK38">
        <v>5.1306715945121699E-2</v>
      </c>
      <c r="AL38">
        <v>7.0610829019267577E-4</v>
      </c>
      <c r="AM38">
        <v>0.1248720124110881</v>
      </c>
      <c r="AN38">
        <v>0.11240462307567251</v>
      </c>
      <c r="AO38">
        <v>2.0426555114520011E-2</v>
      </c>
      <c r="AP38">
        <v>1740</v>
      </c>
      <c r="AQ38">
        <v>174</v>
      </c>
    </row>
    <row r="39" spans="1:43" x14ac:dyDescent="0.3">
      <c r="A39" s="5" t="s">
        <v>63</v>
      </c>
      <c r="F39" s="5" t="s">
        <v>63</v>
      </c>
      <c r="G39" s="5"/>
      <c r="H39" s="5">
        <v>8</v>
      </c>
      <c r="I39" s="5">
        <v>250</v>
      </c>
      <c r="J39" s="5">
        <v>100</v>
      </c>
      <c r="K39" s="5">
        <v>10</v>
      </c>
      <c r="L39" s="5">
        <v>-1.6570957157461119</v>
      </c>
      <c r="M39" s="5">
        <v>23.27914409527833</v>
      </c>
      <c r="N39" s="5">
        <v>13.32249191026578</v>
      </c>
      <c r="O39" s="5">
        <v>-0.80003500455754928</v>
      </c>
      <c r="P39" s="5">
        <v>4.7159511995041514</v>
      </c>
      <c r="Q39" s="5">
        <v>5.4331331251553081E-2</v>
      </c>
      <c r="R39">
        <v>2.8856055556387369E-2</v>
      </c>
      <c r="S39">
        <v>0.26248627492097981</v>
      </c>
      <c r="T39">
        <v>5.4244225597188866E-3</v>
      </c>
      <c r="U39">
        <v>8.7822956757866999E-2</v>
      </c>
      <c r="V39">
        <v>0.4503359816028063</v>
      </c>
      <c r="W39">
        <v>5.4479929828015448E-4</v>
      </c>
      <c r="X39" s="88">
        <v>0.13555347919464111</v>
      </c>
      <c r="Y39">
        <v>0.89044952392578125</v>
      </c>
      <c r="Z39">
        <v>2.6783943176269531E-2</v>
      </c>
      <c r="AA39">
        <v>0.39629065990447998</v>
      </c>
      <c r="AB39">
        <v>2.1448466777801509</v>
      </c>
      <c r="AC39">
        <v>2.7869567275047298E-3</v>
      </c>
      <c r="AD39">
        <v>-1.7413632346152581E-2</v>
      </c>
      <c r="AE39">
        <v>1.1275598185511441E-2</v>
      </c>
      <c r="AF39">
        <v>4.0716275875829532E-4</v>
      </c>
      <c r="AG39">
        <v>-0.1097738927141526</v>
      </c>
      <c r="AH39">
        <v>9.5492078384983289E-2</v>
      </c>
      <c r="AI39">
        <v>1.00273504390633E-2</v>
      </c>
      <c r="AJ39">
        <v>1.7413632346152581E-2</v>
      </c>
      <c r="AK39">
        <v>1.1275598185511441E-2</v>
      </c>
      <c r="AL39">
        <v>4.0716275875829532E-4</v>
      </c>
      <c r="AM39">
        <v>0.1097738927141526</v>
      </c>
      <c r="AN39">
        <v>9.5492078384983289E-2</v>
      </c>
      <c r="AO39">
        <v>1.00273504390633E-2</v>
      </c>
      <c r="AP39">
        <v>696</v>
      </c>
      <c r="AQ39">
        <v>69.599999999999994</v>
      </c>
    </row>
    <row r="40" spans="1:43" x14ac:dyDescent="0.3">
      <c r="A40" s="5" t="s">
        <v>64</v>
      </c>
      <c r="F40" s="5" t="s">
        <v>64</v>
      </c>
      <c r="G40" s="5"/>
      <c r="H40" s="5">
        <v>7</v>
      </c>
      <c r="I40" s="5">
        <v>250</v>
      </c>
      <c r="J40" s="5">
        <v>100</v>
      </c>
      <c r="K40" s="5">
        <v>10</v>
      </c>
      <c r="L40" s="5">
        <v>1.5179871451672291</v>
      </c>
      <c r="M40" s="5">
        <v>19.30273885833061</v>
      </c>
      <c r="N40" s="5">
        <v>12.69533677093554</v>
      </c>
      <c r="O40" s="5">
        <v>-0.75361157311733651</v>
      </c>
      <c r="P40" s="5">
        <v>4.8314170146279061</v>
      </c>
      <c r="Q40" s="5">
        <v>5.4267740282800132E-2</v>
      </c>
      <c r="R40">
        <v>5.3496850604193709</v>
      </c>
      <c r="S40">
        <v>3.013590253299129</v>
      </c>
      <c r="T40">
        <v>1.4123293501531879</v>
      </c>
      <c r="U40">
        <v>0.22841962599292509</v>
      </c>
      <c r="V40">
        <v>0.47576168887597681</v>
      </c>
      <c r="W40">
        <v>1.0532696178025781E-3</v>
      </c>
      <c r="X40" s="89">
        <v>38.687008380889893</v>
      </c>
      <c r="Y40">
        <v>11.004416465759279</v>
      </c>
      <c r="Z40">
        <v>3.28136157989502</v>
      </c>
      <c r="AA40">
        <v>0.87850944697856903</v>
      </c>
      <c r="AB40">
        <v>3.0645852088928218</v>
      </c>
      <c r="AC40">
        <v>6.0235336422920227E-3</v>
      </c>
      <c r="AD40">
        <v>3.524196550314016</v>
      </c>
      <c r="AE40">
        <v>0.15612241741531591</v>
      </c>
      <c r="AF40">
        <v>0.1112478838203447</v>
      </c>
      <c r="AG40">
        <v>-0.30309994450862882</v>
      </c>
      <c r="AH40">
        <v>9.8472495219421211E-2</v>
      </c>
      <c r="AI40">
        <v>1.9408761306694881E-2</v>
      </c>
      <c r="AJ40">
        <v>3.524196550314016</v>
      </c>
      <c r="AK40">
        <v>0.15612241741531591</v>
      </c>
      <c r="AL40">
        <v>0.1112478838203447</v>
      </c>
      <c r="AM40">
        <v>0.30309994450862882</v>
      </c>
      <c r="AN40">
        <v>9.8472495219421211E-2</v>
      </c>
      <c r="AO40">
        <v>1.9408761306694881E-2</v>
      </c>
      <c r="AP40">
        <v>3774</v>
      </c>
      <c r="AQ40">
        <v>377.4</v>
      </c>
    </row>
    <row r="41" spans="1:43" x14ac:dyDescent="0.3">
      <c r="A41" s="5" t="s">
        <v>65</v>
      </c>
      <c r="F41" s="5" t="s">
        <v>65</v>
      </c>
      <c r="G41" s="5"/>
      <c r="H41" s="5">
        <v>10</v>
      </c>
      <c r="I41" s="5">
        <v>250</v>
      </c>
      <c r="J41" s="5">
        <v>100</v>
      </c>
      <c r="K41" s="5">
        <v>15</v>
      </c>
      <c r="L41" s="5">
        <v>4.8751581610852623</v>
      </c>
      <c r="M41" s="5">
        <v>22.7717076168896</v>
      </c>
      <c r="N41" s="5">
        <v>11.08863323821552</v>
      </c>
      <c r="O41" s="5">
        <v>-0.92400782773533208</v>
      </c>
      <c r="P41" s="5">
        <v>5.0659873338958832</v>
      </c>
      <c r="Q41" s="5">
        <v>5.477584283126033E-2</v>
      </c>
      <c r="R41">
        <v>3.7573496663063071</v>
      </c>
      <c r="S41">
        <v>0.93239863152929725</v>
      </c>
      <c r="T41">
        <v>7.1734014369355167E-3</v>
      </c>
      <c r="U41">
        <v>6.175677957565448E-2</v>
      </c>
      <c r="V41">
        <v>0.49598447073780272</v>
      </c>
      <c r="W41">
        <v>6.1668570244085338E-4</v>
      </c>
      <c r="X41" s="89">
        <v>21.690889358520511</v>
      </c>
      <c r="Y41">
        <v>2.5352668762207031</v>
      </c>
      <c r="Z41">
        <v>3.183746337890625E-2</v>
      </c>
      <c r="AA41">
        <v>0.31207221746444702</v>
      </c>
      <c r="AB41">
        <v>3.1672265529632568</v>
      </c>
      <c r="AC41">
        <v>3.2825209200382228E-3</v>
      </c>
      <c r="AD41">
        <v>0.77071338860314642</v>
      </c>
      <c r="AE41">
        <v>4.0945485828991782E-2</v>
      </c>
      <c r="AF41">
        <v>6.4691484359076165E-4</v>
      </c>
      <c r="AG41">
        <v>-6.6835775327807906E-2</v>
      </c>
      <c r="AH41">
        <v>9.7904798817642733E-2</v>
      </c>
      <c r="AI41">
        <v>1.125835168507738E-2</v>
      </c>
      <c r="AJ41">
        <v>0.77071338860314642</v>
      </c>
      <c r="AK41">
        <v>4.0945485828991782E-2</v>
      </c>
      <c r="AL41">
        <v>6.4691484359076165E-4</v>
      </c>
      <c r="AM41">
        <v>6.6835775327807906E-2</v>
      </c>
      <c r="AN41">
        <v>9.7904798817642733E-2</v>
      </c>
      <c r="AO41">
        <v>1.125835168507738E-2</v>
      </c>
      <c r="AP41">
        <v>1301</v>
      </c>
      <c r="AQ41">
        <v>130.1</v>
      </c>
    </row>
    <row r="42" spans="1:43" x14ac:dyDescent="0.3">
      <c r="A42" t="s">
        <v>66</v>
      </c>
      <c r="F42" t="s">
        <v>66</v>
      </c>
      <c r="H42">
        <v>10</v>
      </c>
      <c r="I42">
        <v>250</v>
      </c>
      <c r="J42">
        <v>100</v>
      </c>
      <c r="K42">
        <v>15</v>
      </c>
      <c r="L42">
        <v>6.2029358537551502</v>
      </c>
      <c r="M42">
        <v>24.13565088136215</v>
      </c>
      <c r="N42">
        <v>11.19032192062472</v>
      </c>
      <c r="O42">
        <v>-0.93447269204424099</v>
      </c>
      <c r="P42">
        <v>4.5684802892864429</v>
      </c>
      <c r="Q42">
        <v>5.4212806901993621E-2</v>
      </c>
      <c r="R42">
        <v>1.59039143710956</v>
      </c>
      <c r="S42">
        <v>0.26062164884159128</v>
      </c>
      <c r="T42">
        <v>0.2282709766805851</v>
      </c>
      <c r="U42">
        <v>7.5518004284286719E-2</v>
      </c>
      <c r="V42">
        <v>0.56549064273548166</v>
      </c>
      <c r="W42">
        <v>6.016874463558756E-4</v>
      </c>
      <c r="X42" s="89">
        <v>4.8514318466186523</v>
      </c>
      <c r="Y42">
        <v>1.056938171386719</v>
      </c>
      <c r="Z42">
        <v>1.036293029785156</v>
      </c>
      <c r="AA42">
        <v>0.40954667329788208</v>
      </c>
      <c r="AB42">
        <v>2.9719889163970952</v>
      </c>
      <c r="AC42">
        <v>3.8697533309459691E-3</v>
      </c>
      <c r="AD42">
        <v>0.2563933393163762</v>
      </c>
      <c r="AE42">
        <v>1.079820263073355E-2</v>
      </c>
      <c r="AF42">
        <v>2.0398964238898459E-2</v>
      </c>
      <c r="AG42">
        <v>-8.0813495062209362E-2</v>
      </c>
      <c r="AH42">
        <v>0.12378090895163001</v>
      </c>
      <c r="AI42">
        <v>1.1098621907616979E-2</v>
      </c>
      <c r="AJ42">
        <v>0.2563933393163762</v>
      </c>
      <c r="AK42">
        <v>1.079820263073355E-2</v>
      </c>
      <c r="AL42">
        <v>2.0398964238898459E-2</v>
      </c>
      <c r="AM42">
        <v>8.0813495062209362E-2</v>
      </c>
      <c r="AN42">
        <v>0.12378090895163001</v>
      </c>
      <c r="AO42">
        <v>1.1098621907616979E-2</v>
      </c>
      <c r="AP42">
        <v>1137</v>
      </c>
      <c r="AQ42">
        <v>113.7</v>
      </c>
    </row>
    <row r="43" spans="1:43" x14ac:dyDescent="0.3">
      <c r="A43" t="s">
        <v>67</v>
      </c>
      <c r="F43" t="s">
        <v>67</v>
      </c>
      <c r="H43">
        <v>9</v>
      </c>
      <c r="I43">
        <v>250</v>
      </c>
      <c r="J43">
        <v>100</v>
      </c>
      <c r="K43">
        <v>15</v>
      </c>
      <c r="L43">
        <v>4.1113022550455858</v>
      </c>
      <c r="M43">
        <v>12.91065858526826</v>
      </c>
      <c r="N43">
        <v>12.21579537861853</v>
      </c>
      <c r="O43">
        <v>-0.87881131238646892</v>
      </c>
      <c r="P43">
        <v>4.3097069402546024</v>
      </c>
      <c r="Q43">
        <v>5.3133989167416532E-2</v>
      </c>
      <c r="R43">
        <v>0.61915491704618097</v>
      </c>
      <c r="S43">
        <v>1.262134600221787</v>
      </c>
      <c r="T43">
        <v>7.7781903706912467E-3</v>
      </c>
      <c r="U43">
        <v>7.6882485743223414E-2</v>
      </c>
      <c r="V43">
        <v>0.51370978667469602</v>
      </c>
      <c r="W43">
        <v>6.49743420028893E-4</v>
      </c>
      <c r="X43" s="89">
        <v>3.7586383819580078</v>
      </c>
      <c r="Y43">
        <v>3.9228515625</v>
      </c>
      <c r="Z43">
        <v>3.9270401000976563E-2</v>
      </c>
      <c r="AA43">
        <v>0.38290083408355707</v>
      </c>
      <c r="AB43">
        <v>3.1944704055786128</v>
      </c>
      <c r="AC43">
        <v>3.458715975284576E-3</v>
      </c>
      <c r="AD43">
        <v>0.1505982481065031</v>
      </c>
      <c r="AE43">
        <v>9.775911831964558E-2</v>
      </c>
      <c r="AF43">
        <v>6.3673220855561461E-4</v>
      </c>
      <c r="AG43">
        <v>-8.7484633685977545E-2</v>
      </c>
      <c r="AH43">
        <v>0.1191983106499459</v>
      </c>
      <c r="AI43">
        <v>1.2228395236458861E-2</v>
      </c>
      <c r="AJ43">
        <v>0.1505982481065031</v>
      </c>
      <c r="AK43">
        <v>9.775911831964558E-2</v>
      </c>
      <c r="AL43">
        <v>6.3673220855561461E-4</v>
      </c>
      <c r="AM43">
        <v>8.7484633685977545E-2</v>
      </c>
      <c r="AN43">
        <v>0.1191983106499459</v>
      </c>
      <c r="AO43">
        <v>1.2228395236458861E-2</v>
      </c>
      <c r="AP43">
        <v>1937</v>
      </c>
      <c r="AQ43">
        <v>193.7</v>
      </c>
    </row>
    <row r="44" spans="1:43" x14ac:dyDescent="0.3">
      <c r="A44" t="s">
        <v>68</v>
      </c>
      <c r="F44" t="s">
        <v>68</v>
      </c>
      <c r="H44">
        <v>9</v>
      </c>
      <c r="I44">
        <v>250</v>
      </c>
      <c r="J44">
        <v>100</v>
      </c>
      <c r="K44">
        <v>20</v>
      </c>
      <c r="L44">
        <v>7.3519997934852572</v>
      </c>
      <c r="M44">
        <v>6.1502139719981974</v>
      </c>
      <c r="N44">
        <v>12.157531855625949</v>
      </c>
      <c r="O44">
        <v>-0.93826342598613788</v>
      </c>
      <c r="P44">
        <v>4.4546196107695328</v>
      </c>
      <c r="Q44">
        <v>5.2899378183860098E-2</v>
      </c>
      <c r="R44">
        <v>3.0782819839655591E-2</v>
      </c>
      <c r="S44">
        <v>1.5855190473606381E-2</v>
      </c>
      <c r="T44">
        <v>7.5060899775385359E-3</v>
      </c>
      <c r="U44">
        <v>8.7303246612788057E-2</v>
      </c>
      <c r="V44">
        <v>0.46439337033383021</v>
      </c>
      <c r="W44">
        <v>5.2649024737271369E-4</v>
      </c>
      <c r="X44" s="88">
        <v>0.1411237716674805</v>
      </c>
      <c r="Y44">
        <v>5.8972358703613281E-2</v>
      </c>
      <c r="Z44">
        <v>3.1872749328613281E-2</v>
      </c>
      <c r="AA44">
        <v>0.46609693765640259</v>
      </c>
      <c r="AB44">
        <v>2.3945014476776119</v>
      </c>
      <c r="AC44">
        <v>3.20054218173027E-3</v>
      </c>
      <c r="AD44">
        <v>4.1869995517318731E-3</v>
      </c>
      <c r="AE44">
        <v>2.5779900578735558E-3</v>
      </c>
      <c r="AF44">
        <v>6.1740245196767126E-4</v>
      </c>
      <c r="AG44">
        <v>-9.3047692358923836E-2</v>
      </c>
      <c r="AH44">
        <v>0.10424983745213801</v>
      </c>
      <c r="AI44">
        <v>9.9526736503936595E-3</v>
      </c>
      <c r="AJ44">
        <v>4.1869995517318731E-3</v>
      </c>
      <c r="AK44">
        <v>2.5779900578735558E-3</v>
      </c>
      <c r="AL44">
        <v>6.1740245196767126E-4</v>
      </c>
      <c r="AM44">
        <v>9.3047692358923836E-2</v>
      </c>
      <c r="AN44">
        <v>0.10424983745213801</v>
      </c>
      <c r="AO44">
        <v>9.9526736503936595E-3</v>
      </c>
      <c r="AP44">
        <v>959</v>
      </c>
      <c r="AQ44">
        <v>95.9</v>
      </c>
    </row>
    <row r="45" spans="1:43" x14ac:dyDescent="0.3">
      <c r="A45" t="s">
        <v>69</v>
      </c>
      <c r="F45" t="s">
        <v>69</v>
      </c>
      <c r="H45">
        <v>8</v>
      </c>
      <c r="I45">
        <v>250</v>
      </c>
      <c r="J45">
        <v>100</v>
      </c>
      <c r="K45">
        <v>10</v>
      </c>
      <c r="L45">
        <v>0.28072650944142002</v>
      </c>
      <c r="M45">
        <v>15.47406149008839</v>
      </c>
      <c r="N45">
        <v>13.27066041022232</v>
      </c>
      <c r="O45">
        <v>-0.97124924794914791</v>
      </c>
      <c r="P45">
        <v>4.759855512245414</v>
      </c>
      <c r="Q45">
        <v>5.2297420991757479E-2</v>
      </c>
      <c r="R45">
        <v>0.37907975481920708</v>
      </c>
      <c r="S45">
        <v>2.5248657996759931</v>
      </c>
      <c r="T45">
        <v>7.2217014633154872E-3</v>
      </c>
      <c r="U45">
        <v>4.4101390705091219E-2</v>
      </c>
      <c r="V45">
        <v>0.37252229320804331</v>
      </c>
      <c r="W45">
        <v>4.2206017629363001E-4</v>
      </c>
      <c r="X45" s="88">
        <v>1.153211116790771</v>
      </c>
      <c r="Y45">
        <v>7.8339881896972656</v>
      </c>
      <c r="Z45">
        <v>2.6876449584960941E-2</v>
      </c>
      <c r="AA45">
        <v>0.23280531167984009</v>
      </c>
      <c r="AB45">
        <v>1.810214042663574</v>
      </c>
      <c r="AC45">
        <v>1.9219033420085909E-3</v>
      </c>
      <c r="AD45">
        <v>1.350352539108213</v>
      </c>
      <c r="AE45">
        <v>0.16316762094381271</v>
      </c>
      <c r="AF45">
        <v>5.4418553712312981E-4</v>
      </c>
      <c r="AG45">
        <v>-4.5406872435900462E-2</v>
      </c>
      <c r="AH45">
        <v>7.8263361618787802E-2</v>
      </c>
      <c r="AI45">
        <v>8.0703822156000821E-3</v>
      </c>
      <c r="AJ45">
        <v>1.350352539108213</v>
      </c>
      <c r="AK45">
        <v>0.16316762094381271</v>
      </c>
      <c r="AL45">
        <v>5.4418553712312981E-4</v>
      </c>
      <c r="AM45">
        <v>4.5406872435900462E-2</v>
      </c>
      <c r="AN45">
        <v>7.8263361618787802E-2</v>
      </c>
      <c r="AO45">
        <v>8.0703822156000821E-3</v>
      </c>
      <c r="AP45">
        <v>485</v>
      </c>
      <c r="AQ45">
        <v>48.5</v>
      </c>
    </row>
    <row r="46" spans="1:43" x14ac:dyDescent="0.3">
      <c r="A46" t="s">
        <v>70</v>
      </c>
      <c r="F46" t="s">
        <v>70</v>
      </c>
      <c r="H46">
        <v>8</v>
      </c>
      <c r="I46">
        <v>250</v>
      </c>
      <c r="J46">
        <v>100</v>
      </c>
      <c r="K46">
        <v>10</v>
      </c>
      <c r="L46">
        <v>2.1222228127437548</v>
      </c>
      <c r="M46">
        <v>6.3523549787752387</v>
      </c>
      <c r="N46">
        <v>13.271356511999061</v>
      </c>
      <c r="O46">
        <v>-0.98198763425047098</v>
      </c>
      <c r="P46">
        <v>4.4406610320399604</v>
      </c>
      <c r="Q46">
        <v>5.2237265130823787E-2</v>
      </c>
      <c r="R46">
        <v>0.10380538657707961</v>
      </c>
      <c r="S46">
        <v>0.352921923786923</v>
      </c>
      <c r="T46">
        <v>6.8305099183619709E-3</v>
      </c>
      <c r="U46">
        <v>7.9556981221879985E-2</v>
      </c>
      <c r="V46">
        <v>0.44552606502372649</v>
      </c>
      <c r="W46">
        <v>5.8542227675968672E-4</v>
      </c>
      <c r="X46" s="88">
        <v>0.49236559867858892</v>
      </c>
      <c r="Y46">
        <v>1.0480613708496089</v>
      </c>
      <c r="Z46">
        <v>3.6042213439941413E-2</v>
      </c>
      <c r="AA46">
        <v>0.40635651350021362</v>
      </c>
      <c r="AB46">
        <v>2.4343583583831792</v>
      </c>
      <c r="AC46">
        <v>3.2910853624343872E-3</v>
      </c>
      <c r="AD46">
        <v>4.8913519331588412E-2</v>
      </c>
      <c r="AE46">
        <v>5.5557651448340163E-2</v>
      </c>
      <c r="AF46">
        <v>5.146806140115585E-4</v>
      </c>
      <c r="AG46">
        <v>-8.1016276017165975E-2</v>
      </c>
      <c r="AH46">
        <v>0.1003287712818422</v>
      </c>
      <c r="AI46">
        <v>1.120698557425521E-2</v>
      </c>
      <c r="AJ46">
        <v>4.8913519331588412E-2</v>
      </c>
      <c r="AK46">
        <v>5.5557651448340163E-2</v>
      </c>
      <c r="AL46">
        <v>5.146806140115585E-4</v>
      </c>
      <c r="AM46">
        <v>8.1016276017165975E-2</v>
      </c>
      <c r="AN46">
        <v>0.1003287712818422</v>
      </c>
      <c r="AO46">
        <v>1.120698557425521E-2</v>
      </c>
      <c r="AP46">
        <v>1998</v>
      </c>
      <c r="AQ46">
        <v>199.8</v>
      </c>
    </row>
    <row r="47" spans="1:43" x14ac:dyDescent="0.3">
      <c r="A47" t="s">
        <v>71</v>
      </c>
      <c r="F47" t="s">
        <v>71</v>
      </c>
      <c r="H47">
        <v>7</v>
      </c>
      <c r="I47">
        <v>250</v>
      </c>
      <c r="J47">
        <v>100</v>
      </c>
      <c r="K47">
        <v>10</v>
      </c>
      <c r="L47">
        <v>0.77741994763292921</v>
      </c>
      <c r="M47">
        <v>7.2095666086770658</v>
      </c>
      <c r="N47">
        <v>14.28417932585695</v>
      </c>
      <c r="O47">
        <v>-0.96628520159217401</v>
      </c>
      <c r="P47">
        <v>4.5698139109539513</v>
      </c>
      <c r="Q47">
        <v>5.1320648063125647E-2</v>
      </c>
      <c r="R47">
        <v>0.26498328795330878</v>
      </c>
      <c r="S47">
        <v>1.660315905513102</v>
      </c>
      <c r="T47">
        <v>5.4165718201212992E-3</v>
      </c>
      <c r="U47">
        <v>6.6768862688436431E-2</v>
      </c>
      <c r="V47">
        <v>0.46623859024399489</v>
      </c>
      <c r="W47">
        <v>5.9752777741049258E-4</v>
      </c>
      <c r="X47" s="88">
        <v>1.177472978830338</v>
      </c>
      <c r="Y47">
        <v>4.4920520782470703</v>
      </c>
      <c r="Z47">
        <v>2.6708602905273441E-2</v>
      </c>
      <c r="AA47">
        <v>0.37983447313308721</v>
      </c>
      <c r="AB47">
        <v>2.6783981323242192</v>
      </c>
      <c r="AC47">
        <v>3.670964390039444E-3</v>
      </c>
      <c r="AD47">
        <v>0.34084961256798713</v>
      </c>
      <c r="AE47">
        <v>0.23029344142750979</v>
      </c>
      <c r="AF47">
        <v>3.7920077146583582E-4</v>
      </c>
      <c r="AG47">
        <v>-6.9098504849727169E-2</v>
      </c>
      <c r="AH47">
        <v>0.1020257278149576</v>
      </c>
      <c r="AI47">
        <v>1.164302868263703E-2</v>
      </c>
      <c r="AJ47">
        <v>0.34084961256798713</v>
      </c>
      <c r="AK47">
        <v>0.23029344142750979</v>
      </c>
      <c r="AL47">
        <v>3.7920077146583582E-4</v>
      </c>
      <c r="AM47">
        <v>6.9098504849727169E-2</v>
      </c>
      <c r="AN47">
        <v>0.1020257278149576</v>
      </c>
      <c r="AO47">
        <v>1.164302868263703E-2</v>
      </c>
      <c r="AP47">
        <v>1722</v>
      </c>
      <c r="AQ47">
        <v>172.2</v>
      </c>
    </row>
    <row r="53" spans="10:26" x14ac:dyDescent="0.3">
      <c r="J53" s="4" t="s">
        <v>241</v>
      </c>
      <c r="K53" s="101" t="s">
        <v>238</v>
      </c>
      <c r="L53" s="101"/>
      <c r="M53" s="101" t="s">
        <v>242</v>
      </c>
      <c r="N53" s="101"/>
      <c r="O53" s="101" t="s">
        <v>243</v>
      </c>
      <c r="P53" s="101"/>
      <c r="Q53" s="101" t="s">
        <v>244</v>
      </c>
      <c r="R53" s="101"/>
      <c r="S53" s="101" t="s">
        <v>245</v>
      </c>
      <c r="T53" s="101"/>
      <c r="U53" s="101" t="s">
        <v>246</v>
      </c>
      <c r="V53" s="101"/>
      <c r="W53" s="102"/>
      <c r="X53" s="102"/>
      <c r="Y53" s="102"/>
      <c r="Z53" s="102"/>
    </row>
    <row r="54" spans="10:26" x14ac:dyDescent="0.3">
      <c r="J54" s="4" t="s">
        <v>237</v>
      </c>
      <c r="K54" s="4" t="s">
        <v>239</v>
      </c>
      <c r="L54" s="4" t="s">
        <v>240</v>
      </c>
      <c r="M54" s="4" t="s">
        <v>239</v>
      </c>
      <c r="N54" s="4" t="s">
        <v>240</v>
      </c>
      <c r="O54" s="4" t="s">
        <v>239</v>
      </c>
      <c r="P54" s="4" t="s">
        <v>240</v>
      </c>
      <c r="Q54" s="4" t="s">
        <v>239</v>
      </c>
      <c r="R54" s="4" t="s">
        <v>240</v>
      </c>
      <c r="S54" s="4" t="s">
        <v>239</v>
      </c>
      <c r="T54" s="4" t="s">
        <v>240</v>
      </c>
      <c r="U54" s="4" t="s">
        <v>239</v>
      </c>
      <c r="V54" s="4" t="s">
        <v>240</v>
      </c>
    </row>
    <row r="55" spans="10:26" x14ac:dyDescent="0.3">
      <c r="J55" s="3">
        <v>0</v>
      </c>
      <c r="K55">
        <v>4.9851292451935496</v>
      </c>
      <c r="L55" s="5">
        <v>2.8197950406702428</v>
      </c>
      <c r="M55">
        <v>0.1775234324247848</v>
      </c>
      <c r="N55" s="9">
        <v>20.617831411367231</v>
      </c>
      <c r="O55">
        <v>6.0622808167039901</v>
      </c>
      <c r="P55" s="9">
        <v>5.8792018472005436</v>
      </c>
      <c r="Q55">
        <f>Q63-O$14</f>
        <v>-3.0632364798557647</v>
      </c>
      <c r="R55">
        <f>R63-O$14</f>
        <v>27.905700137003208</v>
      </c>
      <c r="S55">
        <v>5.1140971675581994</v>
      </c>
      <c r="T55" s="9">
        <v>15.853496458833821</v>
      </c>
      <c r="U55">
        <v>8.4471231355082654</v>
      </c>
      <c r="V55" s="90">
        <v>8.4194026572501617</v>
      </c>
      <c r="W55" t="s">
        <v>300</v>
      </c>
      <c r="X55" s="9">
        <v>8.1336464590973669</v>
      </c>
    </row>
    <row r="56" spans="10:26" x14ac:dyDescent="0.3">
      <c r="J56" s="3">
        <v>20</v>
      </c>
      <c r="K56">
        <v>6.9648461699334314</v>
      </c>
      <c r="L56" s="5">
        <v>1.9643170825454459</v>
      </c>
      <c r="M56">
        <v>0.29191068564618561</v>
      </c>
      <c r="N56" s="9">
        <v>14.066574675762631</v>
      </c>
      <c r="O56">
        <v>6.3061730276977848</v>
      </c>
      <c r="P56" s="9">
        <v>6.308200366315786</v>
      </c>
      <c r="Q56">
        <f t="shared" ref="Q56:Q62" si="0">Q64-O$14</f>
        <v>-2.8252280183339891</v>
      </c>
      <c r="R56">
        <f t="shared" ref="R56:R62" si="1">R64-O$14</f>
        <v>22.870125976064308</v>
      </c>
      <c r="S56">
        <v>5.1519330902051141</v>
      </c>
      <c r="T56" s="9">
        <v>7.6009085712841848</v>
      </c>
      <c r="U56">
        <v>7.8753195499677062</v>
      </c>
      <c r="V56" s="9">
        <v>7.8683889158520319</v>
      </c>
    </row>
    <row r="57" spans="10:26" x14ac:dyDescent="0.3">
      <c r="J57" s="3">
        <v>30</v>
      </c>
      <c r="K57">
        <v>8.8182391890905851</v>
      </c>
      <c r="L57" s="5">
        <v>3.0407978628447241</v>
      </c>
      <c r="M57">
        <v>0.34514596722179791</v>
      </c>
      <c r="N57" s="9">
        <v>19.808934304805259</v>
      </c>
      <c r="O57">
        <v>6.497652876287475</v>
      </c>
      <c r="P57" s="9">
        <v>6.4451700504632106</v>
      </c>
      <c r="Q57">
        <f t="shared" si="0"/>
        <v>-2.7596692858536089</v>
      </c>
      <c r="R57">
        <f t="shared" si="1"/>
        <v>5.1499103805599722</v>
      </c>
      <c r="S57">
        <v>5.2079725165116164</v>
      </c>
      <c r="T57" s="9">
        <v>5.8328477813634372</v>
      </c>
      <c r="U57">
        <v>7.5077669896577532</v>
      </c>
      <c r="V57" s="9">
        <v>7.5285901490498803</v>
      </c>
    </row>
    <row r="58" spans="10:26" x14ac:dyDescent="0.3">
      <c r="J58" s="3">
        <v>40</v>
      </c>
      <c r="K58">
        <v>10.11119585166106</v>
      </c>
      <c r="L58" s="5">
        <v>4.199545472074977</v>
      </c>
      <c r="M58">
        <v>0.34930134757950498</v>
      </c>
      <c r="N58" s="9">
        <v>20.323903423737889</v>
      </c>
      <c r="O58">
        <v>6.7151367284156178</v>
      </c>
      <c r="P58" s="9">
        <v>6.6567432473668111</v>
      </c>
      <c r="Q58">
        <f t="shared" si="0"/>
        <v>-2.60856858084645</v>
      </c>
      <c r="R58">
        <f t="shared" si="1"/>
        <v>-1.833219658900092</v>
      </c>
      <c r="S58">
        <v>4.9683718494466831</v>
      </c>
      <c r="T58" s="9">
        <v>5.5148203859051446</v>
      </c>
      <c r="U58">
        <v>7.0729913415135561</v>
      </c>
      <c r="V58" s="9">
        <v>7.0952672634309932</v>
      </c>
    </row>
    <row r="59" spans="10:26" x14ac:dyDescent="0.3">
      <c r="J59" s="3">
        <v>50</v>
      </c>
      <c r="K59">
        <v>10.836103083746769</v>
      </c>
      <c r="L59" s="91">
        <v>3.7807170679042867</v>
      </c>
      <c r="M59">
        <v>0.43916510117905477</v>
      </c>
      <c r="N59" s="9">
        <v>20.444579865790601</v>
      </c>
      <c r="O59">
        <v>6.9392285006386896</v>
      </c>
      <c r="P59" s="9">
        <v>6.9029006852755854</v>
      </c>
      <c r="Q59">
        <f t="shared" si="0"/>
        <v>-2.444373280547222</v>
      </c>
      <c r="R59">
        <f t="shared" si="1"/>
        <v>-2.626381448399294</v>
      </c>
      <c r="S59">
        <v>5.2671127210344588</v>
      </c>
      <c r="T59" s="9">
        <v>6.6282964333920473</v>
      </c>
      <c r="U59">
        <v>6.5605866534369328</v>
      </c>
      <c r="V59" s="9">
        <v>6.5664053919676846</v>
      </c>
    </row>
    <row r="60" spans="10:26" x14ac:dyDescent="0.3">
      <c r="J60" s="3">
        <v>60</v>
      </c>
      <c r="K60">
        <v>8.6705264272539893</v>
      </c>
      <c r="L60" s="5">
        <v>4.384944905405459</v>
      </c>
      <c r="M60">
        <v>13.278174617126171</v>
      </c>
      <c r="N60" s="9">
        <v>22.127858427296509</v>
      </c>
      <c r="O60">
        <v>7.832614872158655</v>
      </c>
      <c r="P60" s="9">
        <v>7.8227600602136143</v>
      </c>
      <c r="Q60">
        <f t="shared" si="0"/>
        <v>-2.1588223502156372</v>
      </c>
      <c r="R60">
        <f t="shared" si="1"/>
        <v>2.238862278628746</v>
      </c>
      <c r="S60">
        <v>5.3183651108839776</v>
      </c>
      <c r="T60" s="9">
        <v>6.0144127486408623</v>
      </c>
      <c r="U60">
        <v>5.6633082260676133</v>
      </c>
      <c r="V60" s="9">
        <v>5.6626928405485293</v>
      </c>
    </row>
    <row r="61" spans="10:26" x14ac:dyDescent="0.3">
      <c r="J61" s="3">
        <v>70</v>
      </c>
      <c r="K61">
        <v>19.96797219176791</v>
      </c>
      <c r="L61" s="5">
        <v>13.2211096812697</v>
      </c>
      <c r="M61">
        <v>1.8298027704011151</v>
      </c>
      <c r="N61" s="9">
        <v>21.64831502531089</v>
      </c>
      <c r="O61">
        <v>8.0779004096984863</v>
      </c>
      <c r="P61" s="9">
        <v>8.0370135558586497</v>
      </c>
      <c r="Q61">
        <f t="shared" si="0"/>
        <v>-1.9014602317359168</v>
      </c>
      <c r="R61">
        <f t="shared" si="1"/>
        <v>-1.9701401394899238</v>
      </c>
      <c r="S61">
        <v>5.0213458605666661</v>
      </c>
      <c r="T61" s="9">
        <v>3.988195427200373</v>
      </c>
      <c r="U61">
        <v>4.921889556343876</v>
      </c>
      <c r="V61" s="9">
        <v>4.9430605266608447</v>
      </c>
    </row>
    <row r="62" spans="10:26" x14ac:dyDescent="0.3">
      <c r="J62" s="3">
        <v>80</v>
      </c>
      <c r="K62">
        <v>17.26511439964419</v>
      </c>
      <c r="L62" s="5">
        <v>10.931720797124679</v>
      </c>
      <c r="M62">
        <v>12.12282659890222</v>
      </c>
      <c r="N62" s="9">
        <v>23.688902209998979</v>
      </c>
      <c r="O62">
        <v>8.3064590464524226</v>
      </c>
      <c r="P62" s="9">
        <v>8.2318585607900925</v>
      </c>
      <c r="Q62">
        <f t="shared" si="0"/>
        <v>-1.4869145240356141</v>
      </c>
      <c r="R62">
        <f t="shared" si="1"/>
        <v>-1.6489762901761669</v>
      </c>
      <c r="S62">
        <v>4.9863967085145209</v>
      </c>
      <c r="T62" s="9">
        <v>4.2775691987526763</v>
      </c>
      <c r="U62">
        <v>3.935009126975888</v>
      </c>
      <c r="V62" s="9">
        <v>3.9665026881150141</v>
      </c>
    </row>
    <row r="63" spans="10:26" x14ac:dyDescent="0.3">
      <c r="Q63">
        <v>-4.0622914500300658</v>
      </c>
      <c r="R63" s="9">
        <v>26.906645166828909</v>
      </c>
    </row>
    <row r="64" spans="10:26" x14ac:dyDescent="0.3">
      <c r="J64" t="s">
        <v>277</v>
      </c>
      <c r="Q64">
        <v>-3.8242829885082901</v>
      </c>
      <c r="R64" s="9">
        <v>21.871071005890009</v>
      </c>
    </row>
    <row r="65" spans="9:22" x14ac:dyDescent="0.3">
      <c r="J65" s="4" t="s">
        <v>241</v>
      </c>
      <c r="K65" s="101" t="s">
        <v>238</v>
      </c>
      <c r="L65" s="101"/>
      <c r="Q65">
        <v>-3.7587242560279099</v>
      </c>
      <c r="R65" s="9">
        <v>4.1508554103856712</v>
      </c>
    </row>
    <row r="66" spans="9:22" x14ac:dyDescent="0.3">
      <c r="J66" s="4" t="s">
        <v>237</v>
      </c>
      <c r="K66" t="s">
        <v>278</v>
      </c>
      <c r="L66" t="s">
        <v>279</v>
      </c>
      <c r="Q66">
        <v>-3.6076235510207511</v>
      </c>
      <c r="R66" s="9">
        <v>-2.832274629074393</v>
      </c>
    </row>
    <row r="67" spans="9:22" x14ac:dyDescent="0.3">
      <c r="J67" s="3">
        <v>0</v>
      </c>
      <c r="K67">
        <f>K55-L55</f>
        <v>2.1653342045233068</v>
      </c>
      <c r="L67" s="48">
        <f>K67/K55</f>
        <v>0.43435868921774301</v>
      </c>
      <c r="Q67">
        <v>-3.443428250721523</v>
      </c>
      <c r="R67" s="9">
        <v>-3.625436418573595</v>
      </c>
    </row>
    <row r="68" spans="9:22" x14ac:dyDescent="0.3">
      <c r="J68" s="3">
        <v>20</v>
      </c>
      <c r="K68">
        <f t="shared" ref="K68:K74" si="2">K56-L56</f>
        <v>5.0005290873879851</v>
      </c>
      <c r="L68" s="48">
        <f t="shared" ref="L68:L74" si="3">K68/K56</f>
        <v>0.71796691059377393</v>
      </c>
      <c r="Q68">
        <v>-3.1578773203899382</v>
      </c>
      <c r="R68" s="9">
        <v>1.239807308454445</v>
      </c>
    </row>
    <row r="69" spans="9:22" x14ac:dyDescent="0.3">
      <c r="J69" s="3">
        <v>30</v>
      </c>
      <c r="K69">
        <f t="shared" si="2"/>
        <v>5.777441326245861</v>
      </c>
      <c r="L69" s="48">
        <f t="shared" si="3"/>
        <v>0.65516949612722875</v>
      </c>
      <c r="Q69">
        <v>-2.9005152019102178</v>
      </c>
      <c r="R69" s="9">
        <v>-2.9691951096642248</v>
      </c>
    </row>
    <row r="70" spans="9:22" x14ac:dyDescent="0.3">
      <c r="J70" s="3">
        <v>40</v>
      </c>
      <c r="K70">
        <f t="shared" si="2"/>
        <v>5.9116503795860833</v>
      </c>
      <c r="L70" s="48">
        <f t="shared" si="3"/>
        <v>0.58466381883156993</v>
      </c>
      <c r="Q70">
        <v>-2.4859694942099151</v>
      </c>
      <c r="R70" s="9">
        <v>-2.6480312603504679</v>
      </c>
    </row>
    <row r="71" spans="9:22" x14ac:dyDescent="0.3">
      <c r="J71" s="3">
        <v>50</v>
      </c>
      <c r="K71">
        <f t="shared" si="2"/>
        <v>7.0553860158424824</v>
      </c>
      <c r="L71" s="48">
        <f t="shared" si="3"/>
        <v>0.65109993521794385</v>
      </c>
    </row>
    <row r="72" spans="9:22" x14ac:dyDescent="0.3">
      <c r="J72" s="3">
        <v>60</v>
      </c>
      <c r="K72">
        <f t="shared" si="2"/>
        <v>4.2855815218485303</v>
      </c>
      <c r="L72" s="48">
        <f t="shared" si="3"/>
        <v>0.4942700489762305</v>
      </c>
    </row>
    <row r="73" spans="9:22" x14ac:dyDescent="0.3">
      <c r="J73" s="3">
        <v>70</v>
      </c>
      <c r="K73">
        <f>K61-L61</f>
        <v>6.7468625104982092</v>
      </c>
      <c r="L73" s="48">
        <f t="shared" si="3"/>
        <v>0.33788421005913172</v>
      </c>
    </row>
    <row r="74" spans="9:22" x14ac:dyDescent="0.3">
      <c r="J74" s="3">
        <v>80</v>
      </c>
      <c r="K74">
        <f t="shared" si="2"/>
        <v>6.3333936025195108</v>
      </c>
      <c r="L74" s="48">
        <f t="shared" si="3"/>
        <v>0.36683183533669683</v>
      </c>
    </row>
    <row r="75" spans="9:22" x14ac:dyDescent="0.3">
      <c r="Q75" s="103" t="s">
        <v>251</v>
      </c>
      <c r="R75" s="103"/>
      <c r="S75" s="103"/>
      <c r="T75" s="103"/>
      <c r="U75" s="103"/>
      <c r="V75" s="103"/>
    </row>
    <row r="76" spans="9:22" x14ac:dyDescent="0.3">
      <c r="J76" s="4" t="s">
        <v>247</v>
      </c>
      <c r="K76" s="101" t="s">
        <v>238</v>
      </c>
      <c r="L76" s="101"/>
      <c r="M76" s="101" t="s">
        <v>242</v>
      </c>
      <c r="N76" s="101"/>
      <c r="O76" s="101" t="s">
        <v>243</v>
      </c>
      <c r="P76" s="101"/>
      <c r="Q76" s="101" t="s">
        <v>244</v>
      </c>
      <c r="R76" s="101"/>
      <c r="S76" s="101" t="s">
        <v>245</v>
      </c>
      <c r="T76" s="101"/>
      <c r="U76" s="101" t="s">
        <v>246</v>
      </c>
      <c r="V76" s="101"/>
    </row>
    <row r="77" spans="9:22" x14ac:dyDescent="0.3">
      <c r="J77" s="4" t="s">
        <v>248</v>
      </c>
      <c r="K77" s="4" t="s">
        <v>239</v>
      </c>
      <c r="L77" s="4" t="s">
        <v>240</v>
      </c>
      <c r="M77" s="4" t="s">
        <v>239</v>
      </c>
      <c r="N77" s="4" t="s">
        <v>240</v>
      </c>
      <c r="O77" s="4" t="s">
        <v>239</v>
      </c>
      <c r="P77" s="4" t="s">
        <v>240</v>
      </c>
      <c r="Q77" s="4" t="s">
        <v>239</v>
      </c>
      <c r="R77" s="4" t="s">
        <v>240</v>
      </c>
      <c r="S77" s="4" t="s">
        <v>239</v>
      </c>
      <c r="T77" s="4" t="s">
        <v>240</v>
      </c>
      <c r="U77" s="4" t="s">
        <v>239</v>
      </c>
      <c r="V77" s="4" t="s">
        <v>240</v>
      </c>
    </row>
    <row r="78" spans="9:22" x14ac:dyDescent="0.3">
      <c r="J78" s="3">
        <v>10</v>
      </c>
      <c r="K78" s="90">
        <v>7.0513457905395835</v>
      </c>
      <c r="L78" s="5">
        <v>4.8751581610852623</v>
      </c>
      <c r="M78">
        <v>24.13565088136215</v>
      </c>
      <c r="N78" s="5">
        <v>22.7717076168896</v>
      </c>
      <c r="O78">
        <v>11.19032192062472</v>
      </c>
      <c r="P78" s="5">
        <v>11.08863323821552</v>
      </c>
      <c r="Q78">
        <v>-0.93447269204424099</v>
      </c>
      <c r="R78" s="5">
        <v>-0.92400782773533208</v>
      </c>
      <c r="S78">
        <v>4.5684802892864429</v>
      </c>
      <c r="T78" s="5">
        <v>5.0659873338958832</v>
      </c>
      <c r="U78">
        <v>5.4212806901993621E-2</v>
      </c>
      <c r="V78" s="5">
        <v>5.477584283126033E-2</v>
      </c>
    </row>
    <row r="79" spans="9:22" x14ac:dyDescent="0.3">
      <c r="I79" t="s">
        <v>250</v>
      </c>
      <c r="J79" s="3">
        <v>9</v>
      </c>
      <c r="K79">
        <v>4.1113022550455858</v>
      </c>
      <c r="L79" s="5">
        <v>3.4795495669047041</v>
      </c>
      <c r="M79">
        <v>12.91065858526826</v>
      </c>
      <c r="N79" s="5">
        <v>22.90800559383699</v>
      </c>
      <c r="O79">
        <v>12.21579537861853</v>
      </c>
      <c r="P79" s="5">
        <v>12.13313063040547</v>
      </c>
      <c r="Q79">
        <v>-0.87881131238646892</v>
      </c>
      <c r="R79" s="5">
        <v>-0.85287266024227804</v>
      </c>
      <c r="S79">
        <v>4.3097069402546024</v>
      </c>
      <c r="T79" s="5">
        <v>4.6439199195511041</v>
      </c>
      <c r="U79">
        <v>5.3133989167416532E-2</v>
      </c>
      <c r="V79" s="5">
        <v>5.9285243472148627E-2</v>
      </c>
    </row>
    <row r="80" spans="9:22" x14ac:dyDescent="0.3">
      <c r="I80" t="s">
        <v>249</v>
      </c>
      <c r="J80" s="3">
        <v>9</v>
      </c>
      <c r="K80">
        <v>7.3519997934852572</v>
      </c>
      <c r="L80" s="90">
        <v>2.0904540610516698</v>
      </c>
      <c r="M80">
        <v>6.1502139719981974</v>
      </c>
      <c r="N80" s="5">
        <v>21.533636834155551</v>
      </c>
      <c r="O80">
        <v>12.157531855625949</v>
      </c>
      <c r="P80" s="5">
        <v>12.222434993173881</v>
      </c>
      <c r="Q80">
        <v>-0.93826342598613788</v>
      </c>
      <c r="R80" s="5">
        <v>-0.65082925912635081</v>
      </c>
      <c r="S80">
        <v>4.4546196107695328</v>
      </c>
      <c r="T80" s="5">
        <v>4.433952998018813</v>
      </c>
      <c r="U80">
        <v>5.2899378183860098E-2</v>
      </c>
      <c r="V80" s="5">
        <v>5.8009381523762629E-2</v>
      </c>
    </row>
    <row r="81" spans="10:22" x14ac:dyDescent="0.3">
      <c r="J81" s="3">
        <v>8</v>
      </c>
      <c r="K81">
        <v>2.1222228127437548</v>
      </c>
      <c r="L81" s="5">
        <v>-1.6570957157461119</v>
      </c>
      <c r="M81">
        <v>6.3523549787752387</v>
      </c>
      <c r="N81" s="5">
        <v>23.27914409527833</v>
      </c>
      <c r="O81">
        <v>13.271356511999061</v>
      </c>
      <c r="P81" s="5">
        <v>13.32249191026578</v>
      </c>
      <c r="Q81">
        <v>-0.98198763425047098</v>
      </c>
      <c r="R81" s="5">
        <v>-0.80003500455754928</v>
      </c>
      <c r="S81">
        <v>4.4406610320399604</v>
      </c>
      <c r="T81" s="5">
        <v>4.7159511995041514</v>
      </c>
      <c r="U81">
        <v>5.2237265130823787E-2</v>
      </c>
      <c r="V81" s="5">
        <v>5.4331331251553081E-2</v>
      </c>
    </row>
    <row r="82" spans="10:22" x14ac:dyDescent="0.3">
      <c r="J82" s="3">
        <v>7</v>
      </c>
      <c r="K82">
        <v>0.77741994763292921</v>
      </c>
      <c r="L82" s="60">
        <v>-2.568383224722802</v>
      </c>
      <c r="M82">
        <v>7.2095666086770658</v>
      </c>
      <c r="N82" s="5">
        <v>21.273082871576392</v>
      </c>
      <c r="O82">
        <v>14.28417932585695</v>
      </c>
      <c r="P82">
        <v>14.343724981554267</v>
      </c>
      <c r="Q82">
        <v>-0.96628520159217401</v>
      </c>
      <c r="R82" s="5">
        <v>-0.75361157311733651</v>
      </c>
      <c r="S82">
        <v>4.5698139109539513</v>
      </c>
      <c r="T82" s="5">
        <v>4.8314170146279061</v>
      </c>
      <c r="U82">
        <v>5.1320648063125647E-2</v>
      </c>
      <c r="V82" s="5">
        <v>5.4267740282800132E-2</v>
      </c>
    </row>
    <row r="83" spans="10:22" x14ac:dyDescent="0.3">
      <c r="L83" s="60">
        <v>-2.568383224722802</v>
      </c>
    </row>
    <row r="85" spans="10:22" x14ac:dyDescent="0.3">
      <c r="J85" t="s">
        <v>277</v>
      </c>
    </row>
    <row r="86" spans="10:22" x14ac:dyDescent="0.3">
      <c r="J86" s="4" t="s">
        <v>248</v>
      </c>
      <c r="K86" t="s">
        <v>278</v>
      </c>
      <c r="L86" t="s">
        <v>279</v>
      </c>
    </row>
    <row r="87" spans="10:22" x14ac:dyDescent="0.3">
      <c r="J87" s="3">
        <v>10</v>
      </c>
      <c r="K87">
        <f>K78-L78</f>
        <v>2.1761876294543212</v>
      </c>
      <c r="L87" s="38">
        <f>K87/K78</f>
        <v>0.30862018316758721</v>
      </c>
    </row>
    <row r="88" spans="10:22" x14ac:dyDescent="0.3">
      <c r="J88" s="3">
        <v>9</v>
      </c>
      <c r="K88">
        <f>K79-L79</f>
        <v>0.6317526881408817</v>
      </c>
      <c r="L88" s="38">
        <f>K88/K79</f>
        <v>0.1536624283377766</v>
      </c>
    </row>
    <row r="89" spans="10:22" x14ac:dyDescent="0.3">
      <c r="J89" s="3">
        <v>9</v>
      </c>
      <c r="K89">
        <f>K80-L80</f>
        <v>5.2615457324335875</v>
      </c>
      <c r="L89" s="38">
        <f>K89/K80</f>
        <v>0.71566184442713676</v>
      </c>
    </row>
    <row r="90" spans="10:22" x14ac:dyDescent="0.3">
      <c r="J90" s="3">
        <v>8</v>
      </c>
      <c r="K90">
        <f>K81-L81</f>
        <v>3.7793185284898669</v>
      </c>
      <c r="L90" s="38">
        <f>K90/K81</f>
        <v>1.7808302247037413</v>
      </c>
    </row>
    <row r="91" spans="10:22" x14ac:dyDescent="0.3">
      <c r="J91" s="3">
        <v>7</v>
      </c>
      <c r="K91">
        <f>K82-L82</f>
        <v>3.3458031723557311</v>
      </c>
      <c r="L91" s="38">
        <f>K91/K82</f>
        <v>4.3037269400443829</v>
      </c>
    </row>
    <row r="94" spans="10:22" x14ac:dyDescent="0.3">
      <c r="J94" s="4" t="s">
        <v>247</v>
      </c>
      <c r="K94" s="101" t="s">
        <v>238</v>
      </c>
      <c r="L94" s="101"/>
      <c r="M94" s="101" t="s">
        <v>242</v>
      </c>
      <c r="N94" s="101"/>
      <c r="O94" s="101" t="s">
        <v>243</v>
      </c>
      <c r="P94" s="101"/>
    </row>
    <row r="95" spans="10:22" x14ac:dyDescent="0.3">
      <c r="J95" s="4" t="s">
        <v>248</v>
      </c>
      <c r="K95" s="4" t="s">
        <v>239</v>
      </c>
      <c r="L95" s="4" t="s">
        <v>240</v>
      </c>
      <c r="M95" s="4" t="s">
        <v>239</v>
      </c>
      <c r="N95" s="4" t="s">
        <v>240</v>
      </c>
      <c r="O95" s="4" t="s">
        <v>239</v>
      </c>
      <c r="P95" s="4" t="s">
        <v>240</v>
      </c>
    </row>
    <row r="96" spans="10:22" x14ac:dyDescent="0.3">
      <c r="J96" s="3">
        <v>10</v>
      </c>
      <c r="K96" s="90">
        <v>7.0513457905395835</v>
      </c>
      <c r="L96" s="5">
        <v>4.8751581610852623</v>
      </c>
      <c r="M96">
        <v>24.13565088136215</v>
      </c>
      <c r="N96" s="5">
        <v>22.7717076168896</v>
      </c>
      <c r="O96">
        <v>11.19032192062472</v>
      </c>
      <c r="P96" s="5">
        <v>11.08863323821552</v>
      </c>
    </row>
    <row r="97" spans="10:16" x14ac:dyDescent="0.3">
      <c r="J97" s="3">
        <v>9</v>
      </c>
      <c r="K97">
        <v>4.1113022550455858</v>
      </c>
      <c r="L97" s="90">
        <v>2.0904540610516698</v>
      </c>
      <c r="M97">
        <v>12.91065858526826</v>
      </c>
      <c r="N97" s="5">
        <v>22.90800559383699</v>
      </c>
      <c r="O97">
        <v>12.21579537861853</v>
      </c>
      <c r="P97" s="5">
        <v>12.13313063040547</v>
      </c>
    </row>
    <row r="98" spans="10:16" x14ac:dyDescent="0.3">
      <c r="J98" s="3">
        <v>8</v>
      </c>
      <c r="K98">
        <v>2.1222228127437548</v>
      </c>
      <c r="L98">
        <v>0</v>
      </c>
      <c r="M98">
        <v>6.3523549787752387</v>
      </c>
      <c r="N98" s="5">
        <v>23.27914409527833</v>
      </c>
      <c r="O98">
        <v>13.271356511999061</v>
      </c>
      <c r="P98" s="5">
        <v>13.32249191026578</v>
      </c>
    </row>
    <row r="99" spans="10:16" x14ac:dyDescent="0.3">
      <c r="J99" s="3">
        <v>7</v>
      </c>
      <c r="K99">
        <v>0.77741994763292921</v>
      </c>
      <c r="L99">
        <v>0</v>
      </c>
      <c r="M99">
        <v>7.2095666086770658</v>
      </c>
      <c r="N99" s="5">
        <v>21.273082871576392</v>
      </c>
      <c r="O99">
        <v>14.28417932585695</v>
      </c>
      <c r="P99">
        <v>14.343724981554267</v>
      </c>
    </row>
    <row r="100" spans="10:16" x14ac:dyDescent="0.3">
      <c r="L100" s="5">
        <v>-1.6570957157461119</v>
      </c>
    </row>
    <row r="101" spans="10:16" x14ac:dyDescent="0.3">
      <c r="L101" s="60">
        <v>-2.568383224722802</v>
      </c>
    </row>
    <row r="105" spans="10:16" x14ac:dyDescent="0.3">
      <c r="J105" t="s">
        <v>277</v>
      </c>
    </row>
    <row r="106" spans="10:16" x14ac:dyDescent="0.3">
      <c r="J106" s="4" t="s">
        <v>248</v>
      </c>
      <c r="K106" t="s">
        <v>278</v>
      </c>
      <c r="L106" t="s">
        <v>289</v>
      </c>
    </row>
    <row r="107" spans="10:16" x14ac:dyDescent="0.3">
      <c r="J107" s="3">
        <v>10</v>
      </c>
      <c r="K107">
        <f>K96-L96</f>
        <v>2.1761876294543212</v>
      </c>
      <c r="L107">
        <f>K107/K96 *100</f>
        <v>30.862018316758721</v>
      </c>
    </row>
    <row r="108" spans="10:16" x14ac:dyDescent="0.3">
      <c r="J108" s="3">
        <v>9</v>
      </c>
      <c r="K108">
        <f>K97-L97</f>
        <v>2.020848193993916</v>
      </c>
      <c r="L108">
        <f>K108/K97 *100</f>
        <v>49.153481515834429</v>
      </c>
    </row>
    <row r="109" spans="10:16" x14ac:dyDescent="0.3">
      <c r="J109" s="3">
        <v>8</v>
      </c>
      <c r="K109">
        <f>K98-L100</f>
        <v>3.7793185284898669</v>
      </c>
      <c r="L109">
        <f>K109/K98 *100</f>
        <v>178.08302247037412</v>
      </c>
    </row>
    <row r="110" spans="10:16" x14ac:dyDescent="0.3">
      <c r="J110" s="3">
        <v>7</v>
      </c>
      <c r="K110">
        <f>K99-L101</f>
        <v>3.3458031723557311</v>
      </c>
      <c r="L110">
        <f>K110/K99 *100</f>
        <v>430.3726940044383</v>
      </c>
    </row>
    <row r="112" spans="10:16" x14ac:dyDescent="0.3">
      <c r="J112" t="s">
        <v>290</v>
      </c>
    </row>
    <row r="113" spans="10:16" x14ac:dyDescent="0.3">
      <c r="J113" s="4" t="s">
        <v>247</v>
      </c>
      <c r="K113" s="61" t="s">
        <v>238</v>
      </c>
      <c r="L113" s="61"/>
      <c r="M113" s="61" t="s">
        <v>242</v>
      </c>
      <c r="N113" s="61"/>
      <c r="O113" s="61" t="s">
        <v>243</v>
      </c>
      <c r="P113" s="61"/>
    </row>
    <row r="114" spans="10:16" x14ac:dyDescent="0.3">
      <c r="J114" s="4" t="s">
        <v>248</v>
      </c>
      <c r="K114" s="4" t="s">
        <v>239</v>
      </c>
      <c r="L114" s="4" t="s">
        <v>240</v>
      </c>
      <c r="M114" s="4" t="s">
        <v>239</v>
      </c>
      <c r="N114" s="4" t="s">
        <v>240</v>
      </c>
      <c r="O114" s="4" t="s">
        <v>239</v>
      </c>
      <c r="P114" s="4" t="s">
        <v>240</v>
      </c>
    </row>
    <row r="115" spans="10:16" x14ac:dyDescent="0.3">
      <c r="J115" s="3">
        <v>10</v>
      </c>
      <c r="K115" s="90">
        <f>K96-L$14</f>
        <v>6.7725718608883927</v>
      </c>
      <c r="L115" s="90">
        <f>L96-L$14</f>
        <v>4.5963842314340715</v>
      </c>
      <c r="M115">
        <v>24.13565088136215</v>
      </c>
      <c r="N115" s="5">
        <v>22.7717076168896</v>
      </c>
      <c r="O115">
        <v>11.19032192062472</v>
      </c>
      <c r="P115" s="5">
        <v>11.08863323821552</v>
      </c>
    </row>
    <row r="116" spans="10:16" x14ac:dyDescent="0.3">
      <c r="J116" s="3">
        <v>9</v>
      </c>
      <c r="K116" s="90">
        <f>K97-L$14</f>
        <v>3.8325283253943954</v>
      </c>
      <c r="L116" s="90">
        <f>L97-L$14</f>
        <v>1.8116801314004791</v>
      </c>
      <c r="M116">
        <v>12.91065858526826</v>
      </c>
      <c r="N116" s="5">
        <v>22.90800559383699</v>
      </c>
      <c r="O116">
        <v>12.21579537861853</v>
      </c>
      <c r="P116" s="5">
        <v>12.13313063040547</v>
      </c>
    </row>
    <row r="117" spans="10:16" x14ac:dyDescent="0.3">
      <c r="J117" s="3">
        <v>8</v>
      </c>
      <c r="K117" s="90">
        <f>K98-L$14</f>
        <v>1.8434488830925642</v>
      </c>
      <c r="L117" s="90">
        <f>L100-L$14</f>
        <v>-1.9358696453973026</v>
      </c>
      <c r="M117">
        <v>6.3523549787752387</v>
      </c>
      <c r="N117" s="5">
        <v>23.27914409527833</v>
      </c>
      <c r="O117">
        <v>13.271356511999061</v>
      </c>
      <c r="P117" s="5">
        <v>13.32249191026578</v>
      </c>
    </row>
    <row r="118" spans="10:16" x14ac:dyDescent="0.3">
      <c r="J118" s="3">
        <v>7</v>
      </c>
      <c r="K118" s="90">
        <f>K99-L$14</f>
        <v>0.49864601798173863</v>
      </c>
      <c r="L118" s="90">
        <f>L101-L$14</f>
        <v>-2.8471571543739924</v>
      </c>
      <c r="M118">
        <v>7.2095666086770658</v>
      </c>
      <c r="N118" s="5">
        <v>21.273082871576392</v>
      </c>
      <c r="O118">
        <v>14.28417932585695</v>
      </c>
      <c r="P118">
        <v>14.343724981554267</v>
      </c>
    </row>
    <row r="120" spans="10:16" x14ac:dyDescent="0.3">
      <c r="J120" t="s">
        <v>277</v>
      </c>
    </row>
    <row r="121" spans="10:16" x14ac:dyDescent="0.3">
      <c r="J121" s="4" t="s">
        <v>248</v>
      </c>
      <c r="K121" t="s">
        <v>278</v>
      </c>
      <c r="L121" t="s">
        <v>289</v>
      </c>
    </row>
    <row r="122" spans="10:16" x14ac:dyDescent="0.3">
      <c r="J122" s="3">
        <v>10</v>
      </c>
      <c r="K122">
        <f>K115-L115</f>
        <v>2.1761876294543212</v>
      </c>
      <c r="L122">
        <f>K122/K115 *100</f>
        <v>32.132366760429761</v>
      </c>
    </row>
    <row r="123" spans="10:16" x14ac:dyDescent="0.3">
      <c r="J123" s="3">
        <v>9</v>
      </c>
      <c r="K123">
        <f>K116-L116</f>
        <v>2.020848193993916</v>
      </c>
      <c r="L123">
        <f>K123/K116 *100</f>
        <v>52.728852141907026</v>
      </c>
    </row>
    <row r="124" spans="10:16" x14ac:dyDescent="0.3">
      <c r="J124" s="3">
        <v>8</v>
      </c>
      <c r="K124">
        <f>K117-L117</f>
        <v>3.7793185284898669</v>
      </c>
      <c r="L124">
        <f>K124/K117 *100</f>
        <v>205.01347030299502</v>
      </c>
    </row>
    <row r="125" spans="10:16" x14ac:dyDescent="0.3">
      <c r="J125" s="3">
        <v>7</v>
      </c>
      <c r="K125">
        <f>K118-L118</f>
        <v>3.3458031723557311</v>
      </c>
      <c r="L125">
        <f>K125/K118 *100</f>
        <v>670.97761772926879</v>
      </c>
    </row>
    <row r="133" spans="9:16" x14ac:dyDescent="0.3">
      <c r="J133" s="4" t="s">
        <v>247</v>
      </c>
      <c r="K133" s="61" t="s">
        <v>238</v>
      </c>
      <c r="L133" s="61"/>
      <c r="M133" s="61" t="s">
        <v>242</v>
      </c>
      <c r="N133" s="61"/>
      <c r="O133" s="61" t="s">
        <v>243</v>
      </c>
      <c r="P133" s="61"/>
    </row>
    <row r="134" spans="9:16" x14ac:dyDescent="0.3">
      <c r="J134" s="4" t="s">
        <v>248</v>
      </c>
      <c r="K134" s="4" t="s">
        <v>239</v>
      </c>
      <c r="L134" s="4" t="s">
        <v>240</v>
      </c>
      <c r="M134" s="4" t="s">
        <v>239</v>
      </c>
      <c r="N134" s="4" t="s">
        <v>240</v>
      </c>
      <c r="O134" s="4" t="s">
        <v>239</v>
      </c>
      <c r="P134" s="4" t="s">
        <v>240</v>
      </c>
    </row>
    <row r="135" spans="9:16" x14ac:dyDescent="0.3">
      <c r="J135" s="3">
        <v>10</v>
      </c>
      <c r="K135">
        <v>6.2029358537551493</v>
      </c>
      <c r="L135" s="5">
        <v>4.8751581610852623</v>
      </c>
      <c r="M135">
        <v>24.13565088136215</v>
      </c>
      <c r="N135" s="5">
        <v>22.7717076168896</v>
      </c>
      <c r="O135">
        <v>11.19032192062472</v>
      </c>
      <c r="P135" s="5">
        <v>11.08863323821552</v>
      </c>
    </row>
    <row r="136" spans="9:16" x14ac:dyDescent="0.3">
      <c r="J136" s="60">
        <v>9.5</v>
      </c>
      <c r="L136" s="60">
        <v>4.1645866737884729</v>
      </c>
      <c r="N136" s="60">
        <v>13.925450240673662</v>
      </c>
      <c r="P136" s="60">
        <v>12.166115527250328</v>
      </c>
    </row>
    <row r="137" spans="9:16" x14ac:dyDescent="0.3">
      <c r="I137" t="s">
        <v>280</v>
      </c>
      <c r="J137" s="3">
        <v>9</v>
      </c>
      <c r="K137">
        <f t="shared" ref="K137:P137" si="4">AVERAGE(K79:K80)</f>
        <v>5.7316510242654211</v>
      </c>
      <c r="L137">
        <f t="shared" si="4"/>
        <v>2.7850018139781869</v>
      </c>
      <c r="M137">
        <f t="shared" si="4"/>
        <v>9.5304362786332284</v>
      </c>
      <c r="N137">
        <f t="shared" si="4"/>
        <v>22.22082121399627</v>
      </c>
      <c r="O137">
        <f t="shared" si="4"/>
        <v>12.186663617122239</v>
      </c>
      <c r="P137">
        <f t="shared" si="4"/>
        <v>12.177782811789676</v>
      </c>
    </row>
    <row r="138" spans="9:16" x14ac:dyDescent="0.3">
      <c r="J138" s="60">
        <v>8.5</v>
      </c>
      <c r="L138" s="60">
        <v>-1.3869322639924508</v>
      </c>
      <c r="N138" s="60">
        <v>20.779762395222981</v>
      </c>
      <c r="P138" s="60">
        <v>13.804549789428711</v>
      </c>
    </row>
    <row r="139" spans="9:16" x14ac:dyDescent="0.3">
      <c r="J139" s="3">
        <v>8</v>
      </c>
      <c r="K139">
        <v>2.1222228127437548</v>
      </c>
      <c r="L139" s="5">
        <v>-1.6570957157461119</v>
      </c>
      <c r="M139">
        <v>6.3523549787752387</v>
      </c>
      <c r="N139" s="5">
        <v>23.27914409527833</v>
      </c>
      <c r="O139">
        <v>13.271356511999061</v>
      </c>
      <c r="P139" s="5">
        <v>13.32249191026578</v>
      </c>
    </row>
    <row r="140" spans="9:16" x14ac:dyDescent="0.3">
      <c r="J140" s="60">
        <v>7.5</v>
      </c>
      <c r="L140" s="60">
        <v>-2.6880010922749835</v>
      </c>
      <c r="N140" s="60">
        <v>21.824913588024319</v>
      </c>
      <c r="P140" s="60">
        <v>14.340943163917178</v>
      </c>
    </row>
    <row r="141" spans="9:16" x14ac:dyDescent="0.3">
      <c r="J141" s="3">
        <v>7</v>
      </c>
      <c r="K141">
        <v>0.77741994763292921</v>
      </c>
      <c r="L141" s="60">
        <v>-2.568383224722802</v>
      </c>
      <c r="M141">
        <v>7.2095666086770658</v>
      </c>
      <c r="N141" s="60">
        <v>21.273082871576392</v>
      </c>
      <c r="O141">
        <v>14.28417932585695</v>
      </c>
      <c r="P141" s="60">
        <v>14.343724981554267</v>
      </c>
    </row>
    <row r="143" spans="9:16" x14ac:dyDescent="0.3">
      <c r="I143" t="s">
        <v>249</v>
      </c>
      <c r="J143" s="3">
        <v>9</v>
      </c>
      <c r="K143">
        <v>7.3519997934852572</v>
      </c>
      <c r="L143" s="5">
        <v>1.999235598486045</v>
      </c>
      <c r="M143">
        <v>6.1502139719981974</v>
      </c>
      <c r="N143" s="5">
        <v>21.533636834155551</v>
      </c>
      <c r="O143">
        <v>12.157531855625949</v>
      </c>
      <c r="P143" s="5">
        <v>12.222434993173881</v>
      </c>
    </row>
    <row r="144" spans="9:16" x14ac:dyDescent="0.3">
      <c r="I144" t="s">
        <v>250</v>
      </c>
      <c r="J144" s="3">
        <v>9</v>
      </c>
      <c r="K144">
        <v>4.1113022550455858</v>
      </c>
      <c r="L144" s="5">
        <v>3.4795495669047041</v>
      </c>
      <c r="M144">
        <v>12.91065858526826</v>
      </c>
      <c r="N144" s="5">
        <v>22.90800559383699</v>
      </c>
      <c r="O144">
        <v>12.21579537861853</v>
      </c>
      <c r="P144" s="5">
        <v>12.13313063040547</v>
      </c>
    </row>
    <row r="147" spans="10:13" x14ac:dyDescent="0.3">
      <c r="J147" t="s">
        <v>283</v>
      </c>
    </row>
    <row r="148" spans="10:13" x14ac:dyDescent="0.3">
      <c r="J148" t="s">
        <v>284</v>
      </c>
    </row>
    <row r="149" spans="10:13" x14ac:dyDescent="0.3">
      <c r="J149" s="59" t="s">
        <v>281</v>
      </c>
      <c r="K149" s="59" t="s">
        <v>282</v>
      </c>
      <c r="L149" s="59" t="s">
        <v>242</v>
      </c>
      <c r="M149" s="59" t="s">
        <v>243</v>
      </c>
    </row>
    <row r="150" spans="10:13" x14ac:dyDescent="0.3">
      <c r="J150" s="60">
        <v>7</v>
      </c>
      <c r="K150" s="60">
        <v>-2.568383224722802</v>
      </c>
      <c r="L150" s="60">
        <v>21.273082871576392</v>
      </c>
      <c r="M150" s="60">
        <v>14.343724981554267</v>
      </c>
    </row>
    <row r="151" spans="10:13" x14ac:dyDescent="0.3">
      <c r="J151" s="60">
        <v>7.5</v>
      </c>
      <c r="K151" s="60">
        <v>-2.6880010922749835</v>
      </c>
      <c r="L151" s="60">
        <v>21.824913588024319</v>
      </c>
      <c r="M151" s="60">
        <v>14.340943163917178</v>
      </c>
    </row>
    <row r="152" spans="10:13" x14ac:dyDescent="0.3">
      <c r="J152" s="60">
        <v>8</v>
      </c>
      <c r="K152" s="60">
        <v>-2.3811662400415701</v>
      </c>
      <c r="L152" s="60">
        <v>21.400874204413835</v>
      </c>
      <c r="M152" s="60">
        <v>14.05136473603951</v>
      </c>
    </row>
    <row r="153" spans="10:13" x14ac:dyDescent="0.3">
      <c r="J153" s="60">
        <v>8.5</v>
      </c>
      <c r="K153" s="60">
        <v>-1.3869322639924508</v>
      </c>
      <c r="L153" s="60">
        <v>20.779762395222981</v>
      </c>
      <c r="M153" s="60">
        <v>13.804549789428711</v>
      </c>
    </row>
    <row r="154" spans="10:13" x14ac:dyDescent="0.3">
      <c r="J154" s="60">
        <v>9</v>
      </c>
      <c r="K154" s="60">
        <v>2.2747818060103326</v>
      </c>
      <c r="L154" s="60">
        <v>17.216454062480405</v>
      </c>
      <c r="M154" s="60">
        <v>12.584510938666673</v>
      </c>
    </row>
    <row r="155" spans="10:13" x14ac:dyDescent="0.3">
      <c r="J155" s="60">
        <v>9.5</v>
      </c>
      <c r="K155" s="60">
        <v>4.1645866737884729</v>
      </c>
      <c r="L155" s="60">
        <v>13.925450240673662</v>
      </c>
      <c r="M155" s="60">
        <v>12.166115527250328</v>
      </c>
    </row>
    <row r="156" spans="10:13" x14ac:dyDescent="0.3">
      <c r="J156" s="60">
        <v>10</v>
      </c>
      <c r="K156" s="60">
        <v>4.8994882940037323</v>
      </c>
      <c r="L156" s="60">
        <v>18.524895058234229</v>
      </c>
      <c r="M156" s="60">
        <v>11.247663387931949</v>
      </c>
    </row>
  </sheetData>
  <mergeCells count="19">
    <mergeCell ref="W53:X53"/>
    <mergeCell ref="Y53:Z53"/>
    <mergeCell ref="K76:L76"/>
    <mergeCell ref="M76:N76"/>
    <mergeCell ref="K53:L53"/>
    <mergeCell ref="M53:N53"/>
    <mergeCell ref="O53:P53"/>
    <mergeCell ref="Q53:R53"/>
    <mergeCell ref="S53:T53"/>
    <mergeCell ref="U53:V53"/>
    <mergeCell ref="K65:L65"/>
    <mergeCell ref="O76:P76"/>
    <mergeCell ref="Q76:R76"/>
    <mergeCell ref="Q75:V75"/>
    <mergeCell ref="K94:L94"/>
    <mergeCell ref="M94:N94"/>
    <mergeCell ref="O94:P94"/>
    <mergeCell ref="S76:T76"/>
    <mergeCell ref="U76:V76"/>
  </mergeCells>
  <conditionalFormatting sqref="R14:W47">
    <cfRule type="colorScale" priority="1">
      <colorScale>
        <cfvo type="min"/>
        <cfvo type="num" val="0.5"/>
        <cfvo type="num" val="1"/>
        <color rgb="FF92D050"/>
        <color rgb="FFFFEB84"/>
        <color rgb="FFC00000"/>
      </colorScale>
    </cfRule>
  </conditionalFormatting>
  <conditionalFormatting sqref="AJ14:AO47">
    <cfRule type="colorScale" priority="2">
      <colorScale>
        <cfvo type="min"/>
        <cfvo type="num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98"/>
  <sheetViews>
    <sheetView zoomScale="47" zoomScaleNormal="47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E11" sqref="E11:E40"/>
    </sheetView>
  </sheetViews>
  <sheetFormatPr defaultRowHeight="14.4" x14ac:dyDescent="0.3"/>
  <cols>
    <col min="1" max="1" width="70.77734375" customWidth="1"/>
    <col min="5" max="5" width="13.77734375" customWidth="1"/>
    <col min="6" max="6" width="70" customWidth="1"/>
    <col min="7" max="8" width="11.77734375" customWidth="1"/>
    <col min="9" max="9" width="25.33203125" customWidth="1"/>
    <col min="10" max="10" width="11.77734375" customWidth="1"/>
    <col min="11" max="11" width="32.77734375" customWidth="1"/>
    <col min="12" max="41" width="11.77734375" customWidth="1"/>
  </cols>
  <sheetData>
    <row r="1" spans="1:43" x14ac:dyDescent="0.3"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35</v>
      </c>
      <c r="AP1" s="1" t="s">
        <v>235</v>
      </c>
      <c r="AQ1" s="1" t="s">
        <v>236</v>
      </c>
    </row>
    <row r="11" spans="1:43" x14ac:dyDescent="0.3">
      <c r="A11" s="1" t="s">
        <v>0</v>
      </c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92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1:43" x14ac:dyDescent="0.3">
      <c r="A12" s="12" t="s">
        <v>72</v>
      </c>
      <c r="B12" s="12"/>
      <c r="C12" s="12"/>
      <c r="D12" s="12"/>
      <c r="E12" s="12"/>
      <c r="F12" s="12" t="s">
        <v>72</v>
      </c>
      <c r="G12" s="12"/>
      <c r="H12" s="12">
        <v>7</v>
      </c>
      <c r="I12" s="12">
        <v>250</v>
      </c>
      <c r="J12" s="12">
        <v>0</v>
      </c>
      <c r="K12" s="12">
        <v>0</v>
      </c>
      <c r="L12" s="12">
        <v>0.44647531936827461</v>
      </c>
      <c r="M12" s="12">
        <v>0.37975521268028961</v>
      </c>
      <c r="N12" s="12">
        <v>8.5408669302338041</v>
      </c>
      <c r="O12" s="12">
        <v>798.78168788709138</v>
      </c>
      <c r="P12" s="12">
        <v>459.07765428643478</v>
      </c>
      <c r="Q12" s="12">
        <v>6.9352624071271798</v>
      </c>
      <c r="R12">
        <v>2.9500508720755748E-2</v>
      </c>
      <c r="S12">
        <v>1.0486743921239239E-2</v>
      </c>
      <c r="T12">
        <v>1.865312783551918E-2</v>
      </c>
      <c r="U12">
        <v>57.059165051278512</v>
      </c>
      <c r="V12">
        <v>39.705190537346738</v>
      </c>
      <c r="W12">
        <v>1.4833622379058629E-2</v>
      </c>
      <c r="X12" s="5">
        <v>0.1174624264240265</v>
      </c>
      <c r="Y12">
        <v>5.4925829172134399E-2</v>
      </c>
      <c r="Z12">
        <v>6.3544273376464844E-2</v>
      </c>
      <c r="AA12">
        <v>197.87811279296881</v>
      </c>
      <c r="AB12">
        <v>121.293212890625</v>
      </c>
      <c r="AC12">
        <v>4.7691822052001953E-2</v>
      </c>
      <c r="AD12">
        <v>6.6074220547054016E-2</v>
      </c>
      <c r="AE12">
        <v>2.7614483148827439E-2</v>
      </c>
      <c r="AF12">
        <v>2.1839853012448878E-3</v>
      </c>
      <c r="AG12">
        <v>7.14327405304062E-2</v>
      </c>
      <c r="AH12">
        <v>8.6489050744720575E-2</v>
      </c>
      <c r="AI12">
        <v>2.1388696646596271E-3</v>
      </c>
      <c r="AJ12">
        <v>6.6074220547054016E-2</v>
      </c>
      <c r="AK12">
        <v>2.7614483148827439E-2</v>
      </c>
      <c r="AL12">
        <v>2.1839853012448878E-3</v>
      </c>
      <c r="AM12">
        <v>7.14327405304062E-2</v>
      </c>
      <c r="AN12">
        <v>8.6489050744720575E-2</v>
      </c>
      <c r="AO12">
        <v>2.1388696646596271E-3</v>
      </c>
      <c r="AP12">
        <v>304</v>
      </c>
      <c r="AQ12">
        <v>30.4</v>
      </c>
    </row>
    <row r="13" spans="1:43" x14ac:dyDescent="0.3">
      <c r="A13" s="12" t="s">
        <v>73</v>
      </c>
      <c r="B13" s="12"/>
      <c r="C13" s="12"/>
      <c r="D13" s="12"/>
      <c r="E13" s="12"/>
      <c r="F13" s="12" t="s">
        <v>73</v>
      </c>
      <c r="G13" s="12"/>
      <c r="H13" s="12">
        <v>7.5</v>
      </c>
      <c r="I13" s="12">
        <v>250</v>
      </c>
      <c r="J13" s="12">
        <v>0</v>
      </c>
      <c r="K13" s="12">
        <v>0</v>
      </c>
      <c r="L13" s="12">
        <v>1.533788344103419</v>
      </c>
      <c r="M13" s="12">
        <v>0.41814374843400398</v>
      </c>
      <c r="N13" s="12">
        <v>7.4181435350886362</v>
      </c>
      <c r="O13" s="12">
        <v>85.525557603664737</v>
      </c>
      <c r="P13" s="12">
        <v>20.486142749557949</v>
      </c>
      <c r="Q13" s="12">
        <v>7.6180451501629314</v>
      </c>
      <c r="R13">
        <v>6.9761768612470187E-2</v>
      </c>
      <c r="S13">
        <v>2.057598548527044E-2</v>
      </c>
      <c r="T13">
        <v>7.5335204301089417E-3</v>
      </c>
      <c r="U13">
        <v>6.6081538653617269</v>
      </c>
      <c r="V13">
        <v>2.2733324579587348</v>
      </c>
      <c r="W13">
        <v>3.2742146245351429E-3</v>
      </c>
      <c r="X13" s="5">
        <v>0.26647830009460449</v>
      </c>
      <c r="Y13">
        <v>7.5958013534545898E-2</v>
      </c>
      <c r="Z13">
        <v>3.3610820770263672E-2</v>
      </c>
      <c r="AA13">
        <v>28.71649169921875</v>
      </c>
      <c r="AB13">
        <v>9.3714494705200195</v>
      </c>
      <c r="AC13">
        <v>1.376247406005859E-2</v>
      </c>
      <c r="AD13">
        <v>4.5483308619905863E-2</v>
      </c>
      <c r="AE13">
        <v>4.920792326162917E-2</v>
      </c>
      <c r="AF13">
        <v>1.0155533381734339E-3</v>
      </c>
      <c r="AG13">
        <v>7.7265253223892105E-2</v>
      </c>
      <c r="AH13">
        <v>0.11096927741596389</v>
      </c>
      <c r="AI13">
        <v>4.2979721962728402E-4</v>
      </c>
      <c r="AJ13">
        <v>4.5483308619905863E-2</v>
      </c>
      <c r="AK13">
        <v>4.920792326162917E-2</v>
      </c>
      <c r="AL13">
        <v>1.0155533381734339E-3</v>
      </c>
      <c r="AM13">
        <v>7.7265253223892105E-2</v>
      </c>
      <c r="AN13">
        <v>0.11096927741596389</v>
      </c>
      <c r="AO13">
        <v>4.2979721962728402E-4</v>
      </c>
      <c r="AP13">
        <v>334</v>
      </c>
      <c r="AQ13">
        <v>33.4</v>
      </c>
    </row>
    <row r="14" spans="1:43" x14ac:dyDescent="0.3">
      <c r="A14" s="12" t="s">
        <v>74</v>
      </c>
      <c r="B14" s="12"/>
      <c r="C14" s="12"/>
      <c r="D14" s="12"/>
      <c r="E14" s="12"/>
      <c r="F14" s="12" t="s">
        <v>74</v>
      </c>
      <c r="G14" s="12"/>
      <c r="H14" s="12">
        <v>8</v>
      </c>
      <c r="I14" s="12">
        <v>250</v>
      </c>
      <c r="J14" s="12">
        <v>0</v>
      </c>
      <c r="K14" s="12">
        <v>0</v>
      </c>
      <c r="L14" s="12">
        <v>3.560328257123762</v>
      </c>
      <c r="M14" s="12">
        <v>0.231501344354655</v>
      </c>
      <c r="N14" s="12">
        <v>6.426071742705278</v>
      </c>
      <c r="O14" s="12">
        <v>-1.2725705348054901</v>
      </c>
      <c r="P14" s="12">
        <v>4.7452688448405187</v>
      </c>
      <c r="Q14" s="12">
        <v>8.1825364218109033</v>
      </c>
      <c r="R14">
        <v>8.420858469137181E-2</v>
      </c>
      <c r="S14">
        <v>1.8521723500183981E-2</v>
      </c>
      <c r="T14">
        <v>6.2956954823120926E-3</v>
      </c>
      <c r="U14">
        <v>0.85184119669025804</v>
      </c>
      <c r="V14">
        <v>0.36182327965019828</v>
      </c>
      <c r="W14">
        <v>2.844804548911764E-3</v>
      </c>
      <c r="X14" s="5">
        <v>0.35059762001037598</v>
      </c>
      <c r="Y14">
        <v>6.6877573728561401E-2</v>
      </c>
      <c r="Z14">
        <v>2.44140625E-2</v>
      </c>
      <c r="AA14">
        <v>3.6961284875869751</v>
      </c>
      <c r="AB14">
        <v>1.6758630275726321</v>
      </c>
      <c r="AC14">
        <v>1.266384124755859E-2</v>
      </c>
      <c r="AD14">
        <v>2.3651915949851311E-2</v>
      </c>
      <c r="AE14">
        <v>8.0006980312862033E-2</v>
      </c>
      <c r="AF14">
        <v>9.7971135934777167E-4</v>
      </c>
      <c r="AG14">
        <v>-0.66938623313360013</v>
      </c>
      <c r="AH14">
        <v>7.6249268794033667E-2</v>
      </c>
      <c r="AI14">
        <v>3.4766781377578901E-4</v>
      </c>
      <c r="AJ14">
        <v>2.3651915949851311E-2</v>
      </c>
      <c r="AK14">
        <v>8.0006980312862033E-2</v>
      </c>
      <c r="AL14">
        <v>9.7971135934777167E-4</v>
      </c>
      <c r="AM14">
        <v>0.66938623313360013</v>
      </c>
      <c r="AN14">
        <v>7.6249268794033667E-2</v>
      </c>
      <c r="AO14">
        <v>3.4766781377578901E-4</v>
      </c>
      <c r="AP14">
        <v>299</v>
      </c>
      <c r="AQ14">
        <v>29.9</v>
      </c>
    </row>
    <row r="15" spans="1:43" x14ac:dyDescent="0.3">
      <c r="A15" t="s">
        <v>75</v>
      </c>
      <c r="F15" t="s">
        <v>75</v>
      </c>
      <c r="H15">
        <v>8.5</v>
      </c>
      <c r="I15">
        <v>250</v>
      </c>
      <c r="J15">
        <v>0</v>
      </c>
      <c r="K15">
        <v>0</v>
      </c>
      <c r="L15">
        <v>6.7829106414078062</v>
      </c>
      <c r="M15">
        <v>0.32169454589786151</v>
      </c>
      <c r="N15">
        <v>5.4392941078083634</v>
      </c>
      <c r="O15">
        <v>-4.0344197902103396</v>
      </c>
      <c r="P15">
        <v>5.0039915718488244</v>
      </c>
      <c r="Q15">
        <v>8.7291597423937493</v>
      </c>
      <c r="R15">
        <v>3.5627326163848533E-2</v>
      </c>
      <c r="S15">
        <v>1.529904783335068E-2</v>
      </c>
      <c r="T15">
        <v>1.247216991442222E-2</v>
      </c>
      <c r="U15">
        <v>6.6506681482517316E-2</v>
      </c>
      <c r="V15">
        <v>0.40286442961917018</v>
      </c>
      <c r="W15">
        <v>5.6514025799440978E-3</v>
      </c>
      <c r="X15" s="5">
        <v>0.15137338638305661</v>
      </c>
      <c r="Y15">
        <v>5.7572662830352783E-2</v>
      </c>
      <c r="Z15">
        <v>5.4722785949707031E-2</v>
      </c>
      <c r="AA15">
        <v>0.33276486396789551</v>
      </c>
      <c r="AB15">
        <v>1.832471370697021</v>
      </c>
      <c r="AC15">
        <v>2.2570610046386719E-2</v>
      </c>
      <c r="AD15">
        <v>5.252512976708478E-3</v>
      </c>
      <c r="AE15">
        <v>4.7557684854900063E-2</v>
      </c>
      <c r="AF15">
        <v>2.2929758287050222E-3</v>
      </c>
      <c r="AG15">
        <v>-1.648481936458325E-2</v>
      </c>
      <c r="AH15">
        <v>8.050861473979741E-2</v>
      </c>
      <c r="AI15">
        <v>6.4741656089734305E-4</v>
      </c>
      <c r="AJ15">
        <v>5.252512976708478E-3</v>
      </c>
      <c r="AK15">
        <v>4.7557684854900063E-2</v>
      </c>
      <c r="AL15">
        <v>2.2929758287050222E-3</v>
      </c>
      <c r="AM15">
        <v>1.648481936458325E-2</v>
      </c>
      <c r="AN15">
        <v>8.050861473979741E-2</v>
      </c>
      <c r="AO15">
        <v>6.4741656089734305E-4</v>
      </c>
      <c r="AP15">
        <v>298</v>
      </c>
      <c r="AQ15">
        <v>29.8</v>
      </c>
    </row>
    <row r="16" spans="1:43" x14ac:dyDescent="0.3">
      <c r="A16" t="s">
        <v>76</v>
      </c>
      <c r="F16" t="s">
        <v>76</v>
      </c>
      <c r="H16">
        <v>9</v>
      </c>
      <c r="I16">
        <v>250</v>
      </c>
      <c r="J16">
        <v>0</v>
      </c>
      <c r="K16">
        <v>0</v>
      </c>
      <c r="L16">
        <v>11.821849596840989</v>
      </c>
      <c r="M16">
        <v>0.48366390390055519</v>
      </c>
      <c r="N16">
        <v>4.4615255233219688</v>
      </c>
      <c r="O16">
        <v>-4.180947063309806</v>
      </c>
      <c r="P16">
        <v>4.6295186846596854</v>
      </c>
      <c r="Q16">
        <v>9.2784962763105128</v>
      </c>
      <c r="R16">
        <v>0.10365258667930061</v>
      </c>
      <c r="S16">
        <v>4.4749592492689692E-2</v>
      </c>
      <c r="T16">
        <v>1.359756702380569E-2</v>
      </c>
      <c r="U16">
        <v>8.3438875677857294E-2</v>
      </c>
      <c r="V16">
        <v>0.62296075768938364</v>
      </c>
      <c r="W16">
        <v>6.2613359526580877E-3</v>
      </c>
      <c r="X16" s="5">
        <v>0.4143524169921875</v>
      </c>
      <c r="Y16">
        <v>0.14643591642379761</v>
      </c>
      <c r="Z16">
        <v>5.1392078399658203E-2</v>
      </c>
      <c r="AA16">
        <v>0.3780829906463623</v>
      </c>
      <c r="AB16">
        <v>2.7275633811950679</v>
      </c>
      <c r="AC16">
        <v>2.6051521301269531E-2</v>
      </c>
      <c r="AD16">
        <v>8.767882371553638E-3</v>
      </c>
      <c r="AE16">
        <v>9.2522084306482649E-2</v>
      </c>
      <c r="AF16">
        <v>3.0477393780953201E-3</v>
      </c>
      <c r="AG16">
        <v>-1.9956931866007339E-2</v>
      </c>
      <c r="AH16">
        <v>0.13456274833788201</v>
      </c>
      <c r="AI16">
        <v>6.7482227358804691E-4</v>
      </c>
      <c r="AJ16">
        <v>8.767882371553638E-3</v>
      </c>
      <c r="AK16">
        <v>9.2522084306482649E-2</v>
      </c>
      <c r="AL16">
        <v>3.0477393780953201E-3</v>
      </c>
      <c r="AM16">
        <v>1.9956931866007339E-2</v>
      </c>
      <c r="AN16">
        <v>0.13456274833788201</v>
      </c>
      <c r="AO16">
        <v>6.7482227358804691E-4</v>
      </c>
      <c r="AP16">
        <v>350</v>
      </c>
      <c r="AQ16">
        <v>35</v>
      </c>
    </row>
    <row r="17" spans="1:43" x14ac:dyDescent="0.3">
      <c r="A17" t="s">
        <v>77</v>
      </c>
      <c r="F17" t="s">
        <v>77</v>
      </c>
      <c r="H17">
        <v>9.5</v>
      </c>
      <c r="I17">
        <v>250</v>
      </c>
      <c r="J17">
        <v>0</v>
      </c>
      <c r="K17">
        <v>0</v>
      </c>
      <c r="L17">
        <v>18.300538414736518</v>
      </c>
      <c r="M17">
        <v>0.77755295893678633</v>
      </c>
      <c r="N17">
        <v>3.5049279908405189</v>
      </c>
      <c r="O17">
        <v>-4.222033638494751</v>
      </c>
      <c r="P17">
        <v>4.1354613628894388</v>
      </c>
      <c r="Q17">
        <v>9.8305151929887025</v>
      </c>
      <c r="R17">
        <v>0.12107636055925659</v>
      </c>
      <c r="S17">
        <v>1.7653158105113739E-2</v>
      </c>
      <c r="T17">
        <v>1.211886542072821E-2</v>
      </c>
      <c r="U17">
        <v>6.7078860113978983E-2</v>
      </c>
      <c r="V17">
        <v>0.53270795407540827</v>
      </c>
      <c r="W17">
        <v>4.8584716409738006E-3</v>
      </c>
      <c r="X17" s="5">
        <v>0.45582199096679688</v>
      </c>
      <c r="Y17">
        <v>7.0460259914398193E-2</v>
      </c>
      <c r="Z17">
        <v>6.6861391067504883E-2</v>
      </c>
      <c r="AA17">
        <v>0.31872034072875982</v>
      </c>
      <c r="AB17">
        <v>2.6523654460906978</v>
      </c>
      <c r="AC17">
        <v>2.811431884765625E-2</v>
      </c>
      <c r="AD17">
        <v>6.6159999129730366E-3</v>
      </c>
      <c r="AE17">
        <v>2.2703480068100301E-2</v>
      </c>
      <c r="AF17">
        <v>3.4576645946503381E-3</v>
      </c>
      <c r="AG17">
        <v>-1.5887808070116201E-2</v>
      </c>
      <c r="AH17">
        <v>0.12881463694856199</v>
      </c>
      <c r="AI17">
        <v>4.9422350157588371E-4</v>
      </c>
      <c r="AJ17">
        <v>6.6159999129730366E-3</v>
      </c>
      <c r="AK17">
        <v>2.2703480068100301E-2</v>
      </c>
      <c r="AL17">
        <v>3.4576645946503381E-3</v>
      </c>
      <c r="AM17">
        <v>1.5887808070116201E-2</v>
      </c>
      <c r="AN17">
        <v>0.12881463694856199</v>
      </c>
      <c r="AO17">
        <v>4.9422350157588371E-4</v>
      </c>
      <c r="AP17">
        <v>301</v>
      </c>
      <c r="AQ17">
        <v>30.1</v>
      </c>
    </row>
    <row r="18" spans="1:43" x14ac:dyDescent="0.3">
      <c r="A18" t="s">
        <v>78</v>
      </c>
      <c r="F18" t="s">
        <v>78</v>
      </c>
      <c r="H18">
        <v>10</v>
      </c>
      <c r="I18">
        <v>250</v>
      </c>
      <c r="J18">
        <v>0</v>
      </c>
      <c r="K18">
        <v>0</v>
      </c>
      <c r="L18">
        <v>20.783623374983929</v>
      </c>
      <c r="M18">
        <v>15.60648033801605</v>
      </c>
      <c r="N18">
        <v>2.527200929308218</v>
      </c>
      <c r="O18">
        <v>-4.2700190675282057</v>
      </c>
      <c r="P18">
        <v>3.400638642620244</v>
      </c>
      <c r="Q18">
        <v>10.37806350730491</v>
      </c>
      <c r="R18">
        <v>0.32776406591684198</v>
      </c>
      <c r="S18">
        <v>0.77989623640693773</v>
      </c>
      <c r="T18">
        <v>1.6229673600392951E-2</v>
      </c>
      <c r="U18">
        <v>8.5536950967975436E-2</v>
      </c>
      <c r="V18">
        <v>0.66070324540037006</v>
      </c>
      <c r="W18">
        <v>8.245370279929486E-3</v>
      </c>
      <c r="X18" s="5">
        <v>1.18157958984375</v>
      </c>
      <c r="Y18">
        <v>3.085931777954102</v>
      </c>
      <c r="Z18">
        <v>7.4249744415283203E-2</v>
      </c>
      <c r="AA18">
        <v>0.43091440200805659</v>
      </c>
      <c r="AB18">
        <v>2.9689679145812988</v>
      </c>
      <c r="AC18">
        <v>3.229522705078125E-2</v>
      </c>
      <c r="AD18">
        <v>1.577030434026018E-2</v>
      </c>
      <c r="AE18">
        <v>4.9972589559939218E-2</v>
      </c>
      <c r="AF18">
        <v>6.4219957393081388E-3</v>
      </c>
      <c r="AG18">
        <v>-2.0031983374137571E-2</v>
      </c>
      <c r="AH18">
        <v>0.1942879896498759</v>
      </c>
      <c r="AI18">
        <v>7.9449988662390943E-4</v>
      </c>
      <c r="AJ18">
        <v>1.577030434026018E-2</v>
      </c>
      <c r="AK18">
        <v>4.9972589559939218E-2</v>
      </c>
      <c r="AL18">
        <v>6.4219957393081388E-3</v>
      </c>
      <c r="AM18">
        <v>2.0031983374137571E-2</v>
      </c>
      <c r="AN18">
        <v>0.1942879896498759</v>
      </c>
      <c r="AO18">
        <v>7.9449988662390943E-4</v>
      </c>
      <c r="AP18">
        <v>509</v>
      </c>
      <c r="AQ18">
        <v>50.9</v>
      </c>
    </row>
    <row r="19" spans="1:43" x14ac:dyDescent="0.3">
      <c r="A19" t="s">
        <v>79</v>
      </c>
      <c r="E19" s="57"/>
      <c r="F19" t="s">
        <v>79</v>
      </c>
      <c r="H19">
        <v>11</v>
      </c>
      <c r="I19">
        <v>250</v>
      </c>
      <c r="J19">
        <v>0</v>
      </c>
      <c r="K19">
        <v>0</v>
      </c>
      <c r="L19">
        <v>30.130550782373351</v>
      </c>
      <c r="M19">
        <v>2.1652347763623201</v>
      </c>
      <c r="N19">
        <v>0.59597310643254608</v>
      </c>
      <c r="O19">
        <v>27.730572004259731</v>
      </c>
      <c r="P19">
        <v>3.3269770620790728</v>
      </c>
      <c r="Q19">
        <v>11.452672978851689</v>
      </c>
      <c r="R19">
        <v>0.41614688365972169</v>
      </c>
      <c r="S19">
        <v>1.0243070211532721</v>
      </c>
      <c r="T19">
        <v>2.1648220383039089E-2</v>
      </c>
      <c r="U19">
        <v>4.3873603248319579</v>
      </c>
      <c r="V19">
        <v>0.53131272455649614</v>
      </c>
      <c r="W19">
        <v>9.5846096633666646E-3</v>
      </c>
      <c r="X19" s="5">
        <v>1.378728866577148</v>
      </c>
      <c r="Y19">
        <v>3.856817364692688</v>
      </c>
      <c r="Z19">
        <v>9.2658698558807373E-2</v>
      </c>
      <c r="AA19">
        <v>18.475955963134769</v>
      </c>
      <c r="AB19">
        <v>2.2586197853088379</v>
      </c>
      <c r="AC19">
        <v>4.1900634765625E-2</v>
      </c>
      <c r="AD19">
        <v>1.381145956028031E-2</v>
      </c>
      <c r="AE19">
        <v>0.47306972543372322</v>
      </c>
      <c r="AF19">
        <v>3.6324156491932727E-2</v>
      </c>
      <c r="AG19">
        <v>0.15821384153770829</v>
      </c>
      <c r="AH19">
        <v>0.15969834316334949</v>
      </c>
      <c r="AI19">
        <v>8.3688844351580095E-4</v>
      </c>
      <c r="AJ19">
        <v>1.381145956028031E-2</v>
      </c>
      <c r="AK19">
        <v>0.47306972543372322</v>
      </c>
      <c r="AL19">
        <v>3.6324156491932727E-2</v>
      </c>
      <c r="AM19">
        <v>0.15821384153770829</v>
      </c>
      <c r="AN19">
        <v>0.15969834316334949</v>
      </c>
      <c r="AO19">
        <v>8.3688844351580095E-4</v>
      </c>
      <c r="AP19">
        <v>326</v>
      </c>
      <c r="AQ19">
        <v>32.6</v>
      </c>
    </row>
    <row r="20" spans="1:43" x14ac:dyDescent="0.3">
      <c r="A20" t="s">
        <v>80</v>
      </c>
      <c r="F20" t="s">
        <v>80</v>
      </c>
      <c r="H20">
        <v>10.5</v>
      </c>
      <c r="I20">
        <v>250</v>
      </c>
      <c r="J20">
        <v>0</v>
      </c>
      <c r="K20">
        <v>0</v>
      </c>
      <c r="L20">
        <v>27.999755310289789</v>
      </c>
      <c r="M20">
        <v>1.64563816276792</v>
      </c>
      <c r="N20">
        <v>1.580597259617377</v>
      </c>
      <c r="O20">
        <v>-3.99263484681605</v>
      </c>
      <c r="P20">
        <v>3.0501737991968789</v>
      </c>
      <c r="Q20">
        <v>10.90491482968501</v>
      </c>
      <c r="R20">
        <v>0.57131618873558609</v>
      </c>
      <c r="S20">
        <v>1.435681975896401</v>
      </c>
      <c r="T20">
        <v>2.0706993291020059E-2</v>
      </c>
      <c r="U20">
        <v>7.098165580881248E-2</v>
      </c>
      <c r="V20">
        <v>0.43177618835099052</v>
      </c>
      <c r="W20">
        <v>9.2961557694201825E-3</v>
      </c>
      <c r="X20" s="5">
        <v>2.3936538696289058</v>
      </c>
      <c r="Y20">
        <v>6.9522686004638672</v>
      </c>
      <c r="Z20">
        <v>9.6613168716430664E-2</v>
      </c>
      <c r="AA20">
        <v>0.41977429389953608</v>
      </c>
      <c r="AB20">
        <v>2.461469173431396</v>
      </c>
      <c r="AC20">
        <v>3.9552688598632813E-2</v>
      </c>
      <c r="AD20">
        <v>2.0404327909452478E-2</v>
      </c>
      <c r="AE20">
        <v>0.87241655448827327</v>
      </c>
      <c r="AF20">
        <v>1.31007397140703E-2</v>
      </c>
      <c r="AG20">
        <v>-1.7778148649235281E-2</v>
      </c>
      <c r="AH20">
        <v>0.1415578969515372</v>
      </c>
      <c r="AI20">
        <v>8.524739454282103E-4</v>
      </c>
      <c r="AJ20">
        <v>2.0404327909452478E-2</v>
      </c>
      <c r="AK20">
        <v>0.87241655448827327</v>
      </c>
      <c r="AL20">
        <v>1.31007397140703E-2</v>
      </c>
      <c r="AM20">
        <v>1.7778148649235281E-2</v>
      </c>
      <c r="AN20">
        <v>0.1415578969515372</v>
      </c>
      <c r="AO20">
        <v>8.524739454282103E-4</v>
      </c>
      <c r="AP20">
        <v>726</v>
      </c>
      <c r="AQ20">
        <v>72.599999999999994</v>
      </c>
    </row>
    <row r="21" spans="1:43" x14ac:dyDescent="0.3">
      <c r="A21" s="11" t="s">
        <v>81</v>
      </c>
      <c r="B21" s="11"/>
      <c r="C21" s="11"/>
      <c r="D21" s="11"/>
      <c r="E21" s="57"/>
      <c r="F21" s="11" t="s">
        <v>81</v>
      </c>
      <c r="G21" s="11"/>
      <c r="H21" s="11">
        <v>11</v>
      </c>
      <c r="I21" s="11">
        <v>250</v>
      </c>
      <c r="J21" s="11">
        <v>0</v>
      </c>
      <c r="K21" s="11">
        <v>0</v>
      </c>
      <c r="L21" s="11">
        <v>20.753817135135069</v>
      </c>
      <c r="M21" s="11">
        <v>4.1212759396887773</v>
      </c>
      <c r="N21" s="11">
        <v>0.71605002090630943</v>
      </c>
      <c r="O21" s="11">
        <v>51.252914390816592</v>
      </c>
      <c r="P21" s="11">
        <v>3.6341962388019691</v>
      </c>
      <c r="Q21" s="11">
        <v>11.381934276479759</v>
      </c>
      <c r="R21">
        <v>0.58730852027439073</v>
      </c>
      <c r="S21">
        <v>2.0119275451724969</v>
      </c>
      <c r="T21">
        <v>3.1248057872713331E-2</v>
      </c>
      <c r="U21">
        <v>7.0323659239359211</v>
      </c>
      <c r="V21">
        <v>0.43781505729594022</v>
      </c>
      <c r="W21">
        <v>1.457103063274642E-2</v>
      </c>
      <c r="X21" s="5">
        <v>2.0494232177734379</v>
      </c>
      <c r="Y21">
        <v>5.4123280048370361</v>
      </c>
      <c r="Z21">
        <v>0.12653046846389771</v>
      </c>
      <c r="AA21">
        <v>29.365898132324219</v>
      </c>
      <c r="AB21">
        <v>2.1430408954620361</v>
      </c>
      <c r="AC21">
        <v>5.931854248046875E-2</v>
      </c>
      <c r="AD21">
        <v>2.8298819270220401E-2</v>
      </c>
      <c r="AE21">
        <v>0.48818074174485632</v>
      </c>
      <c r="AF21">
        <v>4.3639490203718517E-2</v>
      </c>
      <c r="AG21">
        <v>0.1372090935222206</v>
      </c>
      <c r="AH21">
        <v>0.120470945575649</v>
      </c>
      <c r="AI21">
        <v>1.280189313942603E-3</v>
      </c>
      <c r="AJ21">
        <v>2.8298819270220401E-2</v>
      </c>
      <c r="AK21">
        <v>0.48818074174485632</v>
      </c>
      <c r="AL21">
        <v>4.3639490203718517E-2</v>
      </c>
      <c r="AM21">
        <v>0.1372090935222206</v>
      </c>
      <c r="AN21">
        <v>0.120470945575649</v>
      </c>
      <c r="AO21">
        <v>1.280189313942603E-3</v>
      </c>
      <c r="AP21">
        <v>302</v>
      </c>
      <c r="AQ21">
        <v>30.2</v>
      </c>
    </row>
    <row r="22" spans="1:43" x14ac:dyDescent="0.3">
      <c r="A22" s="11" t="s">
        <v>82</v>
      </c>
      <c r="B22" s="11"/>
      <c r="C22" s="11"/>
      <c r="D22" s="11"/>
      <c r="F22" s="11" t="s">
        <v>82</v>
      </c>
      <c r="G22" s="11"/>
      <c r="H22" s="11">
        <v>10.5</v>
      </c>
      <c r="I22" s="11">
        <v>250</v>
      </c>
      <c r="J22" s="11">
        <v>0</v>
      </c>
      <c r="K22" s="11">
        <v>0</v>
      </c>
      <c r="L22" s="11">
        <v>14.89973932184199</v>
      </c>
      <c r="M22" s="11">
        <v>20.003824451918241</v>
      </c>
      <c r="N22" s="11">
        <v>1.630586998116585</v>
      </c>
      <c r="O22" s="11">
        <v>-3.6176228023344472</v>
      </c>
      <c r="P22" s="11">
        <v>3.2347236397445842</v>
      </c>
      <c r="Q22" s="11">
        <v>10.87533952343848</v>
      </c>
      <c r="R22">
        <v>0.15159566595143911</v>
      </c>
      <c r="S22">
        <v>1.94256588130883</v>
      </c>
      <c r="T22">
        <v>2.0403265592548962E-2</v>
      </c>
      <c r="U22">
        <v>0.2026408740480084</v>
      </c>
      <c r="V22">
        <v>0.55098886558996618</v>
      </c>
      <c r="W22">
        <v>9.2197158659932006E-3</v>
      </c>
      <c r="X22" s="5">
        <v>0.65246009826660156</v>
      </c>
      <c r="Y22">
        <v>8.1344423294067383</v>
      </c>
      <c r="Z22">
        <v>9.6275091171264648E-2</v>
      </c>
      <c r="AA22">
        <v>1.0315008163452151</v>
      </c>
      <c r="AB22">
        <v>2.4607199430465698</v>
      </c>
      <c r="AC22">
        <v>4.3699264526367188E-2</v>
      </c>
      <c r="AD22">
        <v>1.0174383771212049E-2</v>
      </c>
      <c r="AE22">
        <v>9.7109724491835844E-2</v>
      </c>
      <c r="AF22">
        <v>1.25128347129689E-2</v>
      </c>
      <c r="AG22">
        <v>-5.6014926132499088E-2</v>
      </c>
      <c r="AH22">
        <v>0.1703356845759697</v>
      </c>
      <c r="AI22">
        <v>8.4776349704971591E-4</v>
      </c>
      <c r="AJ22">
        <v>1.0174383771212049E-2</v>
      </c>
      <c r="AK22">
        <v>9.7109724491835844E-2</v>
      </c>
      <c r="AL22">
        <v>1.25128347129689E-2</v>
      </c>
      <c r="AM22">
        <v>5.6014926132499088E-2</v>
      </c>
      <c r="AN22">
        <v>0.1703356845759697</v>
      </c>
      <c r="AO22">
        <v>8.4776349704971591E-4</v>
      </c>
      <c r="AP22">
        <v>372</v>
      </c>
      <c r="AQ22">
        <v>37.200000000000003</v>
      </c>
    </row>
    <row r="23" spans="1:43" x14ac:dyDescent="0.3">
      <c r="A23" s="11" t="s">
        <v>83</v>
      </c>
      <c r="B23" s="11"/>
      <c r="C23" s="11"/>
      <c r="D23" s="11"/>
      <c r="F23" s="11" t="s">
        <v>83</v>
      </c>
      <c r="G23" s="11"/>
      <c r="H23" s="11">
        <v>10</v>
      </c>
      <c r="I23" s="11">
        <v>250</v>
      </c>
      <c r="J23" s="11">
        <v>0</v>
      </c>
      <c r="K23" s="11">
        <v>0</v>
      </c>
      <c r="L23" s="11">
        <v>11.530080706867951</v>
      </c>
      <c r="M23" s="11">
        <v>21.328094558210559</v>
      </c>
      <c r="N23" s="11">
        <v>2.5828934339498049</v>
      </c>
      <c r="O23" s="11">
        <v>4.0548750438437553</v>
      </c>
      <c r="P23" s="11">
        <v>4.0262195306108488</v>
      </c>
      <c r="Q23" s="11">
        <v>10.343378850166371</v>
      </c>
      <c r="R23">
        <v>0.11478631524057289</v>
      </c>
      <c r="S23">
        <v>0.1837316185273617</v>
      </c>
      <c r="T23">
        <v>2.6352009221767871E-2</v>
      </c>
      <c r="U23">
        <v>0.86047081524697433</v>
      </c>
      <c r="V23">
        <v>0.53912762939220993</v>
      </c>
      <c r="W23">
        <v>1.267951243319038E-2</v>
      </c>
      <c r="X23" s="5">
        <v>0.38465785980224609</v>
      </c>
      <c r="Y23">
        <v>0.56749153137207031</v>
      </c>
      <c r="Z23">
        <v>0.10484433174133299</v>
      </c>
      <c r="AA23">
        <v>4.1381895542144784</v>
      </c>
      <c r="AB23">
        <v>2.4810278415679932</v>
      </c>
      <c r="AC23">
        <v>4.8467636108398438E-2</v>
      </c>
      <c r="AD23">
        <v>9.9553782977598645E-3</v>
      </c>
      <c r="AE23">
        <v>8.6145350690332301E-3</v>
      </c>
      <c r="AF23">
        <v>1.0202515084592519E-2</v>
      </c>
      <c r="AG23">
        <v>0.21220649365098671</v>
      </c>
      <c r="AH23">
        <v>0.13390418115388131</v>
      </c>
      <c r="AI23">
        <v>1.225857876508742E-3</v>
      </c>
      <c r="AJ23">
        <v>9.9553782977598645E-3</v>
      </c>
      <c r="AK23">
        <v>8.6145350690332301E-3</v>
      </c>
      <c r="AL23">
        <v>1.0202515084592519E-2</v>
      </c>
      <c r="AM23">
        <v>0.21220649365098671</v>
      </c>
      <c r="AN23">
        <v>0.13390418115388131</v>
      </c>
      <c r="AO23">
        <v>1.225857876508742E-3</v>
      </c>
      <c r="AP23">
        <v>302</v>
      </c>
      <c r="AQ23">
        <v>30.2</v>
      </c>
    </row>
    <row r="24" spans="1:43" x14ac:dyDescent="0.3">
      <c r="A24" s="11" t="s">
        <v>84</v>
      </c>
      <c r="B24" s="11"/>
      <c r="C24" s="11"/>
      <c r="D24" s="11"/>
      <c r="F24" s="11" t="s">
        <v>84</v>
      </c>
      <c r="G24" s="11"/>
      <c r="H24" s="11">
        <v>9.5</v>
      </c>
      <c r="I24" s="11">
        <v>250</v>
      </c>
      <c r="J24" s="11">
        <v>0</v>
      </c>
      <c r="K24" s="11">
        <v>0</v>
      </c>
      <c r="L24" s="11">
        <v>6.840935033540128</v>
      </c>
      <c r="M24" s="11">
        <v>17.522228174870559</v>
      </c>
      <c r="N24" s="11">
        <v>3.5339588261280119</v>
      </c>
      <c r="O24" s="11">
        <v>53.020303858388772</v>
      </c>
      <c r="P24" s="11">
        <v>12.408537664822621</v>
      </c>
      <c r="Q24" s="11">
        <v>9.8083207410554287</v>
      </c>
      <c r="R24">
        <v>0.1807384197693323</v>
      </c>
      <c r="S24">
        <v>1.934425725735597</v>
      </c>
      <c r="T24">
        <v>2.6798925981971641E-2</v>
      </c>
      <c r="U24">
        <v>8.8855893362553235</v>
      </c>
      <c r="V24">
        <v>3.3387819368561709</v>
      </c>
      <c r="W24">
        <v>1.234766254631116E-2</v>
      </c>
      <c r="X24" s="5">
        <v>0.61290931701660156</v>
      </c>
      <c r="Y24">
        <v>8.4691219329833984</v>
      </c>
      <c r="Z24">
        <v>9.7934722900390625E-2</v>
      </c>
      <c r="AA24">
        <v>34.385059356689453</v>
      </c>
      <c r="AB24">
        <v>12.27812623977661</v>
      </c>
      <c r="AC24">
        <v>4.3636322021484382E-2</v>
      </c>
      <c r="AD24">
        <v>2.6420133926604712E-2</v>
      </c>
      <c r="AE24">
        <v>0.11039838691918449</v>
      </c>
      <c r="AF24">
        <v>7.583259256965914E-3</v>
      </c>
      <c r="AG24">
        <v>0.1675884272558627</v>
      </c>
      <c r="AH24">
        <v>0.26907134644248992</v>
      </c>
      <c r="AI24">
        <v>1.258896693154274E-3</v>
      </c>
      <c r="AJ24">
        <v>2.6420133926604712E-2</v>
      </c>
      <c r="AK24">
        <v>0.11039838691918449</v>
      </c>
      <c r="AL24">
        <v>7.583259256965914E-3</v>
      </c>
      <c r="AM24">
        <v>0.1675884272558627</v>
      </c>
      <c r="AN24">
        <v>0.26907134644248992</v>
      </c>
      <c r="AO24">
        <v>1.258896693154274E-3</v>
      </c>
      <c r="AP24">
        <v>303</v>
      </c>
      <c r="AQ24">
        <v>30.3</v>
      </c>
    </row>
    <row r="25" spans="1:43" x14ac:dyDescent="0.3">
      <c r="A25" s="11" t="s">
        <v>85</v>
      </c>
      <c r="B25" s="11"/>
      <c r="C25" s="11"/>
      <c r="D25" s="11"/>
      <c r="F25" s="11" t="s">
        <v>85</v>
      </c>
      <c r="G25" s="11"/>
      <c r="H25" s="11">
        <v>9</v>
      </c>
      <c r="I25" s="11">
        <v>250</v>
      </c>
      <c r="J25" s="11">
        <v>0</v>
      </c>
      <c r="K25" s="11">
        <v>0</v>
      </c>
      <c r="L25" s="11">
        <v>1.6079676793171811</v>
      </c>
      <c r="M25" s="11">
        <v>21.617072523238271</v>
      </c>
      <c r="N25" s="11">
        <v>4.5164039701123704</v>
      </c>
      <c r="O25" s="11">
        <v>214.08446377655329</v>
      </c>
      <c r="P25" s="11">
        <v>90.548748488410254</v>
      </c>
      <c r="Q25" s="11">
        <v>9.2468800720163813</v>
      </c>
      <c r="R25">
        <v>0.11589019908599529</v>
      </c>
      <c r="S25">
        <v>0.2084592608679442</v>
      </c>
      <c r="T25">
        <v>1.449857283276587E-2</v>
      </c>
      <c r="U25">
        <v>11.598445719015871</v>
      </c>
      <c r="V25">
        <v>10.30878097878796</v>
      </c>
      <c r="W25">
        <v>7.4377023463975556E-3</v>
      </c>
      <c r="X25" s="5">
        <v>0.51662933826446533</v>
      </c>
      <c r="Y25">
        <v>0.6759796142578125</v>
      </c>
      <c r="Z25">
        <v>5.5733203887939453E-2</v>
      </c>
      <c r="AA25">
        <v>46.997817993164063</v>
      </c>
      <c r="AB25">
        <v>51.878448486328118</v>
      </c>
      <c r="AC25">
        <v>3.2030105590820313E-2</v>
      </c>
      <c r="AD25">
        <v>7.2072467983440941E-2</v>
      </c>
      <c r="AE25">
        <v>9.643269718591696E-3</v>
      </c>
      <c r="AF25">
        <v>3.210202835864821E-3</v>
      </c>
      <c r="AG25">
        <v>5.4176961347001458E-2</v>
      </c>
      <c r="AH25">
        <v>0.11384785710326439</v>
      </c>
      <c r="AI25">
        <v>8.0434722722381806E-4</v>
      </c>
      <c r="AJ25">
        <v>7.2072467983440941E-2</v>
      </c>
      <c r="AK25">
        <v>9.643269718591696E-3</v>
      </c>
      <c r="AL25">
        <v>3.210202835864821E-3</v>
      </c>
      <c r="AM25">
        <v>5.4176961347001458E-2</v>
      </c>
      <c r="AN25">
        <v>0.11384785710326439</v>
      </c>
      <c r="AO25">
        <v>8.0434722722381806E-4</v>
      </c>
      <c r="AP25">
        <v>299</v>
      </c>
      <c r="AQ25">
        <v>29.9</v>
      </c>
    </row>
    <row r="26" spans="1:43" x14ac:dyDescent="0.3">
      <c r="A26" s="11" t="s">
        <v>86</v>
      </c>
      <c r="B26" s="11"/>
      <c r="C26" s="11"/>
      <c r="D26" s="11"/>
      <c r="F26" s="11" t="s">
        <v>86</v>
      </c>
      <c r="G26" s="11"/>
      <c r="H26" s="11">
        <v>8.5</v>
      </c>
      <c r="I26" s="11">
        <v>250</v>
      </c>
      <c r="J26" s="11">
        <v>0</v>
      </c>
      <c r="K26" s="11">
        <v>0</v>
      </c>
      <c r="L26" s="11">
        <v>-1.2984404091481809</v>
      </c>
      <c r="M26" s="11">
        <v>20.698845660833669</v>
      </c>
      <c r="N26" s="11">
        <v>5.5594474274435157</v>
      </c>
      <c r="O26" s="11">
        <v>384.43685332875191</v>
      </c>
      <c r="P26" s="11">
        <v>318.075447892554</v>
      </c>
      <c r="Q26" s="11">
        <v>8.6481500319492675</v>
      </c>
      <c r="R26">
        <v>0.39010701998664549</v>
      </c>
      <c r="S26">
        <v>3.1161817963509861</v>
      </c>
      <c r="T26">
        <v>2.2079472381836902E-2</v>
      </c>
      <c r="U26">
        <v>26.228450596571651</v>
      </c>
      <c r="V26">
        <v>39.163631364960708</v>
      </c>
      <c r="W26">
        <v>1.218154416286682E-2</v>
      </c>
      <c r="X26" s="5">
        <v>1.3400174677371981</v>
      </c>
      <c r="Y26">
        <v>17.05712795257568</v>
      </c>
      <c r="Z26">
        <v>8.3433628082275391E-2</v>
      </c>
      <c r="AA26">
        <v>105.1139831542969</v>
      </c>
      <c r="AB26">
        <v>142.66093444824219</v>
      </c>
      <c r="AC26">
        <v>5.0143241882324219E-2</v>
      </c>
      <c r="AD26">
        <v>-0.30044275982027419</v>
      </c>
      <c r="AE26">
        <v>0.15054857876675809</v>
      </c>
      <c r="AF26">
        <v>3.971522830280641E-3</v>
      </c>
      <c r="AG26">
        <v>6.8225640620729819E-2</v>
      </c>
      <c r="AH26">
        <v>0.1231268607006417</v>
      </c>
      <c r="AI26">
        <v>1.408572251621905E-3</v>
      </c>
      <c r="AJ26">
        <v>0.30044275982027419</v>
      </c>
      <c r="AK26">
        <v>0.15054857876675809</v>
      </c>
      <c r="AL26">
        <v>3.971522830280641E-3</v>
      </c>
      <c r="AM26">
        <v>6.8225640620729819E-2</v>
      </c>
      <c r="AN26">
        <v>0.1231268607006417</v>
      </c>
      <c r="AO26">
        <v>1.408572251621905E-3</v>
      </c>
      <c r="AP26">
        <v>405</v>
      </c>
      <c r="AQ26">
        <v>40.5</v>
      </c>
    </row>
    <row r="27" spans="1:43" x14ac:dyDescent="0.3">
      <c r="A27" s="11" t="s">
        <v>87</v>
      </c>
      <c r="B27" s="11"/>
      <c r="C27" s="11"/>
      <c r="D27" s="11"/>
      <c r="E27" s="11"/>
      <c r="F27" s="11" t="s">
        <v>87</v>
      </c>
      <c r="G27" s="11"/>
      <c r="H27" s="11">
        <v>8</v>
      </c>
      <c r="I27" s="11">
        <v>250</v>
      </c>
      <c r="J27" s="11">
        <v>0</v>
      </c>
      <c r="K27" s="11">
        <v>0</v>
      </c>
      <c r="L27" s="11">
        <v>-0.84949079305933628</v>
      </c>
      <c r="M27" s="11">
        <v>21.5813964805347</v>
      </c>
      <c r="N27" s="11">
        <v>4.8088344775590324</v>
      </c>
      <c r="O27" s="11">
        <v>493.04252644993312</v>
      </c>
      <c r="P27" s="11">
        <v>401.27121555405182</v>
      </c>
      <c r="Q27" s="11">
        <v>9.0575039242738047</v>
      </c>
      <c r="R27">
        <v>0.48124636552399053</v>
      </c>
      <c r="S27">
        <v>0.27254287782302861</v>
      </c>
      <c r="T27">
        <v>3.3800308243136033E-2</v>
      </c>
      <c r="U27">
        <v>30.914257882293811</v>
      </c>
      <c r="V27">
        <v>67.332939801846749</v>
      </c>
      <c r="W27">
        <v>1.878811455369957E-2</v>
      </c>
      <c r="X27" s="5">
        <v>2.6460886299610138</v>
      </c>
      <c r="Y27">
        <v>1.0042381286621089</v>
      </c>
      <c r="Z27">
        <v>0.1368598937988281</v>
      </c>
      <c r="AA27">
        <v>123.52484130859381</v>
      </c>
      <c r="AB27">
        <v>242.9827575683594</v>
      </c>
      <c r="AC27">
        <v>7.9744338989257813E-2</v>
      </c>
      <c r="AD27">
        <v>-0.56651157311645606</v>
      </c>
      <c r="AE27">
        <v>1.2628602512763621E-2</v>
      </c>
      <c r="AF27">
        <v>7.0287942745521767E-3</v>
      </c>
      <c r="AG27">
        <v>6.2700996818441893E-2</v>
      </c>
      <c r="AH27">
        <v>0.1677990775113968</v>
      </c>
      <c r="AI27">
        <v>2.0743148124228862E-3</v>
      </c>
      <c r="AJ27">
        <v>0.56651157311645606</v>
      </c>
      <c r="AK27">
        <v>1.2628602512763621E-2</v>
      </c>
      <c r="AL27">
        <v>7.0287942745521767E-3</v>
      </c>
      <c r="AM27">
        <v>6.2700996818441893E-2</v>
      </c>
      <c r="AN27">
        <v>0.1677990775113968</v>
      </c>
      <c r="AO27">
        <v>2.0743148124228862E-3</v>
      </c>
      <c r="AP27">
        <v>298</v>
      </c>
      <c r="AQ27">
        <v>29.8</v>
      </c>
    </row>
    <row r="28" spans="1:43" x14ac:dyDescent="0.3">
      <c r="A28" s="11" t="s">
        <v>88</v>
      </c>
      <c r="B28" s="11"/>
      <c r="C28" s="11"/>
      <c r="D28" s="11"/>
      <c r="E28" s="11"/>
      <c r="F28" s="11" t="s">
        <v>88</v>
      </c>
      <c r="G28" s="11"/>
      <c r="H28" s="11">
        <v>7.5</v>
      </c>
      <c r="I28" s="11">
        <v>250</v>
      </c>
      <c r="J28" s="11">
        <v>0</v>
      </c>
      <c r="K28" s="11">
        <v>0</v>
      </c>
      <c r="L28" s="11">
        <v>-2.180976497275489</v>
      </c>
      <c r="M28" s="11">
        <v>17.811948398491001</v>
      </c>
      <c r="N28" s="11">
        <v>6.0802459221381646</v>
      </c>
      <c r="O28" s="11">
        <v>930.30059556837205</v>
      </c>
      <c r="P28" s="11">
        <v>954.35729108537942</v>
      </c>
      <c r="Q28" s="11">
        <v>8.3075681475849894</v>
      </c>
      <c r="R28">
        <v>6.8438222518746455E-2</v>
      </c>
      <c r="S28">
        <v>1.4112713928153811</v>
      </c>
      <c r="T28">
        <v>3.5023659195712507E-2</v>
      </c>
      <c r="U28">
        <v>48.442143781962073</v>
      </c>
      <c r="V28">
        <v>86.425620710572417</v>
      </c>
      <c r="W28">
        <v>2.046930991737243E-2</v>
      </c>
      <c r="X28" s="5">
        <v>0.34438574314117432</v>
      </c>
      <c r="Y28">
        <v>6.6961841583251953</v>
      </c>
      <c r="Z28">
        <v>0.14858913421630859</v>
      </c>
      <c r="AA28">
        <v>197.07061767578119</v>
      </c>
      <c r="AB28">
        <v>321.7935791015625</v>
      </c>
      <c r="AC28">
        <v>8.7047576904296875E-2</v>
      </c>
      <c r="AD28">
        <v>-3.1379624037324839E-2</v>
      </c>
      <c r="AE28">
        <v>7.9231724752522936E-2</v>
      </c>
      <c r="AF28">
        <v>5.7602372739877896E-3</v>
      </c>
      <c r="AG28">
        <v>5.2071496044099677E-2</v>
      </c>
      <c r="AH28">
        <v>9.0558977772655314E-2</v>
      </c>
      <c r="AI28">
        <v>2.4639352399802891E-3</v>
      </c>
      <c r="AJ28">
        <v>3.1379624037324839E-2</v>
      </c>
      <c r="AK28">
        <v>7.9231724752522936E-2</v>
      </c>
      <c r="AL28">
        <v>5.7602372739877896E-3</v>
      </c>
      <c r="AM28">
        <v>5.2071496044099677E-2</v>
      </c>
      <c r="AN28">
        <v>9.0558977772655314E-2</v>
      </c>
      <c r="AO28">
        <v>2.4639352399802891E-3</v>
      </c>
      <c r="AP28">
        <v>308</v>
      </c>
      <c r="AQ28">
        <v>30.8</v>
      </c>
    </row>
    <row r="29" spans="1:43" x14ac:dyDescent="0.3">
      <c r="A29" s="11" t="s">
        <v>89</v>
      </c>
      <c r="B29" s="11"/>
      <c r="C29" s="11"/>
      <c r="D29" s="11"/>
      <c r="E29" s="11"/>
      <c r="F29" s="11" t="s">
        <v>89</v>
      </c>
      <c r="G29" s="11"/>
      <c r="H29" s="11">
        <v>7</v>
      </c>
      <c r="I29" s="11">
        <v>250</v>
      </c>
      <c r="J29" s="11">
        <v>0</v>
      </c>
      <c r="K29" s="11">
        <v>0</v>
      </c>
      <c r="L29" s="11">
        <v>-1.7459021157204511</v>
      </c>
      <c r="M29" s="11">
        <v>23.76559197942284</v>
      </c>
      <c r="N29" s="11">
        <v>5.2957439232506216</v>
      </c>
      <c r="O29" s="11">
        <v>848.11249732337524</v>
      </c>
      <c r="P29" s="11">
        <v>1039.7641737421491</v>
      </c>
      <c r="Q29" s="11">
        <v>8.7486825670514783</v>
      </c>
      <c r="R29">
        <v>5.6066295111096918E-2</v>
      </c>
      <c r="S29">
        <v>0.18931298509488781</v>
      </c>
      <c r="T29">
        <v>7.0250220512294292E-2</v>
      </c>
      <c r="U29">
        <v>57.874377203221108</v>
      </c>
      <c r="V29">
        <v>172.5487884700355</v>
      </c>
      <c r="W29">
        <v>4.0528911931992352E-2</v>
      </c>
      <c r="X29" s="5">
        <v>0.21544444561004639</v>
      </c>
      <c r="Y29">
        <v>0.57810783386230469</v>
      </c>
      <c r="Z29">
        <v>0.30156803131103521</v>
      </c>
      <c r="AA29">
        <v>217.08050537109381</v>
      </c>
      <c r="AB29">
        <v>641.395751953125</v>
      </c>
      <c r="AC29">
        <v>0.1583671569824219</v>
      </c>
      <c r="AD29">
        <v>-3.211308045638115E-2</v>
      </c>
      <c r="AE29">
        <v>7.9658434453811298E-3</v>
      </c>
      <c r="AF29">
        <v>1.3265411154770011E-2</v>
      </c>
      <c r="AG29">
        <v>6.8239033602112212E-2</v>
      </c>
      <c r="AH29">
        <v>0.16594992675024201</v>
      </c>
      <c r="AI29">
        <v>4.6325731470277347E-3</v>
      </c>
      <c r="AJ29">
        <v>3.211308045638115E-2</v>
      </c>
      <c r="AK29">
        <v>7.9658434453811298E-3</v>
      </c>
      <c r="AL29">
        <v>1.3265411154770011E-2</v>
      </c>
      <c r="AM29">
        <v>6.8239033602112212E-2</v>
      </c>
      <c r="AN29">
        <v>0.16594992675024201</v>
      </c>
      <c r="AO29">
        <v>4.6325731470277347E-3</v>
      </c>
      <c r="AP29">
        <v>301</v>
      </c>
      <c r="AQ29">
        <v>30.1</v>
      </c>
    </row>
    <row r="30" spans="1:43" x14ac:dyDescent="0.3">
      <c r="A30" t="s">
        <v>90</v>
      </c>
      <c r="E30" s="12"/>
      <c r="F30" t="s">
        <v>90</v>
      </c>
      <c r="K30">
        <v>0</v>
      </c>
      <c r="L30">
        <v>5.5798915948299381</v>
      </c>
      <c r="M30">
        <v>19.500462879408271</v>
      </c>
      <c r="N30">
        <v>5.0099164539615053</v>
      </c>
      <c r="O30">
        <v>-3.893434245854813</v>
      </c>
      <c r="P30">
        <v>3.8429970741271968</v>
      </c>
      <c r="Q30">
        <v>8.9930546899505011</v>
      </c>
      <c r="R30">
        <v>9.5788176602568484E-2</v>
      </c>
      <c r="S30">
        <v>0.10970683194012019</v>
      </c>
      <c r="T30">
        <v>1.9259008312994239E-2</v>
      </c>
      <c r="U30">
        <v>0.1093874035028948</v>
      </c>
      <c r="V30">
        <v>0.38617174579842378</v>
      </c>
      <c r="W30">
        <v>8.502401107549221E-3</v>
      </c>
      <c r="X30" s="5">
        <v>0.32561206817626948</v>
      </c>
      <c r="Y30">
        <v>0.44247055053710938</v>
      </c>
      <c r="Z30">
        <v>8.3646297454833984E-2</v>
      </c>
      <c r="AA30">
        <v>0.50186610221862793</v>
      </c>
      <c r="AB30">
        <v>2.254741907119751</v>
      </c>
      <c r="AC30">
        <v>3.5431861877441413E-2</v>
      </c>
      <c r="AD30">
        <v>1.7166673397619629E-2</v>
      </c>
      <c r="AE30">
        <v>5.6258578382755347E-3</v>
      </c>
      <c r="AF30">
        <v>3.8441775406784489E-3</v>
      </c>
      <c r="AG30">
        <v>-2.8095351454658642E-2</v>
      </c>
      <c r="AH30">
        <v>0.1004871297972896</v>
      </c>
      <c r="AI30">
        <v>9.4544083191781629E-4</v>
      </c>
      <c r="AJ30">
        <v>1.7166673397619629E-2</v>
      </c>
      <c r="AK30">
        <v>5.6258578382755347E-3</v>
      </c>
      <c r="AL30">
        <v>3.8441775406784489E-3</v>
      </c>
      <c r="AM30">
        <v>2.8095351454658642E-2</v>
      </c>
      <c r="AN30">
        <v>0.1004871297972896</v>
      </c>
      <c r="AO30">
        <v>9.4544083191781629E-4</v>
      </c>
      <c r="AP30">
        <v>302</v>
      </c>
      <c r="AQ30">
        <v>30.2</v>
      </c>
    </row>
    <row r="31" spans="1:43" x14ac:dyDescent="0.3">
      <c r="A31" t="s">
        <v>91</v>
      </c>
      <c r="E31" s="12"/>
      <c r="F31" t="s">
        <v>91</v>
      </c>
      <c r="H31">
        <v>7.5</v>
      </c>
      <c r="I31">
        <v>250</v>
      </c>
      <c r="J31">
        <v>0</v>
      </c>
      <c r="K31">
        <v>0</v>
      </c>
      <c r="L31">
        <v>4.4120311010451543</v>
      </c>
      <c r="M31">
        <v>6.4892854735964818</v>
      </c>
      <c r="N31">
        <v>5.7996873749626996</v>
      </c>
      <c r="O31">
        <v>-3.8294106241256469</v>
      </c>
      <c r="P31">
        <v>3.184668956484114</v>
      </c>
      <c r="Q31">
        <v>8.5513071877615801</v>
      </c>
      <c r="R31">
        <v>0.196502473067308</v>
      </c>
      <c r="S31">
        <v>1.0634925105681929</v>
      </c>
      <c r="T31">
        <v>1.108393240026807E-2</v>
      </c>
      <c r="U31">
        <v>8.4306114761026313E-2</v>
      </c>
      <c r="V31">
        <v>0.46824803059988718</v>
      </c>
      <c r="W31">
        <v>4.3117141036657612E-3</v>
      </c>
      <c r="X31" s="5">
        <v>0.64583063125610352</v>
      </c>
      <c r="Y31">
        <v>3.7098755836486821</v>
      </c>
      <c r="Z31">
        <v>5.9321403503417969E-2</v>
      </c>
      <c r="AA31">
        <v>0.37224078178405762</v>
      </c>
      <c r="AB31">
        <v>1.985634565353394</v>
      </c>
      <c r="AC31">
        <v>2.3019790649414059E-2</v>
      </c>
      <c r="AD31">
        <v>4.4537871235939171E-2</v>
      </c>
      <c r="AE31">
        <v>0.16388437754746921</v>
      </c>
      <c r="AF31">
        <v>1.911125838974959E-3</v>
      </c>
      <c r="AG31">
        <v>-2.201542823062376E-2</v>
      </c>
      <c r="AH31">
        <v>0.1470319323603527</v>
      </c>
      <c r="AI31">
        <v>5.0421695876351859E-4</v>
      </c>
      <c r="AJ31">
        <v>4.4537871235939171E-2</v>
      </c>
      <c r="AK31">
        <v>0.16388437754746921</v>
      </c>
      <c r="AL31">
        <v>1.911125838974959E-3</v>
      </c>
      <c r="AM31">
        <v>2.201542823062376E-2</v>
      </c>
      <c r="AN31">
        <v>0.1470319323603527</v>
      </c>
      <c r="AO31">
        <v>5.0421695876351859E-4</v>
      </c>
      <c r="AP31">
        <v>315</v>
      </c>
      <c r="AQ31">
        <v>31.5</v>
      </c>
    </row>
    <row r="32" spans="1:43" x14ac:dyDescent="0.3">
      <c r="A32" t="s">
        <v>92</v>
      </c>
      <c r="E32" s="12"/>
      <c r="F32" t="s">
        <v>92</v>
      </c>
      <c r="H32">
        <v>8</v>
      </c>
      <c r="I32">
        <v>250</v>
      </c>
      <c r="J32">
        <v>0</v>
      </c>
      <c r="K32">
        <v>0</v>
      </c>
      <c r="L32">
        <v>10.515703576405841</v>
      </c>
      <c r="M32">
        <v>5.7635381547609974</v>
      </c>
      <c r="N32">
        <v>4.6916856845219934</v>
      </c>
      <c r="O32">
        <v>-4.1682014330228174</v>
      </c>
      <c r="P32">
        <v>3.054280208349228</v>
      </c>
      <c r="Q32">
        <v>9.1684626928965258</v>
      </c>
      <c r="R32">
        <v>0.30580526014704951</v>
      </c>
      <c r="S32">
        <v>1.833105017691558</v>
      </c>
      <c r="T32">
        <v>1.065330990557945E-2</v>
      </c>
      <c r="U32">
        <v>7.1799643424036691E-2</v>
      </c>
      <c r="V32">
        <v>0.46289055920577432</v>
      </c>
      <c r="W32">
        <v>4.6570214576098189E-3</v>
      </c>
      <c r="X32" s="5">
        <v>1.1375856399536131</v>
      </c>
      <c r="Y32">
        <v>6.0057556629180908</v>
      </c>
      <c r="Z32">
        <v>5.4061412811279297E-2</v>
      </c>
      <c r="AA32">
        <v>0.34040689468383789</v>
      </c>
      <c r="AB32">
        <v>2.2321442365646358</v>
      </c>
      <c r="AC32">
        <v>2.3745536804199219E-2</v>
      </c>
      <c r="AD32">
        <v>2.9080817838302981E-2</v>
      </c>
      <c r="AE32">
        <v>0.31805203131644277</v>
      </c>
      <c r="AF32">
        <v>2.2706785198175201E-3</v>
      </c>
      <c r="AG32">
        <v>-1.7225569487885079E-2</v>
      </c>
      <c r="AH32">
        <v>0.15155471260967129</v>
      </c>
      <c r="AI32">
        <v>5.079391838740809E-4</v>
      </c>
      <c r="AJ32">
        <v>2.9080817838302981E-2</v>
      </c>
      <c r="AK32">
        <v>0.31805203131644277</v>
      </c>
      <c r="AL32">
        <v>2.2706785198175201E-3</v>
      </c>
      <c r="AM32">
        <v>1.7225569487885079E-2</v>
      </c>
      <c r="AN32">
        <v>0.15155471260967129</v>
      </c>
      <c r="AO32">
        <v>5.079391838740809E-4</v>
      </c>
      <c r="AP32">
        <v>300</v>
      </c>
      <c r="AQ32">
        <v>30</v>
      </c>
    </row>
    <row r="33" spans="1:43" s="58" customFormat="1" x14ac:dyDescent="0.3">
      <c r="A33" s="13" t="s">
        <v>93</v>
      </c>
      <c r="B33" s="13"/>
      <c r="C33" s="13"/>
      <c r="D33" s="13"/>
      <c r="E33" s="13"/>
      <c r="F33" s="13" t="s">
        <v>93</v>
      </c>
      <c r="G33" s="13"/>
      <c r="H33" s="13">
        <v>9</v>
      </c>
      <c r="I33" s="13">
        <v>250</v>
      </c>
      <c r="J33" s="13">
        <v>0</v>
      </c>
      <c r="K33" s="13">
        <v>0</v>
      </c>
      <c r="L33" s="13">
        <v>0.88172613767900876</v>
      </c>
      <c r="M33" s="13">
        <v>0.97419361293119178</v>
      </c>
      <c r="N33" s="13">
        <v>9.19350546027961</v>
      </c>
      <c r="O33" s="13">
        <v>30.967037855595251</v>
      </c>
      <c r="P33" s="13">
        <v>6.4162437184022201</v>
      </c>
      <c r="Q33" s="13">
        <v>6.2923972488629936</v>
      </c>
      <c r="R33" s="58">
        <v>3.230357645157627E-2</v>
      </c>
      <c r="S33" s="58">
        <v>1.10516719650117E-2</v>
      </c>
      <c r="T33" s="58">
        <v>1.3168633330561881E-2</v>
      </c>
      <c r="U33" s="58">
        <v>4.9366190505016387</v>
      </c>
      <c r="V33" s="58">
        <v>0.93830635519816952</v>
      </c>
      <c r="W33" s="58">
        <v>6.9349092200634002E-3</v>
      </c>
      <c r="X33" s="93">
        <v>0.15143382549285889</v>
      </c>
      <c r="Y33" s="58">
        <v>4.5567512512207031E-2</v>
      </c>
      <c r="Z33" s="58">
        <v>4.4307708740234382E-2</v>
      </c>
      <c r="AA33" s="58">
        <v>17.570474624633789</v>
      </c>
      <c r="AB33" s="58">
        <v>4.1690616607666016</v>
      </c>
      <c r="AC33" s="58">
        <v>2.1440982818603519E-2</v>
      </c>
      <c r="AD33" s="58">
        <v>3.6636745890974542E-2</v>
      </c>
      <c r="AE33" s="58">
        <v>1.1344430735651201E-2</v>
      </c>
      <c r="AF33" s="58">
        <v>1.43238434865316E-3</v>
      </c>
      <c r="AG33" s="58">
        <v>0.15941528129109289</v>
      </c>
      <c r="AH33" s="58">
        <v>0.14623920106199259</v>
      </c>
      <c r="AI33" s="58">
        <v>1.102109251178715E-3</v>
      </c>
      <c r="AJ33" s="58">
        <v>3.6636745890974542E-2</v>
      </c>
      <c r="AK33" s="58">
        <v>1.1344430735651201E-2</v>
      </c>
      <c r="AL33" s="58">
        <v>1.43238434865316E-3</v>
      </c>
      <c r="AM33" s="58">
        <v>0.15941528129109289</v>
      </c>
      <c r="AN33" s="58">
        <v>0.14623920106199259</v>
      </c>
      <c r="AO33" s="58">
        <v>1.102109251178715E-3</v>
      </c>
      <c r="AP33" s="58">
        <v>303</v>
      </c>
      <c r="AQ33" s="58">
        <v>30.3</v>
      </c>
    </row>
    <row r="34" spans="1:43" x14ac:dyDescent="0.3">
      <c r="A34" s="14" t="s">
        <v>94</v>
      </c>
      <c r="B34" s="14"/>
      <c r="C34" s="14"/>
      <c r="D34" s="14"/>
      <c r="E34" s="14"/>
      <c r="F34" s="14" t="s">
        <v>94</v>
      </c>
      <c r="G34" s="14"/>
      <c r="H34" s="14">
        <v>9</v>
      </c>
      <c r="I34" s="14">
        <v>250</v>
      </c>
      <c r="J34" s="14">
        <v>0</v>
      </c>
      <c r="K34" s="14">
        <v>0</v>
      </c>
      <c r="L34" s="14">
        <v>1.2772062734457159</v>
      </c>
      <c r="M34" s="14">
        <v>1.044699976260846</v>
      </c>
      <c r="N34" s="14">
        <v>9.2311614462045526</v>
      </c>
      <c r="O34" s="14">
        <v>1.8916666775483351</v>
      </c>
      <c r="P34" s="14">
        <v>3.965919272349431</v>
      </c>
      <c r="Q34" s="14">
        <v>6.0674605736365681</v>
      </c>
      <c r="R34">
        <v>2.2736948350769288E-2</v>
      </c>
      <c r="S34">
        <v>1.332904785866206E-2</v>
      </c>
      <c r="T34">
        <v>8.9443418088499156E-3</v>
      </c>
      <c r="U34">
        <v>0.32872683810628839</v>
      </c>
      <c r="V34">
        <v>0.46173818028783992</v>
      </c>
      <c r="W34">
        <v>3.4697032420851789E-3</v>
      </c>
      <c r="X34" s="5">
        <v>9.7989320755004883E-2</v>
      </c>
      <c r="Y34">
        <v>6.0897707939147949E-2</v>
      </c>
      <c r="Z34">
        <v>3.9470672607421882E-2</v>
      </c>
      <c r="AA34">
        <v>1.9167243838310239</v>
      </c>
      <c r="AB34">
        <v>2.247087955474854</v>
      </c>
      <c r="AC34">
        <v>1.6520500183105469E-2</v>
      </c>
      <c r="AD34">
        <v>1.7802095733078671E-2</v>
      </c>
      <c r="AE34">
        <v>1.2758732805153239E-2</v>
      </c>
      <c r="AF34">
        <v>9.6892919281868213E-4</v>
      </c>
      <c r="AG34">
        <v>0.1737763010829845</v>
      </c>
      <c r="AH34">
        <v>0.1164265202035501</v>
      </c>
      <c r="AI34">
        <v>5.718542708231546E-4</v>
      </c>
      <c r="AJ34">
        <v>1.7802095733078671E-2</v>
      </c>
      <c r="AK34">
        <v>1.2758732805153239E-2</v>
      </c>
      <c r="AL34">
        <v>9.6892919281868213E-4</v>
      </c>
      <c r="AM34">
        <v>0.1737763010829845</v>
      </c>
      <c r="AN34">
        <v>0.1164265202035501</v>
      </c>
      <c r="AO34">
        <v>5.718542708231546E-4</v>
      </c>
      <c r="AP34">
        <v>325</v>
      </c>
      <c r="AQ34">
        <v>32.5</v>
      </c>
    </row>
    <row r="35" spans="1:43" x14ac:dyDescent="0.3">
      <c r="A35" s="14" t="s">
        <v>95</v>
      </c>
      <c r="B35" s="14"/>
      <c r="C35" s="14"/>
      <c r="D35" s="14"/>
      <c r="E35" s="14"/>
      <c r="F35" s="14" t="s">
        <v>95</v>
      </c>
      <c r="G35" s="14"/>
      <c r="H35" s="14">
        <v>9</v>
      </c>
      <c r="I35" s="14">
        <v>250</v>
      </c>
      <c r="J35" s="14">
        <v>0</v>
      </c>
      <c r="K35" s="14">
        <v>0</v>
      </c>
      <c r="L35" s="14">
        <v>1.942219772865142</v>
      </c>
      <c r="M35" s="14">
        <v>1.199973630665935</v>
      </c>
      <c r="N35" s="14">
        <v>9.35935433811966</v>
      </c>
      <c r="O35" s="14">
        <v>-1.753214833329753</v>
      </c>
      <c r="P35" s="14">
        <v>3.36124528770064</v>
      </c>
      <c r="Q35" s="14">
        <v>5.7505831080535579</v>
      </c>
      <c r="R35">
        <v>3.3533329254759783E-2</v>
      </c>
      <c r="S35">
        <v>9.3347171324726624E-3</v>
      </c>
      <c r="T35">
        <v>1.326115155040857E-2</v>
      </c>
      <c r="U35">
        <v>0.25715511415890918</v>
      </c>
      <c r="V35">
        <v>0.59661746902213009</v>
      </c>
      <c r="W35">
        <v>6.7785018331241974E-3</v>
      </c>
      <c r="X35" s="5">
        <v>0.13562691211700439</v>
      </c>
      <c r="Y35">
        <v>3.3712148666381843E-2</v>
      </c>
      <c r="Z35">
        <v>5.4242134094238281E-2</v>
      </c>
      <c r="AA35">
        <v>1.1529760360717769</v>
      </c>
      <c r="AB35">
        <v>3.071913599967957</v>
      </c>
      <c r="AC35">
        <v>2.4653434753417969E-2</v>
      </c>
      <c r="AD35">
        <v>1.7265465897966719E-2</v>
      </c>
      <c r="AE35">
        <v>7.7791018851741623E-3</v>
      </c>
      <c r="AF35">
        <v>1.4168874338262099E-3</v>
      </c>
      <c r="AG35">
        <v>-0.14667632812033271</v>
      </c>
      <c r="AH35">
        <v>0.17749893802908501</v>
      </c>
      <c r="AI35">
        <v>1.1787503468354481E-3</v>
      </c>
      <c r="AJ35">
        <v>1.7265465897966719E-2</v>
      </c>
      <c r="AK35">
        <v>7.7791018851741623E-3</v>
      </c>
      <c r="AL35">
        <v>1.4168874338262099E-3</v>
      </c>
      <c r="AM35">
        <v>0.14667632812033271</v>
      </c>
      <c r="AN35">
        <v>0.17749893802908501</v>
      </c>
      <c r="AO35">
        <v>1.1787503468354481E-3</v>
      </c>
      <c r="AP35">
        <v>299</v>
      </c>
      <c r="AQ35">
        <v>29.9</v>
      </c>
    </row>
    <row r="36" spans="1:43" x14ac:dyDescent="0.3">
      <c r="A36" s="14" t="s">
        <v>96</v>
      </c>
      <c r="B36" s="14"/>
      <c r="C36" s="14"/>
      <c r="D36" s="14"/>
      <c r="E36" s="14"/>
      <c r="F36" s="14" t="s">
        <v>96</v>
      </c>
      <c r="G36" s="14"/>
      <c r="H36" s="14">
        <v>9</v>
      </c>
      <c r="I36" s="14">
        <v>250</v>
      </c>
      <c r="J36" s="14">
        <v>0</v>
      </c>
      <c r="K36" s="14">
        <v>0</v>
      </c>
      <c r="L36" s="14">
        <v>3.158278144531995</v>
      </c>
      <c r="M36" s="14">
        <v>1.2135309757549519</v>
      </c>
      <c r="N36" s="14">
        <v>9.5503589369186752</v>
      </c>
      <c r="O36" s="14">
        <v>-2.5420485971804938</v>
      </c>
      <c r="P36" s="14">
        <v>3.0933649221538331</v>
      </c>
      <c r="Q36" s="14">
        <v>5.3323466832164046</v>
      </c>
      <c r="R36">
        <v>3.4101418213931201E-2</v>
      </c>
      <c r="S36">
        <v>1.058972218489687E-2</v>
      </c>
      <c r="T36">
        <v>5.7892919517979506E-3</v>
      </c>
      <c r="U36">
        <v>0.10880928849980701</v>
      </c>
      <c r="V36">
        <v>0.53235188894520979</v>
      </c>
      <c r="W36">
        <v>1.956236201626754E-3</v>
      </c>
      <c r="X36" s="5">
        <v>0.1522071361541748</v>
      </c>
      <c r="Y36">
        <v>4.8352360725402832E-2</v>
      </c>
      <c r="Z36">
        <v>2.5157928466796878E-2</v>
      </c>
      <c r="AA36">
        <v>0.45268154144287109</v>
      </c>
      <c r="AB36">
        <v>3.1807584762573242</v>
      </c>
      <c r="AC36">
        <v>9.1466903686523438E-3</v>
      </c>
      <c r="AD36">
        <v>1.0797471487105029E-2</v>
      </c>
      <c r="AE36">
        <v>8.726371552492819E-3</v>
      </c>
      <c r="AF36">
        <v>6.0618579783618121E-4</v>
      </c>
      <c r="AG36">
        <v>-4.280377984138168E-2</v>
      </c>
      <c r="AH36">
        <v>0.17209475840779451</v>
      </c>
      <c r="AI36">
        <v>3.6686215616550579E-4</v>
      </c>
      <c r="AJ36">
        <v>1.0797471487105029E-2</v>
      </c>
      <c r="AK36">
        <v>8.726371552492819E-3</v>
      </c>
      <c r="AL36">
        <v>6.0618579783618121E-4</v>
      </c>
      <c r="AM36">
        <v>4.280377984138168E-2</v>
      </c>
      <c r="AN36">
        <v>0.17209475840779451</v>
      </c>
      <c r="AO36">
        <v>3.6686215616550579E-4</v>
      </c>
      <c r="AP36">
        <v>307</v>
      </c>
      <c r="AQ36">
        <v>30.7</v>
      </c>
    </row>
    <row r="37" spans="1:43" x14ac:dyDescent="0.3">
      <c r="A37" s="14" t="s">
        <v>97</v>
      </c>
      <c r="B37" s="14"/>
      <c r="C37" s="14"/>
      <c r="D37" s="14"/>
      <c r="E37" s="14"/>
      <c r="F37" s="14" t="s">
        <v>97</v>
      </c>
      <c r="G37" s="14"/>
      <c r="H37" s="14">
        <v>9</v>
      </c>
      <c r="I37" s="14">
        <v>250</v>
      </c>
      <c r="J37" s="14">
        <v>10</v>
      </c>
      <c r="K37" s="14">
        <v>25.000001907348629</v>
      </c>
      <c r="L37" s="14">
        <v>3.4379075327227189</v>
      </c>
      <c r="M37" s="14">
        <v>1.372401476675464</v>
      </c>
      <c r="N37" s="14">
        <v>10.23002923227126</v>
      </c>
      <c r="O37" s="14">
        <v>4.9602009965527438</v>
      </c>
      <c r="P37" s="14">
        <v>3.4715824027215278</v>
      </c>
      <c r="Q37" s="14">
        <v>4.6238606299123459</v>
      </c>
      <c r="R37">
        <v>3.1206318891026659E-2</v>
      </c>
      <c r="S37">
        <v>1.7317679606393879E-2</v>
      </c>
      <c r="T37">
        <v>1.087627220500168E-2</v>
      </c>
      <c r="U37">
        <v>0.92567973844112406</v>
      </c>
      <c r="V37">
        <v>0.53362516100357082</v>
      </c>
      <c r="W37">
        <v>3.9689593082525973E-3</v>
      </c>
      <c r="X37" s="5">
        <v>0.13927221298217771</v>
      </c>
      <c r="Y37">
        <v>6.8979501724243164E-2</v>
      </c>
      <c r="Z37">
        <v>5.3812980651855469E-2</v>
      </c>
      <c r="AA37">
        <v>4.0445513725280762</v>
      </c>
      <c r="AB37">
        <v>2.78826904296875</v>
      </c>
      <c r="AC37">
        <v>1.7446994781494141E-2</v>
      </c>
      <c r="AD37">
        <v>9.0771257208050026E-3</v>
      </c>
      <c r="AE37">
        <v>1.2618523005632881E-2</v>
      </c>
      <c r="AF37">
        <v>1.06317117557121E-3</v>
      </c>
      <c r="AG37">
        <v>0.18662141697170251</v>
      </c>
      <c r="AH37">
        <v>0.1537123706426321</v>
      </c>
      <c r="AI37">
        <v>8.5836482236875645E-4</v>
      </c>
      <c r="AJ37">
        <v>9.0771257208050026E-3</v>
      </c>
      <c r="AK37">
        <v>1.2618523005632881E-2</v>
      </c>
      <c r="AL37">
        <v>1.06317117557121E-3</v>
      </c>
      <c r="AM37">
        <v>0.18662141697170251</v>
      </c>
      <c r="AN37">
        <v>0.1537123706426321</v>
      </c>
      <c r="AO37">
        <v>8.5836482236875645E-4</v>
      </c>
      <c r="AP37">
        <v>310</v>
      </c>
      <c r="AQ37">
        <v>31</v>
      </c>
    </row>
    <row r="38" spans="1:43" x14ac:dyDescent="0.3">
      <c r="A38" s="14" t="s">
        <v>98</v>
      </c>
      <c r="B38" s="14"/>
      <c r="C38" s="14"/>
      <c r="D38" s="14"/>
      <c r="E38" s="14"/>
      <c r="F38" s="14" t="s">
        <v>98</v>
      </c>
      <c r="G38" s="14"/>
      <c r="H38" s="14">
        <v>9</v>
      </c>
      <c r="I38" s="14">
        <v>250</v>
      </c>
      <c r="J38" s="14">
        <v>10</v>
      </c>
      <c r="K38" s="14">
        <v>25.000001907348629</v>
      </c>
      <c r="L38" s="14">
        <v>9.8967999074517223</v>
      </c>
      <c r="M38" s="14">
        <v>1.7682049434359479</v>
      </c>
      <c r="N38" s="14">
        <v>10.512841838162119</v>
      </c>
      <c r="O38" s="14">
        <v>-0.68647470043563263</v>
      </c>
      <c r="P38" s="14">
        <v>3.3205718100070949</v>
      </c>
      <c r="Q38" s="14">
        <v>3.978623103077819</v>
      </c>
      <c r="R38">
        <v>5.3669062999782739E-2</v>
      </c>
      <c r="S38">
        <v>1.9096146364694248E-2</v>
      </c>
      <c r="T38">
        <v>8.7715719972223799E-3</v>
      </c>
      <c r="U38">
        <v>9.1991864814158317E-2</v>
      </c>
      <c r="V38">
        <v>0.46212015142899637</v>
      </c>
      <c r="W38">
        <v>3.2498594888411901E-3</v>
      </c>
      <c r="X38" s="5">
        <v>0.1907844543457031</v>
      </c>
      <c r="Y38">
        <v>7.6966166496276855E-2</v>
      </c>
      <c r="Z38">
        <v>3.7848472595214837E-2</v>
      </c>
      <c r="AA38">
        <v>0.42441490292549128</v>
      </c>
      <c r="AB38">
        <v>2.1007037162780762</v>
      </c>
      <c r="AC38">
        <v>1.4218568801879879E-2</v>
      </c>
      <c r="AD38">
        <v>5.422870372409269E-3</v>
      </c>
      <c r="AE38">
        <v>1.0799735876536419E-2</v>
      </c>
      <c r="AF38">
        <v>8.3436735111729293E-4</v>
      </c>
      <c r="AG38">
        <v>-0.13400619827035259</v>
      </c>
      <c r="AH38">
        <v>0.13916884737632251</v>
      </c>
      <c r="AI38">
        <v>8.1683019593565794E-4</v>
      </c>
      <c r="AJ38">
        <v>5.422870372409269E-3</v>
      </c>
      <c r="AK38">
        <v>1.0799735876536419E-2</v>
      </c>
      <c r="AL38">
        <v>8.3436735111729293E-4</v>
      </c>
      <c r="AM38">
        <v>0.13400619827035259</v>
      </c>
      <c r="AN38">
        <v>0.13916884737632251</v>
      </c>
      <c r="AO38">
        <v>8.1683019593565794E-4</v>
      </c>
      <c r="AP38">
        <v>328</v>
      </c>
      <c r="AQ38">
        <v>32.799999999999997</v>
      </c>
    </row>
    <row r="39" spans="1:43" x14ac:dyDescent="0.3">
      <c r="A39" s="14" t="s">
        <v>99</v>
      </c>
      <c r="B39" s="14"/>
      <c r="C39" s="14"/>
      <c r="D39" s="14"/>
      <c r="E39" s="14"/>
      <c r="F39" s="14" t="s">
        <v>99</v>
      </c>
      <c r="G39" s="14"/>
      <c r="H39" s="14">
        <v>9</v>
      </c>
      <c r="I39" s="14">
        <v>250</v>
      </c>
      <c r="J39" s="14">
        <v>10</v>
      </c>
      <c r="K39" s="14">
        <v>25.000001907348629</v>
      </c>
      <c r="L39" s="14">
        <v>11.20042199541809</v>
      </c>
      <c r="M39" s="14">
        <v>7.0556549843709178</v>
      </c>
      <c r="N39" s="14">
        <v>10.78655320975431</v>
      </c>
      <c r="O39" s="14">
        <v>-1.7263831074830069</v>
      </c>
      <c r="P39" s="14">
        <v>3.1356962273834621</v>
      </c>
      <c r="Q39" s="14">
        <v>3.158014794064175</v>
      </c>
      <c r="R39">
        <v>1.000172811091858</v>
      </c>
      <c r="S39">
        <v>1.370375329274387</v>
      </c>
      <c r="T39">
        <v>6.5363926926474761E-3</v>
      </c>
      <c r="U39">
        <v>7.2334480378554056E-2</v>
      </c>
      <c r="V39">
        <v>0.45516036799482518</v>
      </c>
      <c r="W39">
        <v>2.730586640848822E-3</v>
      </c>
      <c r="X39" s="5">
        <v>4.2575492858886719</v>
      </c>
      <c r="Y39">
        <v>4.4125323295593262</v>
      </c>
      <c r="Z39">
        <v>3.5778045654296882E-2</v>
      </c>
      <c r="AA39">
        <v>0.34955918788909912</v>
      </c>
      <c r="AB39">
        <v>2.30242919921875</v>
      </c>
      <c r="AC39">
        <v>1.3735055923461911E-2</v>
      </c>
      <c r="AD39">
        <v>8.9297779271264324E-2</v>
      </c>
      <c r="AE39">
        <v>0.19422368756832989</v>
      </c>
      <c r="AF39">
        <v>6.0597603011280725E-4</v>
      </c>
      <c r="AG39">
        <v>-4.189943707455214E-2</v>
      </c>
      <c r="AH39">
        <v>0.14515448404089429</v>
      </c>
      <c r="AI39">
        <v>8.6465289712424711E-4</v>
      </c>
      <c r="AJ39">
        <v>8.9297779271264324E-2</v>
      </c>
      <c r="AK39">
        <v>0.19422368756832989</v>
      </c>
      <c r="AL39">
        <v>6.0597603011280725E-4</v>
      </c>
      <c r="AM39">
        <v>4.189943707455214E-2</v>
      </c>
      <c r="AN39">
        <v>0.14515448404089429</v>
      </c>
      <c r="AO39">
        <v>8.6465289712424711E-4</v>
      </c>
      <c r="AP39">
        <v>314</v>
      </c>
      <c r="AQ39">
        <v>31.4</v>
      </c>
    </row>
    <row r="40" spans="1:43" x14ac:dyDescent="0.3">
      <c r="A40" s="14" t="s">
        <v>100</v>
      </c>
      <c r="B40" s="14"/>
      <c r="C40" s="14"/>
      <c r="D40" s="14"/>
      <c r="E40" s="14"/>
      <c r="F40" s="14" t="s">
        <v>100</v>
      </c>
      <c r="G40" s="14"/>
      <c r="H40" s="14">
        <v>9</v>
      </c>
      <c r="I40" s="14">
        <v>250</v>
      </c>
      <c r="J40" s="14">
        <v>15</v>
      </c>
      <c r="K40" s="14">
        <v>37.490001678466797</v>
      </c>
      <c r="L40" s="14">
        <v>6.3152444824339851</v>
      </c>
      <c r="M40" s="14">
        <v>1.466936785834176</v>
      </c>
      <c r="N40" s="14">
        <v>12.2637821379162</v>
      </c>
      <c r="O40" s="14">
        <v>-0.42185155588483048</v>
      </c>
      <c r="P40" s="14">
        <v>2.8915291127704439</v>
      </c>
      <c r="Q40" s="14">
        <v>2.929201545932936E-2</v>
      </c>
      <c r="R40">
        <v>9.4844259458516531E-2</v>
      </c>
      <c r="S40">
        <v>1.1212481593460669E-2</v>
      </c>
      <c r="T40">
        <v>5.7250993574960891E-3</v>
      </c>
      <c r="U40">
        <v>5.4939346777908238E-2</v>
      </c>
      <c r="V40">
        <v>0.34736614609149902</v>
      </c>
      <c r="W40">
        <v>5.3223484928827331E-4</v>
      </c>
      <c r="X40" s="5">
        <v>0.33615541458129877</v>
      </c>
      <c r="Y40">
        <v>4.9321889877319343E-2</v>
      </c>
      <c r="Z40">
        <v>2.4835586547851559E-2</v>
      </c>
      <c r="AA40">
        <v>0.29986703395843511</v>
      </c>
      <c r="AB40">
        <v>1.5697464942932129</v>
      </c>
      <c r="AC40">
        <v>2.8340592980384831E-3</v>
      </c>
      <c r="AD40">
        <v>1.5018303681247539E-2</v>
      </c>
      <c r="AE40">
        <v>7.6434661000642033E-3</v>
      </c>
      <c r="AF40">
        <v>4.6682983219309442E-4</v>
      </c>
      <c r="AG40">
        <v>-0.13023383702514349</v>
      </c>
      <c r="AH40">
        <v>0.1201323357103187</v>
      </c>
      <c r="AI40">
        <v>1.8169963416387561E-2</v>
      </c>
      <c r="AJ40">
        <v>1.5018303681247539E-2</v>
      </c>
      <c r="AK40">
        <v>7.6434661000642033E-3</v>
      </c>
      <c r="AL40">
        <v>4.6682983219309442E-4</v>
      </c>
      <c r="AM40">
        <v>0.13023383702514349</v>
      </c>
      <c r="AN40">
        <v>0.1201323357103187</v>
      </c>
      <c r="AO40">
        <v>1.8169963416387561E-2</v>
      </c>
      <c r="AP40">
        <v>315</v>
      </c>
      <c r="AQ40">
        <v>31.5</v>
      </c>
    </row>
    <row r="41" spans="1:43" x14ac:dyDescent="0.3">
      <c r="A41" t="s">
        <v>101</v>
      </c>
      <c r="F41" t="s">
        <v>101</v>
      </c>
      <c r="I41">
        <v>250</v>
      </c>
      <c r="K41">
        <v>37.490001678466797</v>
      </c>
      <c r="L41">
        <v>3.1467039982477818</v>
      </c>
      <c r="M41">
        <v>11.697430469668831</v>
      </c>
      <c r="N41">
        <v>12.2282788722943</v>
      </c>
      <c r="O41">
        <v>-0.40285085829404682</v>
      </c>
      <c r="P41">
        <v>3.181717461500412</v>
      </c>
      <c r="Q41">
        <v>2.6264344604733661E-2</v>
      </c>
      <c r="R41">
        <v>0.27333741697092018</v>
      </c>
      <c r="S41">
        <v>3.7945681674313958</v>
      </c>
      <c r="T41">
        <v>1.0877498971972609E-2</v>
      </c>
      <c r="U41">
        <v>7.6309123507993987E-2</v>
      </c>
      <c r="V41">
        <v>0.30772762591408243</v>
      </c>
      <c r="W41">
        <v>5.2849565642610209E-4</v>
      </c>
      <c r="X41" s="5">
        <v>0.78579449653625488</v>
      </c>
      <c r="Y41">
        <v>16.694879293441769</v>
      </c>
      <c r="Z41">
        <v>5.0121307373046882E-2</v>
      </c>
      <c r="AA41">
        <v>0.35936623811721802</v>
      </c>
      <c r="AB41">
        <v>1.571441650390625</v>
      </c>
      <c r="AC41">
        <v>2.7259550988674159E-3</v>
      </c>
      <c r="AD41">
        <v>8.6864673996386713E-2</v>
      </c>
      <c r="AE41">
        <v>0.32439330819453249</v>
      </c>
      <c r="AF41">
        <v>8.895363841118992E-4</v>
      </c>
      <c r="AG41">
        <v>-0.1894227651174441</v>
      </c>
      <c r="AH41">
        <v>9.6717458302839482E-2</v>
      </c>
      <c r="AI41">
        <v>2.0122171879013901E-2</v>
      </c>
      <c r="AJ41">
        <v>8.6864673996386713E-2</v>
      </c>
      <c r="AK41">
        <v>0.32439330819453249</v>
      </c>
      <c r="AL41">
        <v>8.895363841118992E-4</v>
      </c>
      <c r="AM41">
        <v>0.1894227651174441</v>
      </c>
      <c r="AN41">
        <v>9.6717458302839482E-2</v>
      </c>
      <c r="AO41">
        <v>2.0122171879013901E-2</v>
      </c>
      <c r="AP41">
        <v>312</v>
      </c>
      <c r="AQ41">
        <v>31.2</v>
      </c>
    </row>
    <row r="42" spans="1:43" x14ac:dyDescent="0.3">
      <c r="A42" t="s">
        <v>102</v>
      </c>
      <c r="F42" t="s">
        <v>102</v>
      </c>
      <c r="H42">
        <v>9</v>
      </c>
      <c r="I42">
        <v>250</v>
      </c>
      <c r="J42">
        <v>10</v>
      </c>
      <c r="K42">
        <v>25.000001907348629</v>
      </c>
      <c r="L42">
        <v>2.430543152542858</v>
      </c>
      <c r="M42">
        <v>20.372210824644409</v>
      </c>
      <c r="N42">
        <v>10.79871517652041</v>
      </c>
      <c r="O42">
        <v>43.518405245496083</v>
      </c>
      <c r="P42">
        <v>4.349867621799568</v>
      </c>
      <c r="Q42">
        <v>3.13963600567409</v>
      </c>
      <c r="R42">
        <v>0.11218360318696689</v>
      </c>
      <c r="S42">
        <v>0.24095535056030079</v>
      </c>
      <c r="T42">
        <v>5.1363971079595241E-3</v>
      </c>
      <c r="U42">
        <v>2.548111858281207</v>
      </c>
      <c r="V42">
        <v>0.51789603297501574</v>
      </c>
      <c r="W42">
        <v>2.2871325625099591E-3</v>
      </c>
      <c r="X42" s="5">
        <v>0.37427902221679688</v>
      </c>
      <c r="Y42">
        <v>0.98568153381347656</v>
      </c>
      <c r="Z42">
        <v>2.619171142578125E-2</v>
      </c>
      <c r="AA42">
        <v>9.303314208984375</v>
      </c>
      <c r="AB42">
        <v>2.4776773452758789</v>
      </c>
      <c r="AC42">
        <v>9.3624591827392578E-3</v>
      </c>
      <c r="AD42">
        <v>4.6155775127711407E-2</v>
      </c>
      <c r="AE42">
        <v>1.182764858631913E-2</v>
      </c>
      <c r="AF42">
        <v>4.7564891044886198E-4</v>
      </c>
      <c r="AG42">
        <v>5.855250999908649E-2</v>
      </c>
      <c r="AH42">
        <v>0.11906018251671729</v>
      </c>
      <c r="AI42">
        <v>7.2847061199978315E-4</v>
      </c>
      <c r="AJ42">
        <v>4.6155775127711407E-2</v>
      </c>
      <c r="AK42">
        <v>1.182764858631913E-2</v>
      </c>
      <c r="AL42">
        <v>4.7564891044886198E-4</v>
      </c>
      <c r="AM42">
        <v>5.855250999908649E-2</v>
      </c>
      <c r="AN42">
        <v>0.11906018251671729</v>
      </c>
      <c r="AO42">
        <v>7.2847061199978315E-4</v>
      </c>
      <c r="AP42">
        <v>308</v>
      </c>
      <c r="AQ42">
        <v>30.8</v>
      </c>
    </row>
    <row r="43" spans="1:43" x14ac:dyDescent="0.3">
      <c r="A43" t="s">
        <v>103</v>
      </c>
      <c r="F43" t="s">
        <v>103</v>
      </c>
      <c r="H43">
        <v>9</v>
      </c>
      <c r="I43">
        <v>250</v>
      </c>
      <c r="J43">
        <v>10</v>
      </c>
      <c r="K43">
        <v>25.000001907348629</v>
      </c>
      <c r="L43">
        <v>0.44860598758909609</v>
      </c>
      <c r="M43">
        <v>11.47313570258609</v>
      </c>
      <c r="N43">
        <v>10.54784089027839</v>
      </c>
      <c r="O43">
        <v>296.91053562738432</v>
      </c>
      <c r="P43">
        <v>20.08423316598337</v>
      </c>
      <c r="Q43">
        <v>3.932163579009448</v>
      </c>
      <c r="R43">
        <v>0.17175781988484129</v>
      </c>
      <c r="S43">
        <v>1.049666851558706</v>
      </c>
      <c r="T43">
        <v>1.2434545101909739E-2</v>
      </c>
      <c r="U43">
        <v>8.6636729210134753</v>
      </c>
      <c r="V43">
        <v>0.93844786391370461</v>
      </c>
      <c r="W43">
        <v>5.0907793576366331E-3</v>
      </c>
      <c r="X43" s="5">
        <v>0.69827565550804138</v>
      </c>
      <c r="Y43">
        <v>3.5082464218139648</v>
      </c>
      <c r="Z43">
        <v>4.7734260559082031E-2</v>
      </c>
      <c r="AA43">
        <v>29.985809326171879</v>
      </c>
      <c r="AB43">
        <v>4.6824493408203116</v>
      </c>
      <c r="AC43">
        <v>1.8456220626831051E-2</v>
      </c>
      <c r="AD43">
        <v>0.3828701012394069</v>
      </c>
      <c r="AE43">
        <v>9.1489099298468712E-2</v>
      </c>
      <c r="AF43">
        <v>1.178871129291518E-3</v>
      </c>
      <c r="AG43">
        <v>2.917940551589648E-2</v>
      </c>
      <c r="AH43">
        <v>4.6725600930741629E-2</v>
      </c>
      <c r="AI43">
        <v>1.294650961321159E-3</v>
      </c>
      <c r="AJ43">
        <v>0.3828701012394069</v>
      </c>
      <c r="AK43">
        <v>9.1489099298468712E-2</v>
      </c>
      <c r="AL43">
        <v>1.178871129291518E-3</v>
      </c>
      <c r="AM43">
        <v>2.917940551589648E-2</v>
      </c>
      <c r="AN43">
        <v>4.6725600930741629E-2</v>
      </c>
      <c r="AO43">
        <v>1.294650961321159E-3</v>
      </c>
      <c r="AP43">
        <v>299</v>
      </c>
      <c r="AQ43">
        <v>29.9</v>
      </c>
    </row>
    <row r="44" spans="1:43" x14ac:dyDescent="0.3">
      <c r="A44" t="s">
        <v>104</v>
      </c>
      <c r="F44" t="s">
        <v>104</v>
      </c>
      <c r="H44">
        <v>9</v>
      </c>
      <c r="I44">
        <v>250</v>
      </c>
      <c r="J44">
        <v>10</v>
      </c>
      <c r="K44">
        <v>25.000001907348629</v>
      </c>
      <c r="L44">
        <v>0.54252912094390471</v>
      </c>
      <c r="M44">
        <v>3.6123085201176162</v>
      </c>
      <c r="N44">
        <v>10.31542842840058</v>
      </c>
      <c r="O44">
        <v>1231.8102696238</v>
      </c>
      <c r="P44">
        <v>188.68542231142129</v>
      </c>
      <c r="Q44">
        <v>4.4606408059986586</v>
      </c>
      <c r="R44">
        <v>3.6492741647314308E-2</v>
      </c>
      <c r="S44">
        <v>1.5126345564515611E-2</v>
      </c>
      <c r="T44">
        <v>2.0477140508974392E-2</v>
      </c>
      <c r="U44">
        <v>45.307282198453557</v>
      </c>
      <c r="V44">
        <v>12.980587815503879</v>
      </c>
      <c r="W44">
        <v>1.156553481697618E-2</v>
      </c>
      <c r="X44" s="5">
        <v>0.16122058033943179</v>
      </c>
      <c r="Y44">
        <v>5.9932231903076172E-2</v>
      </c>
      <c r="Z44">
        <v>8.2371711730957031E-2</v>
      </c>
      <c r="AA44">
        <v>162.875244140625</v>
      </c>
      <c r="AB44">
        <v>44.072067260742188</v>
      </c>
      <c r="AC44">
        <v>4.2135715484619141E-2</v>
      </c>
      <c r="AD44">
        <v>6.7264115857639847E-2</v>
      </c>
      <c r="AE44">
        <v>4.1874456404468723E-3</v>
      </c>
      <c r="AF44">
        <v>1.9850984039205249E-3</v>
      </c>
      <c r="AG44">
        <v>3.6781055748374779E-2</v>
      </c>
      <c r="AH44">
        <v>6.8794863198703773E-2</v>
      </c>
      <c r="AI44">
        <v>2.5927967123967649E-3</v>
      </c>
      <c r="AJ44">
        <v>6.7264115857639847E-2</v>
      </c>
      <c r="AK44">
        <v>4.1874456404468723E-3</v>
      </c>
      <c r="AL44">
        <v>1.9850984039205249E-3</v>
      </c>
      <c r="AM44">
        <v>3.6781055748374779E-2</v>
      </c>
      <c r="AN44">
        <v>6.8794863198703773E-2</v>
      </c>
      <c r="AO44">
        <v>2.5927967123967649E-3</v>
      </c>
      <c r="AP44">
        <v>306</v>
      </c>
      <c r="AQ44">
        <v>30.6</v>
      </c>
    </row>
    <row r="45" spans="1:43" x14ac:dyDescent="0.3">
      <c r="A45" t="s">
        <v>105</v>
      </c>
      <c r="F45" t="s">
        <v>105</v>
      </c>
      <c r="H45">
        <v>9</v>
      </c>
      <c r="I45">
        <v>250</v>
      </c>
      <c r="J45">
        <v>0</v>
      </c>
      <c r="K45">
        <v>0</v>
      </c>
      <c r="L45">
        <v>-1.540646613012125</v>
      </c>
      <c r="M45">
        <v>14.11169602547163</v>
      </c>
      <c r="N45">
        <v>9.5688712685196489</v>
      </c>
      <c r="O45">
        <v>446.77253817334588</v>
      </c>
      <c r="P45">
        <v>69.392621417104465</v>
      </c>
      <c r="Q45">
        <v>5.2647115683849943</v>
      </c>
      <c r="R45">
        <v>6.4388072857655715E-2</v>
      </c>
      <c r="S45">
        <v>0.20050190013122321</v>
      </c>
      <c r="T45">
        <v>1.385782330248682E-2</v>
      </c>
      <c r="U45">
        <v>36.519747292919817</v>
      </c>
      <c r="V45">
        <v>8.704515691819287</v>
      </c>
      <c r="W45">
        <v>8.276859161506488E-3</v>
      </c>
      <c r="X45" s="5">
        <v>0.22732353210449219</v>
      </c>
      <c r="Y45">
        <v>0.68705081939697266</v>
      </c>
      <c r="Z45">
        <v>6.0645103454589837E-2</v>
      </c>
      <c r="AA45">
        <v>131.31976318359381</v>
      </c>
      <c r="AB45">
        <v>33.851539611816413</v>
      </c>
      <c r="AC45">
        <v>3.2750129699707031E-2</v>
      </c>
      <c r="AD45">
        <v>-4.1792888981705092E-2</v>
      </c>
      <c r="AE45">
        <v>1.420820713324018E-2</v>
      </c>
      <c r="AF45">
        <v>1.448219221850885E-3</v>
      </c>
      <c r="AG45">
        <v>8.1741253484900425E-2</v>
      </c>
      <c r="AH45">
        <v>0.1254386347432859</v>
      </c>
      <c r="AI45">
        <v>1.5721391483646851E-3</v>
      </c>
      <c r="AJ45">
        <v>4.1792888981705092E-2</v>
      </c>
      <c r="AK45">
        <v>1.420820713324018E-2</v>
      </c>
      <c r="AL45">
        <v>1.448219221850885E-3</v>
      </c>
      <c r="AM45">
        <v>8.1741253484900425E-2</v>
      </c>
      <c r="AN45">
        <v>0.1254386347432859</v>
      </c>
      <c r="AO45">
        <v>1.5721391483646851E-3</v>
      </c>
      <c r="AP45">
        <v>324</v>
      </c>
      <c r="AQ45">
        <v>32.4</v>
      </c>
    </row>
    <row r="46" spans="1:43" x14ac:dyDescent="0.3">
      <c r="A46" t="s">
        <v>106</v>
      </c>
      <c r="F46" t="s">
        <v>106</v>
      </c>
      <c r="H46">
        <v>9</v>
      </c>
      <c r="I46">
        <v>250</v>
      </c>
      <c r="J46">
        <v>0</v>
      </c>
      <c r="K46">
        <v>0</v>
      </c>
      <c r="L46">
        <v>-2.059181834196115</v>
      </c>
      <c r="M46">
        <v>13.30324287848039</v>
      </c>
      <c r="N46">
        <v>9.4661986487252374</v>
      </c>
      <c r="O46">
        <v>972.12671849634739</v>
      </c>
      <c r="P46">
        <v>166.87115859985349</v>
      </c>
      <c r="Q46">
        <v>5.5949463194066826</v>
      </c>
      <c r="R46">
        <v>2.5970889645804431E-2</v>
      </c>
      <c r="S46">
        <v>9.2924624070356232E-2</v>
      </c>
      <c r="T46">
        <v>1.276520108311973E-2</v>
      </c>
      <c r="U46">
        <v>36.645833947724327</v>
      </c>
      <c r="V46">
        <v>11.62136243788424</v>
      </c>
      <c r="W46">
        <v>6.9544632164399078E-3</v>
      </c>
      <c r="X46" s="5">
        <v>0.1215012073516846</v>
      </c>
      <c r="Y46">
        <v>0.31202220916748052</v>
      </c>
      <c r="Z46">
        <v>6.7099571228027344E-2</v>
      </c>
      <c r="AA46">
        <v>126.4549560546875</v>
      </c>
      <c r="AB46">
        <v>45.516769409179688</v>
      </c>
      <c r="AC46">
        <v>3.2740116119384773E-2</v>
      </c>
      <c r="AD46">
        <v>-1.261223715871756E-2</v>
      </c>
      <c r="AE46">
        <v>6.9851106921210229E-3</v>
      </c>
      <c r="AF46">
        <v>1.348503402137959E-3</v>
      </c>
      <c r="AG46">
        <v>3.7696560798582787E-2</v>
      </c>
      <c r="AH46">
        <v>6.9642726372815142E-2</v>
      </c>
      <c r="AI46">
        <v>1.2429901592295161E-3</v>
      </c>
      <c r="AJ46">
        <v>1.261223715871756E-2</v>
      </c>
      <c r="AK46">
        <v>6.9851106921210229E-3</v>
      </c>
      <c r="AL46">
        <v>1.348503402137959E-3</v>
      </c>
      <c r="AM46">
        <v>3.7696560798582787E-2</v>
      </c>
      <c r="AN46">
        <v>6.9642726372815142E-2</v>
      </c>
      <c r="AO46">
        <v>1.2429901592295161E-3</v>
      </c>
      <c r="AP46">
        <v>308</v>
      </c>
      <c r="AQ46">
        <v>30.8</v>
      </c>
    </row>
    <row r="47" spans="1:43" x14ac:dyDescent="0.3">
      <c r="A47" t="s">
        <v>107</v>
      </c>
      <c r="F47" t="s">
        <v>107</v>
      </c>
      <c r="H47">
        <v>9</v>
      </c>
      <c r="I47">
        <v>250</v>
      </c>
      <c r="J47">
        <v>0</v>
      </c>
      <c r="K47">
        <v>0</v>
      </c>
      <c r="L47">
        <v>-2.1899212515631392</v>
      </c>
      <c r="M47">
        <v>14.31308585068712</v>
      </c>
      <c r="N47">
        <v>9.4370459401330287</v>
      </c>
      <c r="O47">
        <v>1508.3165692807829</v>
      </c>
      <c r="P47">
        <v>379.49436783394538</v>
      </c>
      <c r="Q47">
        <v>5.8246089818073674</v>
      </c>
      <c r="R47">
        <v>5.8371799998394647E-2</v>
      </c>
      <c r="S47">
        <v>0.16159900180260289</v>
      </c>
      <c r="T47">
        <v>2.8675404068294989E-2</v>
      </c>
      <c r="U47">
        <v>76.748993389985458</v>
      </c>
      <c r="V47">
        <v>43.910424274923052</v>
      </c>
      <c r="W47">
        <v>2.0073858313168921E-2</v>
      </c>
      <c r="X47" s="5">
        <v>0.1867213249206543</v>
      </c>
      <c r="Y47">
        <v>0.58198451995849609</v>
      </c>
      <c r="Z47">
        <v>0.1040620803833008</v>
      </c>
      <c r="AA47">
        <v>264.521728515625</v>
      </c>
      <c r="AB47">
        <v>182.5763854980469</v>
      </c>
      <c r="AC47">
        <v>7.7824592590332031E-2</v>
      </c>
      <c r="AD47">
        <v>-2.6654748410121859E-2</v>
      </c>
      <c r="AE47">
        <v>1.1290297807781621E-2</v>
      </c>
      <c r="AF47">
        <v>3.0385996052373532E-3</v>
      </c>
      <c r="AG47">
        <v>5.0883876072900271E-2</v>
      </c>
      <c r="AH47">
        <v>0.1157077100394197</v>
      </c>
      <c r="AI47">
        <v>3.4463872812523179E-3</v>
      </c>
      <c r="AJ47">
        <v>2.6654748410121859E-2</v>
      </c>
      <c r="AK47">
        <v>1.1290297807781621E-2</v>
      </c>
      <c r="AL47">
        <v>3.0385996052373532E-3</v>
      </c>
      <c r="AM47">
        <v>5.0883876072900271E-2</v>
      </c>
      <c r="AN47">
        <v>0.1157077100394197</v>
      </c>
      <c r="AO47">
        <v>3.4463872812523179E-3</v>
      </c>
      <c r="AP47">
        <v>301</v>
      </c>
      <c r="AQ47">
        <v>30.1</v>
      </c>
    </row>
    <row r="48" spans="1:43" x14ac:dyDescent="0.3">
      <c r="A48" t="s">
        <v>256</v>
      </c>
    </row>
    <row r="53" spans="9:23" x14ac:dyDescent="0.3">
      <c r="K53" s="4" t="s">
        <v>252</v>
      </c>
      <c r="L53" s="101" t="s">
        <v>238</v>
      </c>
      <c r="M53" s="101"/>
      <c r="N53" s="101" t="s">
        <v>242</v>
      </c>
      <c r="O53" s="101"/>
      <c r="P53" s="101" t="s">
        <v>243</v>
      </c>
      <c r="Q53" s="101"/>
      <c r="R53" s="101" t="s">
        <v>244</v>
      </c>
      <c r="S53" s="101"/>
      <c r="T53" s="101" t="s">
        <v>245</v>
      </c>
      <c r="U53" s="101"/>
      <c r="V53" s="101" t="s">
        <v>246</v>
      </c>
      <c r="W53" s="101"/>
    </row>
    <row r="54" spans="9:23" x14ac:dyDescent="0.3">
      <c r="J54" t="s">
        <v>253</v>
      </c>
      <c r="K54" s="4" t="s">
        <v>248</v>
      </c>
      <c r="L54" s="4" t="s">
        <v>239</v>
      </c>
      <c r="M54" s="4" t="s">
        <v>240</v>
      </c>
      <c r="N54" s="4" t="s">
        <v>239</v>
      </c>
      <c r="O54" s="4" t="s">
        <v>240</v>
      </c>
      <c r="P54" s="4" t="s">
        <v>239</v>
      </c>
      <c r="Q54" s="4" t="s">
        <v>240</v>
      </c>
      <c r="R54" s="4" t="s">
        <v>239</v>
      </c>
      <c r="S54" s="4" t="s">
        <v>240</v>
      </c>
      <c r="T54" s="4" t="s">
        <v>239</v>
      </c>
      <c r="U54" s="4" t="s">
        <v>240</v>
      </c>
      <c r="V54" s="4" t="s">
        <v>239</v>
      </c>
      <c r="W54" s="4" t="s">
        <v>240</v>
      </c>
    </row>
    <row r="55" spans="9:23" x14ac:dyDescent="0.3">
      <c r="I55" s="57"/>
      <c r="J55">
        <v>180</v>
      </c>
      <c r="K55" s="3">
        <v>11</v>
      </c>
      <c r="L55">
        <v>30.130550782373351</v>
      </c>
      <c r="M55" s="11">
        <v>20.753817135135069</v>
      </c>
      <c r="N55">
        <f>M19</f>
        <v>2.1652347763623201</v>
      </c>
      <c r="O55" s="11">
        <v>4.1212759396887773</v>
      </c>
      <c r="P55">
        <f>N19</f>
        <v>0.59597310643254608</v>
      </c>
      <c r="Q55" s="11">
        <v>0.71605002090630943</v>
      </c>
      <c r="R55">
        <f>O19</f>
        <v>27.730572004259731</v>
      </c>
      <c r="S55" s="11">
        <v>51.252914390816592</v>
      </c>
      <c r="T55">
        <f>P19</f>
        <v>3.3269770620790728</v>
      </c>
      <c r="U55" s="11">
        <v>3.6341962388019691</v>
      </c>
      <c r="V55">
        <f>Q19</f>
        <v>11.452672978851689</v>
      </c>
      <c r="W55" s="11">
        <v>11.381934276479759</v>
      </c>
    </row>
    <row r="56" spans="9:23" x14ac:dyDescent="0.3">
      <c r="J56">
        <v>180</v>
      </c>
      <c r="K56" s="3">
        <v>10.5</v>
      </c>
      <c r="L56">
        <v>27.999755310289789</v>
      </c>
      <c r="M56" s="11">
        <v>14.89973932184199</v>
      </c>
      <c r="N56">
        <f>M20</f>
        <v>1.64563816276792</v>
      </c>
      <c r="O56" s="11">
        <v>20.003824451918241</v>
      </c>
      <c r="P56">
        <f>N20</f>
        <v>1.580597259617377</v>
      </c>
      <c r="Q56" s="11">
        <v>1.630586998116585</v>
      </c>
      <c r="R56">
        <f>O20</f>
        <v>-3.99263484681605</v>
      </c>
      <c r="S56" s="11">
        <v>-3.6176228023344472</v>
      </c>
      <c r="T56">
        <f>P20</f>
        <v>3.0501737991968789</v>
      </c>
      <c r="U56" s="11">
        <v>3.2347236397445842</v>
      </c>
      <c r="V56">
        <f>Q20</f>
        <v>10.90491482968501</v>
      </c>
      <c r="W56" s="11">
        <v>10.87533952343848</v>
      </c>
    </row>
    <row r="57" spans="9:23" x14ac:dyDescent="0.3">
      <c r="J57">
        <v>180</v>
      </c>
      <c r="K57" s="3">
        <v>10</v>
      </c>
      <c r="L57">
        <v>20.783623374983929</v>
      </c>
      <c r="M57" s="11">
        <v>11.530080706867951</v>
      </c>
      <c r="N57">
        <v>15.60648033801605</v>
      </c>
      <c r="O57" s="11">
        <v>21.328094558210559</v>
      </c>
      <c r="P57">
        <f>N18</f>
        <v>2.527200929308218</v>
      </c>
      <c r="Q57" s="11">
        <v>2.5828934339498049</v>
      </c>
      <c r="R57">
        <f>O18</f>
        <v>-4.2700190675282057</v>
      </c>
      <c r="S57" s="11">
        <v>4.0548750438437553</v>
      </c>
      <c r="T57">
        <f>P18</f>
        <v>3.400638642620244</v>
      </c>
      <c r="U57" s="11">
        <v>4.0262195306108488</v>
      </c>
      <c r="V57">
        <f>Q18</f>
        <v>10.37806350730491</v>
      </c>
      <c r="W57" s="11">
        <v>10.343378850166371</v>
      </c>
    </row>
    <row r="58" spans="9:23" x14ac:dyDescent="0.3">
      <c r="J58">
        <v>180</v>
      </c>
      <c r="K58" s="3">
        <v>9.5</v>
      </c>
      <c r="L58">
        <v>18.300538414736518</v>
      </c>
      <c r="M58" s="11">
        <v>6.8409350335401298</v>
      </c>
      <c r="N58">
        <v>0.77755295893678633</v>
      </c>
      <c r="O58" s="11">
        <v>17.522228174870559</v>
      </c>
      <c r="P58">
        <f>N17</f>
        <v>3.5049279908405189</v>
      </c>
      <c r="Q58" s="11">
        <v>3.5339588261280119</v>
      </c>
      <c r="R58">
        <f>O17</f>
        <v>-4.222033638494751</v>
      </c>
      <c r="S58" s="11">
        <v>53.020303858388772</v>
      </c>
      <c r="T58">
        <f>P17</f>
        <v>4.1354613628894388</v>
      </c>
      <c r="U58" s="11">
        <v>12.408537664822621</v>
      </c>
      <c r="V58">
        <f>Q17</f>
        <v>9.8305151929887025</v>
      </c>
      <c r="W58" s="11">
        <v>9.8083207410554287</v>
      </c>
    </row>
    <row r="59" spans="9:23" x14ac:dyDescent="0.3">
      <c r="J59">
        <v>180</v>
      </c>
      <c r="K59" s="3">
        <v>9</v>
      </c>
      <c r="L59">
        <v>11.821849596840989</v>
      </c>
      <c r="M59" s="11">
        <v>1.6079676793171811</v>
      </c>
      <c r="N59">
        <v>0.48366390390055519</v>
      </c>
      <c r="O59" s="11">
        <v>21.617072523238271</v>
      </c>
      <c r="P59">
        <f>N16</f>
        <v>4.4615255233219688</v>
      </c>
      <c r="Q59" s="11">
        <v>4.5164039701123704</v>
      </c>
      <c r="R59">
        <f>O16</f>
        <v>-4.180947063309806</v>
      </c>
      <c r="S59" s="11">
        <v>214.08446377655329</v>
      </c>
      <c r="T59">
        <f>P16</f>
        <v>4.6295186846596854</v>
      </c>
      <c r="U59" s="11">
        <v>90.548748488410254</v>
      </c>
      <c r="V59">
        <f>Q16</f>
        <v>9.2784962763105128</v>
      </c>
      <c r="W59" s="11">
        <v>9.2468800720163813</v>
      </c>
    </row>
    <row r="60" spans="9:23" x14ac:dyDescent="0.3">
      <c r="J60">
        <v>180</v>
      </c>
      <c r="K60" s="3">
        <v>8.5</v>
      </c>
      <c r="L60">
        <v>6.7829106414078062</v>
      </c>
      <c r="M60" s="11">
        <v>-1.2984404091481809</v>
      </c>
      <c r="N60">
        <v>0.32169454589786151</v>
      </c>
      <c r="O60" s="11">
        <v>20.698845660833669</v>
      </c>
      <c r="P60">
        <f>N15</f>
        <v>5.4392941078083634</v>
      </c>
      <c r="Q60" s="11">
        <v>5.5594474274435157</v>
      </c>
      <c r="R60">
        <f>O15</f>
        <v>-4.0344197902103396</v>
      </c>
      <c r="S60" s="11">
        <v>384.43685332875191</v>
      </c>
      <c r="T60">
        <f>P15</f>
        <v>5.0039915718488244</v>
      </c>
      <c r="U60" s="11">
        <v>318.075447892554</v>
      </c>
      <c r="V60">
        <f>Q15</f>
        <v>8.7291597423937493</v>
      </c>
      <c r="W60" s="11">
        <v>8.6481500319492675</v>
      </c>
    </row>
    <row r="61" spans="9:23" x14ac:dyDescent="0.3">
      <c r="J61">
        <v>160</v>
      </c>
      <c r="K61" s="3">
        <v>8</v>
      </c>
      <c r="L61">
        <v>10.515703576405841</v>
      </c>
      <c r="M61" s="11">
        <v>-0.84949079305933628</v>
      </c>
      <c r="N61">
        <f>M32</f>
        <v>5.7635381547609974</v>
      </c>
      <c r="O61" s="11">
        <v>21.5813964805347</v>
      </c>
      <c r="P61">
        <f>N32</f>
        <v>4.6916856845219934</v>
      </c>
      <c r="Q61" s="11">
        <v>4.8088344775590324</v>
      </c>
      <c r="R61">
        <f>O32</f>
        <v>-4.1682014330228174</v>
      </c>
      <c r="S61" s="11">
        <v>493.04252644993312</v>
      </c>
      <c r="T61">
        <f>P32</f>
        <v>3.054280208349228</v>
      </c>
      <c r="U61" s="11">
        <v>401.27121555405182</v>
      </c>
      <c r="V61">
        <f>Q32</f>
        <v>9.1684626928965258</v>
      </c>
      <c r="W61" s="11">
        <v>9.0575039242738047</v>
      </c>
    </row>
    <row r="62" spans="9:23" x14ac:dyDescent="0.3">
      <c r="J62">
        <v>160</v>
      </c>
      <c r="K62" s="3">
        <v>7.5</v>
      </c>
      <c r="L62">
        <v>4.4120311010451543</v>
      </c>
      <c r="M62" s="11">
        <v>-2.180976497275489</v>
      </c>
      <c r="N62">
        <f>M31</f>
        <v>6.4892854735964818</v>
      </c>
      <c r="O62" s="11">
        <v>17.811948398491001</v>
      </c>
      <c r="P62">
        <f>N31</f>
        <v>5.7996873749626996</v>
      </c>
      <c r="Q62" s="11">
        <v>6.0802459221381646</v>
      </c>
      <c r="R62">
        <f>O31</f>
        <v>-3.8294106241256469</v>
      </c>
      <c r="S62" s="11">
        <v>930.30059556837205</v>
      </c>
      <c r="T62">
        <f>P31</f>
        <v>3.184668956484114</v>
      </c>
      <c r="U62" s="11">
        <v>954.35729108537942</v>
      </c>
      <c r="V62">
        <f>Q31</f>
        <v>8.5513071877615801</v>
      </c>
      <c r="W62" s="11">
        <v>8.3075681475849894</v>
      </c>
    </row>
    <row r="63" spans="9:23" x14ac:dyDescent="0.3">
      <c r="J63">
        <v>140</v>
      </c>
      <c r="K63" s="3">
        <v>7</v>
      </c>
      <c r="L63">
        <v>5.5798915948299381</v>
      </c>
      <c r="M63" s="11">
        <v>-1.7459021157204511</v>
      </c>
      <c r="N63">
        <f>M30</f>
        <v>19.500462879408271</v>
      </c>
      <c r="O63" s="11">
        <v>23.76559197942284</v>
      </c>
      <c r="P63">
        <f>N30</f>
        <v>5.0099164539615053</v>
      </c>
      <c r="Q63" s="11">
        <v>5.2957439232506216</v>
      </c>
      <c r="R63">
        <f>P30</f>
        <v>3.8429970741271968</v>
      </c>
      <c r="S63" s="11">
        <v>848.11249732337524</v>
      </c>
      <c r="T63">
        <f>P30</f>
        <v>3.8429970741271968</v>
      </c>
      <c r="U63" s="11">
        <v>1039.7641737421491</v>
      </c>
      <c r="V63">
        <f>Q30</f>
        <v>8.9930546899505011</v>
      </c>
      <c r="W63" s="11">
        <v>8.7486825670514783</v>
      </c>
    </row>
    <row r="65" spans="10:13" x14ac:dyDescent="0.3">
      <c r="K65" s="4" t="s">
        <v>252</v>
      </c>
      <c r="L65" s="101" t="s">
        <v>238</v>
      </c>
      <c r="M65" s="101"/>
    </row>
    <row r="66" spans="10:13" x14ac:dyDescent="0.3">
      <c r="J66" t="s">
        <v>253</v>
      </c>
      <c r="K66" s="4" t="s">
        <v>248</v>
      </c>
      <c r="L66" s="4" t="s">
        <v>239</v>
      </c>
      <c r="M66" s="4" t="s">
        <v>240</v>
      </c>
    </row>
    <row r="67" spans="10:13" x14ac:dyDescent="0.3">
      <c r="J67">
        <v>180</v>
      </c>
      <c r="K67" s="3">
        <v>11</v>
      </c>
      <c r="L67">
        <v>30.130550782373351</v>
      </c>
      <c r="M67" s="11">
        <v>20.753817135135069</v>
      </c>
    </row>
    <row r="68" spans="10:13" x14ac:dyDescent="0.3">
      <c r="J68">
        <v>180</v>
      </c>
      <c r="K68" s="3">
        <v>10.5</v>
      </c>
      <c r="L68">
        <v>27.999755310289789</v>
      </c>
      <c r="M68" s="11">
        <v>14.89973932184199</v>
      </c>
    </row>
    <row r="69" spans="10:13" x14ac:dyDescent="0.3">
      <c r="J69">
        <v>180</v>
      </c>
      <c r="K69" s="3">
        <v>10</v>
      </c>
      <c r="L69">
        <v>20.783623374983929</v>
      </c>
      <c r="M69" s="11">
        <v>11.530080706867951</v>
      </c>
    </row>
    <row r="70" spans="10:13" x14ac:dyDescent="0.3">
      <c r="J70">
        <v>180</v>
      </c>
      <c r="K70" s="3">
        <v>9.5</v>
      </c>
      <c r="L70">
        <v>18.300538414736518</v>
      </c>
      <c r="M70" s="11">
        <v>6.8409350335401298</v>
      </c>
    </row>
    <row r="71" spans="10:13" x14ac:dyDescent="0.3">
      <c r="J71">
        <v>180</v>
      </c>
      <c r="K71" s="3">
        <v>9</v>
      </c>
      <c r="L71">
        <v>11.821849596840989</v>
      </c>
      <c r="M71" s="11">
        <v>1.6079676793171811</v>
      </c>
    </row>
    <row r="72" spans="10:13" x14ac:dyDescent="0.3">
      <c r="J72">
        <v>180</v>
      </c>
      <c r="K72" s="3">
        <v>8.5</v>
      </c>
      <c r="L72">
        <v>6.7829106414078062</v>
      </c>
      <c r="M72" s="11">
        <v>0</v>
      </c>
    </row>
    <row r="73" spans="10:13" x14ac:dyDescent="0.3">
      <c r="J73">
        <v>160</v>
      </c>
      <c r="K73" s="3">
        <v>8</v>
      </c>
      <c r="L73">
        <v>10.515703576405841</v>
      </c>
      <c r="M73" s="11">
        <v>0</v>
      </c>
    </row>
    <row r="74" spans="10:13" x14ac:dyDescent="0.3">
      <c r="J74">
        <v>160</v>
      </c>
      <c r="K74" s="3">
        <v>7.5</v>
      </c>
      <c r="L74">
        <v>4.4120311010451543</v>
      </c>
      <c r="M74" s="11">
        <v>0</v>
      </c>
    </row>
    <row r="75" spans="10:13" x14ac:dyDescent="0.3">
      <c r="J75">
        <v>140</v>
      </c>
      <c r="K75" s="3">
        <v>7</v>
      </c>
      <c r="L75">
        <v>5.5798915948299381</v>
      </c>
      <c r="M75" s="11">
        <v>0</v>
      </c>
    </row>
    <row r="82" spans="9:23" x14ac:dyDescent="0.3">
      <c r="K82" s="4" t="s">
        <v>254</v>
      </c>
      <c r="L82" s="101" t="s">
        <v>238</v>
      </c>
      <c r="M82" s="101"/>
      <c r="N82" s="101" t="s">
        <v>242</v>
      </c>
      <c r="O82" s="101"/>
      <c r="P82" s="101" t="s">
        <v>243</v>
      </c>
      <c r="Q82" s="101"/>
      <c r="R82" s="101" t="s">
        <v>244</v>
      </c>
      <c r="S82" s="101"/>
      <c r="T82" s="101" t="s">
        <v>245</v>
      </c>
      <c r="U82" s="101"/>
      <c r="V82" s="101" t="s">
        <v>246</v>
      </c>
      <c r="W82" s="101"/>
    </row>
    <row r="83" spans="9:23" x14ac:dyDescent="0.3">
      <c r="J83" t="s">
        <v>257</v>
      </c>
      <c r="K83" s="4" t="s">
        <v>255</v>
      </c>
      <c r="L83" s="4" t="s">
        <v>239</v>
      </c>
      <c r="M83" s="4" t="s">
        <v>240</v>
      </c>
      <c r="N83" s="4" t="s">
        <v>239</v>
      </c>
      <c r="O83" s="4" t="s">
        <v>240</v>
      </c>
      <c r="P83" s="4" t="s">
        <v>239</v>
      </c>
      <c r="Q83" s="4" t="s">
        <v>240</v>
      </c>
      <c r="R83" s="4" t="s">
        <v>239</v>
      </c>
      <c r="S83" s="4" t="s">
        <v>240</v>
      </c>
      <c r="T83" s="4" t="s">
        <v>239</v>
      </c>
      <c r="U83" s="4" t="s">
        <v>240</v>
      </c>
      <c r="V83" s="4" t="s">
        <v>239</v>
      </c>
      <c r="W83" s="4" t="s">
        <v>240</v>
      </c>
    </row>
    <row r="84" spans="9:23" x14ac:dyDescent="0.3">
      <c r="J84">
        <v>0</v>
      </c>
      <c r="K84" s="3">
        <v>0</v>
      </c>
      <c r="M84" s="11"/>
      <c r="O84" s="11"/>
      <c r="Q84" s="11"/>
      <c r="S84" s="11"/>
      <c r="U84" s="11"/>
      <c r="W84" s="11"/>
    </row>
    <row r="85" spans="9:23" x14ac:dyDescent="0.3">
      <c r="I85" t="s">
        <v>302</v>
      </c>
      <c r="J85">
        <v>0</v>
      </c>
      <c r="K85" s="3">
        <v>20</v>
      </c>
      <c r="L85">
        <f t="shared" ref="L85:L92" si="0">L33</f>
        <v>0.88172613767900876</v>
      </c>
      <c r="M85" s="11"/>
      <c r="N85">
        <f t="shared" ref="N85:N92" si="1">M33</f>
        <v>0.97419361293119178</v>
      </c>
      <c r="O85" s="11"/>
      <c r="P85">
        <f t="shared" ref="P85:P92" si="2">N33</f>
        <v>9.19350546027961</v>
      </c>
      <c r="Q85" s="11"/>
      <c r="R85" s="90">
        <v>24.029672343556474</v>
      </c>
      <c r="S85" s="11"/>
      <c r="T85">
        <f t="shared" ref="T85:T92" si="3">P33</f>
        <v>6.4162437184022201</v>
      </c>
      <c r="U85" s="11"/>
      <c r="V85">
        <f t="shared" ref="V85:V92" si="4">Q33</f>
        <v>6.2923972488629936</v>
      </c>
      <c r="W85" s="11"/>
    </row>
    <row r="86" spans="9:23" x14ac:dyDescent="0.3">
      <c r="J86">
        <v>0</v>
      </c>
      <c r="K86" s="3">
        <v>30</v>
      </c>
      <c r="L86">
        <f t="shared" si="0"/>
        <v>1.2772062734457159</v>
      </c>
      <c r="M86" s="11">
        <v>0</v>
      </c>
      <c r="N86">
        <f t="shared" si="1"/>
        <v>1.044699976260846</v>
      </c>
      <c r="O86" s="11">
        <f>M47</f>
        <v>14.31308585068712</v>
      </c>
      <c r="P86">
        <f t="shared" si="2"/>
        <v>9.2311614462045526</v>
      </c>
      <c r="Q86" s="11">
        <f>N47</f>
        <v>9.4370459401330287</v>
      </c>
      <c r="R86">
        <f t="shared" ref="R86:R92" si="5">O34</f>
        <v>1.8916666775483351</v>
      </c>
      <c r="S86" s="11">
        <f>O47</f>
        <v>1508.3165692807829</v>
      </c>
      <c r="T86">
        <f t="shared" si="3"/>
        <v>3.965919272349431</v>
      </c>
      <c r="U86" s="11">
        <f>P47</f>
        <v>379.49436783394538</v>
      </c>
      <c r="V86">
        <f t="shared" si="4"/>
        <v>6.0674605736365681</v>
      </c>
      <c r="W86" s="11">
        <f>Q47</f>
        <v>5.8246089818073674</v>
      </c>
    </row>
    <row r="87" spans="9:23" x14ac:dyDescent="0.3">
      <c r="J87">
        <v>0</v>
      </c>
      <c r="K87" s="3">
        <v>40</v>
      </c>
      <c r="L87">
        <f t="shared" si="0"/>
        <v>1.942219772865142</v>
      </c>
      <c r="M87" s="11">
        <v>0</v>
      </c>
      <c r="N87">
        <f t="shared" si="1"/>
        <v>1.199973630665935</v>
      </c>
      <c r="O87" s="11">
        <f>M46</f>
        <v>13.30324287848039</v>
      </c>
      <c r="P87">
        <f t="shared" si="2"/>
        <v>9.35935433811966</v>
      </c>
      <c r="Q87" s="11">
        <f>N46</f>
        <v>9.4661986487252374</v>
      </c>
      <c r="R87">
        <f t="shared" si="5"/>
        <v>-1.753214833329753</v>
      </c>
      <c r="S87" s="11">
        <f>O46</f>
        <v>972.12671849634739</v>
      </c>
      <c r="T87">
        <f t="shared" si="3"/>
        <v>3.36124528770064</v>
      </c>
      <c r="U87" s="11">
        <f>P46</f>
        <v>166.87115859985349</v>
      </c>
      <c r="V87">
        <f t="shared" si="4"/>
        <v>5.7505831080535579</v>
      </c>
      <c r="W87" s="11">
        <f>Q46</f>
        <v>5.5949463194066826</v>
      </c>
    </row>
    <row r="88" spans="9:23" x14ac:dyDescent="0.3">
      <c r="J88">
        <v>0</v>
      </c>
      <c r="K88" s="3">
        <v>50</v>
      </c>
      <c r="L88">
        <f t="shared" si="0"/>
        <v>3.158278144531995</v>
      </c>
      <c r="M88" s="11">
        <v>0</v>
      </c>
      <c r="N88">
        <f t="shared" si="1"/>
        <v>1.2135309757549519</v>
      </c>
      <c r="O88" s="11">
        <f>M45</f>
        <v>14.11169602547163</v>
      </c>
      <c r="P88">
        <f t="shared" si="2"/>
        <v>9.5503589369186752</v>
      </c>
      <c r="Q88" s="11">
        <f>N45</f>
        <v>9.5688712685196489</v>
      </c>
      <c r="R88">
        <f t="shared" si="5"/>
        <v>-2.5420485971804938</v>
      </c>
      <c r="S88" s="11">
        <f>O45</f>
        <v>446.77253817334588</v>
      </c>
      <c r="T88">
        <f t="shared" si="3"/>
        <v>3.0933649221538331</v>
      </c>
      <c r="U88" s="11">
        <f>P45</f>
        <v>69.392621417104465</v>
      </c>
      <c r="V88">
        <f t="shared" si="4"/>
        <v>5.3323466832164046</v>
      </c>
      <c r="W88" s="11">
        <f>Q45</f>
        <v>5.2647115683849943</v>
      </c>
    </row>
    <row r="89" spans="9:23" x14ac:dyDescent="0.3">
      <c r="J89">
        <v>10</v>
      </c>
      <c r="K89" s="3">
        <v>60</v>
      </c>
      <c r="L89">
        <f t="shared" si="0"/>
        <v>3.4379075327227189</v>
      </c>
      <c r="M89" s="11">
        <f>L44</f>
        <v>0.54252912094390471</v>
      </c>
      <c r="N89">
        <f t="shared" si="1"/>
        <v>1.372401476675464</v>
      </c>
      <c r="O89" s="11">
        <f>M44</f>
        <v>3.6123085201176162</v>
      </c>
      <c r="P89">
        <f t="shared" si="2"/>
        <v>10.23002923227126</v>
      </c>
      <c r="Q89" s="11">
        <f>N44</f>
        <v>10.31542842840058</v>
      </c>
      <c r="R89">
        <f t="shared" si="5"/>
        <v>4.9602009965527438</v>
      </c>
      <c r="S89" s="11">
        <f>O44</f>
        <v>1231.8102696238</v>
      </c>
      <c r="T89">
        <f t="shared" si="3"/>
        <v>3.4715824027215278</v>
      </c>
      <c r="U89" s="11">
        <f>P44</f>
        <v>188.68542231142129</v>
      </c>
      <c r="V89">
        <f t="shared" si="4"/>
        <v>4.6238606299123459</v>
      </c>
      <c r="W89" s="11">
        <f>Q44</f>
        <v>4.4606408059986586</v>
      </c>
    </row>
    <row r="90" spans="9:23" x14ac:dyDescent="0.3">
      <c r="J90">
        <v>10</v>
      </c>
      <c r="K90" s="3">
        <v>70</v>
      </c>
      <c r="L90">
        <f t="shared" si="0"/>
        <v>9.8967999074517223</v>
      </c>
      <c r="M90" s="11">
        <f>L43</f>
        <v>0.44860598758909609</v>
      </c>
      <c r="N90">
        <f t="shared" si="1"/>
        <v>1.7682049434359479</v>
      </c>
      <c r="O90" s="11">
        <f>M43</f>
        <v>11.47313570258609</v>
      </c>
      <c r="P90">
        <f t="shared" si="2"/>
        <v>10.512841838162119</v>
      </c>
      <c r="Q90" s="11">
        <f>N43</f>
        <v>10.54784089027839</v>
      </c>
      <c r="R90">
        <f t="shared" si="5"/>
        <v>-0.68647470043563263</v>
      </c>
      <c r="S90" s="11">
        <f>O43</f>
        <v>296.91053562738432</v>
      </c>
      <c r="T90">
        <f t="shared" si="3"/>
        <v>3.3205718100070949</v>
      </c>
      <c r="U90" s="11">
        <f>P43</f>
        <v>20.08423316598337</v>
      </c>
      <c r="V90">
        <f t="shared" si="4"/>
        <v>3.978623103077819</v>
      </c>
      <c r="W90" s="11">
        <f>Q43</f>
        <v>3.932163579009448</v>
      </c>
    </row>
    <row r="91" spans="9:23" x14ac:dyDescent="0.3">
      <c r="J91">
        <v>10</v>
      </c>
      <c r="K91" s="3">
        <v>80</v>
      </c>
      <c r="L91">
        <f t="shared" si="0"/>
        <v>11.20042199541809</v>
      </c>
      <c r="M91" s="11">
        <f>L42</f>
        <v>2.430543152542858</v>
      </c>
      <c r="N91">
        <f t="shared" si="1"/>
        <v>7.0556549843709178</v>
      </c>
      <c r="O91" s="11">
        <f>M42</f>
        <v>20.372210824644409</v>
      </c>
      <c r="P91">
        <f t="shared" si="2"/>
        <v>10.78655320975431</v>
      </c>
      <c r="Q91" s="11">
        <f>N42</f>
        <v>10.79871517652041</v>
      </c>
      <c r="R91">
        <f t="shared" si="5"/>
        <v>-1.7263831074830069</v>
      </c>
      <c r="S91" s="11">
        <f>O42</f>
        <v>43.518405245496083</v>
      </c>
      <c r="T91">
        <f t="shared" si="3"/>
        <v>3.1356962273834621</v>
      </c>
      <c r="U91" s="11">
        <f>P42</f>
        <v>4.349867621799568</v>
      </c>
      <c r="V91">
        <f t="shared" si="4"/>
        <v>3.158014794064175</v>
      </c>
      <c r="W91" s="11">
        <f>Q42</f>
        <v>3.13963600567409</v>
      </c>
    </row>
    <row r="92" spans="9:23" x14ac:dyDescent="0.3">
      <c r="J92">
        <v>15</v>
      </c>
      <c r="K92" s="3">
        <v>100</v>
      </c>
      <c r="L92">
        <f t="shared" si="0"/>
        <v>6.3152444824339851</v>
      </c>
      <c r="M92" s="11">
        <f>L41</f>
        <v>3.1467039982477818</v>
      </c>
      <c r="N92">
        <f t="shared" si="1"/>
        <v>1.466936785834176</v>
      </c>
      <c r="O92" s="11">
        <f>M41</f>
        <v>11.697430469668831</v>
      </c>
      <c r="P92">
        <f t="shared" si="2"/>
        <v>12.2637821379162</v>
      </c>
      <c r="Q92" s="11">
        <f>N41</f>
        <v>12.2282788722943</v>
      </c>
      <c r="R92">
        <f t="shared" si="5"/>
        <v>-0.42185155588483048</v>
      </c>
      <c r="S92" s="11">
        <f>O41</f>
        <v>-0.40285085829404682</v>
      </c>
      <c r="T92">
        <f t="shared" si="3"/>
        <v>2.8915291127704439</v>
      </c>
      <c r="U92" s="11">
        <f>P41</f>
        <v>3.181717461500412</v>
      </c>
      <c r="V92">
        <f t="shared" si="4"/>
        <v>2.929201545932936E-2</v>
      </c>
      <c r="W92" s="11">
        <f>Q41</f>
        <v>2.6264344604733661E-2</v>
      </c>
    </row>
    <row r="94" spans="9:23" x14ac:dyDescent="0.3">
      <c r="M94">
        <v>-2.1899212515631392</v>
      </c>
    </row>
    <row r="95" spans="9:23" x14ac:dyDescent="0.3">
      <c r="M95">
        <v>-2.059181834196115</v>
      </c>
      <c r="R95">
        <f>O33</f>
        <v>30.967037855595251</v>
      </c>
    </row>
    <row r="96" spans="9:23" x14ac:dyDescent="0.3">
      <c r="M96">
        <v>-1.540646613012125</v>
      </c>
    </row>
    <row r="98" spans="18:18" x14ac:dyDescent="0.3">
      <c r="R98" t="s">
        <v>301</v>
      </c>
    </row>
  </sheetData>
  <mergeCells count="13">
    <mergeCell ref="V82:W82"/>
    <mergeCell ref="L53:M53"/>
    <mergeCell ref="N53:O53"/>
    <mergeCell ref="P53:Q53"/>
    <mergeCell ref="R53:S53"/>
    <mergeCell ref="T53:U53"/>
    <mergeCell ref="V53:W53"/>
    <mergeCell ref="L82:M82"/>
    <mergeCell ref="N82:O82"/>
    <mergeCell ref="P82:Q82"/>
    <mergeCell ref="R82:S82"/>
    <mergeCell ref="T82:U82"/>
    <mergeCell ref="L65:M65"/>
  </mergeCells>
  <conditionalFormatting sqref="R11:R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1:AO47">
    <cfRule type="colorScale" priority="2">
      <colorScale>
        <cfvo type="min"/>
        <cfvo type="num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114"/>
  <sheetViews>
    <sheetView zoomScale="52" zoomScaleNormal="52" workbookViewId="0">
      <pane xSplit="1" ySplit="1" topLeftCell="C68" activePane="bottomRight" state="frozen"/>
      <selection pane="topRight" activeCell="B1" sqref="B1"/>
      <selection pane="bottomLeft" activeCell="A2" sqref="A2"/>
      <selection pane="bottomRight" activeCell="F15" sqref="F15"/>
    </sheetView>
  </sheetViews>
  <sheetFormatPr defaultRowHeight="14.4" x14ac:dyDescent="0.3"/>
  <cols>
    <col min="1" max="1" width="2" customWidth="1"/>
    <col min="6" max="6" width="51.44140625" customWidth="1"/>
    <col min="7" max="7" width="11.77734375" customWidth="1"/>
    <col min="8" max="8" width="28.6640625" customWidth="1"/>
    <col min="9" max="41" width="11.77734375" customWidth="1"/>
  </cols>
  <sheetData>
    <row r="1" spans="1:43" x14ac:dyDescent="0.3"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35</v>
      </c>
      <c r="AP1" s="1" t="s">
        <v>235</v>
      </c>
      <c r="AQ1" s="1" t="s">
        <v>236</v>
      </c>
    </row>
    <row r="11" spans="1:43" x14ac:dyDescent="0.3">
      <c r="A11" s="1" t="s">
        <v>0</v>
      </c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1:43" x14ac:dyDescent="0.3">
      <c r="A12" t="s">
        <v>108</v>
      </c>
      <c r="F12" t="s">
        <v>108</v>
      </c>
      <c r="H12">
        <v>10</v>
      </c>
      <c r="J12">
        <v>0</v>
      </c>
      <c r="K12">
        <v>0</v>
      </c>
      <c r="L12">
        <v>1.6262661540830461</v>
      </c>
      <c r="M12">
        <v>0.18995035665260779</v>
      </c>
      <c r="N12">
        <v>7.6389708016369804</v>
      </c>
      <c r="O12">
        <v>-0.92709618679977757</v>
      </c>
      <c r="P12">
        <v>12.08166636905155</v>
      </c>
      <c r="Q12">
        <v>7.5611078391204014</v>
      </c>
      <c r="R12">
        <v>5.5655676013875083E-2</v>
      </c>
      <c r="S12">
        <v>2.325694933860992E-2</v>
      </c>
      <c r="T12">
        <v>9.2185584148513199E-3</v>
      </c>
      <c r="U12">
        <v>0.95837673988921246</v>
      </c>
      <c r="V12">
        <v>0.52962343805361511</v>
      </c>
      <c r="W12">
        <v>4.188778520821476E-3</v>
      </c>
      <c r="X12">
        <v>0.20757043361663821</v>
      </c>
      <c r="Y12">
        <v>8.6585745215415955E-2</v>
      </c>
      <c r="Z12">
        <v>4.4228553771972663E-2</v>
      </c>
      <c r="AA12">
        <v>4.0147030353546143</v>
      </c>
      <c r="AB12">
        <v>3.1237583160400391</v>
      </c>
      <c r="AC12">
        <v>2.0785331726074219E-2</v>
      </c>
      <c r="AD12">
        <v>3.4222981197844567E-2</v>
      </c>
      <c r="AE12">
        <v>0.1224369869499301</v>
      </c>
      <c r="AF12">
        <v>1.2067801611279679E-3</v>
      </c>
      <c r="AG12">
        <v>-1.033740353519748</v>
      </c>
      <c r="AH12">
        <v>4.383695277418858E-2</v>
      </c>
      <c r="AI12">
        <v>5.5399005145108013E-4</v>
      </c>
      <c r="AJ12">
        <v>3.4222981197844567E-2</v>
      </c>
      <c r="AK12">
        <v>0.1224369869499301</v>
      </c>
      <c r="AL12">
        <v>1.2067801611279679E-3</v>
      </c>
      <c r="AM12">
        <v>1.033740353519748</v>
      </c>
      <c r="AN12">
        <v>4.383695277418858E-2</v>
      </c>
      <c r="AO12">
        <v>5.5399005145108013E-4</v>
      </c>
      <c r="AP12">
        <v>370</v>
      </c>
      <c r="AQ12">
        <v>37</v>
      </c>
    </row>
    <row r="13" spans="1:43" x14ac:dyDescent="0.3">
      <c r="A13" t="s">
        <v>109</v>
      </c>
      <c r="F13" t="s">
        <v>109</v>
      </c>
      <c r="H13">
        <v>10</v>
      </c>
      <c r="J13">
        <v>0</v>
      </c>
      <c r="K13">
        <v>0</v>
      </c>
      <c r="L13">
        <v>1.854666907628377</v>
      </c>
      <c r="M13">
        <v>0.16434435931841529</v>
      </c>
      <c r="N13">
        <v>7.6930052541097007</v>
      </c>
      <c r="O13">
        <v>-3.7128083286285398</v>
      </c>
      <c r="P13">
        <v>10.233003921508789</v>
      </c>
      <c r="Q13">
        <v>7.3397218589782716</v>
      </c>
      <c r="R13">
        <v>1.9222950626565191E-2</v>
      </c>
      <c r="S13">
        <v>1.2485226781418699E-2</v>
      </c>
      <c r="T13">
        <v>9.947601449255954E-3</v>
      </c>
      <c r="U13">
        <v>0.1099461333565335</v>
      </c>
      <c r="V13">
        <v>0.50131597248455828</v>
      </c>
      <c r="W13">
        <v>4.3493532584743984E-3</v>
      </c>
      <c r="X13">
        <v>8.9645147323608398E-2</v>
      </c>
      <c r="Y13">
        <v>5.4136559367179871E-2</v>
      </c>
      <c r="Z13">
        <v>4.3137073516845703E-2</v>
      </c>
      <c r="AA13">
        <v>0.51720046997070313</v>
      </c>
      <c r="AB13">
        <v>2.2265138626098628</v>
      </c>
      <c r="AC13">
        <v>1.998138427734375E-2</v>
      </c>
      <c r="AD13">
        <v>1.036463774034023E-2</v>
      </c>
      <c r="AE13">
        <v>7.596991362039214E-2</v>
      </c>
      <c r="AF13">
        <v>1.293070928807935E-3</v>
      </c>
      <c r="AG13">
        <v>-2.961266072066427E-2</v>
      </c>
      <c r="AH13">
        <v>4.8990108508689248E-2</v>
      </c>
      <c r="AI13">
        <v>5.9257739489870147E-4</v>
      </c>
      <c r="AJ13">
        <v>1.036463774034023E-2</v>
      </c>
      <c r="AK13">
        <v>7.596991362039214E-2</v>
      </c>
      <c r="AL13">
        <v>1.293070928807935E-3</v>
      </c>
      <c r="AM13">
        <v>2.961266072066427E-2</v>
      </c>
      <c r="AN13">
        <v>4.8990108508689248E-2</v>
      </c>
      <c r="AO13">
        <v>5.9257739489870147E-4</v>
      </c>
      <c r="AP13">
        <v>375</v>
      </c>
      <c r="AQ13">
        <v>37.5</v>
      </c>
    </row>
    <row r="14" spans="1:43" x14ac:dyDescent="0.3">
      <c r="A14" t="s">
        <v>110</v>
      </c>
      <c r="F14" t="s">
        <v>110</v>
      </c>
      <c r="H14">
        <v>10</v>
      </c>
      <c r="J14">
        <v>0</v>
      </c>
      <c r="K14">
        <v>0</v>
      </c>
      <c r="L14">
        <v>2.2310613257228038</v>
      </c>
      <c r="M14">
        <v>0.1547212096928812</v>
      </c>
      <c r="N14">
        <v>7.808600808075707</v>
      </c>
      <c r="O14">
        <v>-3.7696080665470282</v>
      </c>
      <c r="P14">
        <v>9.8044463503102399</v>
      </c>
      <c r="Q14">
        <v>7.0766742340182374</v>
      </c>
      <c r="R14">
        <v>4.9338486116126318E-2</v>
      </c>
      <c r="S14">
        <v>1.13548520417433E-2</v>
      </c>
      <c r="T14">
        <v>8.243130043324132E-3</v>
      </c>
      <c r="U14">
        <v>0.22117008424380141</v>
      </c>
      <c r="V14">
        <v>0.46744836389048472</v>
      </c>
      <c r="W14">
        <v>3.658442409590134E-3</v>
      </c>
      <c r="X14">
        <v>0.1992528438568115</v>
      </c>
      <c r="Y14">
        <v>4.3027520179748542E-2</v>
      </c>
      <c r="Z14">
        <v>3.6249160766601563E-2</v>
      </c>
      <c r="AA14">
        <v>0.94178462028503418</v>
      </c>
      <c r="AB14">
        <v>2.1737957000732422</v>
      </c>
      <c r="AC14">
        <v>1.520633697509766E-2</v>
      </c>
      <c r="AD14">
        <v>2.2114356762534079E-2</v>
      </c>
      <c r="AE14">
        <v>7.3389111061647416E-2</v>
      </c>
      <c r="AF14">
        <v>1.055647515595756E-3</v>
      </c>
      <c r="AG14">
        <v>-5.8671904436578159E-2</v>
      </c>
      <c r="AH14">
        <v>4.7677181065475797E-2</v>
      </c>
      <c r="AI14">
        <v>5.1697199681789198E-4</v>
      </c>
      <c r="AJ14">
        <v>2.2114356762534079E-2</v>
      </c>
      <c r="AK14">
        <v>7.3389111061647416E-2</v>
      </c>
      <c r="AL14">
        <v>1.055647515595756E-3</v>
      </c>
      <c r="AM14">
        <v>5.8671904436578159E-2</v>
      </c>
      <c r="AN14">
        <v>4.7677181065475797E-2</v>
      </c>
      <c r="AO14">
        <v>5.1697199681789198E-4</v>
      </c>
      <c r="AP14">
        <v>323</v>
      </c>
      <c r="AQ14">
        <v>32.299999999999997</v>
      </c>
    </row>
    <row r="15" spans="1:43" x14ac:dyDescent="0.3">
      <c r="A15" t="s">
        <v>111</v>
      </c>
      <c r="F15" t="s">
        <v>111</v>
      </c>
      <c r="H15">
        <v>10</v>
      </c>
      <c r="J15">
        <v>0</v>
      </c>
      <c r="K15">
        <v>0</v>
      </c>
      <c r="L15">
        <v>3.092488824118798</v>
      </c>
      <c r="M15">
        <v>0.18692435723560341</v>
      </c>
      <c r="N15">
        <v>7.9300003244141681</v>
      </c>
      <c r="O15">
        <v>-3.8480360178164168</v>
      </c>
      <c r="P15">
        <v>8.9156457683882042</v>
      </c>
      <c r="Q15">
        <v>6.7732495478319503</v>
      </c>
      <c r="R15">
        <v>3.1335053686851778E-2</v>
      </c>
      <c r="S15">
        <v>1.8751053952704169E-2</v>
      </c>
      <c r="T15">
        <v>9.8893039035897138E-3</v>
      </c>
      <c r="U15">
        <v>7.8279663073951136E-2</v>
      </c>
      <c r="V15">
        <v>0.52205951632105241</v>
      </c>
      <c r="W15">
        <v>4.4197542729597734E-3</v>
      </c>
      <c r="X15">
        <v>0.13229584693908689</v>
      </c>
      <c r="Y15">
        <v>7.2863385081291199E-2</v>
      </c>
      <c r="Z15">
        <v>5.0296306610107422E-2</v>
      </c>
      <c r="AA15">
        <v>0.4003446102142334</v>
      </c>
      <c r="AB15">
        <v>2.3461956977844238</v>
      </c>
      <c r="AC15">
        <v>2.00958251953125E-2</v>
      </c>
      <c r="AD15">
        <v>1.0132632798044361E-2</v>
      </c>
      <c r="AE15">
        <v>0.1003135933166267</v>
      </c>
      <c r="AF15">
        <v>1.247074842247284E-3</v>
      </c>
      <c r="AG15">
        <v>-2.034275737324601E-2</v>
      </c>
      <c r="AH15">
        <v>5.855543500529091E-2</v>
      </c>
      <c r="AI15">
        <v>6.5253084826536357E-4</v>
      </c>
      <c r="AJ15">
        <v>1.0132632798044361E-2</v>
      </c>
      <c r="AK15">
        <v>0.1003135933166267</v>
      </c>
      <c r="AL15">
        <v>1.247074842247284E-3</v>
      </c>
      <c r="AM15">
        <v>2.034275737324601E-2</v>
      </c>
      <c r="AN15">
        <v>5.855543500529091E-2</v>
      </c>
      <c r="AO15">
        <v>6.5253084826536357E-4</v>
      </c>
      <c r="AP15">
        <v>347</v>
      </c>
      <c r="AQ15">
        <v>34.700000000000003</v>
      </c>
    </row>
    <row r="16" spans="1:43" x14ac:dyDescent="0.3">
      <c r="A16" t="s">
        <v>112</v>
      </c>
      <c r="F16" t="s">
        <v>112</v>
      </c>
      <c r="H16">
        <v>10</v>
      </c>
      <c r="J16">
        <v>0</v>
      </c>
      <c r="K16">
        <v>0</v>
      </c>
      <c r="L16">
        <v>4.6168553722438528</v>
      </c>
      <c r="M16">
        <v>0.20287043372196939</v>
      </c>
      <c r="N16">
        <v>8.0862204167380263</v>
      </c>
      <c r="O16">
        <v>-3.764561540689042</v>
      </c>
      <c r="P16">
        <v>7.9187805061909691</v>
      </c>
      <c r="Q16">
        <v>6.4019798947804007</v>
      </c>
      <c r="R16">
        <v>4.316132812380722E-2</v>
      </c>
      <c r="S16">
        <v>1.515806198522214E-2</v>
      </c>
      <c r="T16">
        <v>1.065267613769319E-2</v>
      </c>
      <c r="U16">
        <v>5.6308884196627031E-2</v>
      </c>
      <c r="V16">
        <v>0.50528885170744731</v>
      </c>
      <c r="W16">
        <v>4.2594455506334439E-3</v>
      </c>
      <c r="X16">
        <v>0.15605878829956049</v>
      </c>
      <c r="Y16">
        <v>6.3563182950019836E-2</v>
      </c>
      <c r="Z16">
        <v>4.9213409423828118E-2</v>
      </c>
      <c r="AA16">
        <v>0.29489612579345698</v>
      </c>
      <c r="AB16">
        <v>2.5000424385070801</v>
      </c>
      <c r="AC16">
        <v>1.722049713134766E-2</v>
      </c>
      <c r="AD16">
        <v>9.3486420179608627E-3</v>
      </c>
      <c r="AE16">
        <v>7.4717945375894518E-2</v>
      </c>
      <c r="AF16">
        <v>1.317386317548646E-3</v>
      </c>
      <c r="AG16">
        <v>-1.4957620851197621E-2</v>
      </c>
      <c r="AH16">
        <v>6.3808922511794361E-2</v>
      </c>
      <c r="AI16">
        <v>6.6533254097005416E-4</v>
      </c>
      <c r="AJ16">
        <v>9.3486420179608627E-3</v>
      </c>
      <c r="AK16">
        <v>7.4717945375894518E-2</v>
      </c>
      <c r="AL16">
        <v>1.317386317548646E-3</v>
      </c>
      <c r="AM16">
        <v>1.4957620851197621E-2</v>
      </c>
      <c r="AN16">
        <v>6.3808922511794361E-2</v>
      </c>
      <c r="AO16">
        <v>6.6533254097005416E-4</v>
      </c>
      <c r="AP16">
        <v>335</v>
      </c>
      <c r="AQ16">
        <v>33.5</v>
      </c>
    </row>
    <row r="17" spans="1:43" x14ac:dyDescent="0.3">
      <c r="A17" t="s">
        <v>113</v>
      </c>
      <c r="F17" t="s">
        <v>113</v>
      </c>
      <c r="H17">
        <v>10</v>
      </c>
      <c r="J17">
        <v>0</v>
      </c>
      <c r="K17">
        <v>0</v>
      </c>
      <c r="L17">
        <v>5.7978659864572366</v>
      </c>
      <c r="M17">
        <v>0.23459246699626629</v>
      </c>
      <c r="N17">
        <v>8.2978520173292889</v>
      </c>
      <c r="O17">
        <v>-3.585503085943369</v>
      </c>
      <c r="P17">
        <v>7.4355178451538082</v>
      </c>
      <c r="Q17">
        <v>5.9373436355590821</v>
      </c>
      <c r="R17">
        <v>3.6712356272073469E-2</v>
      </c>
      <c r="S17">
        <v>9.0402427281486512E-3</v>
      </c>
      <c r="T17">
        <v>9.080221952810422E-3</v>
      </c>
      <c r="U17">
        <v>8.7214130432315656E-2</v>
      </c>
      <c r="V17">
        <v>0.42650364207090691</v>
      </c>
      <c r="W17">
        <v>3.6999300306810689E-3</v>
      </c>
      <c r="X17">
        <v>0.14174699783325201</v>
      </c>
      <c r="Y17">
        <v>3.7658914923667908E-2</v>
      </c>
      <c r="Z17">
        <v>3.9080619812011719E-2</v>
      </c>
      <c r="AA17">
        <v>0.39339733123779302</v>
      </c>
      <c r="AB17">
        <v>2.06395435333252</v>
      </c>
      <c r="AC17">
        <v>1.679325103759766E-2</v>
      </c>
      <c r="AD17">
        <v>6.3320463697896564E-3</v>
      </c>
      <c r="AE17">
        <v>3.8535946375006722E-2</v>
      </c>
      <c r="AF17">
        <v>1.094285838533542E-3</v>
      </c>
      <c r="AG17">
        <v>-2.4324098555159671E-2</v>
      </c>
      <c r="AH17">
        <v>5.7360314500339203E-2</v>
      </c>
      <c r="AI17">
        <v>6.2316252145521464E-4</v>
      </c>
      <c r="AJ17">
        <v>6.3320463697896564E-3</v>
      </c>
      <c r="AK17">
        <v>3.8535946375006722E-2</v>
      </c>
      <c r="AL17">
        <v>1.094285838533542E-3</v>
      </c>
      <c r="AM17">
        <v>2.4324098555159671E-2</v>
      </c>
      <c r="AN17">
        <v>5.7360314500339203E-2</v>
      </c>
      <c r="AO17">
        <v>6.2316252145521464E-4</v>
      </c>
      <c r="AP17">
        <v>325</v>
      </c>
      <c r="AQ17">
        <v>32.5</v>
      </c>
    </row>
    <row r="18" spans="1:43" x14ac:dyDescent="0.3">
      <c r="A18" t="s">
        <v>114</v>
      </c>
      <c r="F18" t="s">
        <v>114</v>
      </c>
      <c r="H18">
        <v>10</v>
      </c>
      <c r="J18">
        <v>10</v>
      </c>
      <c r="K18">
        <v>25.000001907348629</v>
      </c>
      <c r="L18">
        <v>6.2121313493698844</v>
      </c>
      <c r="M18">
        <v>0.20738761272514239</v>
      </c>
      <c r="N18">
        <v>9.0699046216905117</v>
      </c>
      <c r="O18">
        <v>-3.204131324775517</v>
      </c>
      <c r="P18">
        <v>6.5374224726110697</v>
      </c>
      <c r="Q18">
        <v>5.1415430679917344</v>
      </c>
      <c r="R18">
        <v>3.2774412535203537E-2</v>
      </c>
      <c r="S18">
        <v>1.8709630945331741E-2</v>
      </c>
      <c r="T18">
        <v>1.8782712123090961E-2</v>
      </c>
      <c r="U18">
        <v>7.7150642403546188E-2</v>
      </c>
      <c r="V18">
        <v>0.51105954553846311</v>
      </c>
      <c r="W18">
        <v>6.6543883964454197E-3</v>
      </c>
      <c r="X18">
        <v>0.18866252899169919</v>
      </c>
      <c r="Y18">
        <v>8.0370768904685974E-2</v>
      </c>
      <c r="Z18">
        <v>8.1882476806640625E-2</v>
      </c>
      <c r="AA18">
        <v>0.37278056144714361</v>
      </c>
      <c r="AB18">
        <v>2.3800063133239751</v>
      </c>
      <c r="AC18">
        <v>3.0292510986328122E-2</v>
      </c>
      <c r="AD18">
        <v>5.275872432820977E-3</v>
      </c>
      <c r="AE18">
        <v>9.0215759270676557E-2</v>
      </c>
      <c r="AF18">
        <v>2.0708830915567118E-3</v>
      </c>
      <c r="AG18">
        <v>-2.4078489482309659E-2</v>
      </c>
      <c r="AH18">
        <v>7.81744713118325E-2</v>
      </c>
      <c r="AI18">
        <v>1.2942395519103559E-3</v>
      </c>
      <c r="AJ18">
        <v>5.275872432820977E-3</v>
      </c>
      <c r="AK18">
        <v>9.0215759270676557E-2</v>
      </c>
      <c r="AL18">
        <v>2.0708830915567118E-3</v>
      </c>
      <c r="AM18">
        <v>2.4078489482309659E-2</v>
      </c>
      <c r="AN18">
        <v>7.81744713118325E-2</v>
      </c>
      <c r="AO18">
        <v>1.2942395519103559E-3</v>
      </c>
      <c r="AP18">
        <v>256</v>
      </c>
      <c r="AQ18">
        <v>25.6</v>
      </c>
    </row>
    <row r="19" spans="1:43" x14ac:dyDescent="0.3">
      <c r="A19" t="s">
        <v>115</v>
      </c>
      <c r="F19" t="s">
        <v>115</v>
      </c>
      <c r="H19">
        <v>10</v>
      </c>
      <c r="J19">
        <v>10</v>
      </c>
      <c r="K19">
        <v>25.000001907348629</v>
      </c>
      <c r="L19">
        <v>11.913249562624779</v>
      </c>
      <c r="M19">
        <v>0.36275598305077278</v>
      </c>
      <c r="N19">
        <v>9.3895839294069052</v>
      </c>
      <c r="O19">
        <v>-2.8985735019319292</v>
      </c>
      <c r="P19">
        <v>4.0409340606207733</v>
      </c>
      <c r="Q19">
        <v>4.4340320805233899</v>
      </c>
      <c r="R19">
        <v>4.8026416252746229E-2</v>
      </c>
      <c r="S19">
        <v>1.580448975278435E-2</v>
      </c>
      <c r="T19">
        <v>1.524115630814148E-2</v>
      </c>
      <c r="U19">
        <v>6.031218744531805E-2</v>
      </c>
      <c r="V19">
        <v>0.55663072305273664</v>
      </c>
      <c r="W19">
        <v>5.1866988403159271E-3</v>
      </c>
      <c r="X19">
        <v>0.19484043121337891</v>
      </c>
      <c r="Y19">
        <v>6.3080072402954102E-2</v>
      </c>
      <c r="Z19">
        <v>6.3988685607910156E-2</v>
      </c>
      <c r="AA19">
        <v>0.27517032623291021</v>
      </c>
      <c r="AB19">
        <v>2.443907737731934</v>
      </c>
      <c r="AC19">
        <v>2.4540424346923832E-2</v>
      </c>
      <c r="AD19">
        <v>4.0313447645232443E-3</v>
      </c>
      <c r="AE19">
        <v>4.3567826558968938E-2</v>
      </c>
      <c r="AF19">
        <v>1.6231982612571619E-3</v>
      </c>
      <c r="AG19">
        <v>-2.0807541159511521E-2</v>
      </c>
      <c r="AH19">
        <v>0.13774803416792861</v>
      </c>
      <c r="AI19">
        <v>1.1697477027959829E-3</v>
      </c>
      <c r="AJ19">
        <v>4.0313447645232443E-3</v>
      </c>
      <c r="AK19">
        <v>4.3567826558968938E-2</v>
      </c>
      <c r="AL19">
        <v>1.6231982612571619E-3</v>
      </c>
      <c r="AM19">
        <v>2.0807541159511521E-2</v>
      </c>
      <c r="AN19">
        <v>0.13774803416792861</v>
      </c>
      <c r="AO19">
        <v>1.1697477027959829E-3</v>
      </c>
      <c r="AP19">
        <v>293</v>
      </c>
      <c r="AQ19">
        <v>29.3</v>
      </c>
    </row>
    <row r="20" spans="1:43" x14ac:dyDescent="0.3">
      <c r="A20" t="s">
        <v>116</v>
      </c>
      <c r="F20" t="s">
        <v>116</v>
      </c>
      <c r="H20">
        <v>10</v>
      </c>
      <c r="J20">
        <v>15</v>
      </c>
      <c r="K20">
        <v>37.490001678466797</v>
      </c>
      <c r="L20">
        <v>13.407323275078051</v>
      </c>
      <c r="M20">
        <v>6.9067816850720867</v>
      </c>
      <c r="N20">
        <v>9.7394431529812522</v>
      </c>
      <c r="O20">
        <v>-2.714096789765315</v>
      </c>
      <c r="P20">
        <v>3.9123584210980429</v>
      </c>
      <c r="Q20">
        <v>3.503756098031567</v>
      </c>
      <c r="R20">
        <v>0.39252767746687278</v>
      </c>
      <c r="S20">
        <v>2.1451827957526559</v>
      </c>
      <c r="T20">
        <v>1.136119932526636E-2</v>
      </c>
      <c r="U20">
        <v>9.7695666748507673E-2</v>
      </c>
      <c r="V20">
        <v>0.4525175331888085</v>
      </c>
      <c r="W20">
        <v>3.1275366855845238E-3</v>
      </c>
      <c r="X20">
        <v>1.6295890808105471</v>
      </c>
      <c r="Y20">
        <v>6.8626596927642822</v>
      </c>
      <c r="Z20">
        <v>4.7017097473144531E-2</v>
      </c>
      <c r="AA20">
        <v>0.54786348342895508</v>
      </c>
      <c r="AB20">
        <v>2.318878173828125</v>
      </c>
      <c r="AC20">
        <v>1.361465454101562E-2</v>
      </c>
      <c r="AD20">
        <v>2.927710993562118E-2</v>
      </c>
      <c r="AE20">
        <v>0.31059079229174541</v>
      </c>
      <c r="AF20">
        <v>1.1665142602930729E-3</v>
      </c>
      <c r="AG20">
        <v>-3.5995645813705603E-2</v>
      </c>
      <c r="AH20">
        <v>0.1156636188413956</v>
      </c>
      <c r="AI20">
        <v>8.9262397212568382E-4</v>
      </c>
      <c r="AJ20">
        <v>2.927710993562118E-2</v>
      </c>
      <c r="AK20">
        <v>0.31059079229174541</v>
      </c>
      <c r="AL20">
        <v>1.1665142602930729E-3</v>
      </c>
      <c r="AM20">
        <v>3.5995645813705603E-2</v>
      </c>
      <c r="AN20">
        <v>0.1156636188413956</v>
      </c>
      <c r="AO20">
        <v>8.9262397212568382E-4</v>
      </c>
      <c r="AP20">
        <v>553</v>
      </c>
      <c r="AQ20">
        <v>55.3</v>
      </c>
    </row>
    <row r="21" spans="1:43" x14ac:dyDescent="0.3">
      <c r="A21" t="s">
        <v>117</v>
      </c>
      <c r="F21" t="s">
        <v>117</v>
      </c>
      <c r="H21">
        <v>10</v>
      </c>
      <c r="J21">
        <v>15</v>
      </c>
      <c r="K21">
        <v>37.490001678466797</v>
      </c>
      <c r="L21">
        <v>10.36785233710423</v>
      </c>
      <c r="M21">
        <v>2.0281075534741739</v>
      </c>
      <c r="N21">
        <v>11.21896383782064</v>
      </c>
      <c r="O21">
        <v>-1.0038257087311471</v>
      </c>
      <c r="P21">
        <v>3.739052492232362</v>
      </c>
      <c r="Q21">
        <v>5.7819532145830722E-2</v>
      </c>
      <c r="R21">
        <v>0.27966972293119652</v>
      </c>
      <c r="S21">
        <v>1.322931206400126</v>
      </c>
      <c r="T21">
        <v>1.0551593246336021E-2</v>
      </c>
      <c r="U21">
        <v>7.0782312045298806E-2</v>
      </c>
      <c r="V21">
        <v>0.41147643668892331</v>
      </c>
      <c r="W21">
        <v>1.5385805508777411E-3</v>
      </c>
      <c r="X21">
        <v>0.79511928558349609</v>
      </c>
      <c r="Y21">
        <v>3.9977090954780579</v>
      </c>
      <c r="Z21">
        <v>4.6624183654785163E-2</v>
      </c>
      <c r="AA21">
        <v>0.33407413959503168</v>
      </c>
      <c r="AB21">
        <v>2.2462377548217769</v>
      </c>
      <c r="AC21">
        <v>6.4003951847553253E-3</v>
      </c>
      <c r="AD21">
        <v>2.697470159083197E-2</v>
      </c>
      <c r="AE21">
        <v>0.65229834785336116</v>
      </c>
      <c r="AF21">
        <v>9.4051406162529768E-4</v>
      </c>
      <c r="AG21">
        <v>-7.0512551561135922E-2</v>
      </c>
      <c r="AH21">
        <v>0.1100483177339015</v>
      </c>
      <c r="AI21">
        <v>2.6610048434794989E-2</v>
      </c>
      <c r="AJ21">
        <v>2.697470159083197E-2</v>
      </c>
      <c r="AK21">
        <v>0.65229834785336116</v>
      </c>
      <c r="AL21">
        <v>9.4051406162529768E-4</v>
      </c>
      <c r="AM21">
        <v>7.0512551561135922E-2</v>
      </c>
      <c r="AN21">
        <v>0.1100483177339015</v>
      </c>
      <c r="AO21">
        <v>2.6610048434794989E-2</v>
      </c>
      <c r="AP21">
        <v>484</v>
      </c>
      <c r="AQ21">
        <v>48.4</v>
      </c>
    </row>
    <row r="22" spans="1:43" x14ac:dyDescent="0.3">
      <c r="A22" t="s">
        <v>118</v>
      </c>
      <c r="F22" t="s">
        <v>118</v>
      </c>
      <c r="H22">
        <v>10</v>
      </c>
      <c r="J22">
        <v>0</v>
      </c>
      <c r="K22">
        <v>0</v>
      </c>
      <c r="L22">
        <v>0.56818574869964888</v>
      </c>
      <c r="M22">
        <v>0.65695422149664107</v>
      </c>
      <c r="N22">
        <v>7.7885179091533274</v>
      </c>
      <c r="O22">
        <v>337.22694278870568</v>
      </c>
      <c r="P22">
        <v>82.012603629853331</v>
      </c>
      <c r="Q22">
        <v>7.0411096992138367</v>
      </c>
      <c r="R22">
        <v>4.0001466341634068E-2</v>
      </c>
      <c r="S22">
        <v>1.385280444408604E-2</v>
      </c>
      <c r="T22">
        <v>1.194320787614349E-2</v>
      </c>
      <c r="U22">
        <v>27.583992345287619</v>
      </c>
      <c r="V22">
        <v>13.61794256209958</v>
      </c>
      <c r="W22">
        <v>7.2710370049847454E-3</v>
      </c>
      <c r="X22">
        <v>0.17163804173469541</v>
      </c>
      <c r="Y22">
        <v>5.4146349430084229E-2</v>
      </c>
      <c r="Z22">
        <v>5.0909519195556641E-2</v>
      </c>
      <c r="AA22">
        <v>117.4769592285156</v>
      </c>
      <c r="AB22">
        <v>51.148777008056641</v>
      </c>
      <c r="AC22">
        <v>2.7493476867675781E-2</v>
      </c>
      <c r="AD22">
        <v>7.0402093739910784E-2</v>
      </c>
      <c r="AE22">
        <v>2.1086407531604338E-2</v>
      </c>
      <c r="AF22">
        <v>1.5334378139013371E-3</v>
      </c>
      <c r="AG22">
        <v>8.179652585638969E-2</v>
      </c>
      <c r="AH22">
        <v>0.16604694838809539</v>
      </c>
      <c r="AI22">
        <v>1.0326549813300849E-3</v>
      </c>
      <c r="AJ22">
        <v>7.0402093739910784E-2</v>
      </c>
      <c r="AK22">
        <v>2.1086407531604338E-2</v>
      </c>
      <c r="AL22">
        <v>1.5334378139013371E-3</v>
      </c>
      <c r="AM22">
        <v>8.179652585638969E-2</v>
      </c>
      <c r="AN22">
        <v>0.16604694838809539</v>
      </c>
      <c r="AO22">
        <v>1.0326549813300849E-3</v>
      </c>
      <c r="AP22">
        <v>323</v>
      </c>
      <c r="AQ22">
        <v>32.299999999999997</v>
      </c>
    </row>
    <row r="23" spans="1:43" x14ac:dyDescent="0.3">
      <c r="A23" t="s">
        <v>119</v>
      </c>
      <c r="F23" t="s">
        <v>119</v>
      </c>
      <c r="H23">
        <v>10</v>
      </c>
      <c r="J23">
        <v>0</v>
      </c>
      <c r="K23">
        <v>0</v>
      </c>
      <c r="L23">
        <v>2.4805669202524072</v>
      </c>
      <c r="M23">
        <v>0.13227179920136489</v>
      </c>
      <c r="N23">
        <v>8.0634636542376352</v>
      </c>
      <c r="O23">
        <v>89.569224469801952</v>
      </c>
      <c r="P23">
        <v>13.63387213594773</v>
      </c>
      <c r="Q23">
        <v>6.4020931931102973</v>
      </c>
      <c r="R23">
        <v>3.8881886577002783E-2</v>
      </c>
      <c r="S23">
        <v>0.1486021575557239</v>
      </c>
      <c r="T23">
        <v>1.190593330211437E-2</v>
      </c>
      <c r="U23">
        <v>12.74983549354452</v>
      </c>
      <c r="V23">
        <v>2.3322284493851391</v>
      </c>
      <c r="W23">
        <v>5.2675033975452803E-3</v>
      </c>
      <c r="X23">
        <v>0.18453335762023931</v>
      </c>
      <c r="Y23">
        <v>0.55088210105895996</v>
      </c>
      <c r="Z23">
        <v>5.5093765258789063E-2</v>
      </c>
      <c r="AA23">
        <v>50.421939849853523</v>
      </c>
      <c r="AB23">
        <v>9.5491600036621094</v>
      </c>
      <c r="AC23">
        <v>2.1627902984619141E-2</v>
      </c>
      <c r="AD23">
        <v>1.5674596907486939E-2</v>
      </c>
      <c r="AE23">
        <v>1.123460620124312</v>
      </c>
      <c r="AF23">
        <v>1.4765284265722939E-3</v>
      </c>
      <c r="AG23">
        <v>0.1423461637522952</v>
      </c>
      <c r="AH23">
        <v>0.17106134091105871</v>
      </c>
      <c r="AI23">
        <v>8.2277830682220905E-4</v>
      </c>
      <c r="AJ23">
        <v>1.5674596907486939E-2</v>
      </c>
      <c r="AK23">
        <v>1.123460620124312</v>
      </c>
      <c r="AL23">
        <v>1.4765284265722939E-3</v>
      </c>
      <c r="AM23">
        <v>0.1423461637522952</v>
      </c>
      <c r="AN23">
        <v>0.17106134091105871</v>
      </c>
      <c r="AO23">
        <v>8.2277830682220905E-4</v>
      </c>
      <c r="AP23">
        <v>340</v>
      </c>
      <c r="AQ23">
        <v>34</v>
      </c>
    </row>
    <row r="24" spans="1:43" x14ac:dyDescent="0.3">
      <c r="A24" t="s">
        <v>120</v>
      </c>
      <c r="F24" t="s">
        <v>120</v>
      </c>
      <c r="H24">
        <v>10</v>
      </c>
      <c r="J24">
        <v>0</v>
      </c>
      <c r="K24">
        <v>0</v>
      </c>
      <c r="L24">
        <v>3.829995469252268</v>
      </c>
      <c r="M24">
        <v>1.1402627829048371</v>
      </c>
      <c r="N24">
        <v>8.2842389663060505</v>
      </c>
      <c r="O24">
        <v>16.872348263528611</v>
      </c>
      <c r="P24">
        <v>3.7942198428842762</v>
      </c>
      <c r="Q24">
        <v>5.9388966427909002</v>
      </c>
      <c r="R24">
        <v>4.2188742002615173E-2</v>
      </c>
      <c r="S24">
        <v>5.4940199167079103E-2</v>
      </c>
      <c r="T24">
        <v>1.209676095248725E-2</v>
      </c>
      <c r="U24">
        <v>4.4497256209290743</v>
      </c>
      <c r="V24">
        <v>0.72745674950675931</v>
      </c>
      <c r="W24">
        <v>5.0557235522531449E-3</v>
      </c>
      <c r="X24">
        <v>0.17987370491027829</v>
      </c>
      <c r="Y24">
        <v>0.28625690937042242</v>
      </c>
      <c r="Z24">
        <v>5.9456825256347663E-2</v>
      </c>
      <c r="AA24">
        <v>19.200322151184078</v>
      </c>
      <c r="AB24">
        <v>3.4800206422805791</v>
      </c>
      <c r="AC24">
        <v>2.61845588684082E-2</v>
      </c>
      <c r="AD24">
        <v>1.101535036824774E-2</v>
      </c>
      <c r="AE24">
        <v>4.8182050656005893E-2</v>
      </c>
      <c r="AF24">
        <v>1.460213907600641E-3</v>
      </c>
      <c r="AG24">
        <v>0.26372888654436039</v>
      </c>
      <c r="AH24">
        <v>0.19172762244418709</v>
      </c>
      <c r="AI24">
        <v>8.5129003859499384E-4</v>
      </c>
      <c r="AJ24">
        <v>1.101535036824774E-2</v>
      </c>
      <c r="AK24">
        <v>4.8182050656005893E-2</v>
      </c>
      <c r="AL24">
        <v>1.460213907600641E-3</v>
      </c>
      <c r="AM24">
        <v>0.26372888654436039</v>
      </c>
      <c r="AN24">
        <v>0.19172762244418709</v>
      </c>
      <c r="AO24">
        <v>8.5129003859499384E-4</v>
      </c>
      <c r="AP24">
        <v>360</v>
      </c>
      <c r="AQ24">
        <v>36</v>
      </c>
    </row>
    <row r="25" spans="1:43" x14ac:dyDescent="0.3">
      <c r="A25" t="s">
        <v>121</v>
      </c>
      <c r="F25" t="s">
        <v>121</v>
      </c>
      <c r="H25">
        <v>10</v>
      </c>
      <c r="J25">
        <v>10</v>
      </c>
      <c r="K25">
        <v>25.000001907348629</v>
      </c>
      <c r="L25">
        <v>1.803917894020179</v>
      </c>
      <c r="M25">
        <v>1.4255914105854179</v>
      </c>
      <c r="N25">
        <v>9.1100103579327509</v>
      </c>
      <c r="O25">
        <v>296.14844628655197</v>
      </c>
      <c r="P25">
        <v>21.345243503011591</v>
      </c>
      <c r="Q25">
        <v>5.0769402778547033</v>
      </c>
      <c r="R25">
        <v>3.6983768809191513E-2</v>
      </c>
      <c r="S25">
        <v>5.9147005394117928E-2</v>
      </c>
      <c r="T25">
        <v>1.2221501434025509E-2</v>
      </c>
      <c r="U25">
        <v>11.76395974555256</v>
      </c>
      <c r="V25">
        <v>1.4754261339719581</v>
      </c>
      <c r="W25">
        <v>4.3187208251877452E-3</v>
      </c>
      <c r="X25">
        <v>0.16839826107025149</v>
      </c>
      <c r="Y25">
        <v>0.1943634748458862</v>
      </c>
      <c r="Z25">
        <v>5.4241180419921882E-2</v>
      </c>
      <c r="AA25">
        <v>50.513916015625</v>
      </c>
      <c r="AB25">
        <v>7.0247154235839844</v>
      </c>
      <c r="AC25">
        <v>1.807403564453125E-2</v>
      </c>
      <c r="AD25">
        <v>2.0501913602492271E-2</v>
      </c>
      <c r="AE25">
        <v>4.1489451293641878E-2</v>
      </c>
      <c r="AF25">
        <v>1.341546381819792E-3</v>
      </c>
      <c r="AG25">
        <v>3.9723185763972588E-2</v>
      </c>
      <c r="AH25">
        <v>6.9122009958040104E-2</v>
      </c>
      <c r="AI25">
        <v>8.5065425016436302E-4</v>
      </c>
      <c r="AJ25">
        <v>2.0501913602492271E-2</v>
      </c>
      <c r="AK25">
        <v>4.1489451293641878E-2</v>
      </c>
      <c r="AL25">
        <v>1.341546381819792E-3</v>
      </c>
      <c r="AM25">
        <v>3.9723185763972588E-2</v>
      </c>
      <c r="AN25">
        <v>6.9122009958040104E-2</v>
      </c>
      <c r="AO25">
        <v>8.5065425016436302E-4</v>
      </c>
      <c r="AP25">
        <v>389</v>
      </c>
      <c r="AQ25">
        <v>38.9</v>
      </c>
    </row>
    <row r="26" spans="1:43" x14ac:dyDescent="0.3">
      <c r="A26" t="s">
        <v>122</v>
      </c>
      <c r="F26" t="s">
        <v>122</v>
      </c>
      <c r="H26">
        <v>10</v>
      </c>
      <c r="J26">
        <v>10</v>
      </c>
      <c r="K26">
        <v>25.000001907348629</v>
      </c>
      <c r="L26">
        <v>8.845218171428531</v>
      </c>
      <c r="M26">
        <v>1.029280469086671</v>
      </c>
      <c r="N26">
        <v>9.3159046987621803</v>
      </c>
      <c r="O26">
        <v>11.981145773918181</v>
      </c>
      <c r="P26">
        <v>3.4877773366364719</v>
      </c>
      <c r="Q26">
        <v>4.4336873746851584</v>
      </c>
      <c r="R26">
        <v>0.19950000021832401</v>
      </c>
      <c r="S26">
        <v>5.5188339175252552E-2</v>
      </c>
      <c r="T26">
        <v>1.4201957779677549E-2</v>
      </c>
      <c r="U26">
        <v>1.1365521641062819</v>
      </c>
      <c r="V26">
        <v>0.4984731718561915</v>
      </c>
      <c r="W26">
        <v>4.5522737187576861E-3</v>
      </c>
      <c r="X26">
        <v>0.65871047973632813</v>
      </c>
      <c r="Y26">
        <v>0.22050166130065921</v>
      </c>
      <c r="Z26">
        <v>5.70526123046875E-2</v>
      </c>
      <c r="AA26">
        <v>4.7204551696777344</v>
      </c>
      <c r="AB26">
        <v>2.8401331901550289</v>
      </c>
      <c r="AC26">
        <v>1.8374919891357418E-2</v>
      </c>
      <c r="AD26">
        <v>2.2554559576918171E-2</v>
      </c>
      <c r="AE26">
        <v>5.3618368202618061E-2</v>
      </c>
      <c r="AF26">
        <v>1.5244850864097599E-3</v>
      </c>
      <c r="AG26">
        <v>9.4861725710778735E-2</v>
      </c>
      <c r="AH26">
        <v>0.14292001000755031</v>
      </c>
      <c r="AI26">
        <v>1.0267466634543551E-3</v>
      </c>
      <c r="AJ26">
        <v>2.2554559576918171E-2</v>
      </c>
      <c r="AK26">
        <v>5.3618368202618061E-2</v>
      </c>
      <c r="AL26">
        <v>1.5244850864097599E-3</v>
      </c>
      <c r="AM26">
        <v>9.4861725710778735E-2</v>
      </c>
      <c r="AN26">
        <v>0.14292001000755031</v>
      </c>
      <c r="AO26">
        <v>1.0267466634543551E-3</v>
      </c>
      <c r="AP26">
        <v>562</v>
      </c>
      <c r="AQ26">
        <v>56.2</v>
      </c>
    </row>
    <row r="27" spans="1:43" x14ac:dyDescent="0.3">
      <c r="A27" t="s">
        <v>123</v>
      </c>
      <c r="F27" t="s">
        <v>123</v>
      </c>
      <c r="H27">
        <v>10</v>
      </c>
      <c r="J27">
        <v>15</v>
      </c>
      <c r="K27">
        <v>37.490001678466797</v>
      </c>
      <c r="L27">
        <v>8.293856131491987</v>
      </c>
      <c r="M27">
        <v>6.1169549642779124</v>
      </c>
      <c r="N27">
        <v>9.7255611546383793</v>
      </c>
      <c r="O27">
        <v>-2.433188507892686</v>
      </c>
      <c r="P27">
        <v>2.851923980472149</v>
      </c>
      <c r="Q27">
        <v>3.4954787791567208</v>
      </c>
      <c r="R27">
        <v>0.91751505538169142</v>
      </c>
      <c r="S27">
        <v>3.2238448350097548</v>
      </c>
      <c r="T27">
        <v>9.181772216273339E-3</v>
      </c>
      <c r="U27">
        <v>8.9725636936089453E-2</v>
      </c>
      <c r="V27">
        <v>0.48841394665582533</v>
      </c>
      <c r="W27">
        <v>3.0085547483252499E-3</v>
      </c>
      <c r="X27">
        <v>5.9225599765777588</v>
      </c>
      <c r="Y27">
        <v>9.4947196245193481</v>
      </c>
      <c r="Z27">
        <v>4.4698715209960938E-2</v>
      </c>
      <c r="AA27">
        <v>0.50876688957214355</v>
      </c>
      <c r="AB27">
        <v>2.432651162147522</v>
      </c>
      <c r="AC27">
        <v>1.554417610168457E-2</v>
      </c>
      <c r="AD27">
        <v>0.1106258706246257</v>
      </c>
      <c r="AE27">
        <v>0.52703426032012979</v>
      </c>
      <c r="AF27">
        <v>9.4408662598294464E-4</v>
      </c>
      <c r="AG27">
        <v>-3.6875744170680062E-2</v>
      </c>
      <c r="AH27">
        <v>0.17125770181818309</v>
      </c>
      <c r="AI27">
        <v>8.6069890232635287E-4</v>
      </c>
      <c r="AJ27">
        <v>0.1106258706246257</v>
      </c>
      <c r="AK27">
        <v>0.52703426032012979</v>
      </c>
      <c r="AL27">
        <v>9.4408662598294464E-4</v>
      </c>
      <c r="AM27">
        <v>3.6875744170680062E-2</v>
      </c>
      <c r="AN27">
        <v>0.17125770181818309</v>
      </c>
      <c r="AO27">
        <v>8.6069890232635287E-4</v>
      </c>
      <c r="AP27">
        <v>1129</v>
      </c>
      <c r="AQ27">
        <v>112.9</v>
      </c>
    </row>
    <row r="28" spans="1:43" x14ac:dyDescent="0.3">
      <c r="A28" t="s">
        <v>124</v>
      </c>
      <c r="F28" t="s">
        <v>124</v>
      </c>
      <c r="H28">
        <v>10</v>
      </c>
      <c r="J28">
        <v>15</v>
      </c>
      <c r="K28">
        <v>37.490001678466797</v>
      </c>
      <c r="L28">
        <v>5.7941024212504546</v>
      </c>
      <c r="M28">
        <v>14.243771155601319</v>
      </c>
      <c r="N28">
        <v>11.15710807001868</v>
      </c>
      <c r="O28">
        <v>-1.01399813369263</v>
      </c>
      <c r="P28">
        <v>2.66756825280744</v>
      </c>
      <c r="Q28">
        <v>5.3122300079395612E-2</v>
      </c>
      <c r="R28">
        <v>0.1530413575846894</v>
      </c>
      <c r="S28">
        <v>0.98407925542555952</v>
      </c>
      <c r="T28">
        <v>1.271871918724049E-2</v>
      </c>
      <c r="U28">
        <v>7.9408991069636392E-2</v>
      </c>
      <c r="V28">
        <v>0.66526469281447431</v>
      </c>
      <c r="W28">
        <v>6.6814352731930763E-4</v>
      </c>
      <c r="X28">
        <v>0.74899435043334961</v>
      </c>
      <c r="Y28">
        <v>3.3286046981811519</v>
      </c>
      <c r="Z28">
        <v>7.0905685424804688E-2</v>
      </c>
      <c r="AA28">
        <v>0.44578981399536127</v>
      </c>
      <c r="AB28">
        <v>3.6254093647003169</v>
      </c>
      <c r="AC28">
        <v>4.0092617273330688E-3</v>
      </c>
      <c r="AD28">
        <v>2.641329863679916E-2</v>
      </c>
      <c r="AE28">
        <v>6.9088392720952491E-2</v>
      </c>
      <c r="AF28">
        <v>1.139965581351512E-3</v>
      </c>
      <c r="AG28">
        <v>-7.8312758604847044E-2</v>
      </c>
      <c r="AH28">
        <v>0.2493899423620472</v>
      </c>
      <c r="AI28">
        <v>1.257745854981265E-2</v>
      </c>
      <c r="AJ28">
        <v>2.641329863679916E-2</v>
      </c>
      <c r="AK28">
        <v>6.9088392720952491E-2</v>
      </c>
      <c r="AL28">
        <v>1.139965581351512E-3</v>
      </c>
      <c r="AM28">
        <v>7.8312758604847044E-2</v>
      </c>
      <c r="AN28">
        <v>0.2493899423620472</v>
      </c>
      <c r="AO28">
        <v>1.257745854981265E-2</v>
      </c>
      <c r="AP28">
        <v>1075</v>
      </c>
      <c r="AQ28">
        <v>107.5</v>
      </c>
    </row>
    <row r="29" spans="1:43" x14ac:dyDescent="0.3">
      <c r="A29" t="s">
        <v>125</v>
      </c>
      <c r="F29" t="s">
        <v>125</v>
      </c>
      <c r="H29">
        <v>10</v>
      </c>
      <c r="J29">
        <v>0</v>
      </c>
      <c r="K29">
        <v>0</v>
      </c>
      <c r="L29">
        <v>0.49079665268717698</v>
      </c>
      <c r="M29">
        <v>0.35785454476425532</v>
      </c>
      <c r="N29">
        <v>7.7782501575689729</v>
      </c>
      <c r="O29">
        <v>390.46247965194272</v>
      </c>
      <c r="P29">
        <v>116.02371795068289</v>
      </c>
      <c r="Q29">
        <v>7.2424790616225634</v>
      </c>
      <c r="R29">
        <v>3.4908353597432211E-2</v>
      </c>
      <c r="S29">
        <v>1.365875926433228E-2</v>
      </c>
      <c r="T29">
        <v>1.4438048773234289E-2</v>
      </c>
      <c r="U29">
        <v>36.97532342541647</v>
      </c>
      <c r="V29">
        <v>20.282280615480008</v>
      </c>
      <c r="W29">
        <v>8.2296836040668207E-3</v>
      </c>
      <c r="X29">
        <v>0.15155291557312009</v>
      </c>
      <c r="Y29">
        <v>5.9701740741729743E-2</v>
      </c>
      <c r="Z29">
        <v>9.1654777526855469E-2</v>
      </c>
      <c r="AA29">
        <v>165.24554443359381</v>
      </c>
      <c r="AB29">
        <v>78.623519897460938</v>
      </c>
      <c r="AC29">
        <v>4.6753406524658203E-2</v>
      </c>
      <c r="AD29">
        <v>7.112589991456611E-2</v>
      </c>
      <c r="AE29">
        <v>3.8168466669412537E-2</v>
      </c>
      <c r="AF29">
        <v>1.8562078206220581E-3</v>
      </c>
      <c r="AG29">
        <v>9.4696226532127184E-2</v>
      </c>
      <c r="AH29">
        <v>0.17481150383494179</v>
      </c>
      <c r="AI29">
        <v>1.136307545254137E-3</v>
      </c>
      <c r="AJ29">
        <v>7.112589991456611E-2</v>
      </c>
      <c r="AK29">
        <v>3.8168466669412537E-2</v>
      </c>
      <c r="AL29">
        <v>1.8562078206220581E-3</v>
      </c>
      <c r="AM29">
        <v>9.4696226532127184E-2</v>
      </c>
      <c r="AN29">
        <v>0.17481150383494179</v>
      </c>
      <c r="AO29">
        <v>1.136307545254137E-3</v>
      </c>
      <c r="AP29">
        <v>677</v>
      </c>
      <c r="AQ29">
        <v>67.7</v>
      </c>
    </row>
    <row r="30" spans="1:43" x14ac:dyDescent="0.3">
      <c r="A30" t="s">
        <v>126</v>
      </c>
      <c r="F30" t="s">
        <v>126</v>
      </c>
      <c r="H30">
        <v>10</v>
      </c>
      <c r="J30">
        <v>0</v>
      </c>
      <c r="K30">
        <v>0</v>
      </c>
      <c r="L30">
        <v>0.65566648074656453</v>
      </c>
      <c r="M30">
        <v>0.42338293633603169</v>
      </c>
      <c r="N30">
        <v>7.8748570872009349</v>
      </c>
      <c r="O30">
        <v>282.48594371550672</v>
      </c>
      <c r="P30">
        <v>65.070850932270019</v>
      </c>
      <c r="Q30">
        <v>6.996304533350358</v>
      </c>
      <c r="R30">
        <v>0.12767581501861561</v>
      </c>
      <c r="S30">
        <v>3.9850345706599281E-2</v>
      </c>
      <c r="T30">
        <v>3.0238294316610209E-2</v>
      </c>
      <c r="U30">
        <v>166.49974764224291</v>
      </c>
      <c r="V30">
        <v>49.390110904652147</v>
      </c>
      <c r="W30">
        <v>2.9615027671945768E-2</v>
      </c>
      <c r="X30">
        <v>0.53334003686904907</v>
      </c>
      <c r="Y30">
        <v>0.15651777386665339</v>
      </c>
      <c r="Z30">
        <v>0.13771772384643549</v>
      </c>
      <c r="AA30">
        <v>658.91049957275391</v>
      </c>
      <c r="AB30">
        <v>195.0715522766113</v>
      </c>
      <c r="AC30">
        <v>0.1217803955078125</v>
      </c>
      <c r="AD30">
        <v>0.19472676851383269</v>
      </c>
      <c r="AE30">
        <v>9.4123646199502822E-2</v>
      </c>
      <c r="AF30">
        <v>3.83985308962073E-3</v>
      </c>
      <c r="AG30">
        <v>0.58940896475162596</v>
      </c>
      <c r="AH30">
        <v>0.75902051682189609</v>
      </c>
      <c r="AI30">
        <v>4.2329529154677692E-3</v>
      </c>
      <c r="AJ30">
        <v>0.19472676851383269</v>
      </c>
      <c r="AK30">
        <v>9.4123646199502822E-2</v>
      </c>
      <c r="AL30">
        <v>3.83985308962073E-3</v>
      </c>
      <c r="AM30">
        <v>0.58940896475162596</v>
      </c>
      <c r="AN30">
        <v>0.75902051682189609</v>
      </c>
      <c r="AO30">
        <v>4.2329529154677692E-3</v>
      </c>
      <c r="AP30">
        <v>872</v>
      </c>
      <c r="AQ30">
        <v>87.2</v>
      </c>
    </row>
    <row r="31" spans="1:43" x14ac:dyDescent="0.3">
      <c r="A31" t="s">
        <v>127</v>
      </c>
      <c r="F31" t="s">
        <v>127</v>
      </c>
      <c r="H31">
        <v>10</v>
      </c>
      <c r="J31">
        <v>0</v>
      </c>
      <c r="K31">
        <v>0</v>
      </c>
      <c r="L31">
        <v>1.0790356038416491</v>
      </c>
      <c r="M31">
        <v>2.558098801536651</v>
      </c>
      <c r="N31">
        <v>7.9337710667863677</v>
      </c>
      <c r="O31">
        <v>35.098784399877623</v>
      </c>
      <c r="P31">
        <v>6.1447435445423366</v>
      </c>
      <c r="Q31">
        <v>6.7476148793667177</v>
      </c>
      <c r="R31">
        <v>0.69517743110385033</v>
      </c>
      <c r="S31">
        <v>2.6202164940471979</v>
      </c>
      <c r="T31">
        <v>9.1139059505655727E-3</v>
      </c>
      <c r="U31">
        <v>7.1404538185794522</v>
      </c>
      <c r="V31">
        <v>1.4597367752545849</v>
      </c>
      <c r="W31">
        <v>4.1990671192415202E-3</v>
      </c>
      <c r="X31">
        <v>6.0019634962081909</v>
      </c>
      <c r="Y31">
        <v>7.5459848642349243</v>
      </c>
      <c r="Z31">
        <v>5.0252437591552727E-2</v>
      </c>
      <c r="AA31">
        <v>36.816780090332031</v>
      </c>
      <c r="AB31">
        <v>8.9616560935974121</v>
      </c>
      <c r="AC31">
        <v>2.2979736328125E-2</v>
      </c>
      <c r="AD31">
        <v>0.64425810291044794</v>
      </c>
      <c r="AE31">
        <v>1.02428275736388</v>
      </c>
      <c r="AF31">
        <v>1.148748290547439E-3</v>
      </c>
      <c r="AG31">
        <v>0.20343877831291349</v>
      </c>
      <c r="AH31">
        <v>0.2375586165107085</v>
      </c>
      <c r="AI31">
        <v>6.2230390950166587E-4</v>
      </c>
      <c r="AJ31">
        <v>0.64425810291044794</v>
      </c>
      <c r="AK31">
        <v>1.02428275736388</v>
      </c>
      <c r="AL31">
        <v>1.148748290547439E-3</v>
      </c>
      <c r="AM31">
        <v>0.20343877831291349</v>
      </c>
      <c r="AN31">
        <v>0.2375586165107085</v>
      </c>
      <c r="AO31">
        <v>6.2230390950166587E-4</v>
      </c>
      <c r="AP31">
        <v>1975</v>
      </c>
      <c r="AQ31">
        <v>197.5</v>
      </c>
    </row>
    <row r="32" spans="1:43" x14ac:dyDescent="0.3">
      <c r="A32" t="s">
        <v>128</v>
      </c>
      <c r="F32" t="s">
        <v>128</v>
      </c>
      <c r="H32">
        <v>10</v>
      </c>
      <c r="J32">
        <v>0</v>
      </c>
      <c r="K32">
        <v>0</v>
      </c>
      <c r="L32">
        <v>2.9570275650123241</v>
      </c>
      <c r="M32">
        <v>0.58236763190111351</v>
      </c>
      <c r="N32">
        <v>8.06665252033293</v>
      </c>
      <c r="O32">
        <v>4.0073681572558346</v>
      </c>
      <c r="P32">
        <v>7.4217670445615136</v>
      </c>
      <c r="Q32">
        <v>6.4015355863719403</v>
      </c>
      <c r="R32">
        <v>5.4151628238251551E-2</v>
      </c>
      <c r="S32">
        <v>2.0058729589996271E-2</v>
      </c>
      <c r="T32">
        <v>1.264741493559742E-2</v>
      </c>
      <c r="U32">
        <v>1.3956031614793429</v>
      </c>
      <c r="V32">
        <v>0.51570169315626502</v>
      </c>
      <c r="W32">
        <v>4.976884367119531E-3</v>
      </c>
      <c r="X32">
        <v>0.18003606796264651</v>
      </c>
      <c r="Y32">
        <v>7.7345073223114014E-2</v>
      </c>
      <c r="Z32">
        <v>5.892181396484375E-2</v>
      </c>
      <c r="AA32">
        <v>6.396960973739624</v>
      </c>
      <c r="AB32">
        <v>2.2378039360046391</v>
      </c>
      <c r="AC32">
        <v>2.0050048828125E-2</v>
      </c>
      <c r="AD32">
        <v>1.8312858790691E-2</v>
      </c>
      <c r="AE32">
        <v>3.4443414247655603E-2</v>
      </c>
      <c r="AF32">
        <v>1.567864105180947E-3</v>
      </c>
      <c r="AG32">
        <v>0.34825928307895321</v>
      </c>
      <c r="AH32">
        <v>6.9485028303894067E-2</v>
      </c>
      <c r="AI32">
        <v>7.7745164421403647E-4</v>
      </c>
      <c r="AJ32">
        <v>1.8312858790691E-2</v>
      </c>
      <c r="AK32">
        <v>3.4443414247655603E-2</v>
      </c>
      <c r="AL32">
        <v>1.567864105180947E-3</v>
      </c>
      <c r="AM32">
        <v>0.34825928307895321</v>
      </c>
      <c r="AN32">
        <v>6.9485028303894067E-2</v>
      </c>
      <c r="AO32">
        <v>7.7745164421403647E-4</v>
      </c>
      <c r="AP32">
        <v>386</v>
      </c>
      <c r="AQ32">
        <v>38.6</v>
      </c>
    </row>
    <row r="33" spans="1:43" x14ac:dyDescent="0.3">
      <c r="A33" t="s">
        <v>129</v>
      </c>
      <c r="F33" t="s">
        <v>129</v>
      </c>
      <c r="H33">
        <v>10</v>
      </c>
      <c r="J33">
        <v>0</v>
      </c>
      <c r="K33">
        <v>0</v>
      </c>
      <c r="L33">
        <v>4.1184290080922636</v>
      </c>
      <c r="M33">
        <v>0.64687640698690374</v>
      </c>
      <c r="N33">
        <v>8.2705761071846968</v>
      </c>
      <c r="O33">
        <v>-2.909152615659591</v>
      </c>
      <c r="P33">
        <v>7.2162557645442371</v>
      </c>
      <c r="Q33">
        <v>5.940596248713736</v>
      </c>
      <c r="R33">
        <v>7.2333199236773893E-2</v>
      </c>
      <c r="S33">
        <v>1.94764692676275E-2</v>
      </c>
      <c r="T33">
        <v>1.1416183978467959E-2</v>
      </c>
      <c r="U33">
        <v>0.36759530998307249</v>
      </c>
      <c r="V33">
        <v>0.46925771899309188</v>
      </c>
      <c r="W33">
        <v>3.9594229835430272E-3</v>
      </c>
      <c r="X33">
        <v>0.26346945762634277</v>
      </c>
      <c r="Y33">
        <v>7.7344536781311035E-2</v>
      </c>
      <c r="Z33">
        <v>4.6138763427734382E-2</v>
      </c>
      <c r="AA33">
        <v>1.463781595230103</v>
      </c>
      <c r="AB33">
        <v>2.4058599472045898</v>
      </c>
      <c r="AC33">
        <v>1.517009735107422E-2</v>
      </c>
      <c r="AD33">
        <v>1.7563298795401611E-2</v>
      </c>
      <c r="AE33">
        <v>3.010848603730543E-2</v>
      </c>
      <c r="AF33">
        <v>1.3803372135770149E-3</v>
      </c>
      <c r="AG33">
        <v>-0.1263582075427582</v>
      </c>
      <c r="AH33">
        <v>6.5027866847334387E-2</v>
      </c>
      <c r="AI33">
        <v>6.6650262326787917E-4</v>
      </c>
      <c r="AJ33">
        <v>1.7563298795401611E-2</v>
      </c>
      <c r="AK33">
        <v>3.010848603730543E-2</v>
      </c>
      <c r="AL33">
        <v>1.3803372135770149E-3</v>
      </c>
      <c r="AM33">
        <v>0.1263582075427582</v>
      </c>
      <c r="AN33">
        <v>6.5027866847334387E-2</v>
      </c>
      <c r="AO33">
        <v>6.6650262326787917E-4</v>
      </c>
      <c r="AP33">
        <v>263</v>
      </c>
      <c r="AQ33">
        <v>26.3</v>
      </c>
    </row>
    <row r="34" spans="1:43" x14ac:dyDescent="0.3">
      <c r="A34" t="s">
        <v>130</v>
      </c>
      <c r="F34" t="s">
        <v>130</v>
      </c>
      <c r="H34">
        <v>10</v>
      </c>
      <c r="J34">
        <v>10</v>
      </c>
      <c r="K34">
        <v>25.000001907348629</v>
      </c>
      <c r="L34">
        <v>3.5154253425686042</v>
      </c>
      <c r="M34">
        <v>0.49372031034961822</v>
      </c>
      <c r="N34">
        <v>9.0951049338837375</v>
      </c>
      <c r="O34">
        <v>54.267054491878113</v>
      </c>
      <c r="P34">
        <v>8.5977233478001178</v>
      </c>
      <c r="Q34">
        <v>5.1186668795924044</v>
      </c>
      <c r="R34">
        <v>0.16817388670323211</v>
      </c>
      <c r="S34">
        <v>0.91378706634746409</v>
      </c>
      <c r="T34">
        <v>1.6414301630161141E-2</v>
      </c>
      <c r="U34">
        <v>9.8791585241984379</v>
      </c>
      <c r="V34">
        <v>0.48725401278341163</v>
      </c>
      <c r="W34">
        <v>5.9562249404756301E-3</v>
      </c>
      <c r="X34">
        <v>0.55286097526550293</v>
      </c>
      <c r="Y34">
        <v>2.9864680767059331</v>
      </c>
      <c r="Z34">
        <v>7.5737953186035156E-2</v>
      </c>
      <c r="AA34">
        <v>35.957923889160163</v>
      </c>
      <c r="AB34">
        <v>2.3145337104797359</v>
      </c>
      <c r="AC34">
        <v>2.6385307312011719E-2</v>
      </c>
      <c r="AD34">
        <v>4.7838844610579349E-2</v>
      </c>
      <c r="AE34">
        <v>1.8508192739739311</v>
      </c>
      <c r="AF34">
        <v>1.8047402145971729E-3</v>
      </c>
      <c r="AG34">
        <v>0.18204707472518161</v>
      </c>
      <c r="AH34">
        <v>5.6672446073539252E-2</v>
      </c>
      <c r="AI34">
        <v>1.1636281634623429E-3</v>
      </c>
      <c r="AJ34">
        <v>4.7838844610579349E-2</v>
      </c>
      <c r="AK34">
        <v>1.8508192739739311</v>
      </c>
      <c r="AL34">
        <v>1.8047402145971729E-3</v>
      </c>
      <c r="AM34">
        <v>0.18204707472518161</v>
      </c>
      <c r="AN34">
        <v>5.6672446073539252E-2</v>
      </c>
      <c r="AO34">
        <v>1.1636281634623429E-3</v>
      </c>
      <c r="AP34">
        <v>217</v>
      </c>
      <c r="AQ34">
        <v>21.7</v>
      </c>
    </row>
    <row r="35" spans="1:43" x14ac:dyDescent="0.3">
      <c r="A35" t="s">
        <v>131</v>
      </c>
      <c r="F35" t="s">
        <v>131</v>
      </c>
      <c r="H35">
        <v>12</v>
      </c>
      <c r="J35">
        <v>10</v>
      </c>
      <c r="K35">
        <v>47</v>
      </c>
      <c r="L35">
        <v>0.76979093603145932</v>
      </c>
      <c r="M35">
        <v>0.53486488115640329</v>
      </c>
      <c r="N35">
        <v>14.36328763726317</v>
      </c>
      <c r="O35">
        <v>-3.8694680414082092</v>
      </c>
      <c r="P35">
        <v>44.740585986478827</v>
      </c>
      <c r="Q35">
        <v>7.3824231409364283E-2</v>
      </c>
      <c r="R35">
        <v>2.035691799236395E-2</v>
      </c>
      <c r="S35">
        <v>2.4984774890448511E-2</v>
      </c>
      <c r="T35">
        <v>3.0428800683135562E-3</v>
      </c>
      <c r="U35">
        <v>9.6638362905659816E-2</v>
      </c>
      <c r="V35">
        <v>0.3737717023808283</v>
      </c>
      <c r="W35">
        <v>6.7428692140128694E-4</v>
      </c>
      <c r="X35">
        <v>8.567279577255249E-2</v>
      </c>
      <c r="Y35">
        <v>8.7310910224914551E-2</v>
      </c>
      <c r="Z35">
        <v>1.541996002197266E-2</v>
      </c>
      <c r="AA35">
        <v>0.39409518241882319</v>
      </c>
      <c r="AB35">
        <v>1.661705017089844</v>
      </c>
      <c r="AC35">
        <v>2.938434481620789E-3</v>
      </c>
      <c r="AD35">
        <v>2.644473588804638E-2</v>
      </c>
      <c r="AE35">
        <v>4.6712311409248329E-2</v>
      </c>
      <c r="AF35">
        <v>2.1185122411802911E-4</v>
      </c>
      <c r="AG35">
        <v>-2.4974586137295082E-2</v>
      </c>
      <c r="AH35">
        <v>8.3541977410351055E-3</v>
      </c>
      <c r="AI35">
        <v>9.1336802094461982E-3</v>
      </c>
      <c r="AJ35">
        <v>2.644473588804638E-2</v>
      </c>
      <c r="AK35">
        <v>4.6712311409248329E-2</v>
      </c>
      <c r="AL35">
        <v>2.1185122411802911E-4</v>
      </c>
      <c r="AM35">
        <v>2.4974586137295082E-2</v>
      </c>
      <c r="AN35">
        <v>8.3541977410351055E-3</v>
      </c>
      <c r="AO35">
        <v>9.1336802094461982E-3</v>
      </c>
      <c r="AP35">
        <v>162</v>
      </c>
      <c r="AQ35">
        <v>16.2</v>
      </c>
    </row>
    <row r="36" spans="1:43" x14ac:dyDescent="0.3">
      <c r="A36" t="s">
        <v>132</v>
      </c>
      <c r="F36" t="s">
        <v>132</v>
      </c>
      <c r="H36">
        <v>12</v>
      </c>
      <c r="J36">
        <v>0</v>
      </c>
      <c r="K36">
        <v>0</v>
      </c>
      <c r="L36">
        <v>2.1308631276431149</v>
      </c>
      <c r="M36">
        <v>0.60569107369200825</v>
      </c>
      <c r="N36">
        <v>14.228457385546539</v>
      </c>
      <c r="O36">
        <v>-3.8672976771446121</v>
      </c>
      <c r="P36">
        <v>44.757173655784293</v>
      </c>
      <c r="Q36">
        <v>7.3813255697692912E-2</v>
      </c>
      <c r="R36">
        <v>3.7821697275527352E-2</v>
      </c>
      <c r="S36">
        <v>2.987027599322141E-2</v>
      </c>
      <c r="T36">
        <v>6.9468557843242167E-3</v>
      </c>
      <c r="U36">
        <v>8.4590147291354084E-2</v>
      </c>
      <c r="V36">
        <v>0.45506108176611731</v>
      </c>
      <c r="W36">
        <v>5.9655843524676741E-4</v>
      </c>
      <c r="X36">
        <v>0.1861915588378906</v>
      </c>
      <c r="Y36">
        <v>0.1109825968742371</v>
      </c>
      <c r="Z36">
        <v>4.3250083923339837E-2</v>
      </c>
      <c r="AA36">
        <v>0.3762969970703125</v>
      </c>
      <c r="AB36">
        <v>2.1956138610839839</v>
      </c>
      <c r="AC36">
        <v>3.314927220344543E-3</v>
      </c>
      <c r="AD36">
        <v>1.774947287081776E-2</v>
      </c>
      <c r="AE36">
        <v>4.931602477009648E-2</v>
      </c>
      <c r="AF36">
        <v>4.88236749500401E-4</v>
      </c>
      <c r="AG36">
        <v>-2.1873192692477329E-2</v>
      </c>
      <c r="AH36">
        <v>1.0167332845140599E-2</v>
      </c>
      <c r="AI36">
        <v>8.0819959722412474E-3</v>
      </c>
      <c r="AJ36">
        <v>1.774947287081776E-2</v>
      </c>
      <c r="AK36">
        <v>4.931602477009648E-2</v>
      </c>
      <c r="AL36">
        <v>4.88236749500401E-4</v>
      </c>
      <c r="AM36">
        <v>2.1873192692477329E-2</v>
      </c>
      <c r="AN36">
        <v>1.0167332845140599E-2</v>
      </c>
      <c r="AO36">
        <v>8.0819959722412474E-3</v>
      </c>
      <c r="AP36">
        <v>292</v>
      </c>
      <c r="AQ36">
        <v>29.2</v>
      </c>
    </row>
    <row r="39" spans="1:43" ht="15" thickBot="1" x14ac:dyDescent="0.35"/>
    <row r="40" spans="1:43" ht="15" thickBot="1" x14ac:dyDescent="0.35">
      <c r="G40" s="62">
        <v>45828</v>
      </c>
      <c r="H40" s="55" t="s">
        <v>264</v>
      </c>
      <c r="I40" s="107" t="s">
        <v>239</v>
      </c>
      <c r="J40" s="105"/>
      <c r="K40" s="105"/>
      <c r="L40" s="105"/>
      <c r="M40" s="105"/>
      <c r="N40" s="106"/>
      <c r="O40" s="107" t="s">
        <v>240</v>
      </c>
      <c r="P40" s="105"/>
      <c r="Q40" s="105"/>
      <c r="R40" s="105"/>
      <c r="S40" s="105"/>
      <c r="T40" s="106"/>
      <c r="U40" s="108" t="s">
        <v>262</v>
      </c>
      <c r="V40" s="105"/>
      <c r="W40" s="105"/>
      <c r="X40" s="105"/>
      <c r="Y40" s="105"/>
      <c r="Z40" s="106"/>
    </row>
    <row r="41" spans="1:43" x14ac:dyDescent="0.3">
      <c r="H41" s="39" t="s">
        <v>258</v>
      </c>
      <c r="I41" s="66" t="s">
        <v>238</v>
      </c>
      <c r="J41" s="22" t="s">
        <v>242</v>
      </c>
      <c r="K41" s="3" t="s">
        <v>243</v>
      </c>
      <c r="L41" s="3" t="s">
        <v>244</v>
      </c>
      <c r="M41" s="3" t="s">
        <v>245</v>
      </c>
      <c r="N41" s="18" t="s">
        <v>259</v>
      </c>
      <c r="O41" s="66" t="s">
        <v>238</v>
      </c>
      <c r="P41" s="22" t="s">
        <v>242</v>
      </c>
      <c r="Q41" s="3" t="s">
        <v>243</v>
      </c>
      <c r="R41" s="3" t="s">
        <v>244</v>
      </c>
      <c r="S41" s="3" t="s">
        <v>245</v>
      </c>
      <c r="T41" s="18" t="s">
        <v>259</v>
      </c>
      <c r="U41" s="50" t="s">
        <v>238</v>
      </c>
      <c r="V41" s="22" t="s">
        <v>242</v>
      </c>
      <c r="W41" s="3" t="s">
        <v>243</v>
      </c>
      <c r="X41" s="3" t="s">
        <v>244</v>
      </c>
      <c r="Y41" s="3" t="s">
        <v>245</v>
      </c>
      <c r="Z41" s="18" t="s">
        <v>259</v>
      </c>
    </row>
    <row r="42" spans="1:43" x14ac:dyDescent="0.3">
      <c r="H42" s="83">
        <v>0</v>
      </c>
      <c r="I42" s="67">
        <f t="shared" ref="I42:I51" si="0">L12</f>
        <v>1.6262661540830461</v>
      </c>
      <c r="J42" s="51">
        <f t="shared" ref="J42:J51" si="1">M12</f>
        <v>0.18995035665260779</v>
      </c>
      <c r="K42" s="51">
        <f t="shared" ref="K42:K51" si="2">N12</f>
        <v>7.6389708016369804</v>
      </c>
      <c r="L42" s="51">
        <f t="shared" ref="L42:L51" si="3">O12</f>
        <v>-0.92709618679977757</v>
      </c>
      <c r="M42" s="51">
        <f t="shared" ref="M42:M51" si="4">P12</f>
        <v>12.08166636905155</v>
      </c>
      <c r="N42" s="51">
        <f t="shared" ref="N42:N51" si="5">Q12</f>
        <v>7.5611078391204014</v>
      </c>
      <c r="O42" s="67"/>
      <c r="P42" s="51"/>
      <c r="Q42" s="51"/>
      <c r="R42" s="51"/>
      <c r="S42" s="51"/>
      <c r="T42" s="51"/>
      <c r="U42" s="51"/>
      <c r="V42" s="43"/>
      <c r="W42" s="44"/>
      <c r="X42" s="44"/>
      <c r="Y42" s="44"/>
      <c r="Z42" s="46"/>
    </row>
    <row r="43" spans="1:43" x14ac:dyDescent="0.3">
      <c r="H43" s="83">
        <v>10</v>
      </c>
      <c r="I43" s="67">
        <f t="shared" si="0"/>
        <v>1.854666907628377</v>
      </c>
      <c r="J43" s="51">
        <f t="shared" si="1"/>
        <v>0.16434435931841529</v>
      </c>
      <c r="K43" s="51">
        <f t="shared" si="2"/>
        <v>7.6930052541097007</v>
      </c>
      <c r="L43" s="51">
        <f t="shared" si="3"/>
        <v>-3.7128083286285398</v>
      </c>
      <c r="M43" s="51">
        <f t="shared" si="4"/>
        <v>10.233003921508789</v>
      </c>
      <c r="N43" s="51">
        <f t="shared" si="5"/>
        <v>7.3397218589782716</v>
      </c>
      <c r="O43" s="67">
        <f t="shared" ref="O43:T43" si="6">L29</f>
        <v>0.49079665268717698</v>
      </c>
      <c r="P43" s="51">
        <f t="shared" si="6"/>
        <v>0.35785454476425532</v>
      </c>
      <c r="Q43" s="51">
        <f t="shared" si="6"/>
        <v>7.7782501575689729</v>
      </c>
      <c r="R43" s="51">
        <f t="shared" si="6"/>
        <v>390.46247965194272</v>
      </c>
      <c r="S43" s="51">
        <f t="shared" si="6"/>
        <v>116.02371795068289</v>
      </c>
      <c r="T43" s="51">
        <f t="shared" si="6"/>
        <v>7.2424790616225634</v>
      </c>
      <c r="U43" s="51"/>
      <c r="V43" s="43"/>
      <c r="W43" s="44"/>
      <c r="X43" s="44"/>
      <c r="Y43" s="44"/>
      <c r="Z43" s="46"/>
    </row>
    <row r="44" spans="1:43" x14ac:dyDescent="0.3">
      <c r="H44" s="83">
        <v>20</v>
      </c>
      <c r="I44" s="67">
        <f t="shared" si="0"/>
        <v>2.2310613257228038</v>
      </c>
      <c r="J44" s="51">
        <f t="shared" si="1"/>
        <v>0.1547212096928812</v>
      </c>
      <c r="K44" s="51">
        <f t="shared" si="2"/>
        <v>7.808600808075707</v>
      </c>
      <c r="L44" s="51">
        <f t="shared" si="3"/>
        <v>-3.7696080665470282</v>
      </c>
      <c r="M44" s="51">
        <f t="shared" si="4"/>
        <v>9.8044463503102399</v>
      </c>
      <c r="N44" s="51">
        <f t="shared" si="5"/>
        <v>7.0766742340182374</v>
      </c>
      <c r="O44" s="67">
        <f t="shared" ref="O44:T44" si="7">L22</f>
        <v>0.56818574869964888</v>
      </c>
      <c r="P44" s="51">
        <f t="shared" si="7"/>
        <v>0.65695422149664107</v>
      </c>
      <c r="Q44" s="51">
        <f t="shared" si="7"/>
        <v>7.7885179091533274</v>
      </c>
      <c r="R44" s="51">
        <f t="shared" si="7"/>
        <v>337.22694278870568</v>
      </c>
      <c r="S44" s="51">
        <f t="shared" si="7"/>
        <v>82.012603629853331</v>
      </c>
      <c r="T44" s="51">
        <f t="shared" si="7"/>
        <v>7.0411096992138367</v>
      </c>
      <c r="U44" s="51">
        <f t="shared" ref="U44:Z47" si="8">L30</f>
        <v>0.65566648074656453</v>
      </c>
      <c r="V44" s="51">
        <f t="shared" si="8"/>
        <v>0.42338293633603169</v>
      </c>
      <c r="W44" s="51">
        <f t="shared" si="8"/>
        <v>7.8748570872009349</v>
      </c>
      <c r="X44" s="51">
        <f t="shared" si="8"/>
        <v>282.48594371550672</v>
      </c>
      <c r="Y44" s="51">
        <f t="shared" si="8"/>
        <v>65.070850932270019</v>
      </c>
      <c r="Z44" s="51">
        <f t="shared" si="8"/>
        <v>6.996304533350358</v>
      </c>
    </row>
    <row r="45" spans="1:43" x14ac:dyDescent="0.3">
      <c r="H45" s="83">
        <v>30</v>
      </c>
      <c r="I45" s="67">
        <f t="shared" si="0"/>
        <v>3.092488824118798</v>
      </c>
      <c r="J45" s="51">
        <f t="shared" si="1"/>
        <v>0.18692435723560341</v>
      </c>
      <c r="K45" s="51">
        <f t="shared" si="2"/>
        <v>7.9300003244141681</v>
      </c>
      <c r="L45" s="51">
        <f t="shared" si="3"/>
        <v>-3.8480360178164168</v>
      </c>
      <c r="M45" s="51">
        <f t="shared" si="4"/>
        <v>8.9156457683882042</v>
      </c>
      <c r="N45" s="51">
        <f t="shared" si="5"/>
        <v>6.7732495478319503</v>
      </c>
      <c r="O45" s="67"/>
      <c r="P45" s="51"/>
      <c r="Q45" s="51"/>
      <c r="R45" s="51"/>
      <c r="S45" s="51"/>
      <c r="T45" s="51"/>
      <c r="U45" s="51">
        <f t="shared" si="8"/>
        <v>1.0790356038416491</v>
      </c>
      <c r="V45" s="51">
        <f t="shared" si="8"/>
        <v>2.558098801536651</v>
      </c>
      <c r="W45" s="51">
        <f t="shared" si="8"/>
        <v>7.9337710667863677</v>
      </c>
      <c r="X45" s="51">
        <f t="shared" si="8"/>
        <v>35.098784399877623</v>
      </c>
      <c r="Y45" s="51">
        <f t="shared" si="8"/>
        <v>6.1447435445423366</v>
      </c>
      <c r="Z45" s="51">
        <f t="shared" si="8"/>
        <v>6.7476148793667177</v>
      </c>
    </row>
    <row r="46" spans="1:43" x14ac:dyDescent="0.3">
      <c r="H46" s="84">
        <v>40</v>
      </c>
      <c r="I46" s="71">
        <f t="shared" si="0"/>
        <v>4.6168553722438528</v>
      </c>
      <c r="J46" s="71">
        <f t="shared" si="1"/>
        <v>0.20287043372196939</v>
      </c>
      <c r="K46" s="71">
        <f t="shared" si="2"/>
        <v>8.0862204167380263</v>
      </c>
      <c r="L46" s="71">
        <f t="shared" si="3"/>
        <v>-3.764561540689042</v>
      </c>
      <c r="M46" s="71">
        <f t="shared" si="4"/>
        <v>7.9187805061909691</v>
      </c>
      <c r="N46" s="71">
        <f t="shared" si="5"/>
        <v>6.4019798947804007</v>
      </c>
      <c r="O46" s="71">
        <f t="shared" ref="O46:O51" si="9">L23</f>
        <v>2.4805669202524072</v>
      </c>
      <c r="P46" s="71">
        <f t="shared" ref="P46:P51" si="10">M23</f>
        <v>0.13227179920136489</v>
      </c>
      <c r="Q46" s="71">
        <f t="shared" ref="Q46:Q51" si="11">N23</f>
        <v>8.0634636542376352</v>
      </c>
      <c r="R46" s="71">
        <f t="shared" ref="R46:R51" si="12">O23</f>
        <v>89.569224469801952</v>
      </c>
      <c r="S46" s="71">
        <f t="shared" ref="S46:S51" si="13">P23</f>
        <v>13.63387213594773</v>
      </c>
      <c r="T46" s="71">
        <f t="shared" ref="T46:T51" si="14">Q23</f>
        <v>6.4020931931102973</v>
      </c>
      <c r="U46" s="71">
        <f t="shared" si="8"/>
        <v>2.9570275650123241</v>
      </c>
      <c r="V46" s="71">
        <f t="shared" si="8"/>
        <v>0.58236763190111351</v>
      </c>
      <c r="W46" s="71">
        <f t="shared" si="8"/>
        <v>8.06665252033293</v>
      </c>
      <c r="X46" s="71">
        <f t="shared" si="8"/>
        <v>4.0073681572558346</v>
      </c>
      <c r="Y46" s="71">
        <f t="shared" si="8"/>
        <v>7.4217670445615136</v>
      </c>
      <c r="Z46" s="71">
        <f t="shared" si="8"/>
        <v>6.4015355863719403</v>
      </c>
    </row>
    <row r="47" spans="1:43" x14ac:dyDescent="0.3">
      <c r="H47" s="83">
        <v>50</v>
      </c>
      <c r="I47" s="67">
        <f t="shared" si="0"/>
        <v>5.7978659864572366</v>
      </c>
      <c r="J47" s="51">
        <f t="shared" si="1"/>
        <v>0.23459246699626629</v>
      </c>
      <c r="K47" s="51">
        <f t="shared" si="2"/>
        <v>8.2978520173292889</v>
      </c>
      <c r="L47" s="51">
        <f t="shared" si="3"/>
        <v>-3.585503085943369</v>
      </c>
      <c r="M47" s="51">
        <f t="shared" si="4"/>
        <v>7.4355178451538082</v>
      </c>
      <c r="N47" s="51">
        <f t="shared" si="5"/>
        <v>5.9373436355590821</v>
      </c>
      <c r="O47" s="67">
        <f>L24</f>
        <v>3.829995469252268</v>
      </c>
      <c r="P47" s="51">
        <f t="shared" si="10"/>
        <v>1.1402627829048371</v>
      </c>
      <c r="Q47" s="51">
        <f t="shared" si="11"/>
        <v>8.2842389663060505</v>
      </c>
      <c r="R47" s="51">
        <f t="shared" si="12"/>
        <v>16.872348263528611</v>
      </c>
      <c r="S47" s="51">
        <f t="shared" si="13"/>
        <v>3.7942198428842762</v>
      </c>
      <c r="T47" s="51">
        <f t="shared" si="14"/>
        <v>5.9388966427909002</v>
      </c>
      <c r="U47" s="51">
        <f t="shared" si="8"/>
        <v>4.1184290080922636</v>
      </c>
      <c r="V47" s="51">
        <f t="shared" si="8"/>
        <v>0.64687640698690374</v>
      </c>
      <c r="W47" s="51">
        <f t="shared" si="8"/>
        <v>8.2705761071846968</v>
      </c>
      <c r="X47" s="51">
        <f t="shared" si="8"/>
        <v>-2.909152615659591</v>
      </c>
      <c r="Y47" s="51">
        <f t="shared" si="8"/>
        <v>7.2162557645442371</v>
      </c>
      <c r="Z47" s="51">
        <f t="shared" si="8"/>
        <v>5.940596248713736</v>
      </c>
    </row>
    <row r="48" spans="1:43" x14ac:dyDescent="0.3">
      <c r="H48" s="84">
        <v>60</v>
      </c>
      <c r="I48" s="71">
        <f t="shared" si="0"/>
        <v>6.2121313493698844</v>
      </c>
      <c r="J48" s="71">
        <f t="shared" si="1"/>
        <v>0.20738761272514239</v>
      </c>
      <c r="K48" s="71">
        <f t="shared" si="2"/>
        <v>9.0699046216905117</v>
      </c>
      <c r="L48" s="71">
        <f t="shared" si="3"/>
        <v>-3.204131324775517</v>
      </c>
      <c r="M48" s="71">
        <f t="shared" si="4"/>
        <v>6.5374224726110697</v>
      </c>
      <c r="N48" s="71">
        <f t="shared" si="5"/>
        <v>5.1415430679917344</v>
      </c>
      <c r="O48" s="71">
        <f t="shared" si="9"/>
        <v>1.803917894020179</v>
      </c>
      <c r="P48" s="71">
        <f t="shared" si="10"/>
        <v>1.4255914105854179</v>
      </c>
      <c r="Q48" s="71">
        <f t="shared" si="11"/>
        <v>9.1100103579327509</v>
      </c>
      <c r="R48" s="71">
        <f t="shared" si="12"/>
        <v>296.14844628655197</v>
      </c>
      <c r="S48" s="71">
        <f t="shared" si="13"/>
        <v>21.345243503011591</v>
      </c>
      <c r="T48" s="71">
        <f t="shared" si="14"/>
        <v>5.0769402778547033</v>
      </c>
      <c r="U48" s="71"/>
      <c r="V48" s="73"/>
      <c r="W48" s="74"/>
      <c r="X48" s="74"/>
      <c r="Y48" s="74"/>
      <c r="Z48" s="75"/>
    </row>
    <row r="49" spans="7:26" x14ac:dyDescent="0.3">
      <c r="H49" s="83">
        <v>70</v>
      </c>
      <c r="I49" s="67">
        <f t="shared" si="0"/>
        <v>11.913249562624779</v>
      </c>
      <c r="J49" s="51">
        <f t="shared" si="1"/>
        <v>0.36275598305077278</v>
      </c>
      <c r="K49" s="51">
        <f t="shared" si="2"/>
        <v>9.3895839294069052</v>
      </c>
      <c r="L49" s="51">
        <f t="shared" si="3"/>
        <v>-2.8985735019319292</v>
      </c>
      <c r="M49" s="51">
        <f t="shared" si="4"/>
        <v>4.0409340606207733</v>
      </c>
      <c r="N49" s="51">
        <f t="shared" si="5"/>
        <v>4.4340320805233899</v>
      </c>
      <c r="O49" s="67">
        <f t="shared" si="9"/>
        <v>8.845218171428531</v>
      </c>
      <c r="P49" s="51">
        <f t="shared" si="10"/>
        <v>1.029280469086671</v>
      </c>
      <c r="Q49" s="51">
        <f t="shared" si="11"/>
        <v>9.3159046987621803</v>
      </c>
      <c r="R49" s="51">
        <f t="shared" si="12"/>
        <v>11.981145773918181</v>
      </c>
      <c r="S49" s="51">
        <f t="shared" si="13"/>
        <v>3.4877773366364719</v>
      </c>
      <c r="T49" s="51">
        <f t="shared" si="14"/>
        <v>4.4336873746851584</v>
      </c>
      <c r="U49" s="51"/>
      <c r="V49" s="43"/>
      <c r="W49" s="44"/>
      <c r="X49" s="44"/>
      <c r="Y49" s="44"/>
      <c r="Z49" s="46"/>
    </row>
    <row r="50" spans="7:26" x14ac:dyDescent="0.3">
      <c r="H50" s="84">
        <v>80</v>
      </c>
      <c r="I50" s="71">
        <f t="shared" si="0"/>
        <v>13.407323275078051</v>
      </c>
      <c r="J50" s="71">
        <f t="shared" si="1"/>
        <v>6.9067816850720867</v>
      </c>
      <c r="K50" s="71">
        <f t="shared" si="2"/>
        <v>9.7394431529812522</v>
      </c>
      <c r="L50" s="71">
        <f t="shared" si="3"/>
        <v>-2.714096789765315</v>
      </c>
      <c r="M50" s="71">
        <f t="shared" si="4"/>
        <v>3.9123584210980429</v>
      </c>
      <c r="N50" s="71">
        <f t="shared" si="5"/>
        <v>3.503756098031567</v>
      </c>
      <c r="O50" s="70">
        <f t="shared" si="9"/>
        <v>8.293856131491987</v>
      </c>
      <c r="P50" s="70">
        <f t="shared" si="10"/>
        <v>6.1169549642779124</v>
      </c>
      <c r="Q50" s="70">
        <f t="shared" si="11"/>
        <v>9.7255611546383793</v>
      </c>
      <c r="R50" s="70">
        <f t="shared" si="12"/>
        <v>-2.433188507892686</v>
      </c>
      <c r="S50" s="70">
        <f t="shared" si="13"/>
        <v>2.851923980472149</v>
      </c>
      <c r="T50" s="70">
        <f t="shared" si="14"/>
        <v>3.4954787791567208</v>
      </c>
      <c r="U50" s="70"/>
      <c r="V50" s="76"/>
      <c r="W50" s="77"/>
      <c r="X50" s="77"/>
      <c r="Y50" s="77"/>
      <c r="Z50" s="78"/>
    </row>
    <row r="51" spans="7:26" ht="15" thickBot="1" x14ac:dyDescent="0.35">
      <c r="H51" s="85">
        <v>100</v>
      </c>
      <c r="I51" s="68">
        <f t="shared" si="0"/>
        <v>10.36785233710423</v>
      </c>
      <c r="J51" s="52">
        <f t="shared" si="1"/>
        <v>2.0281075534741739</v>
      </c>
      <c r="K51" s="52">
        <f t="shared" si="2"/>
        <v>11.21896383782064</v>
      </c>
      <c r="L51" s="52">
        <f t="shared" si="3"/>
        <v>-1.0038257087311471</v>
      </c>
      <c r="M51" s="52">
        <f t="shared" si="4"/>
        <v>3.739052492232362</v>
      </c>
      <c r="N51" s="52">
        <f t="shared" si="5"/>
        <v>5.7819532145830722E-2</v>
      </c>
      <c r="O51" s="69">
        <f t="shared" si="9"/>
        <v>5.7941024212504546</v>
      </c>
      <c r="P51" s="49">
        <f t="shared" si="10"/>
        <v>14.243771155601319</v>
      </c>
      <c r="Q51" s="49">
        <f t="shared" si="11"/>
        <v>11.15710807001868</v>
      </c>
      <c r="R51" s="49">
        <f t="shared" si="12"/>
        <v>-1.01399813369263</v>
      </c>
      <c r="S51" s="49">
        <f t="shared" si="13"/>
        <v>2.66756825280744</v>
      </c>
      <c r="T51" s="49">
        <f t="shared" si="14"/>
        <v>5.3122300079395612E-2</v>
      </c>
      <c r="U51" s="49"/>
      <c r="V51" s="40"/>
      <c r="W51" s="35"/>
      <c r="X51" s="35"/>
      <c r="Y51" s="35"/>
      <c r="Z51" s="36"/>
    </row>
    <row r="57" spans="7:26" ht="15" thickBot="1" x14ac:dyDescent="0.35"/>
    <row r="58" spans="7:26" ht="15" thickBot="1" x14ac:dyDescent="0.35">
      <c r="G58" s="62">
        <v>45831</v>
      </c>
      <c r="H58" s="33" t="s">
        <v>264</v>
      </c>
      <c r="I58" s="107" t="s">
        <v>239</v>
      </c>
      <c r="J58" s="105"/>
      <c r="K58" s="105"/>
      <c r="L58" s="105"/>
      <c r="M58" s="105"/>
      <c r="N58" s="106"/>
      <c r="O58" s="107" t="s">
        <v>240</v>
      </c>
      <c r="P58" s="105"/>
      <c r="Q58" s="105"/>
      <c r="R58" s="105"/>
      <c r="S58" s="105"/>
      <c r="T58" s="106"/>
      <c r="U58" s="107" t="s">
        <v>262</v>
      </c>
      <c r="V58" s="105"/>
      <c r="W58" s="105"/>
      <c r="X58" s="105"/>
      <c r="Y58" s="105"/>
      <c r="Z58" s="106"/>
    </row>
    <row r="59" spans="7:26" x14ac:dyDescent="0.3">
      <c r="H59" s="30" t="s">
        <v>258</v>
      </c>
      <c r="I59" s="66" t="s">
        <v>238</v>
      </c>
      <c r="J59" s="22" t="s">
        <v>242</v>
      </c>
      <c r="K59" s="3" t="s">
        <v>243</v>
      </c>
      <c r="L59" s="3" t="s">
        <v>244</v>
      </c>
      <c r="M59" s="3" t="s">
        <v>245</v>
      </c>
      <c r="N59" s="18" t="s">
        <v>259</v>
      </c>
      <c r="O59" s="66" t="s">
        <v>238</v>
      </c>
      <c r="P59" s="22" t="s">
        <v>242</v>
      </c>
      <c r="Q59" s="3" t="s">
        <v>243</v>
      </c>
      <c r="R59" s="3" t="s">
        <v>244</v>
      </c>
      <c r="S59" s="3" t="s">
        <v>245</v>
      </c>
      <c r="T59" s="18" t="s">
        <v>259</v>
      </c>
      <c r="U59" s="50" t="s">
        <v>238</v>
      </c>
      <c r="V59" s="22" t="s">
        <v>242</v>
      </c>
      <c r="W59" s="3" t="s">
        <v>243</v>
      </c>
      <c r="X59" s="3" t="s">
        <v>244</v>
      </c>
      <c r="Y59" s="3" t="s">
        <v>245</v>
      </c>
      <c r="Z59" s="18" t="s">
        <v>259</v>
      </c>
    </row>
    <row r="60" spans="7:26" x14ac:dyDescent="0.3">
      <c r="H60" s="51">
        <v>20</v>
      </c>
      <c r="I60" s="67">
        <v>2.016392582428908</v>
      </c>
      <c r="J60" s="53">
        <v>-0.30227295575503582</v>
      </c>
      <c r="K60" s="53">
        <v>7.9951871597838258</v>
      </c>
      <c r="L60" s="53">
        <v>-2.8853388613093638</v>
      </c>
      <c r="M60" s="53">
        <v>3.5037656339580669</v>
      </c>
      <c r="N60" s="53">
        <v>6.982819496752497</v>
      </c>
      <c r="O60" s="67">
        <v>0.72619223304920721</v>
      </c>
      <c r="P60" s="53">
        <v>0.21080408825849489</v>
      </c>
      <c r="Q60" s="53">
        <v>8.0215142005019722</v>
      </c>
      <c r="R60" s="53">
        <v>238.26484531826441</v>
      </c>
      <c r="S60" s="53">
        <v>57.763057470321662</v>
      </c>
      <c r="T60" s="53">
        <v>6.9581265866756441</v>
      </c>
      <c r="U60" s="51">
        <v>0.75046559927391743</v>
      </c>
      <c r="V60" s="53">
        <v>1.2759133589626681</v>
      </c>
      <c r="W60" s="53">
        <v>7.9916732749546009</v>
      </c>
      <c r="X60" s="53">
        <v>102.53460556127</v>
      </c>
      <c r="Y60" s="53">
        <v>18.55498117501309</v>
      </c>
      <c r="Z60" s="53">
        <v>6.9792641595879754</v>
      </c>
    </row>
    <row r="61" spans="7:26" x14ac:dyDescent="0.3">
      <c r="H61" s="51">
        <v>30</v>
      </c>
      <c r="I61" s="67">
        <v>2.6932081442612872</v>
      </c>
      <c r="J61" s="53">
        <v>-0.26592271579036642</v>
      </c>
      <c r="K61" s="53">
        <v>8.1344300464128434</v>
      </c>
      <c r="L61" s="53">
        <v>-2.9373143893613411</v>
      </c>
      <c r="M61" s="53">
        <v>2.7413962585458691</v>
      </c>
      <c r="N61" s="53">
        <v>6.6803196937807154</v>
      </c>
      <c r="O61" s="67">
        <v>1.2864928827522699</v>
      </c>
      <c r="P61" s="53">
        <v>-2.163728263215249</v>
      </c>
      <c r="Q61" s="53">
        <v>8.1104571502401228</v>
      </c>
      <c r="R61" s="53">
        <v>161.94915567717939</v>
      </c>
      <c r="S61" s="53">
        <v>35.608590717197202</v>
      </c>
      <c r="T61" s="53">
        <v>6.6794446512779091</v>
      </c>
      <c r="U61" s="56"/>
      <c r="V61" s="56"/>
      <c r="W61" s="56"/>
      <c r="X61" s="56"/>
      <c r="Y61" s="56"/>
      <c r="Z61" s="56"/>
    </row>
    <row r="62" spans="7:26" x14ac:dyDescent="0.3">
      <c r="H62" s="71">
        <v>40</v>
      </c>
      <c r="I62" s="71">
        <v>4.2064125120120499</v>
      </c>
      <c r="J62" s="72">
        <v>-0.23511240898928129</v>
      </c>
      <c r="K62" s="72">
        <v>8.2717982012443141</v>
      </c>
      <c r="L62" s="72">
        <v>-2.8201443013470961</v>
      </c>
      <c r="M62" s="72">
        <v>2.723453590969148</v>
      </c>
      <c r="N62" s="72">
        <v>6.3249335625972547</v>
      </c>
      <c r="O62" s="71">
        <v>0.76598710839792805</v>
      </c>
      <c r="P62" s="72">
        <v>8.2087244624676909</v>
      </c>
      <c r="Q62" s="72">
        <v>8.2334765647509087</v>
      </c>
      <c r="R62" s="72">
        <v>70.51704136629283</v>
      </c>
      <c r="S62" s="72">
        <v>11.221254388738121</v>
      </c>
      <c r="T62" s="72">
        <v>6.3321571638865501</v>
      </c>
      <c r="U62" s="56"/>
      <c r="V62" s="56"/>
      <c r="W62" s="56"/>
      <c r="X62" s="56"/>
      <c r="Y62" s="56"/>
      <c r="Z62" s="56"/>
    </row>
    <row r="63" spans="7:26" x14ac:dyDescent="0.3">
      <c r="H63" s="51">
        <v>50</v>
      </c>
      <c r="I63" s="67">
        <v>5.5773089576263084</v>
      </c>
      <c r="J63" s="53">
        <v>-0.42873960547579348</v>
      </c>
      <c r="K63" s="53">
        <v>8.47315137876374</v>
      </c>
      <c r="L63" s="53">
        <v>-2.7232715384238859</v>
      </c>
      <c r="M63" s="53">
        <v>2.405154492921147</v>
      </c>
      <c r="N63" s="53">
        <v>5.8680533366170273</v>
      </c>
      <c r="O63" s="67">
        <v>1.5819919546995</v>
      </c>
      <c r="P63" s="53">
        <v>10.579261504966791</v>
      </c>
      <c r="Q63" s="53">
        <v>8.4188733592288187</v>
      </c>
      <c r="R63" s="53">
        <v>12.763516490013551</v>
      </c>
      <c r="S63" s="53">
        <v>3.301829179393426</v>
      </c>
      <c r="T63" s="53">
        <v>5.8905894121595921</v>
      </c>
      <c r="U63" s="51">
        <v>1.7864867687884869</v>
      </c>
      <c r="V63" s="53">
        <v>8.4878722463900615</v>
      </c>
      <c r="W63" s="53">
        <v>8.4190127239517487</v>
      </c>
      <c r="X63" s="53">
        <v>0.65912964878498193</v>
      </c>
      <c r="Y63" s="53">
        <v>2.6457681809223539</v>
      </c>
      <c r="Z63" s="53">
        <v>5.8872186059279068</v>
      </c>
    </row>
    <row r="64" spans="7:26" x14ac:dyDescent="0.3">
      <c r="H64" s="71">
        <v>60</v>
      </c>
      <c r="I64" s="71">
        <v>5.6071590618653726</v>
      </c>
      <c r="J64" s="72">
        <v>-0.42306063909900382</v>
      </c>
      <c r="K64" s="72">
        <v>9.2705454239870768</v>
      </c>
      <c r="L64" s="72">
        <v>-2.1722504710131152</v>
      </c>
      <c r="M64" s="72">
        <v>2.3420552577883158</v>
      </c>
      <c r="N64" s="72">
        <v>5.0698103700729611</v>
      </c>
      <c r="O64" s="71">
        <v>2.4131467959641641</v>
      </c>
      <c r="P64" s="72">
        <v>0.99406896720860383</v>
      </c>
      <c r="Q64" s="72">
        <v>9.302608633504331</v>
      </c>
      <c r="R64" s="72">
        <v>231.5266355249102</v>
      </c>
      <c r="S64" s="72">
        <v>15.67844479909607</v>
      </c>
      <c r="T64" s="72">
        <v>5.0280412231062606</v>
      </c>
      <c r="U64" s="71">
        <v>2.5685490687239652</v>
      </c>
      <c r="V64" s="72">
        <v>2.150801053822132</v>
      </c>
      <c r="W64" s="72">
        <v>9.2522561986853731</v>
      </c>
      <c r="X64" s="72">
        <v>79.742075446937676</v>
      </c>
      <c r="Y64" s="72">
        <v>5.2275350047356657</v>
      </c>
      <c r="Z64" s="72">
        <v>5.0682969460308769</v>
      </c>
    </row>
    <row r="65" spans="7:26" x14ac:dyDescent="0.3">
      <c r="H65" s="51">
        <v>70</v>
      </c>
      <c r="I65" s="67">
        <v>12.417720114319669</v>
      </c>
      <c r="J65" s="53">
        <v>-0.104895698225073</v>
      </c>
      <c r="K65" s="53">
        <v>9.5368891055586893</v>
      </c>
      <c r="L65" s="53">
        <v>-1.923607585761526</v>
      </c>
      <c r="M65" s="53">
        <v>2.476179334510296</v>
      </c>
      <c r="N65" s="53">
        <v>4.3867818021832941</v>
      </c>
      <c r="O65" s="67">
        <v>10.14533667610988</v>
      </c>
      <c r="P65" s="53">
        <v>-1.3547127826076639</v>
      </c>
      <c r="Q65" s="53">
        <v>9.4846906092474956</v>
      </c>
      <c r="R65" s="53">
        <v>6.5761875966472809</v>
      </c>
      <c r="S65" s="53">
        <v>2.7227159640170329</v>
      </c>
      <c r="T65" s="53">
        <v>4.4020535549822384</v>
      </c>
      <c r="U65" s="51">
        <v>9.7767888559859877</v>
      </c>
      <c r="V65" s="53">
        <v>3.5231644557256518</v>
      </c>
      <c r="W65" s="53">
        <v>9.4818753650936944</v>
      </c>
      <c r="X65" s="53">
        <v>1.66573814278022</v>
      </c>
      <c r="Y65" s="53">
        <v>2.4912574628410988</v>
      </c>
      <c r="Z65" s="53">
        <v>4.4044093502201553</v>
      </c>
    </row>
    <row r="66" spans="7:26" x14ac:dyDescent="0.3">
      <c r="H66" s="71">
        <v>80</v>
      </c>
      <c r="I66" s="71">
        <v>14.138469667491799</v>
      </c>
      <c r="J66" s="72">
        <v>-0.25205270727416001</v>
      </c>
      <c r="K66" s="72">
        <v>9.8051942494101159</v>
      </c>
      <c r="L66" s="72">
        <v>-1.771404969299625</v>
      </c>
      <c r="M66" s="72">
        <v>2.1119568430021141</v>
      </c>
      <c r="N66" s="72">
        <v>3.487632046559614</v>
      </c>
      <c r="O66" s="71">
        <v>7.0738231776673119</v>
      </c>
      <c r="P66" s="72">
        <v>12.57717994054159</v>
      </c>
      <c r="Q66" s="72">
        <v>9.8471118903454435</v>
      </c>
      <c r="R66" s="72">
        <v>-1.570289254188538</v>
      </c>
      <c r="S66" s="72">
        <v>2.5372476907423991</v>
      </c>
      <c r="T66" s="72">
        <v>3.4781644482671479</v>
      </c>
      <c r="U66" s="71">
        <v>9.753539651006804</v>
      </c>
      <c r="V66" s="72">
        <v>4.5363228514376894</v>
      </c>
      <c r="W66" s="72">
        <v>9.8322992750980109</v>
      </c>
      <c r="X66" s="72">
        <v>-1.796603314684466</v>
      </c>
      <c r="Y66" s="72">
        <v>2.505017529570257</v>
      </c>
      <c r="Z66" s="72">
        <v>3.4822720281966411</v>
      </c>
    </row>
    <row r="67" spans="7:26" ht="15" thickBot="1" x14ac:dyDescent="0.35">
      <c r="H67" s="52">
        <v>100</v>
      </c>
      <c r="I67" s="68">
        <v>10.216649789639449</v>
      </c>
      <c r="J67" s="54">
        <v>-0.39311359260621892</v>
      </c>
      <c r="K67" s="54">
        <v>11.345411092119139</v>
      </c>
      <c r="L67" s="54">
        <v>-0.14304100014650459</v>
      </c>
      <c r="M67" s="54">
        <v>2.276800978290455</v>
      </c>
      <c r="N67" s="54">
        <v>5.4843010404683132E-2</v>
      </c>
      <c r="O67" s="68">
        <v>6.4530294599987208</v>
      </c>
      <c r="P67" s="54">
        <v>12.92498888453364</v>
      </c>
      <c r="Q67" s="54">
        <v>11.299592013173291</v>
      </c>
      <c r="R67" s="54">
        <v>-9.1594914816424761E-2</v>
      </c>
      <c r="S67" s="54">
        <v>2.3460393277081582</v>
      </c>
      <c r="T67" s="54">
        <v>5.5127071028018927E-2</v>
      </c>
      <c r="U67" s="52">
        <v>7.6041882015191593</v>
      </c>
      <c r="V67" s="54">
        <v>6.8864700412138911</v>
      </c>
      <c r="W67" s="54">
        <v>11.32680111664992</v>
      </c>
      <c r="X67" s="54">
        <v>-0.17480817415978381</v>
      </c>
      <c r="Y67" s="54">
        <v>2.3924831778575211</v>
      </c>
      <c r="Z67" s="54">
        <v>5.612835318494875E-2</v>
      </c>
    </row>
    <row r="71" spans="7:26" ht="15" thickBot="1" x14ac:dyDescent="0.35"/>
    <row r="72" spans="7:26" x14ac:dyDescent="0.3">
      <c r="G72" s="65">
        <v>45834</v>
      </c>
      <c r="H72" s="81" t="s">
        <v>260</v>
      </c>
      <c r="I72" s="104" t="s">
        <v>239</v>
      </c>
      <c r="J72" s="105"/>
      <c r="K72" s="105"/>
      <c r="L72" s="105"/>
      <c r="M72" s="105"/>
      <c r="N72" s="106"/>
      <c r="O72" s="104" t="s">
        <v>240</v>
      </c>
      <c r="P72" s="105"/>
      <c r="Q72" s="105"/>
      <c r="R72" s="105"/>
      <c r="S72" s="105"/>
      <c r="T72" s="106"/>
      <c r="U72" s="104" t="s">
        <v>262</v>
      </c>
      <c r="V72" s="105"/>
      <c r="W72" s="105"/>
      <c r="X72" s="105"/>
      <c r="Y72" s="105"/>
      <c r="Z72" s="106"/>
    </row>
    <row r="73" spans="7:26" x14ac:dyDescent="0.3">
      <c r="H73" s="81" t="s">
        <v>258</v>
      </c>
      <c r="I73" s="63" t="s">
        <v>238</v>
      </c>
      <c r="J73" s="3" t="s">
        <v>242</v>
      </c>
      <c r="K73" s="3" t="s">
        <v>243</v>
      </c>
      <c r="L73" s="3" t="s">
        <v>244</v>
      </c>
      <c r="M73" s="3" t="s">
        <v>245</v>
      </c>
      <c r="N73" s="18" t="s">
        <v>259</v>
      </c>
      <c r="O73" s="63" t="s">
        <v>238</v>
      </c>
      <c r="P73" s="3" t="s">
        <v>242</v>
      </c>
      <c r="Q73" s="3" t="s">
        <v>243</v>
      </c>
      <c r="R73" s="3" t="s">
        <v>244</v>
      </c>
      <c r="S73" s="3" t="s">
        <v>245</v>
      </c>
      <c r="T73" s="18" t="s">
        <v>259</v>
      </c>
      <c r="U73" s="63" t="s">
        <v>238</v>
      </c>
      <c r="V73" s="3" t="s">
        <v>242</v>
      </c>
      <c r="W73" s="3" t="s">
        <v>243</v>
      </c>
      <c r="X73" s="3" t="s">
        <v>244</v>
      </c>
      <c r="Y73" s="3" t="s">
        <v>245</v>
      </c>
      <c r="Z73" s="18" t="s">
        <v>259</v>
      </c>
    </row>
    <row r="74" spans="7:26" x14ac:dyDescent="0.3">
      <c r="H74" s="81">
        <v>40</v>
      </c>
      <c r="I74" s="63">
        <v>3.963019604370837</v>
      </c>
      <c r="J74" s="17">
        <v>0.60556516246345671</v>
      </c>
      <c r="K74" s="17">
        <v>7.9285661648034687</v>
      </c>
      <c r="L74" s="17">
        <v>-2.3871632446074229</v>
      </c>
      <c r="M74" s="17">
        <v>5.4026446161023376</v>
      </c>
      <c r="N74" s="17">
        <v>6.4823043647603544</v>
      </c>
      <c r="O74" s="63">
        <v>2.364862606498122</v>
      </c>
      <c r="P74" s="17">
        <v>0.29543668990030542</v>
      </c>
      <c r="Q74" s="17">
        <v>7.9575581113800746</v>
      </c>
      <c r="R74" s="17">
        <v>11.758423756097111</v>
      </c>
      <c r="S74" s="17">
        <v>6.32452581674998</v>
      </c>
      <c r="T74" s="17">
        <v>6.459378546885862</v>
      </c>
      <c r="U74" s="63">
        <v>2.7087512128726789</v>
      </c>
      <c r="V74" s="17">
        <v>0.28786219034380128</v>
      </c>
      <c r="W74" s="17">
        <v>7.9269100174659171</v>
      </c>
      <c r="X74" s="17">
        <v>-1.6710679499683041</v>
      </c>
      <c r="Y74" s="17">
        <v>6.1604166824510127</v>
      </c>
      <c r="Z74" s="17">
        <v>6.4746624295820654</v>
      </c>
    </row>
    <row r="75" spans="7:26" x14ac:dyDescent="0.3">
      <c r="H75" s="82">
        <v>60</v>
      </c>
      <c r="I75" s="79">
        <v>5.6981683368704559</v>
      </c>
      <c r="J75" s="79">
        <v>0.47303389258623402</v>
      </c>
      <c r="K75" s="79">
        <v>8.6356233091213319</v>
      </c>
      <c r="L75" s="79">
        <v>-1.9798893660001791</v>
      </c>
      <c r="M75" s="79">
        <v>5.4753477885318969</v>
      </c>
      <c r="N75" s="79">
        <v>5.3464210139199739</v>
      </c>
      <c r="O75" s="79">
        <v>1.1864723130531121</v>
      </c>
      <c r="P75" s="79">
        <v>9.9137172747384472</v>
      </c>
      <c r="Q75" s="79">
        <v>8.6851664712586381</v>
      </c>
      <c r="R75" s="79">
        <v>25.181518825782739</v>
      </c>
      <c r="S75" s="79">
        <v>6.330389325872896</v>
      </c>
      <c r="T75" s="79">
        <v>5.3212012179611907</v>
      </c>
      <c r="U75" s="79">
        <v>1.9313768643992291</v>
      </c>
      <c r="V75" s="79">
        <v>7.5720829262052263</v>
      </c>
      <c r="W75" s="79">
        <v>8.693848536355155</v>
      </c>
      <c r="X75" s="79">
        <v>1.943049165691648</v>
      </c>
      <c r="Y75" s="79">
        <v>5.3217866591044833</v>
      </c>
      <c r="Z75" s="79">
        <v>5.3197562490190782</v>
      </c>
    </row>
    <row r="76" spans="7:26" x14ac:dyDescent="0.3">
      <c r="H76" s="81">
        <v>80</v>
      </c>
      <c r="I76" s="63">
        <v>13.043785853101721</v>
      </c>
      <c r="J76" s="17">
        <v>2.1537023679676661</v>
      </c>
      <c r="K76" s="17">
        <v>9.3904549265764974</v>
      </c>
      <c r="L76" s="17">
        <v>-1.3723179961333549</v>
      </c>
      <c r="M76" s="17">
        <v>5.0744118708535648</v>
      </c>
      <c r="N76" s="17">
        <v>3.662311010802819</v>
      </c>
      <c r="O76" s="63">
        <v>7.9753300543270154</v>
      </c>
      <c r="P76" s="17">
        <v>6.7800437047464222</v>
      </c>
      <c r="Q76" s="17">
        <v>9.4030250232964399</v>
      </c>
      <c r="R76" s="17">
        <v>-1.32575692550322</v>
      </c>
      <c r="S76" s="17">
        <v>5.3950435162745149</v>
      </c>
      <c r="T76" s="17">
        <v>3.6573720154404352</v>
      </c>
      <c r="U76" s="63">
        <v>7.7477286548734474</v>
      </c>
      <c r="V76" s="17">
        <v>15.893654758525351</v>
      </c>
      <c r="W76" s="17">
        <v>9.3963508462006189</v>
      </c>
      <c r="X76" s="17">
        <v>-1.3511993400705691</v>
      </c>
      <c r="Y76" s="17">
        <v>5.4270873483621846</v>
      </c>
      <c r="Z76" s="17">
        <v>3.657308703548503</v>
      </c>
    </row>
    <row r="77" spans="7:26" ht="15" thickBot="1" x14ac:dyDescent="0.35">
      <c r="H77" s="82">
        <v>100</v>
      </c>
      <c r="I77" s="80">
        <v>4.3792295963105339</v>
      </c>
      <c r="J77" s="80">
        <v>17.25687404844917</v>
      </c>
      <c r="K77" s="80">
        <v>11.18238763259372</v>
      </c>
      <c r="L77" s="80">
        <v>0.36157156448537259</v>
      </c>
      <c r="M77" s="80">
        <v>5.2113764006385273</v>
      </c>
      <c r="N77" s="80">
        <v>5.2602417433771413E-2</v>
      </c>
      <c r="O77" s="80">
        <v>3.884366005698682</v>
      </c>
      <c r="P77" s="80">
        <v>17.9134245970018</v>
      </c>
      <c r="Q77" s="80">
        <v>11.182720492085609</v>
      </c>
      <c r="R77" s="80">
        <v>0.3770121487567466</v>
      </c>
      <c r="S77" s="80">
        <v>5.1785241110549656</v>
      </c>
      <c r="T77" s="80">
        <v>5.6079147658143862E-2</v>
      </c>
      <c r="U77" s="80">
        <v>3.6293941525851978</v>
      </c>
      <c r="V77" s="80">
        <v>10.65312050227501</v>
      </c>
      <c r="W77" s="80">
        <v>11.19244376522582</v>
      </c>
      <c r="X77" s="80">
        <v>0.34616093756127903</v>
      </c>
      <c r="Y77" s="80">
        <v>5.2738861631230858</v>
      </c>
      <c r="Z77" s="80">
        <v>5.3111245875813673E-2</v>
      </c>
    </row>
    <row r="85" spans="7:32" ht="15" thickBot="1" x14ac:dyDescent="0.35"/>
    <row r="86" spans="7:32" ht="15" thickBot="1" x14ac:dyDescent="0.35">
      <c r="G86" s="62">
        <v>45828</v>
      </c>
      <c r="H86" s="55" t="s">
        <v>264</v>
      </c>
      <c r="I86" s="107" t="s">
        <v>239</v>
      </c>
      <c r="J86" s="105"/>
      <c r="K86" s="105"/>
      <c r="L86" s="105"/>
      <c r="M86" s="105"/>
      <c r="N86" s="106"/>
      <c r="O86" s="107" t="s">
        <v>240</v>
      </c>
      <c r="P86" s="105"/>
      <c r="Q86" s="105"/>
      <c r="R86" s="105"/>
      <c r="S86" s="105"/>
      <c r="T86" s="106"/>
      <c r="AA86" s="108" t="s">
        <v>262</v>
      </c>
      <c r="AB86" s="105"/>
      <c r="AC86" s="105"/>
      <c r="AD86" s="105"/>
      <c r="AE86" s="105"/>
      <c r="AF86" s="106"/>
    </row>
    <row r="87" spans="7:32" x14ac:dyDescent="0.3">
      <c r="H87" s="39" t="s">
        <v>258</v>
      </c>
      <c r="I87" s="66" t="s">
        <v>238</v>
      </c>
      <c r="J87" s="22" t="s">
        <v>242</v>
      </c>
      <c r="K87" s="3" t="s">
        <v>243</v>
      </c>
      <c r="L87" s="3" t="s">
        <v>244</v>
      </c>
      <c r="M87" s="3" t="s">
        <v>245</v>
      </c>
      <c r="N87" s="18" t="s">
        <v>259</v>
      </c>
      <c r="O87" s="66" t="s">
        <v>238</v>
      </c>
      <c r="P87" s="22" t="s">
        <v>242</v>
      </c>
      <c r="Q87" s="3" t="s">
        <v>243</v>
      </c>
      <c r="R87" s="3" t="s">
        <v>244</v>
      </c>
      <c r="S87" s="3" t="s">
        <v>245</v>
      </c>
      <c r="T87" s="18" t="s">
        <v>259</v>
      </c>
      <c r="U87" t="s">
        <v>287</v>
      </c>
      <c r="V87" t="s">
        <v>288</v>
      </c>
      <c r="AA87" s="50" t="s">
        <v>238</v>
      </c>
      <c r="AB87" s="22" t="s">
        <v>242</v>
      </c>
      <c r="AC87" s="3" t="s">
        <v>243</v>
      </c>
      <c r="AD87" s="3" t="s">
        <v>244</v>
      </c>
      <c r="AE87" s="3" t="s">
        <v>245</v>
      </c>
      <c r="AF87" s="18" t="s">
        <v>259</v>
      </c>
    </row>
    <row r="88" spans="7:32" x14ac:dyDescent="0.3">
      <c r="H88" s="83">
        <v>20</v>
      </c>
      <c r="I88" s="67">
        <v>2.2310613257228038</v>
      </c>
      <c r="J88" s="51">
        <v>0.1547212096928812</v>
      </c>
      <c r="K88" s="51">
        <v>7.808600808075707</v>
      </c>
      <c r="L88" s="51">
        <v>-3.7696080665470282</v>
      </c>
      <c r="M88" s="51">
        <v>9.8044463503102399</v>
      </c>
      <c r="N88" s="51">
        <v>7.0766742340182374</v>
      </c>
      <c r="O88" s="67">
        <v>0.56818574869964888</v>
      </c>
      <c r="P88" s="51">
        <v>0.65695422149664107</v>
      </c>
      <c r="Q88" s="51">
        <v>7.7885179091533274</v>
      </c>
      <c r="R88" s="51">
        <v>337.22694278870568</v>
      </c>
      <c r="S88" s="51">
        <v>82.012603629853331</v>
      </c>
      <c r="T88" s="51">
        <v>7.0411096992138367</v>
      </c>
      <c r="U88">
        <f>I88-O88</f>
        <v>1.6628755770231549</v>
      </c>
      <c r="V88">
        <f>U88/I88 *100</f>
        <v>74.532939003118969</v>
      </c>
      <c r="AA88" s="51">
        <v>0.65566648074656453</v>
      </c>
      <c r="AB88" s="51">
        <v>0.42338293633603169</v>
      </c>
      <c r="AC88" s="51">
        <v>7.8748570872009349</v>
      </c>
      <c r="AD88" s="51">
        <v>282.48594371550672</v>
      </c>
      <c r="AE88" s="51">
        <v>65.070850932270019</v>
      </c>
      <c r="AF88" s="51">
        <v>6.996304533350358</v>
      </c>
    </row>
    <row r="89" spans="7:32" x14ac:dyDescent="0.3">
      <c r="H89" s="84">
        <v>40</v>
      </c>
      <c r="I89" s="71">
        <v>4.6168553722438528</v>
      </c>
      <c r="J89" s="71">
        <v>0.20287043372196939</v>
      </c>
      <c r="K89" s="71">
        <v>8.0862204167380263</v>
      </c>
      <c r="L89" s="71">
        <v>-3.764561540689042</v>
      </c>
      <c r="M89" s="71">
        <v>7.9187805061909691</v>
      </c>
      <c r="N89" s="71">
        <v>6.4019798947804007</v>
      </c>
      <c r="O89" s="71">
        <v>2.4805669202524072</v>
      </c>
      <c r="P89" s="71">
        <v>0.13227179920136489</v>
      </c>
      <c r="Q89" s="71">
        <v>8.0634636542376352</v>
      </c>
      <c r="R89" s="71">
        <v>89.569224469801952</v>
      </c>
      <c r="S89" s="71">
        <v>13.63387213594773</v>
      </c>
      <c r="T89" s="71">
        <v>6.4020931931102973</v>
      </c>
      <c r="U89">
        <f t="shared" ref="U89:U94" si="15">I89-O89</f>
        <v>2.1362884519914456</v>
      </c>
      <c r="V89">
        <f t="shared" ref="V89:V94" si="16">U89/I89 *100</f>
        <v>46.271504731004413</v>
      </c>
      <c r="AA89" s="71">
        <v>2.9570275650123241</v>
      </c>
      <c r="AB89" s="71">
        <v>0.58236763190111351</v>
      </c>
      <c r="AC89" s="71">
        <v>8.06665252033293</v>
      </c>
      <c r="AD89" s="71">
        <v>4.0073681572558346</v>
      </c>
      <c r="AE89" s="71">
        <v>7.4217670445615136</v>
      </c>
      <c r="AF89" s="71">
        <v>6.4015355863719403</v>
      </c>
    </row>
    <row r="90" spans="7:32" x14ac:dyDescent="0.3">
      <c r="H90" s="83">
        <v>50</v>
      </c>
      <c r="I90" s="67">
        <v>5.7978659864572366</v>
      </c>
      <c r="J90" s="51">
        <v>0.23459246699626629</v>
      </c>
      <c r="K90" s="51">
        <v>8.2978520173292889</v>
      </c>
      <c r="L90" s="51">
        <v>-3.585503085943369</v>
      </c>
      <c r="M90" s="51">
        <v>7.4355178451538082</v>
      </c>
      <c r="N90" s="51">
        <v>5.9373436355590821</v>
      </c>
      <c r="O90" s="67">
        <v>3.829995469252268</v>
      </c>
      <c r="P90" s="51">
        <v>1.1402627829048371</v>
      </c>
      <c r="Q90" s="51">
        <v>8.2842389663060505</v>
      </c>
      <c r="R90" s="51">
        <v>16.872348263528611</v>
      </c>
      <c r="S90" s="51">
        <v>3.7942198428842762</v>
      </c>
      <c r="T90" s="51">
        <v>5.9388966427909002</v>
      </c>
      <c r="U90">
        <f t="shared" si="15"/>
        <v>1.9678705172049686</v>
      </c>
      <c r="V90">
        <f t="shared" si="16"/>
        <v>33.941290154024898</v>
      </c>
      <c r="AA90" s="51">
        <v>4.1184290080922636</v>
      </c>
      <c r="AB90" s="51">
        <v>0.64687640698690374</v>
      </c>
      <c r="AC90" s="51">
        <v>8.2705761071846968</v>
      </c>
      <c r="AD90" s="51">
        <v>-2.909152615659591</v>
      </c>
      <c r="AE90" s="51">
        <v>7.2162557645442371</v>
      </c>
      <c r="AF90" s="51">
        <v>5.940596248713736</v>
      </c>
    </row>
    <row r="91" spans="7:32" x14ac:dyDescent="0.3">
      <c r="H91" s="84">
        <v>60</v>
      </c>
      <c r="I91" s="71">
        <v>6.2121313493698844</v>
      </c>
      <c r="J91" s="71">
        <v>0.20738761272514239</v>
      </c>
      <c r="K91" s="71">
        <v>9.0699046216905117</v>
      </c>
      <c r="L91" s="71">
        <v>-3.204131324775517</v>
      </c>
      <c r="M91" s="71">
        <v>6.5374224726110697</v>
      </c>
      <c r="N91" s="71">
        <v>5.1415430679917344</v>
      </c>
      <c r="O91" s="71">
        <v>1.803917894020179</v>
      </c>
      <c r="P91" s="71">
        <v>1.4255914105854179</v>
      </c>
      <c r="Q91" s="71">
        <v>9.1100103579327509</v>
      </c>
      <c r="R91" s="71">
        <v>296.14844628655197</v>
      </c>
      <c r="S91" s="71">
        <v>21.345243503011591</v>
      </c>
      <c r="T91" s="71">
        <v>5.0769402778547033</v>
      </c>
      <c r="U91">
        <f t="shared" si="15"/>
        <v>4.4082134553497054</v>
      </c>
      <c r="V91">
        <f t="shared" si="16"/>
        <v>70.961369092700266</v>
      </c>
      <c r="AA91" s="71"/>
      <c r="AB91" s="73"/>
      <c r="AC91" s="74"/>
      <c r="AD91" s="74"/>
      <c r="AE91" s="74"/>
      <c r="AF91" s="75"/>
    </row>
    <row r="92" spans="7:32" x14ac:dyDescent="0.3">
      <c r="H92" s="83">
        <v>70</v>
      </c>
      <c r="I92" s="67">
        <v>11.913249562624779</v>
      </c>
      <c r="J92" s="51">
        <v>0.36275598305077278</v>
      </c>
      <c r="K92" s="51">
        <v>9.3895839294069052</v>
      </c>
      <c r="L92" s="51">
        <v>-2.8985735019319292</v>
      </c>
      <c r="M92" s="51">
        <v>4.0409340606207733</v>
      </c>
      <c r="N92" s="51">
        <v>4.4340320805233899</v>
      </c>
      <c r="O92" s="67">
        <v>8.845218171428531</v>
      </c>
      <c r="P92" s="51">
        <v>1.029280469086671</v>
      </c>
      <c r="Q92" s="51">
        <v>9.3159046987621803</v>
      </c>
      <c r="R92" s="51">
        <v>11.981145773918181</v>
      </c>
      <c r="S92" s="51">
        <v>3.4877773366364719</v>
      </c>
      <c r="T92" s="51">
        <v>4.4336873746851584</v>
      </c>
      <c r="U92">
        <f t="shared" si="15"/>
        <v>3.0680313911962482</v>
      </c>
      <c r="V92">
        <f t="shared" si="16"/>
        <v>25.753102670001365</v>
      </c>
      <c r="AA92" s="51"/>
      <c r="AB92" s="43"/>
      <c r="AC92" s="44"/>
      <c r="AD92" s="44"/>
      <c r="AE92" s="44"/>
      <c r="AF92" s="46"/>
    </row>
    <row r="93" spans="7:32" x14ac:dyDescent="0.3">
      <c r="H93" s="84">
        <v>80</v>
      </c>
      <c r="I93" s="71">
        <v>13.407323275078051</v>
      </c>
      <c r="J93" s="71">
        <v>6.9067816850720867</v>
      </c>
      <c r="K93" s="71">
        <v>9.7394431529812522</v>
      </c>
      <c r="L93" s="71">
        <v>-2.714096789765315</v>
      </c>
      <c r="M93" s="71">
        <v>3.9123584210980429</v>
      </c>
      <c r="N93" s="71">
        <v>3.503756098031567</v>
      </c>
      <c r="O93" s="70">
        <v>8.293856131491987</v>
      </c>
      <c r="P93" s="70">
        <v>6.1169549642779124</v>
      </c>
      <c r="Q93" s="70">
        <v>9.7255611546383793</v>
      </c>
      <c r="R93" s="70">
        <v>-2.433188507892686</v>
      </c>
      <c r="S93" s="70">
        <v>2.851923980472149</v>
      </c>
      <c r="T93" s="70">
        <v>3.4954787791567208</v>
      </c>
      <c r="U93">
        <f t="shared" si="15"/>
        <v>5.1134671435860639</v>
      </c>
      <c r="V93">
        <f t="shared" si="16"/>
        <v>38.139358906122119</v>
      </c>
      <c r="AA93" s="70"/>
      <c r="AB93" s="76"/>
      <c r="AC93" s="77"/>
      <c r="AD93" s="77"/>
      <c r="AE93" s="77"/>
      <c r="AF93" s="78"/>
    </row>
    <row r="94" spans="7:32" ht="15" thickBot="1" x14ac:dyDescent="0.35">
      <c r="H94" s="85">
        <v>100</v>
      </c>
      <c r="I94" s="68">
        <v>10.36785233710423</v>
      </c>
      <c r="J94" s="52">
        <v>2.0281075534741739</v>
      </c>
      <c r="K94" s="52">
        <v>11.21896383782064</v>
      </c>
      <c r="L94" s="52">
        <v>-1.0038257087311471</v>
      </c>
      <c r="M94" s="52">
        <v>3.739052492232362</v>
      </c>
      <c r="N94" s="52">
        <v>5.7819532145830722E-2</v>
      </c>
      <c r="O94" s="69">
        <v>5.7941024212504546</v>
      </c>
      <c r="P94" s="49">
        <v>14.243771155601319</v>
      </c>
      <c r="Q94" s="49">
        <v>11.15710807001868</v>
      </c>
      <c r="R94" s="49">
        <v>-1.01399813369263</v>
      </c>
      <c r="S94" s="49">
        <v>2.66756825280744</v>
      </c>
      <c r="T94" s="49">
        <v>5.3122300079395612E-2</v>
      </c>
      <c r="U94">
        <f t="shared" si="15"/>
        <v>4.5737499158537753</v>
      </c>
      <c r="V94">
        <f t="shared" si="16"/>
        <v>44.114728558443538</v>
      </c>
      <c r="AA94" s="49"/>
      <c r="AB94" s="40"/>
      <c r="AC94" s="35"/>
      <c r="AD94" s="35"/>
      <c r="AE94" s="35"/>
      <c r="AF94" s="36"/>
    </row>
    <row r="96" spans="7:32" ht="15" thickBot="1" x14ac:dyDescent="0.35"/>
    <row r="97" spans="7:32" ht="15" thickBot="1" x14ac:dyDescent="0.35">
      <c r="G97" s="62">
        <v>45831</v>
      </c>
      <c r="H97" s="33" t="s">
        <v>264</v>
      </c>
      <c r="I97" s="107" t="s">
        <v>239</v>
      </c>
      <c r="J97" s="105"/>
      <c r="K97" s="105"/>
      <c r="L97" s="105"/>
      <c r="M97" s="105"/>
      <c r="N97" s="106"/>
      <c r="O97" s="107" t="s">
        <v>240</v>
      </c>
      <c r="P97" s="105"/>
      <c r="Q97" s="105"/>
      <c r="R97" s="105"/>
      <c r="S97" s="105"/>
      <c r="T97" s="106"/>
      <c r="AA97" s="107" t="s">
        <v>262</v>
      </c>
      <c r="AB97" s="105"/>
      <c r="AC97" s="105"/>
      <c r="AD97" s="105"/>
      <c r="AE97" s="105"/>
      <c r="AF97" s="106"/>
    </row>
    <row r="98" spans="7:32" x14ac:dyDescent="0.3">
      <c r="H98" s="30" t="s">
        <v>258</v>
      </c>
      <c r="I98" s="66" t="s">
        <v>238</v>
      </c>
      <c r="J98" s="22" t="s">
        <v>242</v>
      </c>
      <c r="K98" s="3" t="s">
        <v>243</v>
      </c>
      <c r="L98" s="3" t="s">
        <v>244</v>
      </c>
      <c r="M98" s="3" t="s">
        <v>245</v>
      </c>
      <c r="N98" s="18" t="s">
        <v>259</v>
      </c>
      <c r="O98" s="66" t="s">
        <v>238</v>
      </c>
      <c r="P98" s="22" t="s">
        <v>242</v>
      </c>
      <c r="Q98" s="3" t="s">
        <v>243</v>
      </c>
      <c r="R98" s="3" t="s">
        <v>244</v>
      </c>
      <c r="S98" s="3" t="s">
        <v>245</v>
      </c>
      <c r="T98" s="18" t="s">
        <v>259</v>
      </c>
      <c r="U98" t="s">
        <v>287</v>
      </c>
      <c r="V98" t="s">
        <v>288</v>
      </c>
      <c r="AA98" s="50" t="s">
        <v>238</v>
      </c>
      <c r="AB98" s="22" t="s">
        <v>242</v>
      </c>
      <c r="AC98" s="3" t="s">
        <v>243</v>
      </c>
      <c r="AD98" s="3" t="s">
        <v>244</v>
      </c>
      <c r="AE98" s="3" t="s">
        <v>245</v>
      </c>
      <c r="AF98" s="18" t="s">
        <v>259</v>
      </c>
    </row>
    <row r="99" spans="7:32" x14ac:dyDescent="0.3">
      <c r="H99" s="51">
        <v>20</v>
      </c>
      <c r="I99" s="67">
        <v>2.016392582428908</v>
      </c>
      <c r="J99" s="53">
        <v>-0.30227295575503582</v>
      </c>
      <c r="K99" s="53">
        <v>7.9951871597838258</v>
      </c>
      <c r="L99" s="53">
        <v>-2.8853388613093638</v>
      </c>
      <c r="M99" s="53">
        <v>3.5037656339580669</v>
      </c>
      <c r="N99" s="53">
        <v>6.982819496752497</v>
      </c>
      <c r="O99" s="67">
        <v>0.72619223304920721</v>
      </c>
      <c r="P99" s="53">
        <v>0.21080408825849489</v>
      </c>
      <c r="Q99" s="53">
        <v>8.0215142005019722</v>
      </c>
      <c r="R99" s="53">
        <v>238.26484531826441</v>
      </c>
      <c r="S99" s="53">
        <v>57.763057470321662</v>
      </c>
      <c r="T99" s="53">
        <v>6.9581265866756441</v>
      </c>
      <c r="U99">
        <f>I99-O99</f>
        <v>1.2902003493797007</v>
      </c>
      <c r="V99">
        <f>U99/I99 * 100</f>
        <v>63.985573078509837</v>
      </c>
      <c r="AA99" s="51">
        <v>0.75046559927391743</v>
      </c>
      <c r="AB99" s="53">
        <v>1.2759133589626681</v>
      </c>
      <c r="AC99" s="53">
        <v>7.9916732749546009</v>
      </c>
      <c r="AD99" s="53">
        <v>102.53460556127</v>
      </c>
      <c r="AE99" s="53">
        <v>18.55498117501309</v>
      </c>
      <c r="AF99" s="53">
        <v>6.9792641595879754</v>
      </c>
    </row>
    <row r="100" spans="7:32" x14ac:dyDescent="0.3">
      <c r="H100" s="71">
        <v>40</v>
      </c>
      <c r="I100" s="71">
        <v>4.2064125120120499</v>
      </c>
      <c r="J100" s="72">
        <v>-0.23511240898928129</v>
      </c>
      <c r="K100" s="72">
        <v>8.2717982012443141</v>
      </c>
      <c r="L100" s="72">
        <v>-2.8201443013470961</v>
      </c>
      <c r="M100" s="72">
        <v>2.723453590969148</v>
      </c>
      <c r="N100" s="72">
        <v>6.3249335625972547</v>
      </c>
      <c r="O100" s="71">
        <v>0.76598710839792805</v>
      </c>
      <c r="P100" s="72">
        <v>8.2087244624676909</v>
      </c>
      <c r="Q100" s="72">
        <v>8.2334765647509087</v>
      </c>
      <c r="R100" s="72">
        <v>70.51704136629283</v>
      </c>
      <c r="S100" s="72">
        <v>11.221254388738121</v>
      </c>
      <c r="T100" s="72">
        <v>6.3321571638865501</v>
      </c>
      <c r="U100">
        <f t="shared" ref="U100:U105" si="17">I100-O100</f>
        <v>3.440425403614122</v>
      </c>
      <c r="V100">
        <f t="shared" ref="V100:V105" si="18">U100/I100 * 100</f>
        <v>81.790014502606795</v>
      </c>
      <c r="AA100" s="56"/>
      <c r="AB100" s="56"/>
      <c r="AC100" s="56"/>
      <c r="AD100" s="56"/>
      <c r="AE100" s="56"/>
      <c r="AF100" s="56"/>
    </row>
    <row r="101" spans="7:32" x14ac:dyDescent="0.3">
      <c r="H101" s="51">
        <v>50</v>
      </c>
      <c r="I101" s="67">
        <v>5.5773089576263084</v>
      </c>
      <c r="J101" s="53">
        <v>-0.42873960547579348</v>
      </c>
      <c r="K101" s="53">
        <v>8.47315137876374</v>
      </c>
      <c r="L101" s="53">
        <v>-2.7232715384238859</v>
      </c>
      <c r="M101" s="53">
        <v>2.405154492921147</v>
      </c>
      <c r="N101" s="53">
        <v>5.8680533366170273</v>
      </c>
      <c r="O101" s="67">
        <v>1.5819919546995</v>
      </c>
      <c r="P101" s="53">
        <v>10.579261504966791</v>
      </c>
      <c r="Q101" s="53">
        <v>8.4188733592288187</v>
      </c>
      <c r="R101" s="53">
        <v>12.763516490013551</v>
      </c>
      <c r="S101" s="53">
        <v>3.301829179393426</v>
      </c>
      <c r="T101" s="53">
        <v>5.8905894121595921</v>
      </c>
      <c r="U101">
        <f t="shared" si="17"/>
        <v>3.9953170029268081</v>
      </c>
      <c r="V101">
        <f t="shared" si="18"/>
        <v>71.635210336764402</v>
      </c>
      <c r="AA101" s="51">
        <v>1.7864867687884869</v>
      </c>
      <c r="AB101" s="53">
        <v>8.4878722463900615</v>
      </c>
      <c r="AC101" s="53">
        <v>8.4190127239517487</v>
      </c>
      <c r="AD101" s="53">
        <v>0.65912964878498193</v>
      </c>
      <c r="AE101" s="53">
        <v>2.6457681809223539</v>
      </c>
      <c r="AF101" s="53">
        <v>5.8872186059279068</v>
      </c>
    </row>
    <row r="102" spans="7:32" x14ac:dyDescent="0.3">
      <c r="H102" s="71">
        <v>60</v>
      </c>
      <c r="I102" s="71">
        <v>5.6071590618653726</v>
      </c>
      <c r="J102" s="72">
        <v>-0.42306063909900382</v>
      </c>
      <c r="K102" s="72">
        <v>9.2705454239870768</v>
      </c>
      <c r="L102" s="72">
        <v>-2.1722504710131152</v>
      </c>
      <c r="M102" s="72">
        <v>2.3420552577883158</v>
      </c>
      <c r="N102" s="72">
        <v>5.0698103700729611</v>
      </c>
      <c r="O102" s="71">
        <v>2.4131467959641641</v>
      </c>
      <c r="P102" s="72">
        <v>0.99406896720860383</v>
      </c>
      <c r="Q102" s="72">
        <v>9.302608633504331</v>
      </c>
      <c r="R102" s="72">
        <v>231.5266355249102</v>
      </c>
      <c r="S102" s="72">
        <v>15.67844479909607</v>
      </c>
      <c r="T102" s="72">
        <v>5.0280412231062606</v>
      </c>
      <c r="U102">
        <f t="shared" si="17"/>
        <v>3.1940122659012085</v>
      </c>
      <c r="V102">
        <f t="shared" si="18"/>
        <v>56.963111455565418</v>
      </c>
      <c r="AA102" s="71">
        <v>2.5685490687239652</v>
      </c>
      <c r="AB102" s="72">
        <v>2.150801053822132</v>
      </c>
      <c r="AC102" s="72">
        <v>9.2522561986853731</v>
      </c>
      <c r="AD102" s="72">
        <v>79.742075446937676</v>
      </c>
      <c r="AE102" s="72">
        <v>5.2275350047356657</v>
      </c>
      <c r="AF102" s="72">
        <v>5.0682969460308769</v>
      </c>
    </row>
    <row r="103" spans="7:32" x14ac:dyDescent="0.3">
      <c r="H103" s="51">
        <v>70</v>
      </c>
      <c r="I103" s="67">
        <v>12.417720114319669</v>
      </c>
      <c r="J103" s="53">
        <v>-0.104895698225073</v>
      </c>
      <c r="K103" s="53">
        <v>9.5368891055586893</v>
      </c>
      <c r="L103" s="53">
        <v>-1.923607585761526</v>
      </c>
      <c r="M103" s="53">
        <v>2.476179334510296</v>
      </c>
      <c r="N103" s="53">
        <v>4.3867818021832941</v>
      </c>
      <c r="O103" s="67">
        <v>10.14533667610988</v>
      </c>
      <c r="P103" s="53">
        <v>-1.3547127826076639</v>
      </c>
      <c r="Q103" s="53">
        <v>9.4846906092474956</v>
      </c>
      <c r="R103" s="53">
        <v>6.5761875966472809</v>
      </c>
      <c r="S103" s="53">
        <v>2.7227159640170329</v>
      </c>
      <c r="T103" s="53">
        <v>4.4020535549822384</v>
      </c>
      <c r="U103">
        <f t="shared" si="17"/>
        <v>2.2723834382097898</v>
      </c>
      <c r="V103">
        <f t="shared" si="18"/>
        <v>18.299522112673152</v>
      </c>
      <c r="AA103" s="51">
        <v>9.7767888559859877</v>
      </c>
      <c r="AB103" s="53">
        <v>3.5231644557256518</v>
      </c>
      <c r="AC103" s="53">
        <v>9.4818753650936944</v>
      </c>
      <c r="AD103" s="53">
        <v>1.66573814278022</v>
      </c>
      <c r="AE103" s="53">
        <v>2.4912574628410988</v>
      </c>
      <c r="AF103" s="53">
        <v>4.4044093502201553</v>
      </c>
    </row>
    <row r="104" spans="7:32" x14ac:dyDescent="0.3">
      <c r="H104" s="71">
        <v>80</v>
      </c>
      <c r="I104" s="71">
        <v>14.138469667491799</v>
      </c>
      <c r="J104" s="72">
        <v>-0.25205270727416001</v>
      </c>
      <c r="K104" s="72">
        <v>9.8051942494101159</v>
      </c>
      <c r="L104" s="72">
        <v>-1.771404969299625</v>
      </c>
      <c r="M104" s="72">
        <v>2.1119568430021141</v>
      </c>
      <c r="N104" s="72">
        <v>3.487632046559614</v>
      </c>
      <c r="O104" s="71">
        <v>7.0738231776673119</v>
      </c>
      <c r="P104" s="72">
        <v>12.57717994054159</v>
      </c>
      <c r="Q104" s="72">
        <v>9.8471118903454435</v>
      </c>
      <c r="R104" s="72">
        <v>-1.570289254188538</v>
      </c>
      <c r="S104" s="72">
        <v>2.5372476907423991</v>
      </c>
      <c r="T104" s="72">
        <v>3.4781644482671479</v>
      </c>
      <c r="U104">
        <f t="shared" si="17"/>
        <v>7.0646464898244874</v>
      </c>
      <c r="V104">
        <f t="shared" si="18"/>
        <v>49.967547096472806</v>
      </c>
      <c r="AA104" s="71">
        <v>9.753539651006804</v>
      </c>
      <c r="AB104" s="72">
        <v>4.5363228514376894</v>
      </c>
      <c r="AC104" s="72">
        <v>9.8322992750980109</v>
      </c>
      <c r="AD104" s="72">
        <v>-1.796603314684466</v>
      </c>
      <c r="AE104" s="72">
        <v>2.505017529570257</v>
      </c>
      <c r="AF104" s="72">
        <v>3.4822720281966411</v>
      </c>
    </row>
    <row r="105" spans="7:32" ht="15" thickBot="1" x14ac:dyDescent="0.35">
      <c r="H105" s="52">
        <v>100</v>
      </c>
      <c r="I105" s="68">
        <v>10.216649789639449</v>
      </c>
      <c r="J105" s="54">
        <v>-0.39311359260621892</v>
      </c>
      <c r="K105" s="54">
        <v>11.345411092119139</v>
      </c>
      <c r="L105" s="54">
        <v>-0.14304100014650459</v>
      </c>
      <c r="M105" s="54">
        <v>2.276800978290455</v>
      </c>
      <c r="N105" s="54">
        <v>5.4843010404683132E-2</v>
      </c>
      <c r="O105" s="68">
        <v>6.4530294599987208</v>
      </c>
      <c r="P105" s="54">
        <v>12.92498888453364</v>
      </c>
      <c r="Q105" s="54">
        <v>11.299592013173291</v>
      </c>
      <c r="R105" s="54">
        <v>-9.1594914816424761E-2</v>
      </c>
      <c r="S105" s="54">
        <v>2.3460393277081582</v>
      </c>
      <c r="T105" s="54">
        <v>5.5127071028018927E-2</v>
      </c>
      <c r="U105">
        <f t="shared" si="17"/>
        <v>3.7636203296407285</v>
      </c>
      <c r="V105">
        <f t="shared" si="18"/>
        <v>36.838106494140177</v>
      </c>
      <c r="AA105" s="52">
        <v>7.6041882015191593</v>
      </c>
      <c r="AB105" s="54">
        <v>6.8864700412138911</v>
      </c>
      <c r="AC105" s="54">
        <v>11.32680111664992</v>
      </c>
      <c r="AD105" s="54">
        <v>-0.17480817415978381</v>
      </c>
      <c r="AE105" s="54">
        <v>2.3924831778575211</v>
      </c>
      <c r="AF105" s="54">
        <v>5.612835318494875E-2</v>
      </c>
    </row>
    <row r="109" spans="7:32" ht="15" thickBot="1" x14ac:dyDescent="0.35"/>
    <row r="110" spans="7:32" x14ac:dyDescent="0.3">
      <c r="G110" s="65">
        <v>45834</v>
      </c>
      <c r="H110" s="81" t="s">
        <v>260</v>
      </c>
      <c r="I110" s="104" t="s">
        <v>239</v>
      </c>
      <c r="J110" s="105"/>
      <c r="K110" s="105"/>
      <c r="L110" s="105"/>
      <c r="M110" s="105"/>
      <c r="N110" s="106"/>
      <c r="O110" s="104" t="s">
        <v>240</v>
      </c>
      <c r="P110" s="105"/>
      <c r="Q110" s="105"/>
      <c r="R110" s="105"/>
      <c r="S110" s="105"/>
      <c r="T110" s="106"/>
      <c r="AA110" s="104" t="s">
        <v>262</v>
      </c>
      <c r="AB110" s="105"/>
      <c r="AC110" s="105"/>
      <c r="AD110" s="105"/>
      <c r="AE110" s="105"/>
      <c r="AF110" s="106"/>
    </row>
    <row r="111" spans="7:32" x14ac:dyDescent="0.3">
      <c r="H111" s="81" t="s">
        <v>258</v>
      </c>
      <c r="I111" s="63" t="s">
        <v>238</v>
      </c>
      <c r="J111" s="3" t="s">
        <v>242</v>
      </c>
      <c r="K111" s="3" t="s">
        <v>243</v>
      </c>
      <c r="L111" s="3" t="s">
        <v>244</v>
      </c>
      <c r="M111" s="3" t="s">
        <v>245</v>
      </c>
      <c r="N111" s="18" t="s">
        <v>259</v>
      </c>
      <c r="O111" s="63" t="s">
        <v>238</v>
      </c>
      <c r="P111" s="3" t="s">
        <v>242</v>
      </c>
      <c r="Q111" s="3" t="s">
        <v>243</v>
      </c>
      <c r="R111" s="3" t="s">
        <v>244</v>
      </c>
      <c r="S111" s="3" t="s">
        <v>245</v>
      </c>
      <c r="T111" s="18" t="s">
        <v>259</v>
      </c>
      <c r="U111" t="s">
        <v>287</v>
      </c>
      <c r="V111" t="s">
        <v>288</v>
      </c>
      <c r="AA111" s="63" t="s">
        <v>238</v>
      </c>
      <c r="AB111" s="3" t="s">
        <v>242</v>
      </c>
      <c r="AC111" s="3" t="s">
        <v>243</v>
      </c>
      <c r="AD111" s="3" t="s">
        <v>244</v>
      </c>
      <c r="AE111" s="3" t="s">
        <v>245</v>
      </c>
      <c r="AF111" s="18" t="s">
        <v>259</v>
      </c>
    </row>
    <row r="112" spans="7:32" x14ac:dyDescent="0.3">
      <c r="H112" s="81">
        <v>40</v>
      </c>
      <c r="I112" s="63">
        <v>3.963019604370837</v>
      </c>
      <c r="J112" s="17">
        <v>0.60556516246345671</v>
      </c>
      <c r="K112" s="17">
        <v>7.9285661648034687</v>
      </c>
      <c r="L112" s="17">
        <v>-2.3871632446074229</v>
      </c>
      <c r="M112" s="17">
        <v>5.4026446161023376</v>
      </c>
      <c r="N112" s="17">
        <v>6.4823043647603544</v>
      </c>
      <c r="O112" s="63">
        <v>2.364862606498122</v>
      </c>
      <c r="P112" s="17">
        <v>0.29543668990030542</v>
      </c>
      <c r="Q112" s="17">
        <v>7.9575581113800746</v>
      </c>
      <c r="R112" s="17">
        <v>11.758423756097111</v>
      </c>
      <c r="S112" s="17">
        <v>6.32452581674998</v>
      </c>
      <c r="T112" s="17">
        <v>6.459378546885862</v>
      </c>
      <c r="U112">
        <f>I112-O112</f>
        <v>1.598156997872715</v>
      </c>
      <c r="V112">
        <f>U112/I112 *100</f>
        <v>40.326749736743636</v>
      </c>
      <c r="AA112" s="63">
        <v>2.7087512128726789</v>
      </c>
      <c r="AB112" s="17">
        <v>0.28786219034380128</v>
      </c>
      <c r="AC112" s="17">
        <v>7.9269100174659171</v>
      </c>
      <c r="AD112" s="17">
        <v>-1.6710679499683041</v>
      </c>
      <c r="AE112" s="17">
        <v>6.1604166824510127</v>
      </c>
      <c r="AF112" s="17">
        <v>6.4746624295820654</v>
      </c>
    </row>
    <row r="113" spans="8:32" x14ac:dyDescent="0.3">
      <c r="H113" s="82">
        <v>60</v>
      </c>
      <c r="I113" s="79">
        <v>5.6981683368704559</v>
      </c>
      <c r="J113" s="79">
        <v>0.47303389258623402</v>
      </c>
      <c r="K113" s="79">
        <v>8.6356233091213319</v>
      </c>
      <c r="L113" s="79">
        <v>-1.9798893660001791</v>
      </c>
      <c r="M113" s="79">
        <v>5.4753477885318969</v>
      </c>
      <c r="N113" s="79">
        <v>5.3464210139199739</v>
      </c>
      <c r="O113" s="79">
        <v>1.1864723130531121</v>
      </c>
      <c r="P113" s="79">
        <v>9.9137172747384472</v>
      </c>
      <c r="Q113" s="79">
        <v>8.6851664712586381</v>
      </c>
      <c r="R113" s="79">
        <v>25.181518825782739</v>
      </c>
      <c r="S113" s="79">
        <v>6.330389325872896</v>
      </c>
      <c r="T113" s="79">
        <v>5.3212012179611907</v>
      </c>
      <c r="U113">
        <f>I113-O113</f>
        <v>4.5116960238173434</v>
      </c>
      <c r="V113">
        <f>U113/I113 *100</f>
        <v>79.17800523062914</v>
      </c>
      <c r="AA113" s="79">
        <v>1.9313768643992291</v>
      </c>
      <c r="AB113" s="79">
        <v>7.5720829262052263</v>
      </c>
      <c r="AC113" s="79">
        <v>8.693848536355155</v>
      </c>
      <c r="AD113" s="79">
        <v>1.943049165691648</v>
      </c>
      <c r="AE113" s="79">
        <v>5.3217866591044833</v>
      </c>
      <c r="AF113" s="79">
        <v>5.3197562490190782</v>
      </c>
    </row>
    <row r="114" spans="8:32" x14ac:dyDescent="0.3">
      <c r="H114" s="81">
        <v>80</v>
      </c>
      <c r="I114" s="63">
        <v>13.043785853101721</v>
      </c>
      <c r="J114" s="17">
        <v>2.1537023679676661</v>
      </c>
      <c r="K114" s="17">
        <v>9.3904549265764974</v>
      </c>
      <c r="L114" s="17">
        <v>-1.3723179961333549</v>
      </c>
      <c r="M114" s="17">
        <v>5.0744118708535648</v>
      </c>
      <c r="N114" s="17">
        <v>3.662311010802819</v>
      </c>
      <c r="O114" s="63">
        <v>7.9753300543270154</v>
      </c>
      <c r="P114" s="17">
        <v>6.7800437047464222</v>
      </c>
      <c r="Q114" s="17">
        <v>9.4030250232964399</v>
      </c>
      <c r="R114" s="17">
        <v>-1.32575692550322</v>
      </c>
      <c r="S114" s="17">
        <v>5.3950435162745149</v>
      </c>
      <c r="T114" s="17">
        <v>3.6573720154404352</v>
      </c>
      <c r="U114">
        <f>I114-O114</f>
        <v>5.0684557987747052</v>
      </c>
      <c r="V114">
        <f>U114/I114 *100</f>
        <v>38.857244789628787</v>
      </c>
      <c r="AA114" s="63">
        <v>7.7477286548734474</v>
      </c>
      <c r="AB114" s="17">
        <v>15.893654758525351</v>
      </c>
      <c r="AC114" s="17">
        <v>9.3963508462006189</v>
      </c>
      <c r="AD114" s="17">
        <v>-1.3511993400705691</v>
      </c>
      <c r="AE114" s="17">
        <v>5.4270873483621846</v>
      </c>
      <c r="AF114" s="17">
        <v>3.657308703548503</v>
      </c>
    </row>
  </sheetData>
  <mergeCells count="18">
    <mergeCell ref="I72:N72"/>
    <mergeCell ref="O72:T72"/>
    <mergeCell ref="U72:Z72"/>
    <mergeCell ref="I40:N40"/>
    <mergeCell ref="O40:T40"/>
    <mergeCell ref="U40:Z40"/>
    <mergeCell ref="I58:N58"/>
    <mergeCell ref="O58:T58"/>
    <mergeCell ref="U58:Z58"/>
    <mergeCell ref="I110:N110"/>
    <mergeCell ref="O110:T110"/>
    <mergeCell ref="AA110:AF110"/>
    <mergeCell ref="I86:N86"/>
    <mergeCell ref="O86:T86"/>
    <mergeCell ref="AA86:AF86"/>
    <mergeCell ref="I97:N97"/>
    <mergeCell ref="O97:T97"/>
    <mergeCell ref="AA97:AF97"/>
  </mergeCells>
  <conditionalFormatting sqref="R11:R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1:AO36">
    <cfRule type="colorScale" priority="3">
      <colorScale>
        <cfvo type="min"/>
        <cfvo type="num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F11:AQ76"/>
  <sheetViews>
    <sheetView topLeftCell="A34" zoomScale="59" zoomScaleNormal="59" workbookViewId="0">
      <selection activeCell="E11" sqref="E11:E20"/>
    </sheetView>
  </sheetViews>
  <sheetFormatPr defaultRowHeight="14.4" x14ac:dyDescent="0.3"/>
  <cols>
    <col min="5" max="5" width="13" customWidth="1"/>
    <col min="6" max="6" width="70" customWidth="1"/>
    <col min="7" max="7" width="11.77734375" customWidth="1"/>
    <col min="8" max="8" width="32" customWidth="1"/>
    <col min="9" max="41" width="11.77734375" customWidth="1"/>
  </cols>
  <sheetData>
    <row r="11" spans="6:43" x14ac:dyDescent="0.3"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6:43" x14ac:dyDescent="0.3">
      <c r="F12" t="s">
        <v>133</v>
      </c>
      <c r="H12">
        <v>11</v>
      </c>
      <c r="I12">
        <v>250</v>
      </c>
      <c r="J12">
        <v>0</v>
      </c>
      <c r="K12">
        <v>0</v>
      </c>
      <c r="L12">
        <v>4.1072491053982002E-2</v>
      </c>
      <c r="M12">
        <v>-0.29125148371646281</v>
      </c>
      <c r="N12">
        <v>20.99063549543682</v>
      </c>
      <c r="O12">
        <v>3.148403053024882E-2</v>
      </c>
      <c r="P12">
        <v>31.705550331818429</v>
      </c>
      <c r="Q12">
        <v>4.4427686027790368E-2</v>
      </c>
      <c r="R12">
        <v>1.8079349721385529E-2</v>
      </c>
      <c r="S12">
        <v>1.9160210343540859E-2</v>
      </c>
      <c r="T12">
        <v>1.8613629052590219E-3</v>
      </c>
      <c r="U12">
        <v>5.0115129509634281E-2</v>
      </c>
      <c r="V12">
        <v>1.5813590877212931</v>
      </c>
      <c r="W12">
        <v>3.8718068306882821E-4</v>
      </c>
      <c r="X12">
        <v>6.5063472837209702E-2</v>
      </c>
      <c r="Y12">
        <v>7.0291817188262939E-2</v>
      </c>
      <c r="Z12">
        <v>6.786346435546875E-3</v>
      </c>
      <c r="AA12">
        <v>0.20133617520332339</v>
      </c>
      <c r="AB12">
        <v>5.468658447265625</v>
      </c>
      <c r="AC12">
        <v>1.673895865678787E-3</v>
      </c>
      <c r="AD12">
        <v>0.44018147566515142</v>
      </c>
      <c r="AE12">
        <v>-6.5785794801971151E-2</v>
      </c>
      <c r="AF12">
        <v>8.8675871946024038E-5</v>
      </c>
      <c r="AG12">
        <v>1.5917634643850731</v>
      </c>
      <c r="AH12">
        <v>4.9876411895437241E-2</v>
      </c>
      <c r="AI12">
        <v>8.7148514290534794E-3</v>
      </c>
      <c r="AJ12">
        <v>0.44018147566515142</v>
      </c>
      <c r="AK12">
        <v>6.5785794801971151E-2</v>
      </c>
      <c r="AL12">
        <v>8.8675871946024038E-5</v>
      </c>
      <c r="AM12">
        <v>1.5917634643850731</v>
      </c>
      <c r="AN12">
        <v>4.9876411895437241E-2</v>
      </c>
      <c r="AO12">
        <v>8.7148514290534794E-3</v>
      </c>
      <c r="AP12">
        <v>152</v>
      </c>
      <c r="AQ12">
        <v>15.2</v>
      </c>
    </row>
    <row r="13" spans="6:43" x14ac:dyDescent="0.3">
      <c r="F13" t="s">
        <v>134</v>
      </c>
      <c r="H13">
        <v>10</v>
      </c>
      <c r="I13">
        <v>250</v>
      </c>
      <c r="J13">
        <v>20</v>
      </c>
      <c r="K13">
        <v>0</v>
      </c>
      <c r="L13">
        <v>2.016392582428908</v>
      </c>
      <c r="M13">
        <v>-0.30227295575503582</v>
      </c>
      <c r="N13">
        <v>7.9951871597838258</v>
      </c>
      <c r="O13">
        <v>-2.8853388613093638</v>
      </c>
      <c r="P13">
        <v>3.5037656339580669</v>
      </c>
      <c r="Q13">
        <v>6.982819496752497</v>
      </c>
      <c r="R13">
        <v>4.0870262761679502E-2</v>
      </c>
      <c r="S13">
        <v>2.6077995923686929E-2</v>
      </c>
      <c r="T13">
        <v>9.1192565793591276E-3</v>
      </c>
      <c r="U13">
        <v>0.1222604413751575</v>
      </c>
      <c r="V13">
        <v>0.55638622531734838</v>
      </c>
      <c r="W13">
        <v>3.9346582717140572E-3</v>
      </c>
      <c r="X13">
        <v>0.1847991943359375</v>
      </c>
      <c r="Y13">
        <v>0.1087852716445923</v>
      </c>
      <c r="Z13">
        <v>4.1751861572265618E-2</v>
      </c>
      <c r="AA13">
        <v>0.5185091495513916</v>
      </c>
      <c r="AB13">
        <v>2.8356854915618901</v>
      </c>
      <c r="AC13">
        <v>1.999568939208984E-2</v>
      </c>
      <c r="AD13">
        <v>2.0269000748082491E-2</v>
      </c>
      <c r="AE13">
        <v>-8.6273004009067622E-2</v>
      </c>
      <c r="AF13">
        <v>1.140593259058328E-3</v>
      </c>
      <c r="AG13">
        <v>-4.2372992307626513E-2</v>
      </c>
      <c r="AH13">
        <v>0.15879664436597049</v>
      </c>
      <c r="AI13">
        <v>5.6347701290917671E-4</v>
      </c>
      <c r="AJ13">
        <v>2.0269000748082491E-2</v>
      </c>
      <c r="AK13">
        <v>8.6273004009067622E-2</v>
      </c>
      <c r="AL13">
        <v>1.140593259058328E-3</v>
      </c>
      <c r="AM13">
        <v>4.2372992307626513E-2</v>
      </c>
      <c r="AN13">
        <v>0.15879664436597049</v>
      </c>
      <c r="AO13">
        <v>5.6347701290917671E-4</v>
      </c>
      <c r="AP13">
        <v>1002</v>
      </c>
      <c r="AQ13">
        <v>100.2</v>
      </c>
    </row>
    <row r="14" spans="6:43" x14ac:dyDescent="0.3">
      <c r="F14" t="s">
        <v>135</v>
      </c>
      <c r="H14">
        <v>10</v>
      </c>
      <c r="I14">
        <v>250</v>
      </c>
      <c r="J14">
        <v>30</v>
      </c>
      <c r="K14">
        <v>0</v>
      </c>
      <c r="L14">
        <v>2.6932081442612872</v>
      </c>
      <c r="M14">
        <v>-0.26592271579036642</v>
      </c>
      <c r="N14">
        <v>8.1344300464128434</v>
      </c>
      <c r="O14">
        <v>-2.9373143893613411</v>
      </c>
      <c r="P14">
        <v>2.7413962585458691</v>
      </c>
      <c r="Q14">
        <v>6.6803196937807154</v>
      </c>
      <c r="R14">
        <v>5.2036813699947983E-2</v>
      </c>
      <c r="S14">
        <v>1.7136263839214461E-2</v>
      </c>
      <c r="T14">
        <v>9.3647912848876715E-3</v>
      </c>
      <c r="U14">
        <v>7.605817645317009E-2</v>
      </c>
      <c r="V14">
        <v>0.52688388839149725</v>
      </c>
      <c r="W14">
        <v>4.1794372257040304E-3</v>
      </c>
      <c r="X14">
        <v>0.20171451568603521</v>
      </c>
      <c r="Y14">
        <v>7.5682312250137329E-2</v>
      </c>
      <c r="Z14">
        <v>4.2524337768554688E-2</v>
      </c>
      <c r="AA14">
        <v>0.37487411499023438</v>
      </c>
      <c r="AB14">
        <v>2.2885671854019169</v>
      </c>
      <c r="AC14">
        <v>1.8132209777832031E-2</v>
      </c>
      <c r="AD14">
        <v>1.9321497230293361E-2</v>
      </c>
      <c r="AE14">
        <v>-6.4440767266845334E-2</v>
      </c>
      <c r="AF14">
        <v>1.151253527469623E-3</v>
      </c>
      <c r="AG14">
        <v>-2.5893781315559951E-2</v>
      </c>
      <c r="AH14">
        <v>0.19219545031077509</v>
      </c>
      <c r="AI14">
        <v>6.256343135187121E-4</v>
      </c>
      <c r="AJ14">
        <v>1.9321497230293361E-2</v>
      </c>
      <c r="AK14">
        <v>6.4440767266845334E-2</v>
      </c>
      <c r="AL14">
        <v>1.151253527469623E-3</v>
      </c>
      <c r="AM14">
        <v>2.5893781315559951E-2</v>
      </c>
      <c r="AN14">
        <v>0.19219545031077509</v>
      </c>
      <c r="AO14">
        <v>6.256343135187121E-4</v>
      </c>
      <c r="AP14">
        <v>806</v>
      </c>
      <c r="AQ14">
        <v>80.599999999999994</v>
      </c>
    </row>
    <row r="15" spans="6:43" s="14" customFormat="1" x14ac:dyDescent="0.3">
      <c r="F15" s="14" t="s">
        <v>136</v>
      </c>
      <c r="H15" s="14">
        <v>10</v>
      </c>
      <c r="I15" s="14">
        <v>250</v>
      </c>
      <c r="J15" s="14">
        <v>40</v>
      </c>
      <c r="K15" s="14">
        <v>0</v>
      </c>
      <c r="L15" s="14">
        <v>4.2064125120120499</v>
      </c>
      <c r="M15" s="14">
        <v>-0.23511240898928129</v>
      </c>
      <c r="N15" s="14">
        <v>8.2717982012443141</v>
      </c>
      <c r="O15" s="14">
        <v>-2.8201443013470961</v>
      </c>
      <c r="P15" s="14">
        <v>2.723453590969148</v>
      </c>
      <c r="Q15" s="14">
        <v>6.3249335625972547</v>
      </c>
      <c r="R15" s="14">
        <v>4.771339333792228E-2</v>
      </c>
      <c r="S15" s="14">
        <v>3.1671015777537559E-2</v>
      </c>
      <c r="T15" s="14">
        <v>1.518580513153781E-2</v>
      </c>
      <c r="U15" s="14">
        <v>7.5326133149694358E-2</v>
      </c>
      <c r="V15" s="14">
        <v>0.57583396230128359</v>
      </c>
      <c r="W15" s="14">
        <v>6.3227766069349012E-3</v>
      </c>
      <c r="X15" s="14">
        <v>0.1987767219543457</v>
      </c>
      <c r="Y15" s="14">
        <v>0.14642539620399481</v>
      </c>
      <c r="Z15" s="14">
        <v>7.1563720703125E-2</v>
      </c>
      <c r="AA15" s="14">
        <v>0.4156196117401123</v>
      </c>
      <c r="AB15" s="14">
        <v>2.465365886688232</v>
      </c>
      <c r="AC15" s="14">
        <v>2.69017219543457E-2</v>
      </c>
      <c r="AD15" s="14">
        <v>1.1343013363922211E-2</v>
      </c>
      <c r="AE15" s="14">
        <v>-0.1347058452324455</v>
      </c>
      <c r="AF15" s="14">
        <v>1.835852950239215E-3</v>
      </c>
      <c r="AG15" s="14">
        <v>-2.671002796336109E-2</v>
      </c>
      <c r="AH15" s="14">
        <v>0.21143520279204439</v>
      </c>
      <c r="AI15" s="14">
        <v>9.9965897575982326E-4</v>
      </c>
      <c r="AJ15" s="14">
        <v>1.1343013363922211E-2</v>
      </c>
      <c r="AK15" s="14">
        <v>0.1347058452324455</v>
      </c>
      <c r="AL15" s="14">
        <v>1.835852950239215E-3</v>
      </c>
      <c r="AM15" s="14">
        <v>2.671002796336109E-2</v>
      </c>
      <c r="AN15" s="14">
        <v>0.21143520279204439</v>
      </c>
      <c r="AO15" s="14">
        <v>9.9965897575982326E-4</v>
      </c>
      <c r="AP15" s="14">
        <v>1033</v>
      </c>
      <c r="AQ15" s="14">
        <v>103.3</v>
      </c>
    </row>
    <row r="16" spans="6:43" s="14" customFormat="1" x14ac:dyDescent="0.3">
      <c r="F16" s="14" t="s">
        <v>137</v>
      </c>
      <c r="H16" s="14">
        <v>10</v>
      </c>
      <c r="I16" s="14">
        <v>250</v>
      </c>
      <c r="J16" s="14">
        <v>50</v>
      </c>
      <c r="K16" s="14">
        <v>0</v>
      </c>
      <c r="L16" s="14">
        <v>5.5773089576263084</v>
      </c>
      <c r="M16" s="14">
        <v>-0.42873960547579348</v>
      </c>
      <c r="N16" s="14">
        <v>8.47315137876374</v>
      </c>
      <c r="O16" s="14">
        <v>-2.7232715384238859</v>
      </c>
      <c r="P16" s="14">
        <v>2.405154492921147</v>
      </c>
      <c r="Q16" s="14">
        <v>5.8680533366170273</v>
      </c>
      <c r="R16" s="14">
        <v>5.44293735951763E-2</v>
      </c>
      <c r="S16" s="14">
        <v>1.4099804689446511E-2</v>
      </c>
      <c r="T16" s="14">
        <v>1.309250622084294E-2</v>
      </c>
      <c r="U16" s="14">
        <v>5.7988969681100788E-2</v>
      </c>
      <c r="V16" s="14">
        <v>0.46967389107041618</v>
      </c>
      <c r="W16" s="14">
        <v>5.043812793480415E-3</v>
      </c>
      <c r="X16" s="14">
        <v>0.2456245422363281</v>
      </c>
      <c r="Y16" s="14">
        <v>6.337699294090271E-2</v>
      </c>
      <c r="Z16" s="14">
        <v>5.3925514221191413E-2</v>
      </c>
      <c r="AA16" s="14">
        <v>0.29043483734130859</v>
      </c>
      <c r="AB16" s="14">
        <v>2.3440201282501221</v>
      </c>
      <c r="AC16" s="14">
        <v>2.1306037902832031E-2</v>
      </c>
      <c r="AD16" s="14">
        <v>9.7590744942954253E-3</v>
      </c>
      <c r="AE16" s="14">
        <v>-3.288663913798974E-2</v>
      </c>
      <c r="AF16" s="14">
        <v>1.545175535711151E-3</v>
      </c>
      <c r="AG16" s="14">
        <v>-2.1293862496966551E-2</v>
      </c>
      <c r="AH16" s="14">
        <v>0.19527805488286129</v>
      </c>
      <c r="AI16" s="14">
        <v>8.5953765314413573E-4</v>
      </c>
      <c r="AJ16" s="14">
        <v>9.7590744942954253E-3</v>
      </c>
      <c r="AK16" s="14">
        <v>3.288663913798974E-2</v>
      </c>
      <c r="AL16" s="14">
        <v>1.545175535711151E-3</v>
      </c>
      <c r="AM16" s="14">
        <v>2.1293862496966551E-2</v>
      </c>
      <c r="AN16" s="14">
        <v>0.19527805488286129</v>
      </c>
      <c r="AO16" s="14">
        <v>8.5953765314413573E-4</v>
      </c>
      <c r="AP16" s="14">
        <v>866</v>
      </c>
      <c r="AQ16" s="14">
        <v>86.6</v>
      </c>
    </row>
    <row r="17" spans="6:43" x14ac:dyDescent="0.3">
      <c r="F17" t="s">
        <v>138</v>
      </c>
      <c r="H17">
        <v>10</v>
      </c>
      <c r="I17">
        <v>250</v>
      </c>
      <c r="J17">
        <v>60</v>
      </c>
      <c r="K17">
        <v>10</v>
      </c>
      <c r="L17">
        <v>5.6071590618653726</v>
      </c>
      <c r="M17">
        <v>-0.42306063909900382</v>
      </c>
      <c r="N17">
        <v>9.2705454239870768</v>
      </c>
      <c r="O17">
        <v>-2.1722504710131152</v>
      </c>
      <c r="P17">
        <v>2.3420552577883158</v>
      </c>
      <c r="Q17">
        <v>5.0698103700729611</v>
      </c>
      <c r="R17">
        <v>4.4075858791115918E-2</v>
      </c>
      <c r="S17">
        <v>1.587250451070504E-2</v>
      </c>
      <c r="T17">
        <v>1.6755641508455439E-2</v>
      </c>
      <c r="U17">
        <v>8.2264940586038421E-2</v>
      </c>
      <c r="V17">
        <v>0.43612592704642439</v>
      </c>
      <c r="W17">
        <v>5.7637886023648166E-3</v>
      </c>
      <c r="X17">
        <v>0.1773033142089844</v>
      </c>
      <c r="Y17">
        <v>7.8692525625228882E-2</v>
      </c>
      <c r="Z17">
        <v>5.7046890258789063E-2</v>
      </c>
      <c r="AA17">
        <v>0.37963473796844482</v>
      </c>
      <c r="AB17">
        <v>2.31078040599823</v>
      </c>
      <c r="AC17">
        <v>2.0343780517578122E-2</v>
      </c>
      <c r="AD17">
        <v>7.8606399969778796E-3</v>
      </c>
      <c r="AE17">
        <v>-3.7518272899385932E-2</v>
      </c>
      <c r="AF17">
        <v>1.8074062249995621E-3</v>
      </c>
      <c r="AG17">
        <v>-3.7870835653528903E-2</v>
      </c>
      <c r="AH17">
        <v>0.18621504577918169</v>
      </c>
      <c r="AI17">
        <v>1.1368844555584171E-3</v>
      </c>
      <c r="AJ17">
        <v>7.8606399969778796E-3</v>
      </c>
      <c r="AK17">
        <v>3.7518272899385932E-2</v>
      </c>
      <c r="AL17">
        <v>1.8074062249995621E-3</v>
      </c>
      <c r="AM17">
        <v>3.7870835653528903E-2</v>
      </c>
      <c r="AN17">
        <v>0.18621504577918169</v>
      </c>
      <c r="AO17">
        <v>1.1368844555584171E-3</v>
      </c>
      <c r="AP17">
        <v>748</v>
      </c>
      <c r="AQ17">
        <v>74.8</v>
      </c>
    </row>
    <row r="18" spans="6:43" x14ac:dyDescent="0.3">
      <c r="F18" t="s">
        <v>139</v>
      </c>
      <c r="H18">
        <v>10</v>
      </c>
      <c r="I18">
        <v>250</v>
      </c>
      <c r="J18">
        <v>70</v>
      </c>
      <c r="K18">
        <v>10</v>
      </c>
      <c r="L18">
        <v>12.417720114319669</v>
      </c>
      <c r="M18">
        <v>-0.104895698225073</v>
      </c>
      <c r="N18">
        <v>9.5368891055586893</v>
      </c>
      <c r="O18">
        <v>-1.923607585761526</v>
      </c>
      <c r="P18">
        <v>2.476179334510296</v>
      </c>
      <c r="Q18">
        <v>4.3867818021832941</v>
      </c>
      <c r="R18">
        <v>0.29990790047833232</v>
      </c>
      <c r="S18">
        <v>1.417708300043681</v>
      </c>
      <c r="T18">
        <v>1.048912606944904E-2</v>
      </c>
      <c r="U18">
        <v>6.5227933876858296E-2</v>
      </c>
      <c r="V18">
        <v>0.54550572301213274</v>
      </c>
      <c r="W18">
        <v>3.8496590457010181E-3</v>
      </c>
      <c r="X18">
        <v>1.393274307250977</v>
      </c>
      <c r="Y18">
        <v>7.9350559711456299</v>
      </c>
      <c r="Z18">
        <v>4.5307159423828118E-2</v>
      </c>
      <c r="AA18">
        <v>0.34491431713104248</v>
      </c>
      <c r="AB18">
        <v>2.9530072212219238</v>
      </c>
      <c r="AC18">
        <v>1.6102313995361332E-2</v>
      </c>
      <c r="AD18">
        <v>2.4151607357657319E-2</v>
      </c>
      <c r="AE18">
        <v>-13.515409345021251</v>
      </c>
      <c r="AF18">
        <v>1.099847754687148E-3</v>
      </c>
      <c r="AG18">
        <v>-3.39091685641464E-2</v>
      </c>
      <c r="AH18">
        <v>0.22030137939101049</v>
      </c>
      <c r="AI18">
        <v>8.7755881630243121E-4</v>
      </c>
      <c r="AJ18">
        <v>2.4151607357657319E-2</v>
      </c>
      <c r="AK18">
        <v>13.515409345021251</v>
      </c>
      <c r="AL18">
        <v>1.099847754687148E-3</v>
      </c>
      <c r="AM18">
        <v>3.39091685641464E-2</v>
      </c>
      <c r="AN18">
        <v>0.22030137939101049</v>
      </c>
      <c r="AO18">
        <v>8.7755881630243121E-4</v>
      </c>
      <c r="AP18">
        <v>813</v>
      </c>
      <c r="AQ18">
        <v>81.3</v>
      </c>
    </row>
    <row r="19" spans="6:43" x14ac:dyDescent="0.3">
      <c r="F19" t="s">
        <v>140</v>
      </c>
      <c r="H19">
        <v>10</v>
      </c>
      <c r="I19">
        <v>250</v>
      </c>
      <c r="J19">
        <v>80</v>
      </c>
      <c r="K19">
        <v>15</v>
      </c>
      <c r="L19">
        <v>14.138469667491799</v>
      </c>
      <c r="M19">
        <v>-0.25205270727416001</v>
      </c>
      <c r="N19">
        <v>9.8051942494101159</v>
      </c>
      <c r="O19">
        <v>-1.771404969299625</v>
      </c>
      <c r="P19">
        <v>2.1119568430021141</v>
      </c>
      <c r="Q19">
        <v>3.487632046559614</v>
      </c>
      <c r="R19">
        <v>0.12563294009546941</v>
      </c>
      <c r="S19">
        <v>2.9118716278752021E-2</v>
      </c>
      <c r="T19">
        <v>6.7762992990307051E-3</v>
      </c>
      <c r="U19">
        <v>7.0931314326738701E-2</v>
      </c>
      <c r="V19">
        <v>0.38652058117878191</v>
      </c>
      <c r="W19">
        <v>1.5112392432079229E-3</v>
      </c>
      <c r="X19">
        <v>0.42800045013427729</v>
      </c>
      <c r="Y19">
        <v>0.16210317611694339</v>
      </c>
      <c r="Z19">
        <v>3.5870552062988281E-2</v>
      </c>
      <c r="AA19">
        <v>0.43091094493865972</v>
      </c>
      <c r="AB19">
        <v>2.0678020715713501</v>
      </c>
      <c r="AC19">
        <v>7.4737071990966797E-3</v>
      </c>
      <c r="AD19">
        <v>8.8858938095919809E-3</v>
      </c>
      <c r="AE19">
        <v>-0.1155262984224936</v>
      </c>
      <c r="AF19">
        <v>6.9109281536552621E-4</v>
      </c>
      <c r="AG19">
        <v>-4.0042404507188108E-2</v>
      </c>
      <c r="AH19">
        <v>0.18301537858574279</v>
      </c>
      <c r="AI19">
        <v>4.333138424676107E-4</v>
      </c>
      <c r="AJ19">
        <v>8.8858938095919809E-3</v>
      </c>
      <c r="AK19">
        <v>0.1155262984224936</v>
      </c>
      <c r="AL19">
        <v>6.9109281536552621E-4</v>
      </c>
      <c r="AM19">
        <v>4.0042404507188108E-2</v>
      </c>
      <c r="AN19">
        <v>0.18301537858574279</v>
      </c>
      <c r="AO19">
        <v>4.333138424676107E-4</v>
      </c>
      <c r="AP19">
        <v>668</v>
      </c>
      <c r="AQ19">
        <v>66.8</v>
      </c>
    </row>
    <row r="20" spans="6:43" x14ac:dyDescent="0.3">
      <c r="F20" t="s">
        <v>141</v>
      </c>
      <c r="H20">
        <v>10</v>
      </c>
      <c r="I20">
        <v>250</v>
      </c>
      <c r="J20">
        <v>100</v>
      </c>
      <c r="K20">
        <v>15</v>
      </c>
      <c r="L20">
        <v>10.216649789639449</v>
      </c>
      <c r="M20">
        <v>-0.39311359260621892</v>
      </c>
      <c r="N20">
        <v>11.345411092119139</v>
      </c>
      <c r="O20">
        <v>-0.14304100014650459</v>
      </c>
      <c r="P20">
        <v>2.276800978290455</v>
      </c>
      <c r="Q20">
        <v>5.4843010404683132E-2</v>
      </c>
      <c r="R20">
        <v>0.11154931937106451</v>
      </c>
      <c r="S20">
        <v>2.0202329540160179E-2</v>
      </c>
      <c r="T20">
        <v>1.1844878460518611E-2</v>
      </c>
      <c r="U20">
        <v>7.4332956409083176E-2</v>
      </c>
      <c r="V20">
        <v>0.43937588390817012</v>
      </c>
      <c r="W20">
        <v>1.0289965110628851E-3</v>
      </c>
      <c r="X20">
        <v>0.49096488952636719</v>
      </c>
      <c r="Y20">
        <v>7.8672617673873901E-2</v>
      </c>
      <c r="Z20">
        <v>6.2380790710449219E-2</v>
      </c>
      <c r="AA20">
        <v>0.42856232076883322</v>
      </c>
      <c r="AB20">
        <v>2.6238659024238591</v>
      </c>
      <c r="AC20">
        <v>4.5427456498146057E-3</v>
      </c>
      <c r="AD20">
        <v>1.0918385348217079E-2</v>
      </c>
      <c r="AE20">
        <v>-5.1390564763291749E-2</v>
      </c>
      <c r="AF20">
        <v>1.0440237347368059E-3</v>
      </c>
      <c r="AG20">
        <v>-0.51966188947889302</v>
      </c>
      <c r="AH20">
        <v>0.1929794866119906</v>
      </c>
      <c r="AI20">
        <v>1.8762582569227769E-2</v>
      </c>
      <c r="AJ20">
        <v>1.0918385348217079E-2</v>
      </c>
      <c r="AK20">
        <v>5.1390564763291749E-2</v>
      </c>
      <c r="AL20">
        <v>1.0440237347368059E-3</v>
      </c>
      <c r="AM20">
        <v>0.51966188947889302</v>
      </c>
      <c r="AN20">
        <v>0.1929794866119906</v>
      </c>
      <c r="AO20">
        <v>1.8762582569227769E-2</v>
      </c>
      <c r="AP20">
        <v>1564</v>
      </c>
      <c r="AQ20">
        <v>156.4</v>
      </c>
    </row>
    <row r="21" spans="6:43" x14ac:dyDescent="0.3">
      <c r="F21" t="s">
        <v>142</v>
      </c>
      <c r="H21">
        <v>10</v>
      </c>
      <c r="I21">
        <v>250</v>
      </c>
      <c r="J21">
        <v>20</v>
      </c>
      <c r="K21">
        <v>0</v>
      </c>
      <c r="L21">
        <v>0.72619223304920721</v>
      </c>
      <c r="M21">
        <v>0.21080408825849489</v>
      </c>
      <c r="N21">
        <v>8.0215142005019722</v>
      </c>
      <c r="O21">
        <v>238.26484531826441</v>
      </c>
      <c r="P21">
        <v>57.763057470321662</v>
      </c>
      <c r="Q21">
        <v>6.9581265866756441</v>
      </c>
      <c r="R21">
        <v>0.12778986467910941</v>
      </c>
      <c r="S21">
        <v>0.75090021585773581</v>
      </c>
      <c r="T21">
        <v>1.103602348361511E-2</v>
      </c>
      <c r="U21">
        <v>21.81436072780151</v>
      </c>
      <c r="V21">
        <v>8.7346421584050056</v>
      </c>
      <c r="W21">
        <v>5.8776419294042093E-3</v>
      </c>
      <c r="X21">
        <v>0.4566301703453064</v>
      </c>
      <c r="Y21">
        <v>2.7752920389175419</v>
      </c>
      <c r="Z21">
        <v>5.0354480743408203E-2</v>
      </c>
      <c r="AA21">
        <v>92.516799926757813</v>
      </c>
      <c r="AB21">
        <v>41.900287628173828</v>
      </c>
      <c r="AC21">
        <v>2.5137424468994141E-2</v>
      </c>
      <c r="AD21">
        <v>0.17597250268366649</v>
      </c>
      <c r="AE21">
        <v>3.5620761535561738</v>
      </c>
      <c r="AF21">
        <v>1.375803022691713E-3</v>
      </c>
      <c r="AG21">
        <v>9.1555095753478782E-2</v>
      </c>
      <c r="AH21">
        <v>0.1512150246356474</v>
      </c>
      <c r="AI21">
        <v>8.4471615400896955E-4</v>
      </c>
      <c r="AJ21">
        <v>0.17597250268366649</v>
      </c>
      <c r="AK21">
        <v>3.5620761535561738</v>
      </c>
      <c r="AL21">
        <v>1.375803022691713E-3</v>
      </c>
      <c r="AM21">
        <v>9.1555095753478782E-2</v>
      </c>
      <c r="AN21">
        <v>0.1512150246356474</v>
      </c>
      <c r="AO21">
        <v>8.4471615400896955E-4</v>
      </c>
      <c r="AP21">
        <v>720</v>
      </c>
      <c r="AQ21">
        <v>72</v>
      </c>
    </row>
    <row r="22" spans="6:43" x14ac:dyDescent="0.3">
      <c r="F22" t="s">
        <v>143</v>
      </c>
      <c r="H22">
        <v>10</v>
      </c>
      <c r="I22">
        <v>250</v>
      </c>
      <c r="J22">
        <v>30</v>
      </c>
      <c r="K22">
        <v>0</v>
      </c>
      <c r="L22">
        <v>1.2864928827522699</v>
      </c>
      <c r="M22">
        <v>-2.163728263215249</v>
      </c>
      <c r="N22">
        <v>8.1104571502401228</v>
      </c>
      <c r="O22">
        <v>161.94915567717939</v>
      </c>
      <c r="P22">
        <v>35.608590717197202</v>
      </c>
      <c r="Q22">
        <v>6.6794446512779091</v>
      </c>
      <c r="R22">
        <v>3.615581436711774E-2</v>
      </c>
      <c r="S22">
        <v>0.27153108414233368</v>
      </c>
      <c r="T22">
        <v>1.0358285049831341E-2</v>
      </c>
      <c r="U22">
        <v>16.839082664233189</v>
      </c>
      <c r="V22">
        <v>5.9083443222054166</v>
      </c>
      <c r="W22">
        <v>4.8930275380342633E-3</v>
      </c>
      <c r="X22">
        <v>0.17354750633239749</v>
      </c>
      <c r="Y22">
        <v>0.99194931983947754</v>
      </c>
      <c r="Z22">
        <v>3.9255142211914063E-2</v>
      </c>
      <c r="AA22">
        <v>79.680107116699219</v>
      </c>
      <c r="AB22">
        <v>30.222259521484379</v>
      </c>
      <c r="AC22">
        <v>2.2449970245361332E-2</v>
      </c>
      <c r="AD22">
        <v>2.8104169756281491E-2</v>
      </c>
      <c r="AE22">
        <v>-0.12549222966605111</v>
      </c>
      <c r="AF22">
        <v>1.277151812524485E-3</v>
      </c>
      <c r="AG22">
        <v>0.10397758848338361</v>
      </c>
      <c r="AH22">
        <v>0.16592468848681441</v>
      </c>
      <c r="AI22">
        <v>7.325500537081524E-4</v>
      </c>
      <c r="AJ22">
        <v>2.8104169756281491E-2</v>
      </c>
      <c r="AK22">
        <v>0.12549222966605111</v>
      </c>
      <c r="AL22">
        <v>1.277151812524485E-3</v>
      </c>
      <c r="AM22">
        <v>0.10397758848338361</v>
      </c>
      <c r="AN22">
        <v>0.16592468848681441</v>
      </c>
      <c r="AO22">
        <v>7.325500537081524E-4</v>
      </c>
      <c r="AP22">
        <v>805</v>
      </c>
      <c r="AQ22">
        <v>80.5</v>
      </c>
    </row>
    <row r="23" spans="6:43" x14ac:dyDescent="0.3">
      <c r="F23" t="s">
        <v>144</v>
      </c>
      <c r="H23">
        <v>10</v>
      </c>
      <c r="I23">
        <v>250</v>
      </c>
      <c r="J23">
        <v>50</v>
      </c>
      <c r="K23">
        <v>0</v>
      </c>
      <c r="L23">
        <v>1.5819919546995</v>
      </c>
      <c r="M23">
        <v>10.579261504966791</v>
      </c>
      <c r="N23">
        <v>8.4188733592288187</v>
      </c>
      <c r="O23">
        <v>12.763516490013551</v>
      </c>
      <c r="P23">
        <v>3.301829179393426</v>
      </c>
      <c r="Q23">
        <v>5.8905894121595921</v>
      </c>
      <c r="R23">
        <v>0.78437160594637445</v>
      </c>
      <c r="S23">
        <v>4.2973939679763529</v>
      </c>
      <c r="T23">
        <v>1.522508251435092E-2</v>
      </c>
      <c r="U23">
        <v>2.2434465805440822</v>
      </c>
      <c r="V23">
        <v>0.5282793696664756</v>
      </c>
      <c r="W23">
        <v>6.3649062993972267E-3</v>
      </c>
      <c r="X23">
        <v>2.2706171274185181</v>
      </c>
      <c r="Y23">
        <v>12.12200927734375</v>
      </c>
      <c r="Z23">
        <v>7.2503089904785156E-2</v>
      </c>
      <c r="AA23">
        <v>11.41228008270264</v>
      </c>
      <c r="AB23">
        <v>3.477433323860168</v>
      </c>
      <c r="AC23">
        <v>3.1740188598632813E-2</v>
      </c>
      <c r="AD23">
        <v>0.49581263900635092</v>
      </c>
      <c r="AE23">
        <v>0.40620925817542131</v>
      </c>
      <c r="AF23">
        <v>1.808446553915803E-3</v>
      </c>
      <c r="AG23">
        <v>0.17577025753830491</v>
      </c>
      <c r="AH23">
        <v>0.15999597222153239</v>
      </c>
      <c r="AI23">
        <v>1.0805211251455639E-3</v>
      </c>
      <c r="AJ23">
        <v>0.49581263900635092</v>
      </c>
      <c r="AK23">
        <v>0.40620925817542131</v>
      </c>
      <c r="AL23">
        <v>1.808446553915803E-3</v>
      </c>
      <c r="AM23">
        <v>0.17577025753830491</v>
      </c>
      <c r="AN23">
        <v>0.15999597222153239</v>
      </c>
      <c r="AO23">
        <v>1.0805211251455639E-3</v>
      </c>
      <c r="AP23">
        <v>2096</v>
      </c>
      <c r="AQ23">
        <v>209.6</v>
      </c>
    </row>
    <row r="24" spans="6:43" x14ac:dyDescent="0.3">
      <c r="F24" t="s">
        <v>145</v>
      </c>
      <c r="H24">
        <v>10</v>
      </c>
      <c r="I24">
        <v>250</v>
      </c>
      <c r="J24">
        <v>50</v>
      </c>
      <c r="K24">
        <v>0</v>
      </c>
      <c r="L24">
        <v>2.5569742360367882</v>
      </c>
      <c r="M24">
        <v>6.8920868778035276</v>
      </c>
      <c r="N24">
        <v>8.4326331786717894</v>
      </c>
      <c r="O24">
        <v>12.229121214035841</v>
      </c>
      <c r="P24">
        <v>3.227603528321537</v>
      </c>
      <c r="Q24">
        <v>5.8841133506431271</v>
      </c>
      <c r="R24">
        <v>1.0205503163666889</v>
      </c>
      <c r="S24">
        <v>5.4449875444616502</v>
      </c>
      <c r="T24">
        <v>1.651662919131091E-2</v>
      </c>
      <c r="U24">
        <v>2.4916931267299538</v>
      </c>
      <c r="V24">
        <v>0.52827266362217684</v>
      </c>
      <c r="W24">
        <v>6.7467899835566203E-3</v>
      </c>
      <c r="X24">
        <v>3.4946252107620239</v>
      </c>
      <c r="Y24">
        <v>36.525840759277337</v>
      </c>
      <c r="Z24">
        <v>8.8686943054199219E-2</v>
      </c>
      <c r="AA24">
        <v>12.44910717010498</v>
      </c>
      <c r="AB24">
        <v>3.261146068572998</v>
      </c>
      <c r="AC24">
        <v>3.3989429473876953E-2</v>
      </c>
      <c r="AD24">
        <v>0.39912420781701069</v>
      </c>
      <c r="AE24">
        <v>0.79003466453646032</v>
      </c>
      <c r="AF24">
        <v>1.9586561921234209E-3</v>
      </c>
      <c r="AG24">
        <v>0.20375079150169351</v>
      </c>
      <c r="AH24">
        <v>0.16367334432085481</v>
      </c>
      <c r="AI24">
        <v>1.146611151333311E-3</v>
      </c>
      <c r="AJ24">
        <v>0.39912420781701069</v>
      </c>
      <c r="AK24">
        <v>0.79003466453646032</v>
      </c>
      <c r="AL24">
        <v>1.9586561921234209E-3</v>
      </c>
      <c r="AM24">
        <v>0.20375079150169351</v>
      </c>
      <c r="AN24">
        <v>0.16367334432085481</v>
      </c>
      <c r="AO24">
        <v>1.146611151333311E-3</v>
      </c>
      <c r="AP24">
        <v>3508</v>
      </c>
      <c r="AQ24">
        <v>350.8</v>
      </c>
    </row>
    <row r="25" spans="6:43" x14ac:dyDescent="0.3">
      <c r="F25" t="s">
        <v>146</v>
      </c>
      <c r="H25">
        <v>10</v>
      </c>
      <c r="I25">
        <v>250</v>
      </c>
      <c r="J25">
        <v>50</v>
      </c>
      <c r="K25">
        <v>0</v>
      </c>
      <c r="L25">
        <v>1.67423218415708</v>
      </c>
      <c r="M25">
        <v>11.33563536819147</v>
      </c>
      <c r="N25">
        <v>8.4515290240852199</v>
      </c>
      <c r="O25">
        <v>13.75199242416693</v>
      </c>
      <c r="P25">
        <v>3.3651192995966701</v>
      </c>
      <c r="Q25">
        <v>5.875542366261385</v>
      </c>
      <c r="R25">
        <v>0.1234596902481728</v>
      </c>
      <c r="S25">
        <v>0.85527896292179073</v>
      </c>
      <c r="T25">
        <v>9.4359472985223909E-3</v>
      </c>
      <c r="U25">
        <v>2.0439874465210019</v>
      </c>
      <c r="V25">
        <v>0.3437552027498838</v>
      </c>
      <c r="W25">
        <v>3.8772405325462221E-3</v>
      </c>
      <c r="X25">
        <v>0.35146117210388178</v>
      </c>
      <c r="Y25">
        <v>4.4845647811889648</v>
      </c>
      <c r="Z25">
        <v>4.4551849365234382E-2</v>
      </c>
      <c r="AA25">
        <v>7.3255062103271484</v>
      </c>
      <c r="AB25">
        <v>1.550772428512573</v>
      </c>
      <c r="AC25">
        <v>1.5661716461181641E-2</v>
      </c>
      <c r="AD25">
        <v>7.3741080488385596E-2</v>
      </c>
      <c r="AE25">
        <v>7.5450465292996219E-2</v>
      </c>
      <c r="AF25">
        <v>1.1164781274053211E-3</v>
      </c>
      <c r="AG25">
        <v>0.14863209515219189</v>
      </c>
      <c r="AH25">
        <v>0.1021524564644959</v>
      </c>
      <c r="AI25">
        <v>6.5989491537158556E-4</v>
      </c>
      <c r="AJ25">
        <v>7.3741080488385596E-2</v>
      </c>
      <c r="AK25">
        <v>7.5450465292996219E-2</v>
      </c>
      <c r="AL25">
        <v>1.1164781274053211E-3</v>
      </c>
      <c r="AM25">
        <v>0.14863209515219189</v>
      </c>
      <c r="AN25">
        <v>0.1021524564644959</v>
      </c>
      <c r="AO25">
        <v>6.5989491537158556E-4</v>
      </c>
      <c r="AP25">
        <v>245</v>
      </c>
      <c r="AQ25">
        <v>24.5</v>
      </c>
    </row>
    <row r="26" spans="6:43" s="97" customFormat="1" x14ac:dyDescent="0.3">
      <c r="F26" s="97" t="s">
        <v>147</v>
      </c>
      <c r="H26" s="97">
        <v>10</v>
      </c>
      <c r="I26" s="97">
        <v>250</v>
      </c>
      <c r="J26" s="97">
        <v>70</v>
      </c>
      <c r="K26" s="97">
        <v>10</v>
      </c>
      <c r="L26" s="97">
        <v>10.14533667610988</v>
      </c>
      <c r="M26" s="97">
        <v>-1.3547127826076639</v>
      </c>
      <c r="N26" s="97">
        <v>9.4846906092474956</v>
      </c>
      <c r="O26" s="97">
        <v>6.5761875966472809</v>
      </c>
      <c r="P26" s="97">
        <v>2.7227159640170329</v>
      </c>
      <c r="Q26" s="97">
        <v>4.4020535549822384</v>
      </c>
      <c r="R26" s="97">
        <v>0.21830260936834331</v>
      </c>
      <c r="S26" s="97">
        <v>2.0715443670793419</v>
      </c>
      <c r="T26" s="97">
        <v>7.2869104793822853E-3</v>
      </c>
      <c r="U26" s="97">
        <v>1.050972035696798</v>
      </c>
      <c r="V26" s="97">
        <v>0.41924945606192909</v>
      </c>
      <c r="W26" s="97">
        <v>2.5253396266722368E-3</v>
      </c>
      <c r="X26" s="97">
        <v>0.89919948577880859</v>
      </c>
      <c r="Y26" s="97">
        <v>9.9617845416069031</v>
      </c>
      <c r="Z26" s="97">
        <v>3.4799575805664063E-2</v>
      </c>
      <c r="AA26" s="97">
        <v>4.1657867431640616</v>
      </c>
      <c r="AB26" s="97">
        <v>2.1110386848449711</v>
      </c>
      <c r="AC26" s="97">
        <v>9.8366737365722656E-3</v>
      </c>
      <c r="AD26" s="97">
        <v>2.151753227494161E-2</v>
      </c>
      <c r="AE26" s="97">
        <v>-1.5291391604734561</v>
      </c>
      <c r="AF26" s="97">
        <v>7.6828130506203412E-4</v>
      </c>
      <c r="AG26" s="97">
        <v>0.15981478938231811</v>
      </c>
      <c r="AH26" s="97">
        <v>0.1539820758399558</v>
      </c>
      <c r="AI26" s="97">
        <v>5.736730812404727E-4</v>
      </c>
      <c r="AJ26" s="97">
        <v>2.151753227494161E-2</v>
      </c>
      <c r="AK26" s="97">
        <v>1.5291391604734561</v>
      </c>
      <c r="AL26" s="97">
        <v>7.6828130506203412E-4</v>
      </c>
      <c r="AM26" s="97">
        <v>0.15981478938231811</v>
      </c>
      <c r="AN26" s="97">
        <v>0.1539820758399558</v>
      </c>
      <c r="AO26" s="97">
        <v>5.736730812404727E-4</v>
      </c>
      <c r="AP26" s="97">
        <v>921</v>
      </c>
      <c r="AQ26" s="97">
        <v>92.1</v>
      </c>
    </row>
    <row r="27" spans="6:43" x14ac:dyDescent="0.3">
      <c r="F27" t="s">
        <v>148</v>
      </c>
      <c r="H27">
        <v>10</v>
      </c>
      <c r="I27">
        <v>250</v>
      </c>
      <c r="J27">
        <v>80</v>
      </c>
      <c r="K27">
        <v>15</v>
      </c>
      <c r="L27">
        <v>7.0738231776673119</v>
      </c>
      <c r="M27">
        <v>12.57717994054159</v>
      </c>
      <c r="N27">
        <v>9.8471118903454435</v>
      </c>
      <c r="O27">
        <v>-1.570289254188538</v>
      </c>
      <c r="P27">
        <v>2.5372476907423991</v>
      </c>
      <c r="Q27">
        <v>3.4781644482671479</v>
      </c>
      <c r="R27">
        <v>0.12116259612439199</v>
      </c>
      <c r="S27">
        <v>0.6082873370596894</v>
      </c>
      <c r="T27">
        <v>1.0392614216436179E-2</v>
      </c>
      <c r="U27">
        <v>9.8816530291137003E-2</v>
      </c>
      <c r="V27">
        <v>0.57134868926713667</v>
      </c>
      <c r="W27">
        <v>2.408710761210318E-3</v>
      </c>
      <c r="X27">
        <v>0.57967662811279297</v>
      </c>
      <c r="Y27">
        <v>1.7068567276000981</v>
      </c>
      <c r="Z27">
        <v>5.4197311401367188E-2</v>
      </c>
      <c r="AA27">
        <v>0.53973567485809326</v>
      </c>
      <c r="AB27">
        <v>2.7717059850692749</v>
      </c>
      <c r="AC27">
        <v>1.3197183609008791E-2</v>
      </c>
      <c r="AD27">
        <v>1.7128304324444101E-2</v>
      </c>
      <c r="AE27">
        <v>4.8364366251843247E-2</v>
      </c>
      <c r="AF27">
        <v>1.055397189771508E-3</v>
      </c>
      <c r="AG27">
        <v>-6.2928871243025486E-2</v>
      </c>
      <c r="AH27">
        <v>0.22518443561966939</v>
      </c>
      <c r="AI27">
        <v>6.9252354137837248E-4</v>
      </c>
      <c r="AJ27">
        <v>1.7128304324444101E-2</v>
      </c>
      <c r="AK27">
        <v>4.8364366251843247E-2</v>
      </c>
      <c r="AL27">
        <v>1.055397189771508E-3</v>
      </c>
      <c r="AM27">
        <v>6.2928871243025486E-2</v>
      </c>
      <c r="AN27">
        <v>0.22518443561966939</v>
      </c>
      <c r="AO27">
        <v>6.9252354137837248E-4</v>
      </c>
      <c r="AP27">
        <v>810</v>
      </c>
      <c r="AQ27">
        <v>81</v>
      </c>
    </row>
    <row r="28" spans="6:43" x14ac:dyDescent="0.3">
      <c r="F28" t="s">
        <v>149</v>
      </c>
      <c r="H28">
        <v>10</v>
      </c>
      <c r="I28">
        <v>250</v>
      </c>
      <c r="J28">
        <v>100</v>
      </c>
      <c r="K28">
        <v>15</v>
      </c>
      <c r="L28">
        <v>6.4530294599987208</v>
      </c>
      <c r="M28">
        <v>12.92498888453364</v>
      </c>
      <c r="N28">
        <v>11.299592013173291</v>
      </c>
      <c r="O28">
        <v>-9.1594914816424761E-2</v>
      </c>
      <c r="P28">
        <v>2.3460393277081582</v>
      </c>
      <c r="Q28">
        <v>5.5127071028018927E-2</v>
      </c>
      <c r="R28">
        <v>0.13833073036075819</v>
      </c>
      <c r="S28">
        <v>0.72312834355523248</v>
      </c>
      <c r="T28">
        <v>8.5182103058798388E-3</v>
      </c>
      <c r="U28">
        <v>5.6579218530013672E-2</v>
      </c>
      <c r="V28">
        <v>0.40917839654288612</v>
      </c>
      <c r="W28">
        <v>7.8893235124600505E-4</v>
      </c>
      <c r="X28">
        <v>0.61320877075195313</v>
      </c>
      <c r="Y28">
        <v>2.73273754119873</v>
      </c>
      <c r="Z28">
        <v>3.9800643920898438E-2</v>
      </c>
      <c r="AA28">
        <v>0.3015100508928299</v>
      </c>
      <c r="AB28">
        <v>2.1216025352478032</v>
      </c>
      <c r="AC28">
        <v>4.3417587876319894E-3</v>
      </c>
      <c r="AD28">
        <v>2.1436556460534991E-2</v>
      </c>
      <c r="AE28">
        <v>5.5948082432824821E-2</v>
      </c>
      <c r="AF28">
        <v>7.5385113869148022E-4</v>
      </c>
      <c r="AG28">
        <v>-0.61771135049811632</v>
      </c>
      <c r="AH28">
        <v>0.1744124199923843</v>
      </c>
      <c r="AI28">
        <v>1.431116031622688E-2</v>
      </c>
      <c r="AJ28">
        <v>2.1436556460534991E-2</v>
      </c>
      <c r="AK28">
        <v>5.5948082432824821E-2</v>
      </c>
      <c r="AL28">
        <v>7.5385113869148022E-4</v>
      </c>
      <c r="AM28">
        <v>0.61771135049811632</v>
      </c>
      <c r="AN28">
        <v>0.1744124199923843</v>
      </c>
      <c r="AO28">
        <v>1.431116031622688E-2</v>
      </c>
      <c r="AP28">
        <v>1155</v>
      </c>
      <c r="AQ28">
        <v>115.5</v>
      </c>
    </row>
    <row r="29" spans="6:43" x14ac:dyDescent="0.3">
      <c r="F29" t="s">
        <v>150</v>
      </c>
      <c r="H29">
        <v>10</v>
      </c>
      <c r="I29">
        <v>250</v>
      </c>
      <c r="J29">
        <v>60</v>
      </c>
      <c r="K29">
        <v>10</v>
      </c>
      <c r="L29">
        <v>2.4131467959641641</v>
      </c>
      <c r="M29">
        <v>0.99406896720860383</v>
      </c>
      <c r="N29">
        <v>9.302608633504331</v>
      </c>
      <c r="O29">
        <v>231.5266355249102</v>
      </c>
      <c r="P29">
        <v>15.67844479909607</v>
      </c>
      <c r="Q29">
        <v>5.0280412231062606</v>
      </c>
      <c r="R29">
        <v>0.94813858665194184</v>
      </c>
      <c r="S29">
        <v>1.338266652245143</v>
      </c>
      <c r="T29">
        <v>1.4572898971085249E-2</v>
      </c>
      <c r="U29">
        <v>19.019258760121001</v>
      </c>
      <c r="V29">
        <v>1.766212719434761</v>
      </c>
      <c r="W29">
        <v>6.0396807675507612E-3</v>
      </c>
      <c r="X29">
        <v>3.985686063766479</v>
      </c>
      <c r="Y29">
        <v>3.0519575774669652</v>
      </c>
      <c r="Z29">
        <v>6.5756797790527344E-2</v>
      </c>
      <c r="AA29">
        <v>74.230972290039063</v>
      </c>
      <c r="AB29">
        <v>6.8928098678588867</v>
      </c>
      <c r="AC29">
        <v>2.2847175598144531E-2</v>
      </c>
      <c r="AD29">
        <v>0.39290547439453077</v>
      </c>
      <c r="AE29">
        <v>1.3462513129275759</v>
      </c>
      <c r="AF29">
        <v>1.566538972584466E-3</v>
      </c>
      <c r="AG29">
        <v>8.2147173766858872E-2</v>
      </c>
      <c r="AH29">
        <v>0.1126522905853897</v>
      </c>
      <c r="AI29">
        <v>1.2011995326918819E-3</v>
      </c>
      <c r="AJ29">
        <v>0.39290547439453077</v>
      </c>
      <c r="AK29">
        <v>1.3462513129275759</v>
      </c>
      <c r="AL29">
        <v>1.566538972584466E-3</v>
      </c>
      <c r="AM29">
        <v>8.2147173766858872E-2</v>
      </c>
      <c r="AN29">
        <v>0.1126522905853897</v>
      </c>
      <c r="AO29">
        <v>1.2011995326918819E-3</v>
      </c>
      <c r="AP29">
        <v>618</v>
      </c>
      <c r="AQ29">
        <v>61.8</v>
      </c>
    </row>
    <row r="30" spans="6:43" s="12" customFormat="1" x14ac:dyDescent="0.3">
      <c r="F30" s="12" t="s">
        <v>151</v>
      </c>
      <c r="H30" s="12">
        <v>10</v>
      </c>
      <c r="I30" s="12">
        <v>250</v>
      </c>
      <c r="J30" s="12">
        <v>60</v>
      </c>
      <c r="K30" s="12">
        <v>10</v>
      </c>
      <c r="L30" s="12">
        <v>2.0852952636380988</v>
      </c>
      <c r="M30" s="12">
        <v>6.7990364303588864</v>
      </c>
      <c r="N30" s="12">
        <v>9.2996321932474775</v>
      </c>
      <c r="O30" s="12">
        <v>209.92428505452469</v>
      </c>
      <c r="P30" s="12">
        <v>14.08113142649333</v>
      </c>
      <c r="Q30" s="12">
        <v>5.0330320835113529</v>
      </c>
      <c r="R30" s="12">
        <v>2.6923610326544312</v>
      </c>
      <c r="S30" s="12">
        <v>3.776100683111129</v>
      </c>
      <c r="T30" s="12">
        <v>1.768334360915904E-2</v>
      </c>
      <c r="U30" s="12">
        <v>19.243327824254521</v>
      </c>
      <c r="V30" s="12">
        <v>1.6653254717304911</v>
      </c>
      <c r="W30" s="12">
        <v>7.6257771157797099E-3</v>
      </c>
      <c r="X30" s="12">
        <v>12.608700126409531</v>
      </c>
      <c r="Y30" s="12">
        <v>10.28349542617798</v>
      </c>
      <c r="Z30" s="12">
        <v>7.2339057922363281E-2</v>
      </c>
      <c r="AA30" s="12">
        <v>76.568801879882813</v>
      </c>
      <c r="AB30" s="12">
        <v>6.8797483444213867</v>
      </c>
      <c r="AC30" s="12">
        <v>3.1618595123291023E-2</v>
      </c>
      <c r="AD30" s="12">
        <v>1.291117416128984</v>
      </c>
      <c r="AE30" s="12">
        <v>0.55538762320057278</v>
      </c>
      <c r="AF30" s="12">
        <v>1.9015099997179491E-3</v>
      </c>
      <c r="AG30" s="12">
        <v>9.1667945036737156E-2</v>
      </c>
      <c r="AH30" s="12">
        <v>0.1182664532622158</v>
      </c>
      <c r="AI30" s="12">
        <v>1.51514573903918E-3</v>
      </c>
      <c r="AJ30" s="12">
        <v>1.291117416128984</v>
      </c>
      <c r="AK30" s="12">
        <v>0.55538762320057278</v>
      </c>
      <c r="AL30" s="12">
        <v>1.9015099997179491E-3</v>
      </c>
      <c r="AM30" s="12">
        <v>9.1667945036737156E-2</v>
      </c>
      <c r="AN30" s="12">
        <v>0.1182664532622158</v>
      </c>
      <c r="AO30" s="12">
        <v>1.51514573903918E-3</v>
      </c>
      <c r="AP30" s="12">
        <v>750</v>
      </c>
      <c r="AQ30" s="12">
        <v>75</v>
      </c>
    </row>
    <row r="31" spans="6:43" s="12" customFormat="1" x14ac:dyDescent="0.3">
      <c r="F31" s="12" t="s">
        <v>152</v>
      </c>
      <c r="H31" s="12">
        <v>10</v>
      </c>
      <c r="I31" s="12">
        <v>250</v>
      </c>
      <c r="J31" s="12">
        <v>60</v>
      </c>
      <c r="K31" s="12">
        <v>10</v>
      </c>
      <c r="L31" s="12">
        <v>-0.10240693120285869</v>
      </c>
      <c r="M31" s="12">
        <v>13.629083847999571</v>
      </c>
      <c r="N31" s="12">
        <v>9.2683579554160431</v>
      </c>
      <c r="O31" s="12">
        <v>185.64159557024641</v>
      </c>
      <c r="P31" s="12">
        <v>11.88988770246506</v>
      </c>
      <c r="Q31" s="12">
        <v>5.0494812796513244</v>
      </c>
      <c r="R31" s="12">
        <v>0.25874225145663249</v>
      </c>
      <c r="S31" s="12">
        <v>0.61345559461800914</v>
      </c>
      <c r="T31" s="12">
        <v>1.6743262874629669E-2</v>
      </c>
      <c r="U31" s="12">
        <v>16.814192059625629</v>
      </c>
      <c r="V31" s="12">
        <v>1.382239809462861</v>
      </c>
      <c r="W31" s="12">
        <v>6.2126650493193316E-3</v>
      </c>
      <c r="X31" s="12">
        <v>1.1264398097991939</v>
      </c>
      <c r="Y31" s="12">
        <v>1.998374938964844</v>
      </c>
      <c r="Z31" s="12">
        <v>7.7189445495605469E-2</v>
      </c>
      <c r="AA31" s="12">
        <v>56.332717895507813</v>
      </c>
      <c r="AB31" s="12">
        <v>5.3227033615112296</v>
      </c>
      <c r="AC31" s="12">
        <v>2.5433540344238281E-2</v>
      </c>
      <c r="AD31" s="12">
        <v>-2.526608779478881</v>
      </c>
      <c r="AE31" s="12">
        <v>4.5010772657917857E-2</v>
      </c>
      <c r="AF31" s="12">
        <v>1.8064972193748299E-3</v>
      </c>
      <c r="AG31" s="12">
        <v>9.0573408443169592E-2</v>
      </c>
      <c r="AH31" s="12">
        <v>0.11625339482191149</v>
      </c>
      <c r="AI31" s="12">
        <v>1.2303570813016909E-3</v>
      </c>
      <c r="AJ31" s="12">
        <v>2.526608779478881</v>
      </c>
      <c r="AK31" s="12">
        <v>4.5010772657917857E-2</v>
      </c>
      <c r="AL31" s="12">
        <v>1.8064972193748299E-3</v>
      </c>
      <c r="AM31" s="12">
        <v>9.0573408443169592E-2</v>
      </c>
      <c r="AN31" s="12">
        <v>0.11625339482191149</v>
      </c>
      <c r="AO31" s="12">
        <v>1.2303570813016909E-3</v>
      </c>
      <c r="AP31" s="12">
        <v>960</v>
      </c>
      <c r="AQ31" s="12">
        <v>96</v>
      </c>
    </row>
    <row r="32" spans="6:43" x14ac:dyDescent="0.3">
      <c r="F32" t="s">
        <v>153</v>
      </c>
      <c r="H32">
        <v>10</v>
      </c>
      <c r="I32">
        <v>250</v>
      </c>
      <c r="J32">
        <v>40</v>
      </c>
      <c r="K32">
        <v>0</v>
      </c>
      <c r="L32">
        <v>0.76598710839792805</v>
      </c>
      <c r="M32">
        <v>8.2087244624676909</v>
      </c>
      <c r="N32">
        <v>8.2334765647509087</v>
      </c>
      <c r="O32">
        <v>70.51704136629283</v>
      </c>
      <c r="P32">
        <v>11.221254388738121</v>
      </c>
      <c r="Q32">
        <v>6.3321571638865501</v>
      </c>
      <c r="R32">
        <v>0.14810643025121101</v>
      </c>
      <c r="S32">
        <v>0.67969321231550861</v>
      </c>
      <c r="T32">
        <v>1.024837918569738E-2</v>
      </c>
      <c r="U32">
        <v>9.5910168371883948</v>
      </c>
      <c r="V32">
        <v>1.7618484120511599</v>
      </c>
      <c r="W32">
        <v>4.4627789654784209E-3</v>
      </c>
      <c r="X32">
        <v>0.567371666431427</v>
      </c>
      <c r="Y32">
        <v>2.5412907600402832</v>
      </c>
      <c r="Z32">
        <v>3.8043022155761719E-2</v>
      </c>
      <c r="AA32">
        <v>37.610713958740227</v>
      </c>
      <c r="AB32">
        <v>7.9233078956604004</v>
      </c>
      <c r="AC32">
        <v>1.7791748046875E-2</v>
      </c>
      <c r="AD32">
        <v>0.1933536852349611</v>
      </c>
      <c r="AE32">
        <v>8.2801318940991783E-2</v>
      </c>
      <c r="AF32">
        <v>1.244720757398237E-3</v>
      </c>
      <c r="AG32">
        <v>0.13600991549502109</v>
      </c>
      <c r="AH32">
        <v>0.15700993409608349</v>
      </c>
      <c r="AI32">
        <v>7.047801957491619E-4</v>
      </c>
      <c r="AJ32">
        <v>0.1933536852349611</v>
      </c>
      <c r="AK32">
        <v>8.2801318940991783E-2</v>
      </c>
      <c r="AL32">
        <v>1.244720757398237E-3</v>
      </c>
      <c r="AM32">
        <v>0.13600991549502109</v>
      </c>
      <c r="AN32">
        <v>0.15700993409608349</v>
      </c>
      <c r="AO32">
        <v>7.047801957491619E-4</v>
      </c>
      <c r="AP32">
        <v>644</v>
      </c>
      <c r="AQ32">
        <v>64.400000000000006</v>
      </c>
    </row>
    <row r="33" spans="6:43" x14ac:dyDescent="0.3">
      <c r="F33" t="s">
        <v>154</v>
      </c>
      <c r="H33">
        <v>10</v>
      </c>
      <c r="I33">
        <v>250</v>
      </c>
      <c r="J33">
        <v>20</v>
      </c>
      <c r="K33">
        <v>0</v>
      </c>
      <c r="L33">
        <v>0.75046559927391743</v>
      </c>
      <c r="M33">
        <v>1.2759133589626681</v>
      </c>
      <c r="N33">
        <v>7.9916732749546009</v>
      </c>
      <c r="O33">
        <v>102.53460556127</v>
      </c>
      <c r="P33">
        <v>18.55498117501309</v>
      </c>
      <c r="Q33">
        <v>6.9792641595879754</v>
      </c>
      <c r="R33">
        <v>3.2917059837564239E-2</v>
      </c>
      <c r="S33">
        <v>1.895442853102439E-2</v>
      </c>
      <c r="T33">
        <v>1.034234713478705E-2</v>
      </c>
      <c r="U33">
        <v>12.90299172691495</v>
      </c>
      <c r="V33">
        <v>3.1211068412757288</v>
      </c>
      <c r="W33">
        <v>4.419518298996907E-3</v>
      </c>
      <c r="X33">
        <v>0.15704119205474851</v>
      </c>
      <c r="Y33">
        <v>9.5012307167053223E-2</v>
      </c>
      <c r="Z33">
        <v>4.3220043182373047E-2</v>
      </c>
      <c r="AA33">
        <v>63.003517150878913</v>
      </c>
      <c r="AB33">
        <v>14.654104232788089</v>
      </c>
      <c r="AC33">
        <v>1.8450260162353519E-2</v>
      </c>
      <c r="AD33">
        <v>4.3862183515689199E-2</v>
      </c>
      <c r="AE33">
        <v>1.485557651534784E-2</v>
      </c>
      <c r="AF33">
        <v>1.2941403857436599E-3</v>
      </c>
      <c r="AG33">
        <v>0.12584036049375261</v>
      </c>
      <c r="AH33">
        <v>0.1682085695391996</v>
      </c>
      <c r="AI33">
        <v>6.3323556723748019E-4</v>
      </c>
      <c r="AJ33">
        <v>4.3862183515689199E-2</v>
      </c>
      <c r="AK33">
        <v>1.485557651534784E-2</v>
      </c>
      <c r="AL33">
        <v>1.2941403857436599E-3</v>
      </c>
      <c r="AM33">
        <v>0.12584036049375261</v>
      </c>
      <c r="AN33">
        <v>0.1682085695391996</v>
      </c>
      <c r="AO33">
        <v>6.3323556723748019E-4</v>
      </c>
      <c r="AP33">
        <v>1262</v>
      </c>
      <c r="AQ33">
        <v>126.2</v>
      </c>
    </row>
    <row r="34" spans="6:43" x14ac:dyDescent="0.3">
      <c r="F34" t="s">
        <v>155</v>
      </c>
      <c r="H34">
        <v>10</v>
      </c>
      <c r="I34">
        <v>250</v>
      </c>
      <c r="J34">
        <v>60</v>
      </c>
      <c r="K34">
        <v>10</v>
      </c>
      <c r="L34">
        <v>2.5685490687239652</v>
      </c>
      <c r="M34">
        <v>2.150801053822132</v>
      </c>
      <c r="N34">
        <v>9.2522561986853731</v>
      </c>
      <c r="O34">
        <v>79.742075446937676</v>
      </c>
      <c r="P34">
        <v>5.2275350047356657</v>
      </c>
      <c r="Q34">
        <v>5.0682969460308769</v>
      </c>
      <c r="R34">
        <v>0.57290942491657859</v>
      </c>
      <c r="S34">
        <v>3.5554387730301591</v>
      </c>
      <c r="T34">
        <v>1.4763487337915269E-2</v>
      </c>
      <c r="U34">
        <v>8.0492626588970015</v>
      </c>
      <c r="V34">
        <v>0.6470019374967747</v>
      </c>
      <c r="W34">
        <v>5.5112909759675371E-3</v>
      </c>
      <c r="X34">
        <v>2.580846786499023</v>
      </c>
      <c r="Y34">
        <v>20.940139293670651</v>
      </c>
      <c r="Z34">
        <v>6.9652557373046875E-2</v>
      </c>
      <c r="AA34">
        <v>39.774555206298828</v>
      </c>
      <c r="AB34">
        <v>3.2295794486999512</v>
      </c>
      <c r="AC34">
        <v>2.44293212890625E-2</v>
      </c>
      <c r="AD34">
        <v>0.2230478801797606</v>
      </c>
      <c r="AE34">
        <v>1.653076544068026</v>
      </c>
      <c r="AF34">
        <v>1.595663481520645E-3</v>
      </c>
      <c r="AG34">
        <v>0.1009412234856262</v>
      </c>
      <c r="AH34">
        <v>0.123768073654342</v>
      </c>
      <c r="AI34">
        <v>1.0874049083259779E-3</v>
      </c>
      <c r="AJ34">
        <v>0.2230478801797606</v>
      </c>
      <c r="AK34">
        <v>1.653076544068026</v>
      </c>
      <c r="AL34">
        <v>1.595663481520645E-3</v>
      </c>
      <c r="AM34">
        <v>0.1009412234856262</v>
      </c>
      <c r="AN34">
        <v>0.123768073654342</v>
      </c>
      <c r="AO34">
        <v>1.0874049083259779E-3</v>
      </c>
      <c r="AP34">
        <v>1949</v>
      </c>
      <c r="AQ34">
        <v>194.9</v>
      </c>
    </row>
    <row r="35" spans="6:43" s="97" customFormat="1" x14ac:dyDescent="0.3">
      <c r="F35" s="97" t="s">
        <v>156</v>
      </c>
      <c r="H35" s="97">
        <v>10</v>
      </c>
      <c r="I35" s="97">
        <v>250</v>
      </c>
      <c r="J35" s="97">
        <v>70</v>
      </c>
      <c r="K35" s="97">
        <v>10</v>
      </c>
      <c r="L35" s="97">
        <v>9.7767888559859877</v>
      </c>
      <c r="M35" s="97">
        <v>3.5231644557256518</v>
      </c>
      <c r="N35" s="97">
        <v>9.4818753650936944</v>
      </c>
      <c r="O35" s="97">
        <v>1.66573814278022</v>
      </c>
      <c r="P35" s="97">
        <v>2.4912574628410988</v>
      </c>
      <c r="Q35" s="97">
        <v>4.4044093502201553</v>
      </c>
      <c r="R35" s="97">
        <v>0.8898904854970574</v>
      </c>
      <c r="S35" s="97">
        <v>1.5315501502564639</v>
      </c>
      <c r="T35" s="97">
        <v>1.029734479962117E-2</v>
      </c>
      <c r="U35" s="97">
        <v>0.56220885353658723</v>
      </c>
      <c r="V35" s="97">
        <v>0.47286400349006152</v>
      </c>
      <c r="W35" s="97">
        <v>3.1266150272668851E-3</v>
      </c>
      <c r="X35" s="97">
        <v>4.2599401473999023</v>
      </c>
      <c r="Y35" s="97">
        <v>4.5056682825088501</v>
      </c>
      <c r="Z35" s="97">
        <v>4.9403190612792969E-2</v>
      </c>
      <c r="AA35" s="97">
        <v>2.2101303339004521</v>
      </c>
      <c r="AB35" s="97">
        <v>2.1326882839202881</v>
      </c>
      <c r="AC35" s="97">
        <v>1.489925384521484E-2</v>
      </c>
      <c r="AD35" s="97">
        <v>9.1020732738051141E-2</v>
      </c>
      <c r="AE35" s="97">
        <v>0.43470867440419181</v>
      </c>
      <c r="AF35" s="97">
        <v>1.0860029691520221E-3</v>
      </c>
      <c r="AG35" s="97">
        <v>0.33751334564400742</v>
      </c>
      <c r="AH35" s="97">
        <v>0.18980936757567979</v>
      </c>
      <c r="AI35" s="97">
        <v>7.0988293290917667E-4</v>
      </c>
      <c r="AJ35" s="97">
        <v>9.1020732738051141E-2</v>
      </c>
      <c r="AK35" s="97">
        <v>0.43470867440419181</v>
      </c>
      <c r="AL35" s="97">
        <v>1.0860029691520221E-3</v>
      </c>
      <c r="AM35" s="97">
        <v>0.33751334564400742</v>
      </c>
      <c r="AN35" s="97">
        <v>0.18980936757567979</v>
      </c>
      <c r="AO35" s="97">
        <v>7.0988293290917667E-4</v>
      </c>
      <c r="AP35" s="97">
        <v>997</v>
      </c>
      <c r="AQ35" s="97">
        <v>99.7</v>
      </c>
    </row>
    <row r="36" spans="6:43" x14ac:dyDescent="0.3">
      <c r="F36" t="s">
        <v>157</v>
      </c>
      <c r="H36">
        <v>10</v>
      </c>
      <c r="I36">
        <v>250</v>
      </c>
      <c r="J36">
        <v>80</v>
      </c>
      <c r="K36">
        <v>15</v>
      </c>
      <c r="L36">
        <v>9.753539651006804</v>
      </c>
      <c r="M36">
        <v>4.5363228514376894</v>
      </c>
      <c r="N36">
        <v>9.8322992750980109</v>
      </c>
      <c r="O36">
        <v>-1.796603314684466</v>
      </c>
      <c r="P36">
        <v>2.505017529570257</v>
      </c>
      <c r="Q36">
        <v>3.4822720281966411</v>
      </c>
      <c r="R36">
        <v>0.74380170702713333</v>
      </c>
      <c r="S36">
        <v>4.2306605285476344</v>
      </c>
      <c r="T36">
        <v>1.0184277408458821E-2</v>
      </c>
      <c r="U36">
        <v>8.0726489854133582E-2</v>
      </c>
      <c r="V36">
        <v>0.44772759328187672</v>
      </c>
      <c r="W36">
        <v>3.0909195013557019E-3</v>
      </c>
      <c r="X36">
        <v>1.9579992294311519</v>
      </c>
      <c r="Y36">
        <v>17.82567024230957</v>
      </c>
      <c r="Z36">
        <v>5.2606582641601563E-2</v>
      </c>
      <c r="AA36">
        <v>0.37577617168426508</v>
      </c>
      <c r="AB36">
        <v>3.019004225730896</v>
      </c>
      <c r="AC36">
        <v>1.470279693603516E-2</v>
      </c>
      <c r="AD36">
        <v>7.6259669170500047E-2</v>
      </c>
      <c r="AE36">
        <v>0.93261892221952791</v>
      </c>
      <c r="AF36">
        <v>1.035798150922059E-3</v>
      </c>
      <c r="AG36">
        <v>-4.4932840318348988E-2</v>
      </c>
      <c r="AH36">
        <v>0.1787323194335832</v>
      </c>
      <c r="AI36">
        <v>8.8761575096026936E-4</v>
      </c>
      <c r="AJ36">
        <v>7.6259669170500047E-2</v>
      </c>
      <c r="AK36">
        <v>0.93261892221952791</v>
      </c>
      <c r="AL36">
        <v>1.035798150922059E-3</v>
      </c>
      <c r="AM36">
        <v>4.4932840318348988E-2</v>
      </c>
      <c r="AN36">
        <v>0.1787323194335832</v>
      </c>
      <c r="AO36">
        <v>8.8761575096026936E-4</v>
      </c>
      <c r="AP36">
        <v>1477</v>
      </c>
      <c r="AQ36">
        <v>147.69999999999999</v>
      </c>
    </row>
    <row r="37" spans="6:43" x14ac:dyDescent="0.3">
      <c r="F37" t="s">
        <v>158</v>
      </c>
      <c r="H37">
        <v>10</v>
      </c>
      <c r="I37">
        <v>250</v>
      </c>
      <c r="J37">
        <v>100</v>
      </c>
      <c r="K37">
        <v>15</v>
      </c>
      <c r="L37">
        <v>7.6041882015191593</v>
      </c>
      <c r="M37">
        <v>6.8864700412138911</v>
      </c>
      <c r="N37">
        <v>11.32680111664992</v>
      </c>
      <c r="O37">
        <v>-0.17480817415978381</v>
      </c>
      <c r="P37">
        <v>2.3924831778575211</v>
      </c>
      <c r="Q37">
        <v>5.612835318494875E-2</v>
      </c>
      <c r="R37">
        <v>1.1803389489149041</v>
      </c>
      <c r="S37">
        <v>1.4284264086221421</v>
      </c>
      <c r="T37">
        <v>7.1601899914420951E-3</v>
      </c>
      <c r="U37">
        <v>8.2277684397810621E-2</v>
      </c>
      <c r="V37">
        <v>0.42027712367956138</v>
      </c>
      <c r="W37">
        <v>7.28976546864266E-4</v>
      </c>
      <c r="X37">
        <v>5.1703758239746094</v>
      </c>
      <c r="Y37">
        <v>3.4587182998657231</v>
      </c>
      <c r="Z37">
        <v>3.0703544616699219E-2</v>
      </c>
      <c r="AA37">
        <v>0.34107875637710089</v>
      </c>
      <c r="AB37">
        <v>2.2995400428771968</v>
      </c>
      <c r="AC37">
        <v>3.4080781042575841E-3</v>
      </c>
      <c r="AD37">
        <v>0.15522221670935191</v>
      </c>
      <c r="AE37">
        <v>0.20742505232337441</v>
      </c>
      <c r="AF37">
        <v>6.3214582102239945E-4</v>
      </c>
      <c r="AG37">
        <v>-0.47067412489878502</v>
      </c>
      <c r="AH37">
        <v>0.17566565465088091</v>
      </c>
      <c r="AI37">
        <v>1.2987670321668129E-2</v>
      </c>
      <c r="AJ37">
        <v>0.15522221670935191</v>
      </c>
      <c r="AK37">
        <v>0.20742505232337441</v>
      </c>
      <c r="AL37">
        <v>6.3214582102239945E-4</v>
      </c>
      <c r="AM37">
        <v>0.47067412489878502</v>
      </c>
      <c r="AN37">
        <v>0.17566565465088091</v>
      </c>
      <c r="AO37">
        <v>1.2987670321668129E-2</v>
      </c>
      <c r="AP37">
        <v>624</v>
      </c>
      <c r="AQ37">
        <v>62.4</v>
      </c>
    </row>
    <row r="38" spans="6:43" s="100" customFormat="1" x14ac:dyDescent="0.3">
      <c r="F38" s="100" t="s">
        <v>159</v>
      </c>
      <c r="H38" s="100">
        <v>10</v>
      </c>
      <c r="I38" s="100">
        <v>250</v>
      </c>
      <c r="J38" s="100">
        <v>50</v>
      </c>
      <c r="K38" s="100">
        <v>0</v>
      </c>
      <c r="L38" s="100">
        <v>1.7864867687884869</v>
      </c>
      <c r="M38" s="100">
        <v>8.4878722463900615</v>
      </c>
      <c r="N38" s="100">
        <v>8.4190127239517487</v>
      </c>
      <c r="O38" s="100">
        <v>0.65912964878498193</v>
      </c>
      <c r="P38" s="100">
        <v>2.6457681809223539</v>
      </c>
      <c r="Q38" s="100">
        <v>5.8872186059279068</v>
      </c>
      <c r="R38" s="100">
        <v>8.1727871996173776E-2</v>
      </c>
      <c r="S38" s="100">
        <v>0.26294170341553103</v>
      </c>
      <c r="T38" s="100">
        <v>8.4002964371583597E-3</v>
      </c>
      <c r="U38" s="100">
        <v>1.2749330640189249</v>
      </c>
      <c r="V38" s="100">
        <v>0.40825567900074311</v>
      </c>
      <c r="W38" s="100">
        <v>3.244025449021247E-3</v>
      </c>
      <c r="X38" s="100">
        <v>0.27957940101623541</v>
      </c>
      <c r="Y38" s="100">
        <v>0.90992832183837891</v>
      </c>
      <c r="Z38" s="100">
        <v>4.23126220703125E-2</v>
      </c>
      <c r="AA38" s="100">
        <v>4.6974113583564758</v>
      </c>
      <c r="AB38" s="100">
        <v>2.1645901203155522</v>
      </c>
      <c r="AC38" s="100">
        <v>1.6116142272949219E-2</v>
      </c>
      <c r="AD38" s="100">
        <v>4.574781824530269E-2</v>
      </c>
      <c r="AE38" s="100">
        <v>3.0978518029340221E-2</v>
      </c>
      <c r="AF38" s="100">
        <v>9.9777690242228265E-4</v>
      </c>
      <c r="AG38" s="100">
        <v>1.934267509235998</v>
      </c>
      <c r="AH38" s="100">
        <v>0.1543051586849227</v>
      </c>
      <c r="AI38" s="100">
        <v>5.5102853591249381E-4</v>
      </c>
      <c r="AJ38" s="100">
        <v>4.574781824530269E-2</v>
      </c>
      <c r="AK38" s="100">
        <v>3.0978518029340221E-2</v>
      </c>
      <c r="AL38" s="100">
        <v>9.9777690242228265E-4</v>
      </c>
      <c r="AM38" s="100">
        <v>1.934267509235998</v>
      </c>
      <c r="AN38" s="100">
        <v>0.1543051586849227</v>
      </c>
      <c r="AO38" s="100">
        <v>5.5102853591249381E-4</v>
      </c>
      <c r="AP38" s="100">
        <v>723</v>
      </c>
      <c r="AQ38" s="100">
        <v>72.3</v>
      </c>
    </row>
    <row r="44" spans="6:43" ht="15" thickBot="1" x14ac:dyDescent="0.35"/>
    <row r="45" spans="6:43" ht="15" thickBot="1" x14ac:dyDescent="0.35">
      <c r="H45" s="33" t="s">
        <v>264</v>
      </c>
      <c r="I45" s="107" t="s">
        <v>239</v>
      </c>
      <c r="J45" s="105"/>
      <c r="K45" s="105"/>
      <c r="L45" s="105"/>
      <c r="M45" s="105"/>
      <c r="N45" s="106"/>
      <c r="O45" s="107" t="s">
        <v>240</v>
      </c>
      <c r="P45" s="105"/>
      <c r="Q45" s="105"/>
      <c r="R45" s="105"/>
      <c r="S45" s="105"/>
      <c r="T45" s="106"/>
      <c r="U45" s="107" t="s">
        <v>262</v>
      </c>
      <c r="V45" s="105"/>
      <c r="W45" s="105"/>
      <c r="X45" s="105"/>
      <c r="Y45" s="105"/>
      <c r="Z45" s="106"/>
      <c r="AA45" s="112"/>
      <c r="AB45" s="112"/>
      <c r="AC45" s="112"/>
      <c r="AD45" s="112"/>
      <c r="AE45" s="112"/>
      <c r="AF45" s="112"/>
    </row>
    <row r="46" spans="6:43" x14ac:dyDescent="0.3">
      <c r="H46" s="30" t="s">
        <v>258</v>
      </c>
      <c r="I46" s="50" t="s">
        <v>238</v>
      </c>
      <c r="J46" s="22" t="s">
        <v>242</v>
      </c>
      <c r="K46" s="3" t="s">
        <v>243</v>
      </c>
      <c r="L46" s="3" t="s">
        <v>244</v>
      </c>
      <c r="M46" s="3" t="s">
        <v>245</v>
      </c>
      <c r="N46" s="18" t="s">
        <v>259</v>
      </c>
      <c r="O46" s="50" t="s">
        <v>238</v>
      </c>
      <c r="P46" s="22" t="s">
        <v>242</v>
      </c>
      <c r="Q46" s="3" t="s">
        <v>243</v>
      </c>
      <c r="R46" s="3" t="s">
        <v>244</v>
      </c>
      <c r="S46" s="3" t="s">
        <v>245</v>
      </c>
      <c r="T46" s="18" t="s">
        <v>259</v>
      </c>
      <c r="U46" s="50" t="s">
        <v>238</v>
      </c>
      <c r="V46" s="22" t="s">
        <v>242</v>
      </c>
      <c r="W46" s="3" t="s">
        <v>243</v>
      </c>
      <c r="X46" s="3" t="s">
        <v>244</v>
      </c>
      <c r="Y46" s="3" t="s">
        <v>245</v>
      </c>
      <c r="Z46" s="18" t="s">
        <v>259</v>
      </c>
    </row>
    <row r="47" spans="6:43" x14ac:dyDescent="0.3">
      <c r="H47" s="30">
        <v>20</v>
      </c>
      <c r="I47" s="51">
        <f>L13</f>
        <v>2.016392582428908</v>
      </c>
      <c r="J47" s="53">
        <f t="shared" ref="J47:N54" si="0">M13</f>
        <v>-0.30227295575503582</v>
      </c>
      <c r="K47" s="53">
        <f t="shared" si="0"/>
        <v>7.9951871597838258</v>
      </c>
      <c r="L47" s="53">
        <f t="shared" si="0"/>
        <v>-2.8853388613093638</v>
      </c>
      <c r="M47" s="96">
        <f>M55-Y$62</f>
        <v>1.1112824561005459</v>
      </c>
      <c r="N47" s="53">
        <f t="shared" si="0"/>
        <v>6.982819496752497</v>
      </c>
      <c r="O47" s="51">
        <f t="shared" ref="O47:R48" si="1">L21</f>
        <v>0.72619223304920721</v>
      </c>
      <c r="P47" s="53">
        <f t="shared" si="1"/>
        <v>0.21080408825849489</v>
      </c>
      <c r="Q47" s="53">
        <f t="shared" si="1"/>
        <v>8.0215142005019722</v>
      </c>
      <c r="R47" s="53">
        <f t="shared" si="1"/>
        <v>238.26484531826441</v>
      </c>
      <c r="S47" s="96">
        <f>S55-Y$62</f>
        <v>55.370574292464141</v>
      </c>
      <c r="T47" s="53">
        <f>Q21</f>
        <v>6.9581265866756441</v>
      </c>
      <c r="U47" s="51">
        <f>L33</f>
        <v>0.75046559927391743</v>
      </c>
      <c r="V47" s="53">
        <f>M33</f>
        <v>1.2759133589626681</v>
      </c>
      <c r="W47" s="53">
        <f>N33</f>
        <v>7.9916732749546009</v>
      </c>
      <c r="X47" s="53">
        <f>O33</f>
        <v>102.53460556127</v>
      </c>
      <c r="Y47" s="96">
        <f>Y55-Y$62</f>
        <v>16.162497997155569</v>
      </c>
      <c r="Z47" s="53">
        <f>Q33</f>
        <v>6.9792641595879754</v>
      </c>
    </row>
    <row r="48" spans="6:43" x14ac:dyDescent="0.3">
      <c r="H48" s="30">
        <v>30</v>
      </c>
      <c r="I48" s="51">
        <f t="shared" ref="I48:I53" si="2">L14</f>
        <v>2.6932081442612872</v>
      </c>
      <c r="J48" s="53">
        <f t="shared" si="0"/>
        <v>-0.26592271579036642</v>
      </c>
      <c r="K48" s="53">
        <f t="shared" si="0"/>
        <v>8.1344300464128434</v>
      </c>
      <c r="L48" s="53">
        <f t="shared" si="0"/>
        <v>-2.9373143893613411</v>
      </c>
      <c r="M48" s="96">
        <f t="shared" ref="M48:M54" si="3">M56-Y$62</f>
        <v>0.34891308068834803</v>
      </c>
      <c r="N48" s="53">
        <f t="shared" si="0"/>
        <v>6.6803196937807154</v>
      </c>
      <c r="O48" s="51">
        <f t="shared" si="1"/>
        <v>1.2864928827522699</v>
      </c>
      <c r="P48" s="53">
        <f t="shared" si="1"/>
        <v>-2.163728263215249</v>
      </c>
      <c r="Q48" s="53">
        <f t="shared" si="1"/>
        <v>8.1104571502401228</v>
      </c>
      <c r="R48" s="53">
        <f t="shared" si="1"/>
        <v>161.94915567717939</v>
      </c>
      <c r="S48" s="96">
        <f t="shared" ref="S48:S54" si="4">S56-Y$62</f>
        <v>33.216107539339681</v>
      </c>
      <c r="T48" s="53">
        <f>Q22</f>
        <v>6.6794446512779091</v>
      </c>
      <c r="U48" s="56">
        <f>'20-06-25-sarah'!U45</f>
        <v>1.0790356038416491</v>
      </c>
      <c r="V48" s="56">
        <f>'20-06-25-sarah'!V45</f>
        <v>2.558098801536651</v>
      </c>
      <c r="W48" s="56">
        <f>'20-06-25-sarah'!W45+0.13</f>
        <v>8.0637710667863676</v>
      </c>
      <c r="X48" s="56">
        <f>'20-06-25-sarah'!X45</f>
        <v>35.098784399877623</v>
      </c>
      <c r="Y48" s="96">
        <f t="shared" ref="Y48:Y54" si="5">Y56-Y$62</f>
        <v>3.7522603666848156</v>
      </c>
      <c r="Z48" s="56">
        <f>'20-06-25-sarah'!Z45</f>
        <v>6.7476148793667177</v>
      </c>
    </row>
    <row r="49" spans="8:26" x14ac:dyDescent="0.3">
      <c r="H49" s="30">
        <v>40</v>
      </c>
      <c r="I49" s="51">
        <f t="shared" si="2"/>
        <v>4.2064125120120499</v>
      </c>
      <c r="J49" s="53">
        <f t="shared" si="0"/>
        <v>-0.23511240898928129</v>
      </c>
      <c r="K49" s="53">
        <f t="shared" si="0"/>
        <v>8.2717982012443141</v>
      </c>
      <c r="L49" s="53">
        <f t="shared" si="0"/>
        <v>-2.8201443013470961</v>
      </c>
      <c r="M49" s="96">
        <f t="shared" si="3"/>
        <v>0.33097041311162689</v>
      </c>
      <c r="N49" s="53">
        <f t="shared" si="0"/>
        <v>6.3249335625972547</v>
      </c>
      <c r="O49" s="51">
        <f>L32</f>
        <v>0.76598710839792805</v>
      </c>
      <c r="P49" s="53">
        <f>M32</f>
        <v>8.2087244624676909</v>
      </c>
      <c r="Q49" s="53">
        <f>N32</f>
        <v>8.2334765647509087</v>
      </c>
      <c r="R49" s="53">
        <f>O32</f>
        <v>70.51704136629283</v>
      </c>
      <c r="S49" s="96">
        <f t="shared" si="4"/>
        <v>8.8287712108805998</v>
      </c>
      <c r="T49" s="53">
        <f>Q32</f>
        <v>6.3321571638865501</v>
      </c>
      <c r="U49" s="56">
        <f>'20-06-25-sarah'!U46</f>
        <v>2.9570275650123241</v>
      </c>
      <c r="V49" s="56">
        <f>'20-06-25-sarah'!V46</f>
        <v>0.58236763190111351</v>
      </c>
      <c r="W49" s="56">
        <f>'20-06-25-sarah'!W46+0.13</f>
        <v>8.1966525203329308</v>
      </c>
      <c r="X49" s="56">
        <f>'20-06-25-sarah'!X46</f>
        <v>4.0073681572558346</v>
      </c>
      <c r="Y49" s="96">
        <f t="shared" si="5"/>
        <v>5.0292838667039925</v>
      </c>
      <c r="Z49" s="56">
        <f>'20-06-25-sarah'!Z46</f>
        <v>6.4015355863719403</v>
      </c>
    </row>
    <row r="50" spans="8:26" x14ac:dyDescent="0.3">
      <c r="H50" s="30">
        <v>50</v>
      </c>
      <c r="I50" s="51">
        <f t="shared" si="2"/>
        <v>5.5773089576263084</v>
      </c>
      <c r="J50" s="53">
        <f t="shared" si="0"/>
        <v>-0.42873960547579348</v>
      </c>
      <c r="K50" s="53">
        <f t="shared" si="0"/>
        <v>8.47315137876374</v>
      </c>
      <c r="L50" s="53">
        <f t="shared" si="0"/>
        <v>-2.7232715384238859</v>
      </c>
      <c r="M50" s="96">
        <f t="shared" si="3"/>
        <v>1.2671315063625954E-2</v>
      </c>
      <c r="N50" s="53">
        <f t="shared" si="0"/>
        <v>5.8680533366170273</v>
      </c>
      <c r="O50" s="51">
        <f>L23</f>
        <v>1.5819919546995</v>
      </c>
      <c r="P50" s="53">
        <f>M23</f>
        <v>10.579261504966791</v>
      </c>
      <c r="Q50" s="53">
        <f>N23</f>
        <v>8.4188733592288187</v>
      </c>
      <c r="R50" s="53">
        <f>O23</f>
        <v>12.763516490013551</v>
      </c>
      <c r="S50" s="96">
        <f t="shared" si="4"/>
        <v>0.90934600153590495</v>
      </c>
      <c r="T50" s="53">
        <f>Q23</f>
        <v>5.8905894121595921</v>
      </c>
      <c r="U50" s="51">
        <f>L38</f>
        <v>1.7864867687884869</v>
      </c>
      <c r="V50" s="53">
        <f>M38</f>
        <v>8.4878722463900615</v>
      </c>
      <c r="W50" s="53">
        <f>N38</f>
        <v>8.4190127239517487</v>
      </c>
      <c r="X50" s="53">
        <f>O38</f>
        <v>0.65912964878498193</v>
      </c>
      <c r="Y50" s="96">
        <f t="shared" si="5"/>
        <v>0.25328500306483281</v>
      </c>
      <c r="Z50" s="53">
        <f>Q38</f>
        <v>5.8872186059279068</v>
      </c>
    </row>
    <row r="51" spans="8:26" x14ac:dyDescent="0.3">
      <c r="H51" s="30">
        <v>60</v>
      </c>
      <c r="I51" s="51">
        <f t="shared" si="2"/>
        <v>5.6071590618653726</v>
      </c>
      <c r="J51" s="53">
        <f t="shared" si="0"/>
        <v>-0.42306063909900382</v>
      </c>
      <c r="K51" s="53">
        <f t="shared" si="0"/>
        <v>9.2705454239870768</v>
      </c>
      <c r="L51" s="53">
        <f t="shared" si="0"/>
        <v>-2.1722504710131152</v>
      </c>
      <c r="M51" s="96">
        <f t="shared" si="3"/>
        <v>-5.0427920069205268E-2</v>
      </c>
      <c r="N51" s="53">
        <f t="shared" si="0"/>
        <v>5.0698103700729611</v>
      </c>
      <c r="O51" s="51">
        <f>L29</f>
        <v>2.4131467959641641</v>
      </c>
      <c r="P51" s="53">
        <f>M29</f>
        <v>0.99406896720860383</v>
      </c>
      <c r="Q51" s="53">
        <f>N29</f>
        <v>9.302608633504331</v>
      </c>
      <c r="R51" s="53">
        <f>O29</f>
        <v>231.5266355249102</v>
      </c>
      <c r="S51" s="96">
        <f t="shared" si="4"/>
        <v>13.285961621238549</v>
      </c>
      <c r="T51" s="53">
        <f>Q29</f>
        <v>5.0280412231062606</v>
      </c>
      <c r="U51" s="51">
        <f t="shared" ref="U51:X54" si="6">L34</f>
        <v>2.5685490687239652</v>
      </c>
      <c r="V51" s="53">
        <f t="shared" si="6"/>
        <v>2.150801053822132</v>
      </c>
      <c r="W51" s="53">
        <f t="shared" si="6"/>
        <v>9.2522561986853731</v>
      </c>
      <c r="X51" s="53">
        <f t="shared" si="6"/>
        <v>79.742075446937676</v>
      </c>
      <c r="Y51" s="96">
        <f t="shared" si="5"/>
        <v>2.8350518268781446</v>
      </c>
      <c r="Z51" s="53">
        <f>Q34</f>
        <v>5.0682969460308769</v>
      </c>
    </row>
    <row r="52" spans="8:26" x14ac:dyDescent="0.3">
      <c r="H52" s="30">
        <v>70</v>
      </c>
      <c r="I52" s="51">
        <f t="shared" si="2"/>
        <v>12.417720114319669</v>
      </c>
      <c r="J52" s="53">
        <f t="shared" si="0"/>
        <v>-0.104895698225073</v>
      </c>
      <c r="K52" s="53">
        <f t="shared" si="0"/>
        <v>9.5368891055586893</v>
      </c>
      <c r="L52" s="53">
        <f t="shared" si="0"/>
        <v>-1.923607585761526</v>
      </c>
      <c r="M52" s="96">
        <f t="shared" si="3"/>
        <v>8.3696156652774967E-2</v>
      </c>
      <c r="N52" s="53">
        <f t="shared" si="0"/>
        <v>4.3867818021832941</v>
      </c>
      <c r="O52" s="51">
        <f>L26</f>
        <v>10.14533667610988</v>
      </c>
      <c r="P52" s="53">
        <f t="shared" ref="O52:R54" si="7">M26</f>
        <v>-1.3547127826076639</v>
      </c>
      <c r="Q52" s="53">
        <f t="shared" si="7"/>
        <v>9.4846906092474956</v>
      </c>
      <c r="R52" s="53">
        <f t="shared" si="7"/>
        <v>6.5761875966472809</v>
      </c>
      <c r="S52" s="96">
        <f t="shared" si="4"/>
        <v>0.33023278615951179</v>
      </c>
      <c r="T52" s="53">
        <f>Q26</f>
        <v>4.4020535549822384</v>
      </c>
      <c r="U52" s="51">
        <f t="shared" si="6"/>
        <v>9.7767888559859877</v>
      </c>
      <c r="V52" s="53">
        <f t="shared" si="6"/>
        <v>3.5231644557256518</v>
      </c>
      <c r="W52" s="53">
        <f t="shared" si="6"/>
        <v>9.4818753650936944</v>
      </c>
      <c r="X52" s="53">
        <f t="shared" si="6"/>
        <v>1.66573814278022</v>
      </c>
      <c r="Y52" s="96">
        <f t="shared" si="5"/>
        <v>9.8774284983577765E-2</v>
      </c>
      <c r="Z52" s="53">
        <f>Q35</f>
        <v>4.4044093502201553</v>
      </c>
    </row>
    <row r="53" spans="8:26" x14ac:dyDescent="0.3">
      <c r="H53" s="30">
        <v>80</v>
      </c>
      <c r="I53" s="51">
        <f t="shared" si="2"/>
        <v>14.138469667491799</v>
      </c>
      <c r="J53" s="53">
        <f t="shared" si="0"/>
        <v>-0.25205270727416001</v>
      </c>
      <c r="K53" s="53">
        <f t="shared" si="0"/>
        <v>9.8051942494101159</v>
      </c>
      <c r="L53" s="53">
        <f t="shared" si="0"/>
        <v>-1.771404969299625</v>
      </c>
      <c r="M53" s="96">
        <f t="shared" si="3"/>
        <v>-0.28052633485540701</v>
      </c>
      <c r="N53" s="53">
        <f t="shared" si="0"/>
        <v>3.487632046559614</v>
      </c>
      <c r="O53" s="51">
        <f t="shared" si="7"/>
        <v>7.0738231776673119</v>
      </c>
      <c r="P53" s="53">
        <f t="shared" si="7"/>
        <v>12.57717994054159</v>
      </c>
      <c r="Q53" s="53">
        <f t="shared" si="7"/>
        <v>9.8471118903454435</v>
      </c>
      <c r="R53" s="53">
        <f t="shared" si="7"/>
        <v>-1.570289254188538</v>
      </c>
      <c r="S53" s="96">
        <f t="shared" si="4"/>
        <v>0.14476451288487802</v>
      </c>
      <c r="T53" s="53">
        <f>Q27</f>
        <v>3.4781644482671479</v>
      </c>
      <c r="U53" s="51">
        <f t="shared" si="6"/>
        <v>9.753539651006804</v>
      </c>
      <c r="V53" s="53">
        <f t="shared" si="6"/>
        <v>4.5363228514376894</v>
      </c>
      <c r="W53" s="53">
        <f t="shared" si="6"/>
        <v>9.8322992750980109</v>
      </c>
      <c r="X53" s="53">
        <f t="shared" si="6"/>
        <v>-1.796603314684466</v>
      </c>
      <c r="Y53" s="96">
        <f t="shared" si="5"/>
        <v>0.11253435171273596</v>
      </c>
      <c r="Z53" s="53">
        <f>Q36</f>
        <v>3.4822720281966411</v>
      </c>
    </row>
    <row r="54" spans="8:26" ht="15" thickBot="1" x14ac:dyDescent="0.35">
      <c r="H54" s="49">
        <v>100</v>
      </c>
      <c r="I54" s="52">
        <f>L20</f>
        <v>10.216649789639449</v>
      </c>
      <c r="J54" s="54">
        <f t="shared" si="0"/>
        <v>-0.39311359260621892</v>
      </c>
      <c r="K54" s="54">
        <f t="shared" si="0"/>
        <v>11.345411092119139</v>
      </c>
      <c r="L54" s="54">
        <f t="shared" si="0"/>
        <v>-0.14304100014650459</v>
      </c>
      <c r="M54" s="96">
        <f t="shared" si="3"/>
        <v>-0.11568219956706605</v>
      </c>
      <c r="N54" s="54">
        <f t="shared" si="0"/>
        <v>5.4843010404683132E-2</v>
      </c>
      <c r="O54" s="52">
        <f t="shared" si="7"/>
        <v>6.4530294599987208</v>
      </c>
      <c r="P54" s="54">
        <f t="shared" si="7"/>
        <v>12.92498888453364</v>
      </c>
      <c r="Q54" s="54">
        <f t="shared" si="7"/>
        <v>11.299592013173291</v>
      </c>
      <c r="R54" s="54">
        <f t="shared" si="7"/>
        <v>-9.1594914816424761E-2</v>
      </c>
      <c r="S54" s="96">
        <f t="shared" si="4"/>
        <v>-4.644385014936292E-2</v>
      </c>
      <c r="T54" s="54">
        <f>Q28</f>
        <v>5.5127071028018927E-2</v>
      </c>
      <c r="U54" s="52">
        <f t="shared" si="6"/>
        <v>7.6041882015191593</v>
      </c>
      <c r="V54" s="54">
        <f t="shared" si="6"/>
        <v>6.8864700412138911</v>
      </c>
      <c r="W54" s="54">
        <f t="shared" si="6"/>
        <v>11.32680111664992</v>
      </c>
      <c r="X54" s="54">
        <f t="shared" si="6"/>
        <v>-0.17480817415978381</v>
      </c>
      <c r="Y54" s="96">
        <f t="shared" si="5"/>
        <v>0</v>
      </c>
      <c r="Z54" s="54">
        <f>Q37</f>
        <v>5.612835318494875E-2</v>
      </c>
    </row>
    <row r="55" spans="8:26" x14ac:dyDescent="0.3">
      <c r="M55" s="53">
        <f t="shared" ref="M55:M62" si="8">P13</f>
        <v>3.5037656339580669</v>
      </c>
      <c r="S55" s="53">
        <f>P21</f>
        <v>57.763057470321662</v>
      </c>
      <c r="Y55" s="53">
        <f>P33</f>
        <v>18.55498117501309</v>
      </c>
    </row>
    <row r="56" spans="8:26" x14ac:dyDescent="0.3">
      <c r="M56" s="53">
        <f t="shared" si="8"/>
        <v>2.7413962585458691</v>
      </c>
      <c r="S56" s="53">
        <f>P22</f>
        <v>35.608590717197202</v>
      </c>
      <c r="Y56" s="56">
        <f>'20-06-25-sarah'!Y45</f>
        <v>6.1447435445423366</v>
      </c>
    </row>
    <row r="57" spans="8:26" x14ac:dyDescent="0.3">
      <c r="M57" s="53">
        <f t="shared" si="8"/>
        <v>2.723453590969148</v>
      </c>
      <c r="S57" s="53">
        <f>P32</f>
        <v>11.221254388738121</v>
      </c>
      <c r="Y57" s="56">
        <f>'20-06-25-sarah'!Y46</f>
        <v>7.4217670445615136</v>
      </c>
    </row>
    <row r="58" spans="8:26" x14ac:dyDescent="0.3">
      <c r="M58" s="53">
        <f t="shared" si="8"/>
        <v>2.405154492921147</v>
      </c>
      <c r="S58" s="53">
        <f>P23</f>
        <v>3.301829179393426</v>
      </c>
      <c r="Y58" s="53">
        <f>P38</f>
        <v>2.6457681809223539</v>
      </c>
    </row>
    <row r="59" spans="8:26" x14ac:dyDescent="0.3">
      <c r="M59" s="53">
        <f t="shared" si="8"/>
        <v>2.3420552577883158</v>
      </c>
      <c r="S59" s="53">
        <f>P29</f>
        <v>15.67844479909607</v>
      </c>
      <c r="Y59" s="53">
        <f>P34</f>
        <v>5.2275350047356657</v>
      </c>
    </row>
    <row r="60" spans="8:26" x14ac:dyDescent="0.3">
      <c r="M60" s="53">
        <f t="shared" si="8"/>
        <v>2.476179334510296</v>
      </c>
      <c r="S60" s="53">
        <f>P26</f>
        <v>2.7227159640170329</v>
      </c>
      <c r="Y60" s="53">
        <f>P35</f>
        <v>2.4912574628410988</v>
      </c>
    </row>
    <row r="61" spans="8:26" x14ac:dyDescent="0.3">
      <c r="M61" s="53">
        <f t="shared" si="8"/>
        <v>2.1119568430021141</v>
      </c>
      <c r="S61" s="53">
        <f>P27</f>
        <v>2.5372476907423991</v>
      </c>
      <c r="Y61" s="53">
        <f>P36</f>
        <v>2.505017529570257</v>
      </c>
    </row>
    <row r="62" spans="8:26" ht="15" thickBot="1" x14ac:dyDescent="0.35">
      <c r="M62" s="54">
        <f t="shared" si="8"/>
        <v>2.276800978290455</v>
      </c>
      <c r="S62" s="54">
        <f>P28</f>
        <v>2.3460393277081582</v>
      </c>
      <c r="Y62" s="54">
        <f>P37</f>
        <v>2.3924831778575211</v>
      </c>
    </row>
    <row r="67" spans="8:12" x14ac:dyDescent="0.3">
      <c r="H67" t="s">
        <v>298</v>
      </c>
      <c r="I67" s="112" t="s">
        <v>291</v>
      </c>
      <c r="J67" s="112"/>
      <c r="K67" s="112" t="s">
        <v>292</v>
      </c>
      <c r="L67" s="112"/>
    </row>
    <row r="68" spans="8:12" x14ac:dyDescent="0.3">
      <c r="H68" t="s">
        <v>299</v>
      </c>
      <c r="I68" t="s">
        <v>295</v>
      </c>
      <c r="J68" t="s">
        <v>293</v>
      </c>
      <c r="K68" t="s">
        <v>295</v>
      </c>
      <c r="L68" t="s">
        <v>293</v>
      </c>
    </row>
    <row r="69" spans="8:12" x14ac:dyDescent="0.3">
      <c r="H69" s="30">
        <v>20</v>
      </c>
      <c r="I69" s="94">
        <f t="shared" ref="I69:I76" si="9">I47-U47</f>
        <v>1.2659269831549906</v>
      </c>
      <c r="J69" s="94">
        <f t="shared" ref="J69:J76" si="10">I47-O47</f>
        <v>1.2902003493797007</v>
      </c>
      <c r="K69" s="95">
        <f t="shared" ref="K69:K76" si="11">I69/I47 *100</f>
        <v>62.781771475774782</v>
      </c>
      <c r="L69" s="95">
        <f t="shared" ref="L69:L76" si="12">J69/I47 *100</f>
        <v>63.985573078509837</v>
      </c>
    </row>
    <row r="70" spans="8:12" x14ac:dyDescent="0.3">
      <c r="H70" s="30">
        <v>30</v>
      </c>
      <c r="I70" s="94">
        <f t="shared" si="9"/>
        <v>1.6141725404196381</v>
      </c>
      <c r="J70" s="94">
        <f t="shared" si="10"/>
        <v>1.4067152615090173</v>
      </c>
      <c r="K70" s="95">
        <f t="shared" si="11"/>
        <v>59.934934619113335</v>
      </c>
      <c r="L70" s="95">
        <f t="shared" si="12"/>
        <v>52.231954834477214</v>
      </c>
    </row>
    <row r="71" spans="8:12" x14ac:dyDescent="0.3">
      <c r="H71" s="30">
        <v>40</v>
      </c>
      <c r="I71" s="94">
        <f t="shared" si="9"/>
        <v>1.2493849469997258</v>
      </c>
      <c r="J71" s="94">
        <f t="shared" si="10"/>
        <v>3.440425403614122</v>
      </c>
      <c r="K71" s="95">
        <f t="shared" si="11"/>
        <v>29.701912102817239</v>
      </c>
      <c r="L71" s="95">
        <f t="shared" si="12"/>
        <v>81.790014502606795</v>
      </c>
    </row>
    <row r="72" spans="8:12" x14ac:dyDescent="0.3">
      <c r="H72" s="30">
        <v>50</v>
      </c>
      <c r="I72" s="94">
        <f t="shared" si="9"/>
        <v>3.7908221888378213</v>
      </c>
      <c r="J72" s="94">
        <f t="shared" si="10"/>
        <v>3.9953170029268081</v>
      </c>
      <c r="K72" s="95">
        <f t="shared" si="11"/>
        <v>67.968660471181565</v>
      </c>
      <c r="L72" s="95">
        <f t="shared" si="12"/>
        <v>71.635210336764402</v>
      </c>
    </row>
    <row r="73" spans="8:12" x14ac:dyDescent="0.3">
      <c r="H73" s="30">
        <v>60</v>
      </c>
      <c r="I73" s="94">
        <f t="shared" si="9"/>
        <v>3.0386099931414075</v>
      </c>
      <c r="J73" s="94">
        <f t="shared" si="10"/>
        <v>3.1940122659012085</v>
      </c>
      <c r="K73" s="95">
        <f t="shared" si="11"/>
        <v>54.191613963783858</v>
      </c>
      <c r="L73" s="95">
        <f t="shared" si="12"/>
        <v>56.963111455565418</v>
      </c>
    </row>
    <row r="74" spans="8:12" x14ac:dyDescent="0.3">
      <c r="H74" s="30">
        <v>70</v>
      </c>
      <c r="I74" s="94">
        <f t="shared" si="9"/>
        <v>2.6409312583336817</v>
      </c>
      <c r="J74" s="94">
        <f t="shared" si="10"/>
        <v>2.2723834382097898</v>
      </c>
      <c r="K74" s="95">
        <f t="shared" si="11"/>
        <v>21.26744067365679</v>
      </c>
      <c r="L74" s="95">
        <f t="shared" si="12"/>
        <v>18.299522112673152</v>
      </c>
    </row>
    <row r="75" spans="8:12" x14ac:dyDescent="0.3">
      <c r="H75" s="30">
        <v>80</v>
      </c>
      <c r="I75" s="94">
        <f t="shared" si="9"/>
        <v>4.3849300164849954</v>
      </c>
      <c r="J75" s="94">
        <f t="shared" si="10"/>
        <v>7.0646464898244874</v>
      </c>
      <c r="K75" s="95">
        <f t="shared" si="11"/>
        <v>31.014177061659975</v>
      </c>
      <c r="L75" s="95">
        <f t="shared" si="12"/>
        <v>49.967547096472806</v>
      </c>
    </row>
    <row r="76" spans="8:12" ht="15" thickBot="1" x14ac:dyDescent="0.35">
      <c r="H76" s="49">
        <v>100</v>
      </c>
      <c r="I76" s="94">
        <f t="shared" si="9"/>
        <v>2.6124615881202899</v>
      </c>
      <c r="J76" s="94">
        <f t="shared" si="10"/>
        <v>3.7636203296407285</v>
      </c>
      <c r="K76" s="95">
        <f t="shared" si="11"/>
        <v>25.570628747297846</v>
      </c>
      <c r="L76" s="95">
        <f t="shared" si="12"/>
        <v>36.838106494140177</v>
      </c>
    </row>
  </sheetData>
  <mergeCells count="6">
    <mergeCell ref="AA45:AF45"/>
    <mergeCell ref="I67:J67"/>
    <mergeCell ref="K67:L67"/>
    <mergeCell ref="I45:N45"/>
    <mergeCell ref="O45:T45"/>
    <mergeCell ref="U45:Z45"/>
  </mergeCells>
  <conditionalFormatting sqref="AJ12:AO38">
    <cfRule type="colorScale" priority="1">
      <colorScale>
        <cfvo type="min"/>
        <cfvo type="num" val="0.5"/>
        <cfvo type="num" val="1"/>
        <color rgb="FF00B050"/>
        <color rgb="FFFFEB84"/>
        <color rgb="FFEE0000"/>
      </colorScale>
    </cfRule>
  </conditionalFormatting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F11:AQ112"/>
  <sheetViews>
    <sheetView topLeftCell="E48" zoomScale="43" zoomScaleNormal="43" workbookViewId="0">
      <selection activeCell="H63" sqref="H63:AL63"/>
    </sheetView>
  </sheetViews>
  <sheetFormatPr defaultRowHeight="14.4" x14ac:dyDescent="0.3"/>
  <cols>
    <col min="6" max="6" width="70" customWidth="1"/>
    <col min="7" max="7" width="11.77734375" customWidth="1"/>
    <col min="8" max="8" width="32.6640625" customWidth="1"/>
    <col min="9" max="41" width="11.77734375" customWidth="1"/>
  </cols>
  <sheetData>
    <row r="11" spans="6:43" x14ac:dyDescent="0.3"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6:43" x14ac:dyDescent="0.3">
      <c r="F12" t="s">
        <v>160</v>
      </c>
      <c r="H12">
        <v>10</v>
      </c>
      <c r="I12">
        <v>250</v>
      </c>
      <c r="J12">
        <v>20</v>
      </c>
      <c r="K12">
        <v>0</v>
      </c>
      <c r="L12">
        <v>2.0664531769680569E-2</v>
      </c>
      <c r="M12">
        <v>-4.4717921396910118E-3</v>
      </c>
      <c r="N12">
        <v>20.901197446625812</v>
      </c>
      <c r="O12">
        <v>-0.49856525507466548</v>
      </c>
      <c r="P12">
        <v>8.2418359552580736</v>
      </c>
      <c r="Q12">
        <v>5.4632360447069692E-2</v>
      </c>
      <c r="R12">
        <v>5.2556191390090552E-2</v>
      </c>
      <c r="S12">
        <v>1.342573769945486E-2</v>
      </c>
      <c r="T12">
        <v>2.3421840831037749E-3</v>
      </c>
      <c r="U12">
        <v>7.8683813972247621E-2</v>
      </c>
      <c r="V12">
        <v>1.4709186683154341</v>
      </c>
      <c r="W12">
        <v>2.6645946230343821E-3</v>
      </c>
      <c r="X12">
        <v>0.20654197037220001</v>
      </c>
      <c r="Y12">
        <v>4.9325436353683472E-2</v>
      </c>
      <c r="Z12">
        <v>1.102828979492188E-2</v>
      </c>
      <c r="AA12">
        <v>0.38609516620635992</v>
      </c>
      <c r="AB12">
        <v>5.9117293357849121</v>
      </c>
      <c r="AC12">
        <v>1.0704785585403441E-2</v>
      </c>
      <c r="AD12">
        <v>2.543304245935158</v>
      </c>
      <c r="AE12">
        <v>-3.002317030858805</v>
      </c>
      <c r="AF12">
        <v>1.120598037066956E-4</v>
      </c>
      <c r="AG12">
        <v>-0.15782049224522049</v>
      </c>
      <c r="AH12">
        <v>0.1784697822548903</v>
      </c>
      <c r="AI12">
        <v>4.8773192320986418E-2</v>
      </c>
      <c r="AJ12">
        <v>2.543304245935158</v>
      </c>
      <c r="AK12">
        <v>3.002317030858805</v>
      </c>
      <c r="AL12">
        <v>1.120598037066956E-4</v>
      </c>
      <c r="AM12">
        <v>0.15782049224522049</v>
      </c>
      <c r="AN12">
        <v>0.1784697822548903</v>
      </c>
      <c r="AO12">
        <v>4.8773192320986418E-2</v>
      </c>
      <c r="AP12">
        <v>725</v>
      </c>
      <c r="AQ12">
        <v>72.5</v>
      </c>
    </row>
    <row r="13" spans="6:43" x14ac:dyDescent="0.3">
      <c r="F13" t="s">
        <v>161</v>
      </c>
      <c r="H13">
        <v>10</v>
      </c>
      <c r="I13">
        <v>250</v>
      </c>
      <c r="J13">
        <v>40</v>
      </c>
      <c r="K13">
        <v>0</v>
      </c>
      <c r="L13">
        <v>0.5476151604428996</v>
      </c>
      <c r="M13">
        <v>0.40178384374792597</v>
      </c>
      <c r="N13">
        <v>8.0483219468808862</v>
      </c>
      <c r="O13">
        <v>14.157478330657799</v>
      </c>
      <c r="P13">
        <v>2.6320027306697731</v>
      </c>
      <c r="Q13">
        <v>6.3998415918103539</v>
      </c>
      <c r="R13">
        <v>4.0135066849144627E-2</v>
      </c>
      <c r="S13">
        <v>1.9501362347583859E-2</v>
      </c>
      <c r="T13">
        <v>1.00628273968442E-2</v>
      </c>
      <c r="U13">
        <v>5.1169836277474952</v>
      </c>
      <c r="V13">
        <v>0.59422527742528142</v>
      </c>
      <c r="W13">
        <v>4.6588277281394358E-3</v>
      </c>
      <c r="X13">
        <v>0.2104466259479523</v>
      </c>
      <c r="Y13">
        <v>8.8167786598205566E-2</v>
      </c>
      <c r="Z13">
        <v>4.1110992431640618E-2</v>
      </c>
      <c r="AA13">
        <v>27.013883590698239</v>
      </c>
      <c r="AB13">
        <v>3.513910174369812</v>
      </c>
      <c r="AC13">
        <v>2.0267963409423832E-2</v>
      </c>
      <c r="AD13">
        <v>7.3290642312904997E-2</v>
      </c>
      <c r="AE13">
        <v>4.8536950031815518E-2</v>
      </c>
      <c r="AF13">
        <v>1.2503013004771799E-3</v>
      </c>
      <c r="AG13">
        <v>0.36143326574385409</v>
      </c>
      <c r="AH13">
        <v>0.2257692480714362</v>
      </c>
      <c r="AI13">
        <v>7.2795985045960663E-4</v>
      </c>
      <c r="AJ13">
        <v>7.3290642312904997E-2</v>
      </c>
      <c r="AK13">
        <v>4.8536950031815518E-2</v>
      </c>
      <c r="AL13">
        <v>1.2503013004771799E-3</v>
      </c>
      <c r="AM13">
        <v>0.36143326574385409</v>
      </c>
      <c r="AN13">
        <v>0.2257692480714362</v>
      </c>
      <c r="AO13">
        <v>7.2795985045960663E-4</v>
      </c>
      <c r="AP13">
        <v>2049</v>
      </c>
      <c r="AQ13">
        <v>204.9</v>
      </c>
    </row>
    <row r="14" spans="6:43" x14ac:dyDescent="0.3">
      <c r="F14" t="s">
        <v>162</v>
      </c>
      <c r="H14">
        <v>10</v>
      </c>
      <c r="I14">
        <v>250</v>
      </c>
      <c r="J14">
        <v>50</v>
      </c>
      <c r="K14">
        <v>0</v>
      </c>
      <c r="L14">
        <v>0.94814835093742189</v>
      </c>
      <c r="M14">
        <v>0.16821464441741421</v>
      </c>
      <c r="N14">
        <v>8.2282990927712074</v>
      </c>
      <c r="O14">
        <v>-0.1644022004796421</v>
      </c>
      <c r="P14">
        <v>2.364677003768592</v>
      </c>
      <c r="Q14">
        <v>5.9556433674504987</v>
      </c>
      <c r="R14">
        <v>5.3077862505786791E-2</v>
      </c>
      <c r="S14">
        <v>1.9570680474061582E-2</v>
      </c>
      <c r="T14">
        <v>7.3415121475515384E-3</v>
      </c>
      <c r="U14">
        <v>1.3790942042302781</v>
      </c>
      <c r="V14">
        <v>0.48897008454698981</v>
      </c>
      <c r="W14">
        <v>3.265981948109811E-3</v>
      </c>
      <c r="X14">
        <v>0.22398537397384641</v>
      </c>
      <c r="Y14">
        <v>8.9294508099555969E-2</v>
      </c>
      <c r="Z14">
        <v>4.0162086486816413E-2</v>
      </c>
      <c r="AA14">
        <v>5.8193824291229248</v>
      </c>
      <c r="AB14">
        <v>2.405209064483643</v>
      </c>
      <c r="AC14">
        <v>1.7743587493896481E-2</v>
      </c>
      <c r="AD14">
        <v>5.5980546138491301E-2</v>
      </c>
      <c r="AE14">
        <v>0.1163434999481861</v>
      </c>
      <c r="AF14">
        <v>8.9222718629677217E-4</v>
      </c>
      <c r="AG14">
        <v>-8.3885385974566109</v>
      </c>
      <c r="AH14">
        <v>0.20678091924085909</v>
      </c>
      <c r="AI14">
        <v>5.483844056142533E-4</v>
      </c>
      <c r="AJ14">
        <v>5.5980546138491301E-2</v>
      </c>
      <c r="AK14">
        <v>0.1163434999481861</v>
      </c>
      <c r="AL14">
        <v>8.9222718629677217E-4</v>
      </c>
      <c r="AM14">
        <v>8.3885385974566109</v>
      </c>
      <c r="AN14">
        <v>0.20678091924085909</v>
      </c>
      <c r="AO14">
        <v>5.483844056142533E-4</v>
      </c>
      <c r="AP14">
        <v>1505</v>
      </c>
      <c r="AQ14">
        <v>150.5</v>
      </c>
    </row>
    <row r="15" spans="6:43" x14ac:dyDescent="0.3">
      <c r="F15" t="s">
        <v>163</v>
      </c>
      <c r="H15">
        <v>10</v>
      </c>
      <c r="I15">
        <v>250</v>
      </c>
      <c r="J15">
        <v>60</v>
      </c>
      <c r="K15">
        <v>0</v>
      </c>
      <c r="L15">
        <v>7.0110594547156131</v>
      </c>
      <c r="M15">
        <v>3.361741980278131</v>
      </c>
      <c r="N15">
        <v>8.4458375468398579</v>
      </c>
      <c r="O15">
        <v>-2.9901041345162831</v>
      </c>
      <c r="P15">
        <v>1.897721351457365</v>
      </c>
      <c r="Q15">
        <v>5.4020533698977848</v>
      </c>
      <c r="R15">
        <v>0.31029746339210729</v>
      </c>
      <c r="S15">
        <v>0.7019412243283496</v>
      </c>
      <c r="T15">
        <v>6.6929953217768484E-3</v>
      </c>
      <c r="U15">
        <v>7.3947942338349004E-2</v>
      </c>
      <c r="V15">
        <v>0.37091994456082827</v>
      </c>
      <c r="W15">
        <v>2.8353021199104969E-3</v>
      </c>
      <c r="X15">
        <v>1.2110533714294429</v>
      </c>
      <c r="Y15">
        <v>2.3061926364898682</v>
      </c>
      <c r="Z15">
        <v>2.654266357421875E-2</v>
      </c>
      <c r="AA15">
        <v>0.37560677528381348</v>
      </c>
      <c r="AB15">
        <v>1.6939659118652339</v>
      </c>
      <c r="AC15">
        <v>1.155185699462891E-2</v>
      </c>
      <c r="AD15">
        <v>4.4258284414262432E-2</v>
      </c>
      <c r="AE15">
        <v>0.20880282557267379</v>
      </c>
      <c r="AF15">
        <v>7.924608169004076E-4</v>
      </c>
      <c r="AG15">
        <v>-2.473089197286828E-2</v>
      </c>
      <c r="AH15">
        <v>0.19545543094405221</v>
      </c>
      <c r="AI15">
        <v>5.2485636956306958E-4</v>
      </c>
      <c r="AJ15">
        <v>4.4258284414262432E-2</v>
      </c>
      <c r="AK15">
        <v>0.20880282557267379</v>
      </c>
      <c r="AL15">
        <v>7.924608169004076E-4</v>
      </c>
      <c r="AM15">
        <v>2.473089197286828E-2</v>
      </c>
      <c r="AN15">
        <v>0.19545543094405221</v>
      </c>
      <c r="AO15">
        <v>5.2485636956306958E-4</v>
      </c>
      <c r="AP15">
        <v>660</v>
      </c>
      <c r="AQ15">
        <v>66</v>
      </c>
    </row>
    <row r="16" spans="6:43" s="14" customFormat="1" x14ac:dyDescent="0.3">
      <c r="F16" s="14" t="s">
        <v>164</v>
      </c>
      <c r="H16" s="14">
        <v>10</v>
      </c>
      <c r="I16" s="14">
        <v>250</v>
      </c>
      <c r="J16" s="14">
        <v>30</v>
      </c>
      <c r="K16" s="14">
        <v>0</v>
      </c>
      <c r="L16" s="14">
        <v>2.401595370212378</v>
      </c>
      <c r="M16" s="14">
        <v>0.50241455346650721</v>
      </c>
      <c r="N16" s="14">
        <v>7.8576478031467589</v>
      </c>
      <c r="O16" s="14">
        <v>-3.5454120795432269</v>
      </c>
      <c r="P16" s="14">
        <v>2.0902239211800531</v>
      </c>
      <c r="Q16" s="14">
        <v>6.7797554621632692</v>
      </c>
      <c r="R16" s="14">
        <v>4.4900793997928977E-2</v>
      </c>
      <c r="S16" s="14">
        <v>3.7526507136893518E-2</v>
      </c>
      <c r="T16" s="14">
        <v>3.7686423843537298E-3</v>
      </c>
      <c r="U16" s="14">
        <v>7.5611252729475095E-2</v>
      </c>
      <c r="V16" s="14">
        <v>0.48873511616337428</v>
      </c>
      <c r="W16" s="14">
        <v>1.7335857846357029E-3</v>
      </c>
      <c r="X16" s="14">
        <v>0.19497513771057129</v>
      </c>
      <c r="Y16" s="14">
        <v>0.16692572832107541</v>
      </c>
      <c r="Z16" s="14">
        <v>2.03862190246582E-2</v>
      </c>
      <c r="AA16" s="14">
        <v>0.38558578491210938</v>
      </c>
      <c r="AB16" s="14">
        <v>2.9008796215057369</v>
      </c>
      <c r="AC16" s="14">
        <v>8.2802772521972656E-3</v>
      </c>
      <c r="AD16" s="14">
        <v>1.8696236074921449E-2</v>
      </c>
      <c r="AE16" s="14">
        <v>7.4692317087496893E-2</v>
      </c>
      <c r="AF16" s="14">
        <v>4.7961457153176279E-4</v>
      </c>
      <c r="AG16" s="14">
        <v>-2.1326506209460559E-2</v>
      </c>
      <c r="AH16" s="14">
        <v>0.23381950192563819</v>
      </c>
      <c r="AI16" s="14">
        <v>2.5570034115692929E-4</v>
      </c>
      <c r="AJ16" s="14">
        <v>1.8696236074921449E-2</v>
      </c>
      <c r="AK16" s="14">
        <v>7.4692317087496893E-2</v>
      </c>
      <c r="AL16" s="14">
        <v>4.7961457153176279E-4</v>
      </c>
      <c r="AM16" s="14">
        <v>2.1326506209460559E-2</v>
      </c>
      <c r="AN16" s="14">
        <v>0.23381950192563819</v>
      </c>
      <c r="AO16" s="14">
        <v>2.5570034115692929E-4</v>
      </c>
      <c r="AP16" s="14">
        <v>1271</v>
      </c>
      <c r="AQ16" s="14">
        <v>127.1</v>
      </c>
    </row>
    <row r="17" spans="6:43" s="12" customFormat="1" x14ac:dyDescent="0.3">
      <c r="F17" s="12" t="s">
        <v>165</v>
      </c>
      <c r="H17" s="12">
        <v>10</v>
      </c>
      <c r="I17" s="12">
        <v>250</v>
      </c>
      <c r="J17" s="12">
        <v>30</v>
      </c>
      <c r="K17" s="12">
        <v>0</v>
      </c>
      <c r="L17" s="12">
        <v>2.403924942016602</v>
      </c>
      <c r="M17" s="12">
        <v>0.55979824066162109</v>
      </c>
      <c r="N17" s="12">
        <v>7.8610539436340332</v>
      </c>
      <c r="O17" s="12">
        <v>-3.4716768264770508</v>
      </c>
      <c r="P17" s="12">
        <v>2.4973418712615971</v>
      </c>
      <c r="Q17" s="12">
        <v>6.7796258926391602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2</v>
      </c>
      <c r="AQ17" s="12">
        <v>0.2</v>
      </c>
    </row>
    <row r="18" spans="6:43" s="14" customFormat="1" x14ac:dyDescent="0.3">
      <c r="F18" s="14" t="s">
        <v>166</v>
      </c>
      <c r="H18" s="14">
        <v>10</v>
      </c>
      <c r="I18" s="14">
        <v>250</v>
      </c>
      <c r="J18" s="14">
        <v>40</v>
      </c>
      <c r="K18" s="14">
        <v>0</v>
      </c>
      <c r="L18" s="14">
        <v>0.20566720627172261</v>
      </c>
      <c r="M18" s="14">
        <v>3.7155510325334511</v>
      </c>
      <c r="N18" s="14">
        <v>8.0016620161095435</v>
      </c>
      <c r="O18" s="14">
        <v>-1.293920803216039</v>
      </c>
      <c r="P18" s="14">
        <v>2.295650694637883</v>
      </c>
      <c r="Q18" s="14">
        <v>6.4170413542766962</v>
      </c>
      <c r="R18" s="14">
        <v>0.42501432642975129</v>
      </c>
      <c r="S18" s="14">
        <v>2.2803113944092961</v>
      </c>
      <c r="T18" s="14">
        <v>5.6430071424349018E-3</v>
      </c>
      <c r="U18" s="14">
        <v>0.36002995488124673</v>
      </c>
      <c r="V18" s="14">
        <v>0.52256835092321319</v>
      </c>
      <c r="W18" s="14">
        <v>2.9053455866837889E-3</v>
      </c>
      <c r="X18" s="14">
        <v>1.1843346059322359</v>
      </c>
      <c r="Y18" s="14">
        <v>5.861501157283783</v>
      </c>
      <c r="Z18" s="14">
        <v>2.6536941528320309E-2</v>
      </c>
      <c r="AA18" s="14">
        <v>1.8501607179641719</v>
      </c>
      <c r="AB18" s="14">
        <v>3.381802618503571</v>
      </c>
      <c r="AC18" s="14">
        <v>1.220321655273438E-2</v>
      </c>
      <c r="AD18" s="14">
        <v>2.066514803863444</v>
      </c>
      <c r="AE18" s="14">
        <v>0.61372091903538295</v>
      </c>
      <c r="AF18" s="14">
        <v>7.0522937998055639E-4</v>
      </c>
      <c r="AG18" s="14">
        <v>-0.27824728838611501</v>
      </c>
      <c r="AH18" s="14">
        <v>0.22763408742619859</v>
      </c>
      <c r="AI18" s="14">
        <v>4.5275469274442089E-4</v>
      </c>
      <c r="AJ18" s="14">
        <v>2.066514803863444</v>
      </c>
      <c r="AK18" s="14">
        <v>0.61372091903538295</v>
      </c>
      <c r="AL18" s="14">
        <v>7.0522937998055639E-4</v>
      </c>
      <c r="AM18" s="14">
        <v>0.27824728838611501</v>
      </c>
      <c r="AN18" s="14">
        <v>0.22763408742619859</v>
      </c>
      <c r="AO18" s="14">
        <v>4.5275469274442089E-4</v>
      </c>
      <c r="AP18" s="14">
        <v>1225</v>
      </c>
      <c r="AQ18" s="14">
        <v>122.5</v>
      </c>
    </row>
    <row r="19" spans="6:43" s="14" customFormat="1" x14ac:dyDescent="0.3">
      <c r="F19" s="14" t="s">
        <v>167</v>
      </c>
      <c r="H19" s="14">
        <v>10</v>
      </c>
      <c r="I19" s="14">
        <v>250</v>
      </c>
      <c r="J19" s="14">
        <v>50</v>
      </c>
      <c r="K19" s="14">
        <v>0</v>
      </c>
      <c r="L19" s="14">
        <v>0.14895930515107739</v>
      </c>
      <c r="M19" s="14">
        <v>5.1459257177390931</v>
      </c>
      <c r="N19" s="14">
        <v>8.2111262184375224</v>
      </c>
      <c r="O19" s="14">
        <v>-3.0328005908793938</v>
      </c>
      <c r="P19" s="14">
        <v>2.088200815201807</v>
      </c>
      <c r="Q19" s="14">
        <v>5.9577995957757848</v>
      </c>
      <c r="R19" s="14">
        <v>0.2733522001093453</v>
      </c>
      <c r="S19" s="14">
        <v>0.94126234769750228</v>
      </c>
      <c r="T19" s="14">
        <v>4.8609191734376323E-3</v>
      </c>
      <c r="U19" s="14">
        <v>7.5745043446447363E-2</v>
      </c>
      <c r="V19" s="14">
        <v>0.3952572591946269</v>
      </c>
      <c r="W19" s="14">
        <v>2.2797153488697702E-3</v>
      </c>
      <c r="X19" s="14">
        <v>1.463658213615417</v>
      </c>
      <c r="Y19" s="14">
        <v>3.3481557369232182</v>
      </c>
      <c r="Z19" s="14">
        <v>2.122402191162109E-2</v>
      </c>
      <c r="AA19" s="14">
        <v>0.40305733680725098</v>
      </c>
      <c r="AB19" s="14">
        <v>2.3041386604309082</v>
      </c>
      <c r="AC19" s="14">
        <v>9.7241401672363281E-3</v>
      </c>
      <c r="AD19" s="14">
        <v>1.8350797208143941</v>
      </c>
      <c r="AE19" s="14">
        <v>0.18291409540809581</v>
      </c>
      <c r="AF19" s="14">
        <v>5.9199177361599564E-4</v>
      </c>
      <c r="AG19" s="14">
        <v>-2.497527983680729E-2</v>
      </c>
      <c r="AH19" s="14">
        <v>0.18928124934977991</v>
      </c>
      <c r="AI19" s="14">
        <v>3.8264384563826888E-4</v>
      </c>
      <c r="AJ19" s="14">
        <v>1.8350797208143941</v>
      </c>
      <c r="AK19" s="14">
        <v>0.18291409540809581</v>
      </c>
      <c r="AL19" s="14">
        <v>5.9199177361599564E-4</v>
      </c>
      <c r="AM19" s="14">
        <v>2.497527983680729E-2</v>
      </c>
      <c r="AN19" s="14">
        <v>0.18928124934977991</v>
      </c>
      <c r="AO19" s="14">
        <v>3.8264384563826888E-4</v>
      </c>
      <c r="AP19" s="14">
        <v>953</v>
      </c>
      <c r="AQ19" s="14">
        <v>95.3</v>
      </c>
    </row>
    <row r="20" spans="6:43" s="14" customFormat="1" x14ac:dyDescent="0.3">
      <c r="F20" s="14" t="s">
        <v>168</v>
      </c>
      <c r="H20" s="14">
        <v>10</v>
      </c>
      <c r="I20" s="14">
        <v>250</v>
      </c>
      <c r="J20" s="14">
        <v>60</v>
      </c>
      <c r="K20" s="14">
        <v>0</v>
      </c>
      <c r="L20" s="14">
        <v>2.213760105082363</v>
      </c>
      <c r="M20" s="14">
        <v>0.58063037381615745</v>
      </c>
      <c r="N20" s="14">
        <v>8.4532507107503392</v>
      </c>
      <c r="O20" s="14">
        <v>-3.0349119509573401</v>
      </c>
      <c r="P20" s="14">
        <v>2.4208902692874008</v>
      </c>
      <c r="Q20" s="14">
        <v>5.3916235690893126</v>
      </c>
      <c r="R20" s="14">
        <v>4.0321771129673153E-2</v>
      </c>
      <c r="S20" s="14">
        <v>0.136512669023793</v>
      </c>
      <c r="T20" s="14">
        <v>6.945641908416394E-3</v>
      </c>
      <c r="U20" s="14">
        <v>5.9509025766353217E-2</v>
      </c>
      <c r="V20" s="14">
        <v>0.47419696090857899</v>
      </c>
      <c r="W20" s="14">
        <v>3.1836108534075169E-3</v>
      </c>
      <c r="X20" s="14">
        <v>0.16413259506225589</v>
      </c>
      <c r="Y20" s="14">
        <v>0.37280350923538208</v>
      </c>
      <c r="Z20" s="14">
        <v>2.738857269287109E-2</v>
      </c>
      <c r="AA20" s="14">
        <v>0.33045244216918951</v>
      </c>
      <c r="AB20" s="14">
        <v>2.1078169345855708</v>
      </c>
      <c r="AC20" s="14">
        <v>1.14283561706543E-2</v>
      </c>
      <c r="AD20" s="14">
        <v>1.8214155651780969E-2</v>
      </c>
      <c r="AE20" s="14">
        <v>0.23511113985748261</v>
      </c>
      <c r="AF20" s="14">
        <v>8.2165336698027201E-4</v>
      </c>
      <c r="AG20" s="14">
        <v>-1.9608155599895261E-2</v>
      </c>
      <c r="AH20" s="14">
        <v>0.19587709815867069</v>
      </c>
      <c r="AI20" s="14">
        <v>5.9047350257526482E-4</v>
      </c>
      <c r="AJ20" s="14">
        <v>1.8214155651780969E-2</v>
      </c>
      <c r="AK20" s="14">
        <v>0.23511113985748261</v>
      </c>
      <c r="AL20" s="14">
        <v>8.2165336698027201E-4</v>
      </c>
      <c r="AM20" s="14">
        <v>1.9608155599895261E-2</v>
      </c>
      <c r="AN20" s="14">
        <v>0.19587709815867069</v>
      </c>
      <c r="AO20" s="14">
        <v>5.9047350257526482E-4</v>
      </c>
      <c r="AP20" s="14">
        <v>602</v>
      </c>
      <c r="AQ20" s="14">
        <v>60.2</v>
      </c>
    </row>
    <row r="21" spans="6:43" x14ac:dyDescent="0.3">
      <c r="F21" t="s">
        <v>169</v>
      </c>
      <c r="H21">
        <v>10</v>
      </c>
      <c r="I21">
        <v>250</v>
      </c>
      <c r="J21">
        <v>60</v>
      </c>
      <c r="K21">
        <v>0</v>
      </c>
      <c r="L21">
        <v>2.197985053062439</v>
      </c>
      <c r="M21">
        <v>0.67214320808927586</v>
      </c>
      <c r="N21">
        <v>8.4543824663786129</v>
      </c>
      <c r="O21">
        <v>-3.0127336739379671</v>
      </c>
      <c r="P21">
        <v>2.2658278305675381</v>
      </c>
      <c r="Q21">
        <v>5.3907410151490538</v>
      </c>
      <c r="R21">
        <v>4.6010651108567807E-2</v>
      </c>
      <c r="S21">
        <v>1.1065677959662731E-2</v>
      </c>
      <c r="T21">
        <v>5.1933728635212163E-3</v>
      </c>
      <c r="U21">
        <v>7.1084345901293824E-2</v>
      </c>
      <c r="V21">
        <v>0.55433848500627247</v>
      </c>
      <c r="W21">
        <v>2.3915269875712511E-3</v>
      </c>
      <c r="X21">
        <v>0.1864054203033447</v>
      </c>
      <c r="Y21">
        <v>5.0432562828063958E-2</v>
      </c>
      <c r="Z21">
        <v>2.167606353759766E-2</v>
      </c>
      <c r="AA21">
        <v>0.36582827568054199</v>
      </c>
      <c r="AB21">
        <v>2.352230310440063</v>
      </c>
      <c r="AC21">
        <v>9.1829299926757813E-3</v>
      </c>
      <c r="AD21">
        <v>2.0933104638023559E-2</v>
      </c>
      <c r="AE21">
        <v>1.6463274234548179E-2</v>
      </c>
      <c r="AF21">
        <v>6.1428175081671798E-4</v>
      </c>
      <c r="AG21">
        <v>-2.3594633178570659E-2</v>
      </c>
      <c r="AH21">
        <v>0.24465163571912851</v>
      </c>
      <c r="AI21">
        <v>4.436360383202579E-4</v>
      </c>
      <c r="AJ21">
        <v>2.0933104638023559E-2</v>
      </c>
      <c r="AK21">
        <v>1.6463274234548179E-2</v>
      </c>
      <c r="AL21">
        <v>6.1428175081671798E-4</v>
      </c>
      <c r="AM21">
        <v>2.3594633178570659E-2</v>
      </c>
      <c r="AN21">
        <v>0.24465163571912851</v>
      </c>
      <c r="AO21">
        <v>4.436360383202579E-4</v>
      </c>
      <c r="AP21">
        <v>856</v>
      </c>
      <c r="AQ21">
        <v>85.6</v>
      </c>
    </row>
    <row r="22" spans="6:43" s="14" customFormat="1" x14ac:dyDescent="0.3">
      <c r="F22" s="14" t="s">
        <v>170</v>
      </c>
      <c r="H22" s="14">
        <v>10</v>
      </c>
      <c r="I22" s="14">
        <v>250</v>
      </c>
      <c r="J22" s="14">
        <v>70</v>
      </c>
      <c r="K22" s="14">
        <v>0</v>
      </c>
      <c r="L22" s="14">
        <v>3.1712031023023219</v>
      </c>
      <c r="M22" s="14">
        <v>4.7712819653727951</v>
      </c>
      <c r="N22" s="14">
        <v>8.8800727428798929</v>
      </c>
      <c r="O22" s="14">
        <v>-2.3519080084010011</v>
      </c>
      <c r="P22" s="14">
        <v>2.3668586864941958</v>
      </c>
      <c r="Q22" s="14">
        <v>4.6188719344339937</v>
      </c>
      <c r="R22" s="14">
        <v>6.5240339934190358E-2</v>
      </c>
      <c r="S22" s="14">
        <v>0.19328638156246741</v>
      </c>
      <c r="T22" s="14">
        <v>4.1122282277655069E-3</v>
      </c>
      <c r="U22" s="14">
        <v>0.1038116960335589</v>
      </c>
      <c r="V22" s="14">
        <v>0.47358652458913941</v>
      </c>
      <c r="W22" s="14">
        <v>1.391740074891869E-3</v>
      </c>
      <c r="X22" s="14">
        <v>0.24649834632873541</v>
      </c>
      <c r="Y22" s="14">
        <v>0.78151035308837891</v>
      </c>
      <c r="Z22" s="14">
        <v>1.856327056884766E-2</v>
      </c>
      <c r="AA22" s="14">
        <v>0.47685599327087402</v>
      </c>
      <c r="AB22" s="14">
        <v>2.774145126342773</v>
      </c>
      <c r="AC22" s="14">
        <v>5.1288604736328116E-3</v>
      </c>
      <c r="AD22" s="14">
        <v>2.0572740953370441E-2</v>
      </c>
      <c r="AE22" s="14">
        <v>4.051036659858466E-2</v>
      </c>
      <c r="AF22" s="14">
        <v>4.630849709044018E-4</v>
      </c>
      <c r="AG22" s="14">
        <v>-4.4139352246237593E-2</v>
      </c>
      <c r="AH22" s="14">
        <v>0.2000907478302468</v>
      </c>
      <c r="AI22" s="14">
        <v>3.013160127944564E-4</v>
      </c>
      <c r="AJ22" s="14">
        <v>2.0572740953370441E-2</v>
      </c>
      <c r="AK22" s="14">
        <v>4.051036659858466E-2</v>
      </c>
      <c r="AL22" s="14">
        <v>4.630849709044018E-4</v>
      </c>
      <c r="AM22" s="14">
        <v>4.4139352246237593E-2</v>
      </c>
      <c r="AN22" s="14">
        <v>0.2000907478302468</v>
      </c>
      <c r="AO22" s="14">
        <v>3.013160127944564E-4</v>
      </c>
      <c r="AP22" s="14">
        <v>831</v>
      </c>
      <c r="AQ22" s="14">
        <v>83.1</v>
      </c>
    </row>
    <row r="23" spans="6:43" s="14" customFormat="1" x14ac:dyDescent="0.3">
      <c r="F23" s="14" t="s">
        <v>171</v>
      </c>
      <c r="H23" s="14">
        <v>10</v>
      </c>
      <c r="I23" s="14">
        <v>250</v>
      </c>
      <c r="J23" s="14">
        <v>80</v>
      </c>
      <c r="K23" s="14">
        <v>0</v>
      </c>
      <c r="L23" s="14">
        <v>4.8767088174966844</v>
      </c>
      <c r="M23" s="14">
        <v>-1.370210758602626</v>
      </c>
      <c r="N23" s="14">
        <v>9.2056081434568355</v>
      </c>
      <c r="O23" s="14">
        <v>-2.330251596624735</v>
      </c>
      <c r="P23" s="14">
        <v>2.2602687942269259</v>
      </c>
      <c r="Q23" s="14">
        <v>3.684314577063879</v>
      </c>
      <c r="R23" s="14">
        <v>0.15369496110311781</v>
      </c>
      <c r="S23" s="14">
        <v>0.5247009074861938</v>
      </c>
      <c r="T23" s="14">
        <v>7.2437124443686567E-3</v>
      </c>
      <c r="U23" s="14">
        <v>6.9503697113109303E-2</v>
      </c>
      <c r="V23" s="14">
        <v>0.54017363247185979</v>
      </c>
      <c r="W23" s="14">
        <v>2.659020086356309E-3</v>
      </c>
      <c r="X23" s="14">
        <v>0.58580732345581055</v>
      </c>
      <c r="Y23" s="14">
        <v>1.6979567408561711</v>
      </c>
      <c r="Z23" s="14">
        <v>3.3364295959472663E-2</v>
      </c>
      <c r="AA23" s="14">
        <v>0.39887166023254389</v>
      </c>
      <c r="AB23" s="14">
        <v>2.948671698570251</v>
      </c>
      <c r="AC23" s="14">
        <v>1.147770881652832E-2</v>
      </c>
      <c r="AD23" s="14">
        <v>3.1516124266367948E-2</v>
      </c>
      <c r="AE23" s="14">
        <v>-0.38293445310653978</v>
      </c>
      <c r="AF23" s="14">
        <v>7.868803811204309E-4</v>
      </c>
      <c r="AG23" s="14">
        <v>-2.982669219657752E-2</v>
      </c>
      <c r="AH23" s="14">
        <v>0.23898645765120791</v>
      </c>
      <c r="AI23" s="14">
        <v>7.2171364055328491E-4</v>
      </c>
      <c r="AJ23" s="14">
        <v>3.1516124266367948E-2</v>
      </c>
      <c r="AK23" s="14">
        <v>0.38293445310653978</v>
      </c>
      <c r="AL23" s="14">
        <v>7.868803811204309E-4</v>
      </c>
      <c r="AM23" s="14">
        <v>2.982669219657752E-2</v>
      </c>
      <c r="AN23" s="14">
        <v>0.23898645765120791</v>
      </c>
      <c r="AO23" s="14">
        <v>7.2171364055328491E-4</v>
      </c>
      <c r="AP23" s="14">
        <v>1623</v>
      </c>
      <c r="AQ23" s="14">
        <v>162.30000000000001</v>
      </c>
    </row>
    <row r="24" spans="6:43" s="12" customFormat="1" x14ac:dyDescent="0.3">
      <c r="F24" s="12" t="s">
        <v>172</v>
      </c>
      <c r="H24" s="12">
        <v>10</v>
      </c>
      <c r="I24" s="12">
        <v>250</v>
      </c>
      <c r="J24" s="12">
        <v>100</v>
      </c>
      <c r="K24" s="12">
        <v>0</v>
      </c>
      <c r="L24" s="12">
        <v>1.940697376167654</v>
      </c>
      <c r="M24" s="12">
        <v>2.5782142499604701</v>
      </c>
      <c r="N24" s="12">
        <v>11.535314860210351</v>
      </c>
      <c r="O24" s="12">
        <v>-0.66197258662364367</v>
      </c>
      <c r="P24" s="12">
        <v>2.2279138297895278</v>
      </c>
      <c r="Q24" s="12">
        <v>6.3134969803124635E-2</v>
      </c>
      <c r="R24" s="12">
        <v>2.020311256698657</v>
      </c>
      <c r="S24" s="12">
        <v>2.2343116532890419</v>
      </c>
      <c r="T24" s="12">
        <v>0.53065661729647695</v>
      </c>
      <c r="U24" s="12">
        <v>9.2924014640368369E-2</v>
      </c>
      <c r="V24" s="12">
        <v>0.49334248887379861</v>
      </c>
      <c r="W24" s="12">
        <v>1.190845357112595E-2</v>
      </c>
      <c r="X24" s="12">
        <v>7.9825925827026367</v>
      </c>
      <c r="Y24" s="12">
        <v>7.8769318014383316</v>
      </c>
      <c r="Z24" s="12">
        <v>1.177705764770508</v>
      </c>
      <c r="AA24" s="12">
        <v>0.44148978590965271</v>
      </c>
      <c r="AB24" s="12">
        <v>2.5648339986801152</v>
      </c>
      <c r="AC24" s="12">
        <v>8.8511180132627487E-2</v>
      </c>
      <c r="AD24" s="12">
        <v>1.0410233359969909</v>
      </c>
      <c r="AE24" s="12">
        <v>0.86661209529941097</v>
      </c>
      <c r="AF24" s="12">
        <v>4.6002785682678828E-2</v>
      </c>
      <c r="AG24" s="12">
        <v>-0.14037441507105669</v>
      </c>
      <c r="AH24" s="12">
        <v>0.22143697044171809</v>
      </c>
      <c r="AI24" s="12">
        <v>0.1886189794381842</v>
      </c>
      <c r="AJ24" s="12">
        <v>1.0410233359969909</v>
      </c>
      <c r="AK24" s="12">
        <v>0.86661209529941097</v>
      </c>
      <c r="AL24" s="12">
        <v>4.6002785682678828E-2</v>
      </c>
      <c r="AM24" s="12">
        <v>0.14037441507105669</v>
      </c>
      <c r="AN24" s="12">
        <v>0.22143697044171809</v>
      </c>
      <c r="AO24" s="12">
        <v>0.1886189794381842</v>
      </c>
      <c r="AP24" s="12">
        <v>1642</v>
      </c>
      <c r="AQ24" s="12">
        <v>164.2</v>
      </c>
    </row>
    <row r="25" spans="6:43" s="12" customFormat="1" x14ac:dyDescent="0.3">
      <c r="F25" s="12" t="s">
        <v>173</v>
      </c>
      <c r="H25" s="12">
        <v>9</v>
      </c>
      <c r="I25" s="12">
        <v>250</v>
      </c>
      <c r="J25" s="12">
        <v>100</v>
      </c>
      <c r="K25" s="12">
        <v>0</v>
      </c>
      <c r="L25" s="12">
        <v>-0.60557197467141533</v>
      </c>
      <c r="M25" s="12">
        <v>8.0956602452516933</v>
      </c>
      <c r="N25" s="12">
        <v>11.38827797339456</v>
      </c>
      <c r="O25" s="12">
        <v>80.683952917717107</v>
      </c>
      <c r="P25" s="12">
        <v>5.268053136568974</v>
      </c>
      <c r="Q25" s="12">
        <v>1.910988058703684</v>
      </c>
      <c r="R25" s="12">
        <v>0.42902578031344152</v>
      </c>
      <c r="S25" s="12">
        <v>0.83483123993043251</v>
      </c>
      <c r="T25" s="12">
        <v>0.72149134798081471</v>
      </c>
      <c r="U25" s="12">
        <v>114.66277087967821</v>
      </c>
      <c r="V25" s="12">
        <v>4.6396995959050029</v>
      </c>
      <c r="W25" s="12">
        <v>1.754410070207852</v>
      </c>
      <c r="X25" s="12">
        <v>1.2970887478441</v>
      </c>
      <c r="Y25" s="12">
        <v>2.7697949409484859</v>
      </c>
      <c r="Z25" s="12">
        <v>2.2560825347900391</v>
      </c>
      <c r="AA25" s="12">
        <v>387.49271136522287</v>
      </c>
      <c r="AB25" s="12">
        <v>17.14231538772583</v>
      </c>
      <c r="AC25" s="12">
        <v>4.0136773958802223</v>
      </c>
      <c r="AD25" s="12">
        <v>-0.708463730585009</v>
      </c>
      <c r="AE25" s="12">
        <v>0.10312083445202409</v>
      </c>
      <c r="AF25" s="12">
        <v>6.3353858209851593E-2</v>
      </c>
      <c r="AG25" s="12">
        <v>1.4211347700900741</v>
      </c>
      <c r="AH25" s="12">
        <v>0.88072376561615118</v>
      </c>
      <c r="AI25" s="12">
        <v>0.91806438152101977</v>
      </c>
      <c r="AJ25" s="12">
        <v>0.708463730585009</v>
      </c>
      <c r="AK25" s="12">
        <v>0.10312083445202409</v>
      </c>
      <c r="AL25" s="12">
        <v>6.3353858209851593E-2</v>
      </c>
      <c r="AM25" s="12">
        <v>1.4211347700900741</v>
      </c>
      <c r="AN25" s="12">
        <v>0.88072376561615118</v>
      </c>
      <c r="AO25" s="12">
        <v>0.91806438152101977</v>
      </c>
      <c r="AP25" s="12">
        <v>643</v>
      </c>
      <c r="AQ25" s="12">
        <v>64.3</v>
      </c>
    </row>
    <row r="26" spans="6:43" s="14" customFormat="1" x14ac:dyDescent="0.3">
      <c r="F26" s="14" t="s">
        <v>174</v>
      </c>
      <c r="H26" s="14">
        <v>8</v>
      </c>
      <c r="I26" s="14">
        <v>250</v>
      </c>
      <c r="J26" s="14">
        <v>100</v>
      </c>
      <c r="K26" s="14">
        <v>0</v>
      </c>
      <c r="L26" s="14">
        <v>-0.99287514201181382</v>
      </c>
      <c r="M26" s="14">
        <v>8.6689639912393996</v>
      </c>
      <c r="N26" s="14">
        <v>13.1076987517808</v>
      </c>
      <c r="O26" s="14">
        <v>-0.6382411084399966</v>
      </c>
      <c r="P26" s="14">
        <v>2.3637791140350748</v>
      </c>
      <c r="Q26" s="14">
        <v>5.6007507285047442E-2</v>
      </c>
      <c r="R26" s="14">
        <v>0.13226357783459131</v>
      </c>
      <c r="S26" s="14">
        <v>0.61213017605802977</v>
      </c>
      <c r="T26" s="14">
        <v>4.3687531201345112E-3</v>
      </c>
      <c r="U26" s="14">
        <v>8.3584826465862447E-2</v>
      </c>
      <c r="V26" s="14">
        <v>0.48386683173122041</v>
      </c>
      <c r="W26" s="14">
        <v>1.9684534671828629E-3</v>
      </c>
      <c r="X26" s="14">
        <v>0.50047361850738525</v>
      </c>
      <c r="Y26" s="14">
        <v>2.0345196723937988</v>
      </c>
      <c r="Z26" s="14">
        <v>1.7721176147460941E-2</v>
      </c>
      <c r="AA26" s="14">
        <v>0.51075497269630432</v>
      </c>
      <c r="AB26" s="14">
        <v>2.0035184621810909</v>
      </c>
      <c r="AC26" s="14">
        <v>7.2534382343292236E-3</v>
      </c>
      <c r="AD26" s="14">
        <v>-0.13321269940003949</v>
      </c>
      <c r="AE26" s="14">
        <v>7.0611687472301246E-2</v>
      </c>
      <c r="AF26" s="14">
        <v>3.3329672911051428E-4</v>
      </c>
      <c r="AG26" s="14">
        <v>-0.130961207857893</v>
      </c>
      <c r="AH26" s="14">
        <v>0.20470052758239249</v>
      </c>
      <c r="AI26" s="14">
        <v>3.5146243112811948E-2</v>
      </c>
      <c r="AJ26" s="14">
        <v>0.13321269940003949</v>
      </c>
      <c r="AK26" s="14">
        <v>7.0611687472301246E-2</v>
      </c>
      <c r="AL26" s="14">
        <v>3.3329672911051428E-4</v>
      </c>
      <c r="AM26" s="14">
        <v>0.130961207857893</v>
      </c>
      <c r="AN26" s="14">
        <v>0.20470052758239249</v>
      </c>
      <c r="AO26" s="14">
        <v>3.5146243112811948E-2</v>
      </c>
      <c r="AP26" s="14">
        <v>668</v>
      </c>
      <c r="AQ26" s="14">
        <v>66.8</v>
      </c>
    </row>
    <row r="27" spans="6:43" x14ac:dyDescent="0.3">
      <c r="F27" t="s">
        <v>175</v>
      </c>
      <c r="H27">
        <v>10</v>
      </c>
      <c r="I27">
        <v>250</v>
      </c>
      <c r="J27">
        <v>30</v>
      </c>
      <c r="K27">
        <v>0</v>
      </c>
      <c r="L27">
        <v>-2.4753112056391031</v>
      </c>
      <c r="M27">
        <v>9.8617966814738942</v>
      </c>
      <c r="N27">
        <v>7.852973461151123</v>
      </c>
      <c r="O27">
        <v>44.456753322425577</v>
      </c>
      <c r="P27">
        <v>6.8786797979013707</v>
      </c>
      <c r="Q27">
        <v>6.7699419243872008</v>
      </c>
      <c r="R27">
        <v>1.330673622865709</v>
      </c>
      <c r="S27">
        <v>0.59763315232937486</v>
      </c>
      <c r="T27">
        <v>1.473045609100408E-2</v>
      </c>
      <c r="U27">
        <v>10.70335014044726</v>
      </c>
      <c r="V27">
        <v>1.5395896586084119</v>
      </c>
      <c r="W27">
        <v>5.5655913343665318E-3</v>
      </c>
      <c r="X27">
        <v>6.1254450082778931</v>
      </c>
      <c r="Y27">
        <v>2.277948379516602</v>
      </c>
      <c r="Z27">
        <v>7.5367927551269531E-2</v>
      </c>
      <c r="AA27">
        <v>41.872430801391602</v>
      </c>
      <c r="AB27">
        <v>6.3710076808929443</v>
      </c>
      <c r="AC27">
        <v>2.0811557769775391E-2</v>
      </c>
      <c r="AD27">
        <v>-0.53757831331844241</v>
      </c>
      <c r="AE27">
        <v>6.060083893760175E-2</v>
      </c>
      <c r="AF27">
        <v>1.8757807044524029E-3</v>
      </c>
      <c r="AG27">
        <v>0.24075870009715949</v>
      </c>
      <c r="AH27">
        <v>0.2238205155410968</v>
      </c>
      <c r="AI27">
        <v>8.2210326122853937E-4</v>
      </c>
      <c r="AJ27">
        <v>0.53757831331844241</v>
      </c>
      <c r="AK27">
        <v>6.060083893760175E-2</v>
      </c>
      <c r="AL27">
        <v>1.8757807044524029E-3</v>
      </c>
      <c r="AM27">
        <v>0.24075870009715949</v>
      </c>
      <c r="AN27">
        <v>0.2238205155410968</v>
      </c>
      <c r="AO27">
        <v>8.2210326122853937E-4</v>
      </c>
      <c r="AP27">
        <v>738</v>
      </c>
      <c r="AQ27">
        <v>73.8</v>
      </c>
    </row>
    <row r="28" spans="6:43" x14ac:dyDescent="0.3">
      <c r="F28" t="s">
        <v>176</v>
      </c>
      <c r="H28">
        <v>10</v>
      </c>
      <c r="I28">
        <v>250</v>
      </c>
      <c r="J28">
        <v>30</v>
      </c>
      <c r="K28">
        <v>0</v>
      </c>
      <c r="L28">
        <v>-2.27726840009593</v>
      </c>
      <c r="M28">
        <v>8.7504039281847508</v>
      </c>
      <c r="N28">
        <v>7.8038311642829816</v>
      </c>
      <c r="O28">
        <v>52.052438986421834</v>
      </c>
      <c r="P28">
        <v>9.3145789859270813</v>
      </c>
      <c r="Q28">
        <v>6.7635307299970373</v>
      </c>
      <c r="R28">
        <v>1.1224673351862331</v>
      </c>
      <c r="S28">
        <v>2.7386280813248698</v>
      </c>
      <c r="T28">
        <v>1.4067991583264409E-2</v>
      </c>
      <c r="U28">
        <v>19.07849479047055</v>
      </c>
      <c r="V28">
        <v>3.2693431791334282</v>
      </c>
      <c r="W28">
        <v>7.7581288593936799E-3</v>
      </c>
      <c r="X28">
        <v>5.502259373664856</v>
      </c>
      <c r="Y28">
        <v>12.157601356506349</v>
      </c>
      <c r="Z28">
        <v>5.3513526916503913E-2</v>
      </c>
      <c r="AA28">
        <v>78.342370986938477</v>
      </c>
      <c r="AB28">
        <v>14.064492225646971</v>
      </c>
      <c r="AC28">
        <v>3.01661491394043E-2</v>
      </c>
      <c r="AD28">
        <v>-0.49290076441536218</v>
      </c>
      <c r="AE28">
        <v>0.31297161865909329</v>
      </c>
      <c r="AF28">
        <v>1.80270322193176E-3</v>
      </c>
      <c r="AG28">
        <v>0.36652451185711549</v>
      </c>
      <c r="AH28">
        <v>0.35099205064157057</v>
      </c>
      <c r="AI28">
        <v>1.1470530953582401E-3</v>
      </c>
      <c r="AJ28">
        <v>0.49290076441536218</v>
      </c>
      <c r="AK28">
        <v>0.31297161865909329</v>
      </c>
      <c r="AL28">
        <v>1.80270322193176E-3</v>
      </c>
      <c r="AM28">
        <v>0.36652451185711549</v>
      </c>
      <c r="AN28">
        <v>0.35099205064157057</v>
      </c>
      <c r="AO28">
        <v>1.1470530953582401E-3</v>
      </c>
      <c r="AP28">
        <v>792</v>
      </c>
      <c r="AQ28">
        <v>79.2</v>
      </c>
    </row>
    <row r="29" spans="6:43" x14ac:dyDescent="0.3">
      <c r="F29" t="s">
        <v>177</v>
      </c>
      <c r="H29">
        <v>10</v>
      </c>
      <c r="I29">
        <v>250</v>
      </c>
      <c r="J29">
        <v>20</v>
      </c>
      <c r="K29">
        <v>0</v>
      </c>
      <c r="L29">
        <v>-1.8270444343361669</v>
      </c>
      <c r="M29">
        <v>9.0980823058116282</v>
      </c>
      <c r="N29">
        <v>20.801989644690401</v>
      </c>
      <c r="O29">
        <v>-0.43864651073383382</v>
      </c>
      <c r="P29">
        <v>5.3614811163914364</v>
      </c>
      <c r="Q29">
        <v>5.6183663279383997E-2</v>
      </c>
      <c r="R29">
        <v>5.8457623508825239E-2</v>
      </c>
      <c r="S29">
        <v>7.7962477243504122E-2</v>
      </c>
      <c r="T29">
        <v>3.335557095363192E-3</v>
      </c>
      <c r="U29">
        <v>8.8529231409003623E-2</v>
      </c>
      <c r="V29">
        <v>0.72227393617364888</v>
      </c>
      <c r="W29">
        <v>1.9728340914072729E-3</v>
      </c>
      <c r="X29">
        <v>0.2463419437408447</v>
      </c>
      <c r="Y29">
        <v>0.42214107513427729</v>
      </c>
      <c r="Z29">
        <v>1.8587112426757809E-2</v>
      </c>
      <c r="AA29">
        <v>0.38386000692844391</v>
      </c>
      <c r="AB29">
        <v>3.5320215225219731</v>
      </c>
      <c r="AC29">
        <v>8.6652934551239014E-3</v>
      </c>
      <c r="AD29">
        <v>-3.1995731691147979E-2</v>
      </c>
      <c r="AE29">
        <v>8.5691110085587639E-3</v>
      </c>
      <c r="AF29">
        <v>1.6034798364658229E-4</v>
      </c>
      <c r="AG29">
        <v>-0.20182363074289281</v>
      </c>
      <c r="AH29">
        <v>0.13471537444484699</v>
      </c>
      <c r="AI29">
        <v>3.5114016713310027E-2</v>
      </c>
      <c r="AJ29">
        <v>3.1995731691147979E-2</v>
      </c>
      <c r="AK29">
        <v>8.5691110085587639E-3</v>
      </c>
      <c r="AL29">
        <v>1.6034798364658229E-4</v>
      </c>
      <c r="AM29">
        <v>0.20182363074289281</v>
      </c>
      <c r="AN29">
        <v>0.13471537444484699</v>
      </c>
      <c r="AO29">
        <v>3.5114016713310027E-2</v>
      </c>
      <c r="AP29">
        <v>790</v>
      </c>
      <c r="AQ29">
        <v>79</v>
      </c>
    </row>
    <row r="30" spans="6:43" x14ac:dyDescent="0.3">
      <c r="F30" t="s">
        <v>178</v>
      </c>
      <c r="H30">
        <v>11</v>
      </c>
      <c r="I30">
        <v>250</v>
      </c>
      <c r="J30">
        <v>50</v>
      </c>
      <c r="K30">
        <v>10</v>
      </c>
      <c r="L30">
        <v>8.3812889717893064</v>
      </c>
      <c r="M30">
        <v>0.76559436580409179</v>
      </c>
      <c r="N30">
        <v>6.9430423540415172</v>
      </c>
      <c r="O30">
        <v>-3.6292546265898742</v>
      </c>
      <c r="P30">
        <v>2.9069185133363091</v>
      </c>
      <c r="Q30">
        <v>6.5316088749812202</v>
      </c>
      <c r="R30">
        <v>3.4948940392834048E-2</v>
      </c>
      <c r="S30">
        <v>1.9139866545975881E-2</v>
      </c>
      <c r="T30">
        <v>1.7347276680084719E-2</v>
      </c>
      <c r="U30">
        <v>7.3726249700789295E-2</v>
      </c>
      <c r="V30">
        <v>0.35965325403160397</v>
      </c>
      <c r="W30">
        <v>6.1375390357153344E-3</v>
      </c>
      <c r="X30">
        <v>0.1359453201293945</v>
      </c>
      <c r="Y30">
        <v>8.1039547920227051E-2</v>
      </c>
      <c r="Z30">
        <v>8.0137252807617188E-2</v>
      </c>
      <c r="AA30">
        <v>0.36638855934143072</v>
      </c>
      <c r="AB30">
        <v>1.740020751953125</v>
      </c>
      <c r="AC30">
        <v>2.901506423950195E-2</v>
      </c>
      <c r="AD30">
        <v>4.1698765560368046E-3</v>
      </c>
      <c r="AE30">
        <v>2.5000009666833928E-2</v>
      </c>
      <c r="AF30">
        <v>2.4985122941079191E-3</v>
      </c>
      <c r="AG30">
        <v>-2.0314432930836838E-2</v>
      </c>
      <c r="AH30">
        <v>0.1237231977372579</v>
      </c>
      <c r="AI30">
        <v>9.3966726317992841E-4</v>
      </c>
      <c r="AJ30">
        <v>4.1698765560368046E-3</v>
      </c>
      <c r="AK30">
        <v>2.5000009666833928E-2</v>
      </c>
      <c r="AL30">
        <v>2.4985122941079191E-3</v>
      </c>
      <c r="AM30">
        <v>2.0314432930836838E-2</v>
      </c>
      <c r="AN30">
        <v>0.1237231977372579</v>
      </c>
      <c r="AO30">
        <v>9.3966726317992841E-4</v>
      </c>
      <c r="AP30">
        <v>598</v>
      </c>
      <c r="AQ30">
        <v>59.8</v>
      </c>
    </row>
    <row r="31" spans="6:43" x14ac:dyDescent="0.3">
      <c r="F31" t="s">
        <v>179</v>
      </c>
      <c r="H31">
        <v>11</v>
      </c>
      <c r="I31">
        <v>250</v>
      </c>
      <c r="J31">
        <v>20</v>
      </c>
      <c r="K31">
        <v>0</v>
      </c>
      <c r="L31">
        <v>4.4972644107977002</v>
      </c>
      <c r="M31">
        <v>0.92230423563079433</v>
      </c>
      <c r="N31">
        <v>6.2321891405178187</v>
      </c>
      <c r="O31">
        <v>-4.0511801923435042</v>
      </c>
      <c r="P31">
        <v>3.322740650094504</v>
      </c>
      <c r="Q31">
        <v>7.8553179052874293</v>
      </c>
      <c r="R31">
        <v>9.2642397143973071E-2</v>
      </c>
      <c r="S31">
        <v>1.5101260486623219E-2</v>
      </c>
      <c r="T31">
        <v>6.5266352788248836E-3</v>
      </c>
      <c r="U31">
        <v>6.9966197875376723E-2</v>
      </c>
      <c r="V31">
        <v>0.55545356613163288</v>
      </c>
      <c r="W31">
        <v>3.4957180822086701E-3</v>
      </c>
      <c r="X31">
        <v>0.31272315979003912</v>
      </c>
      <c r="Y31">
        <v>8.3662092685699463E-2</v>
      </c>
      <c r="Z31">
        <v>2.751255035400391E-2</v>
      </c>
      <c r="AA31">
        <v>0.3988792896270752</v>
      </c>
      <c r="AB31">
        <v>2.373600840568542</v>
      </c>
      <c r="AC31">
        <v>1.3238430023193359E-2</v>
      </c>
      <c r="AD31">
        <v>2.0599722115858581E-2</v>
      </c>
      <c r="AE31">
        <v>1.637340467844102E-2</v>
      </c>
      <c r="AF31">
        <v>1.047246020887389E-3</v>
      </c>
      <c r="AG31">
        <v>-1.7270571673807252E-2</v>
      </c>
      <c r="AH31">
        <v>0.1671672949003212</v>
      </c>
      <c r="AI31">
        <v>4.4501293574072861E-4</v>
      </c>
      <c r="AJ31">
        <v>2.0599722115858581E-2</v>
      </c>
      <c r="AK31">
        <v>1.637340467844102E-2</v>
      </c>
      <c r="AL31">
        <v>1.047246020887389E-3</v>
      </c>
      <c r="AM31">
        <v>1.7270571673807252E-2</v>
      </c>
      <c r="AN31">
        <v>0.1671672949003212</v>
      </c>
      <c r="AO31">
        <v>4.4501293574072861E-4</v>
      </c>
      <c r="AP31">
        <v>578</v>
      </c>
      <c r="AQ31">
        <v>57.8</v>
      </c>
    </row>
    <row r="32" spans="6:43" x14ac:dyDescent="0.3">
      <c r="F32" t="s">
        <v>180</v>
      </c>
      <c r="H32">
        <v>11</v>
      </c>
      <c r="I32">
        <v>250</v>
      </c>
      <c r="J32">
        <v>20</v>
      </c>
      <c r="K32">
        <v>0</v>
      </c>
      <c r="L32">
        <v>1.0898273113780781</v>
      </c>
      <c r="M32">
        <v>0.81728251457736056</v>
      </c>
      <c r="N32">
        <v>6.2171965396639033</v>
      </c>
      <c r="O32">
        <v>-0.96930558102396958</v>
      </c>
      <c r="P32">
        <v>3.4841654467634871</v>
      </c>
      <c r="Q32">
        <v>7.8703813605026811</v>
      </c>
      <c r="R32">
        <v>2.2134443264148759E-2</v>
      </c>
      <c r="S32">
        <v>1.065539112604337E-2</v>
      </c>
      <c r="T32">
        <v>8.7732265905159836E-3</v>
      </c>
      <c r="U32">
        <v>2.325325808353639</v>
      </c>
      <c r="V32">
        <v>0.54668090578927786</v>
      </c>
      <c r="W32">
        <v>3.7537787044216089E-3</v>
      </c>
      <c r="X32">
        <v>0.1005141735076904</v>
      </c>
      <c r="Y32">
        <v>5.8849215507507317E-2</v>
      </c>
      <c r="Z32">
        <v>5.0343990325927727E-2</v>
      </c>
      <c r="AA32">
        <v>9.3404240608215332</v>
      </c>
      <c r="AB32">
        <v>2.4388267993927002</v>
      </c>
      <c r="AC32">
        <v>1.9145011901855469E-2</v>
      </c>
      <c r="AD32">
        <v>2.0310046401901899E-2</v>
      </c>
      <c r="AE32">
        <v>1.303758606845219E-2</v>
      </c>
      <c r="AF32">
        <v>1.4111226071984941E-3</v>
      </c>
      <c r="AG32">
        <v>-2.398960507270758</v>
      </c>
      <c r="AH32">
        <v>0.1569044048402182</v>
      </c>
      <c r="AI32">
        <v>4.7695003996373753E-4</v>
      </c>
      <c r="AJ32">
        <v>2.0310046401901899E-2</v>
      </c>
      <c r="AK32">
        <v>1.303758606845219E-2</v>
      </c>
      <c r="AL32">
        <v>1.4111226071984941E-3</v>
      </c>
      <c r="AM32">
        <v>2.398960507270758</v>
      </c>
      <c r="AN32">
        <v>0.1569044048402182</v>
      </c>
      <c r="AO32">
        <v>4.7695003996373753E-4</v>
      </c>
      <c r="AP32">
        <v>457</v>
      </c>
      <c r="AQ32">
        <v>45.7</v>
      </c>
    </row>
    <row r="33" spans="6:43" s="9" customFormat="1" x14ac:dyDescent="0.3">
      <c r="F33" s="9" t="s">
        <v>181</v>
      </c>
      <c r="H33" s="9">
        <v>10</v>
      </c>
      <c r="I33" s="9">
        <v>250</v>
      </c>
      <c r="J33" s="9">
        <v>50</v>
      </c>
      <c r="K33" s="9">
        <v>0</v>
      </c>
      <c r="L33" s="9">
        <v>1.3562252903961081</v>
      </c>
      <c r="M33" s="9">
        <v>0.86338756820854479</v>
      </c>
      <c r="N33" s="9">
        <v>8.0719634241618401</v>
      </c>
      <c r="O33" s="9">
        <v>-3.3449445881534361</v>
      </c>
      <c r="P33" s="9">
        <v>3.3119622920560352</v>
      </c>
      <c r="Q33" s="9">
        <v>6.0127676818964826</v>
      </c>
      <c r="R33" s="9">
        <v>5.7102488423480049E-2</v>
      </c>
      <c r="S33" s="9">
        <v>9.3434256317770741E-3</v>
      </c>
      <c r="T33" s="9">
        <v>9.9256579073212677E-3</v>
      </c>
      <c r="U33" s="9">
        <v>0.1016601390554123</v>
      </c>
      <c r="V33" s="9">
        <v>0.44699385596669322</v>
      </c>
      <c r="W33" s="9">
        <v>4.9365369099452598E-3</v>
      </c>
      <c r="X33" s="9">
        <v>0.19800913333892819</v>
      </c>
      <c r="Y33" s="9">
        <v>4.6621024608612061E-2</v>
      </c>
      <c r="Z33" s="9">
        <v>5.5963516235351563E-2</v>
      </c>
      <c r="AA33" s="9">
        <v>0.48257708549499512</v>
      </c>
      <c r="AB33" s="9">
        <v>1.9954652786254881</v>
      </c>
      <c r="AC33" s="9">
        <v>2.657365798950195E-2</v>
      </c>
      <c r="AD33" s="9">
        <v>4.2103984365903048E-2</v>
      </c>
      <c r="AE33" s="9">
        <v>1.0821820901549329E-2</v>
      </c>
      <c r="AF33" s="9">
        <v>1.2296460459187361E-3</v>
      </c>
      <c r="AG33" s="9">
        <v>-3.0392174332410499E-2</v>
      </c>
      <c r="AH33" s="9">
        <v>0.13496344962587231</v>
      </c>
      <c r="AI33" s="9">
        <v>8.2100908784625277E-4</v>
      </c>
      <c r="AJ33" s="9">
        <v>4.2103984365903048E-2</v>
      </c>
      <c r="AK33" s="9">
        <v>1.0821820901549329E-2</v>
      </c>
      <c r="AL33" s="9">
        <v>1.2296460459187361E-3</v>
      </c>
      <c r="AM33" s="9">
        <v>3.0392174332410499E-2</v>
      </c>
      <c r="AN33" s="9">
        <v>0.13496344962587231</v>
      </c>
      <c r="AO33" s="9">
        <v>8.2100908784625277E-4</v>
      </c>
      <c r="AP33" s="9">
        <v>586</v>
      </c>
      <c r="AQ33" s="9">
        <v>58.6</v>
      </c>
    </row>
    <row r="34" spans="6:43" s="9" customFormat="1" x14ac:dyDescent="0.3">
      <c r="F34" s="9" t="s">
        <v>182</v>
      </c>
      <c r="H34" s="9">
        <v>10</v>
      </c>
      <c r="I34" s="9">
        <v>250</v>
      </c>
      <c r="J34" s="9">
        <v>50</v>
      </c>
      <c r="K34" s="9">
        <v>0</v>
      </c>
      <c r="L34" s="9">
        <v>2.074599270294569</v>
      </c>
      <c r="M34" s="9">
        <v>0.79377792823357085</v>
      </c>
      <c r="N34" s="9">
        <v>8.0436762666080064</v>
      </c>
      <c r="O34" s="9">
        <v>-3.4461905616882431</v>
      </c>
      <c r="P34" s="9">
        <v>3.5337615491091001</v>
      </c>
      <c r="Q34" s="9">
        <v>6.0260587049690146</v>
      </c>
      <c r="R34" s="9">
        <v>5.455732264620939E-2</v>
      </c>
      <c r="S34" s="9">
        <v>1.1888698511397859E-2</v>
      </c>
      <c r="T34" s="9">
        <v>6.4121158047629424E-3</v>
      </c>
      <c r="U34" s="9">
        <v>8.2543947079737931E-2</v>
      </c>
      <c r="V34" s="9">
        <v>0.44415441113138798</v>
      </c>
      <c r="W34" s="9">
        <v>2.6970380068439999E-3</v>
      </c>
      <c r="X34" s="9">
        <v>0.21235573291778559</v>
      </c>
      <c r="Y34" s="9">
        <v>5.25321364402771E-2</v>
      </c>
      <c r="Z34" s="9">
        <v>3.0491828918457031E-2</v>
      </c>
      <c r="AA34" s="9">
        <v>0.40522122383117681</v>
      </c>
      <c r="AB34" s="9">
        <v>2.2890257835388179</v>
      </c>
      <c r="AC34" s="9">
        <v>1.237964630126953E-2</v>
      </c>
      <c r="AD34" s="9">
        <v>2.6297764309182889E-2</v>
      </c>
      <c r="AE34" s="9">
        <v>1.497736090729344E-2</v>
      </c>
      <c r="AF34" s="9">
        <v>7.9716234122720504E-4</v>
      </c>
      <c r="AG34" s="9">
        <v>-2.395222945515257E-2</v>
      </c>
      <c r="AH34" s="9">
        <v>0.12568884599566829</v>
      </c>
      <c r="AI34" s="9">
        <v>4.4756251787259478E-4</v>
      </c>
      <c r="AJ34" s="9">
        <v>2.6297764309182889E-2</v>
      </c>
      <c r="AK34" s="9">
        <v>1.497736090729344E-2</v>
      </c>
      <c r="AL34" s="9">
        <v>7.9716234122720504E-4</v>
      </c>
      <c r="AM34" s="9">
        <v>2.395222945515257E-2</v>
      </c>
      <c r="AN34" s="9">
        <v>0.12568884599566829</v>
      </c>
      <c r="AO34" s="9">
        <v>4.4756251787259478E-4</v>
      </c>
      <c r="AP34" s="9">
        <v>843</v>
      </c>
      <c r="AQ34" s="9">
        <v>84.3</v>
      </c>
    </row>
    <row r="35" spans="6:43" s="9" customFormat="1" x14ac:dyDescent="0.3">
      <c r="F35" s="9" t="s">
        <v>183</v>
      </c>
      <c r="H35" s="9">
        <v>10</v>
      </c>
      <c r="I35" s="9">
        <v>250</v>
      </c>
      <c r="J35" s="9">
        <v>50</v>
      </c>
      <c r="K35" s="9">
        <v>0</v>
      </c>
      <c r="L35" s="9">
        <v>2.4082981073396139</v>
      </c>
      <c r="M35" s="9">
        <v>0.77881994431520607</v>
      </c>
      <c r="N35" s="9">
        <v>8.0469949527517208</v>
      </c>
      <c r="O35" s="9">
        <v>-3.462289391537829</v>
      </c>
      <c r="P35" s="9">
        <v>3.3965762243472768</v>
      </c>
      <c r="Q35" s="9">
        <v>6.0249865515294436</v>
      </c>
      <c r="R35" s="9">
        <v>3.4054035920543152E-2</v>
      </c>
      <c r="S35" s="9">
        <v>1.701323912590038E-2</v>
      </c>
      <c r="T35" s="9">
        <v>5.8514837226368499E-3</v>
      </c>
      <c r="U35" s="9">
        <v>6.6843494178916982E-2</v>
      </c>
      <c r="V35" s="9">
        <v>0.4420697520344507</v>
      </c>
      <c r="W35" s="9">
        <v>2.254669809493993E-3</v>
      </c>
      <c r="X35" s="9">
        <v>0.14163088798522949</v>
      </c>
      <c r="Y35" s="9">
        <v>8.1352651119232178E-2</v>
      </c>
      <c r="Z35" s="9">
        <v>2.6448249816894531E-2</v>
      </c>
      <c r="AA35" s="9">
        <v>0.32408905029296881</v>
      </c>
      <c r="AB35" s="9">
        <v>1.9186949729919429</v>
      </c>
      <c r="AC35" s="9">
        <v>1.0930538177490229E-2</v>
      </c>
      <c r="AD35" s="9">
        <v>1.41402909451944E-2</v>
      </c>
      <c r="AE35" s="9">
        <v>2.1844893996467472E-2</v>
      </c>
      <c r="AF35" s="9">
        <v>7.2716383656185816E-4</v>
      </c>
      <c r="AG35" s="9">
        <v>-1.9306154575723499E-2</v>
      </c>
      <c r="AH35" s="9">
        <v>0.13015157701028879</v>
      </c>
      <c r="AI35" s="9">
        <v>3.7421989081812051E-4</v>
      </c>
      <c r="AJ35" s="9">
        <v>1.41402909451944E-2</v>
      </c>
      <c r="AK35" s="9">
        <v>2.1844893996467472E-2</v>
      </c>
      <c r="AL35" s="9">
        <v>7.2716383656185816E-4</v>
      </c>
      <c r="AM35" s="9">
        <v>1.9306154575723499E-2</v>
      </c>
      <c r="AN35" s="9">
        <v>0.13015157701028879</v>
      </c>
      <c r="AO35" s="9">
        <v>3.7421989081812051E-4</v>
      </c>
      <c r="AP35" s="9">
        <v>803</v>
      </c>
      <c r="AQ35" s="9">
        <v>80.3</v>
      </c>
    </row>
    <row r="36" spans="6:43" s="9" customFormat="1" x14ac:dyDescent="0.3">
      <c r="F36" s="9" t="s">
        <v>184</v>
      </c>
      <c r="H36" s="9">
        <v>10</v>
      </c>
      <c r="I36" s="9">
        <v>250</v>
      </c>
      <c r="J36" s="9">
        <v>50</v>
      </c>
      <c r="K36" s="9">
        <v>0</v>
      </c>
      <c r="L36" s="9">
        <v>4.7153715030919079</v>
      </c>
      <c r="M36" s="9">
        <v>0.68260362359931148</v>
      </c>
      <c r="N36" s="9">
        <v>8.0237073883843895</v>
      </c>
      <c r="O36" s="9">
        <v>-3.4684951157056152</v>
      </c>
      <c r="P36" s="9">
        <v>3.1997245291476908</v>
      </c>
      <c r="Q36" s="9">
        <v>6.0346784562731726</v>
      </c>
      <c r="R36" s="9">
        <v>4.5585847123477408E-2</v>
      </c>
      <c r="S36" s="9">
        <v>1.0138691595292491E-2</v>
      </c>
      <c r="T36" s="9">
        <v>6.0617553730601724E-3</v>
      </c>
      <c r="U36" s="9">
        <v>0.1014124019052607</v>
      </c>
      <c r="V36" s="9">
        <v>0.54757862682265213</v>
      </c>
      <c r="W36" s="9">
        <v>2.4162462134185432E-3</v>
      </c>
      <c r="X36" s="9">
        <v>0.1586713790893555</v>
      </c>
      <c r="Y36" s="9">
        <v>5.1712155342102051E-2</v>
      </c>
      <c r="Z36" s="9">
        <v>2.945613861083984E-2</v>
      </c>
      <c r="AA36" s="9">
        <v>0.42682051658630371</v>
      </c>
      <c r="AB36" s="9">
        <v>2.8942862749099731</v>
      </c>
      <c r="AC36" s="9">
        <v>1.0671615600585939E-2</v>
      </c>
      <c r="AD36" s="9">
        <v>9.6674985403772309E-3</v>
      </c>
      <c r="AE36" s="9">
        <v>1.485297066228863E-2</v>
      </c>
      <c r="AF36" s="9">
        <v>7.55480612595063E-4</v>
      </c>
      <c r="AG36" s="9">
        <v>-2.923815618077635E-2</v>
      </c>
      <c r="AH36" s="9">
        <v>0.17113305280955249</v>
      </c>
      <c r="AI36" s="9">
        <v>4.0039353064566432E-4</v>
      </c>
      <c r="AJ36" s="9">
        <v>9.6674985403772309E-3</v>
      </c>
      <c r="AK36" s="9">
        <v>1.485297066228863E-2</v>
      </c>
      <c r="AL36" s="9">
        <v>7.55480612595063E-4</v>
      </c>
      <c r="AM36" s="9">
        <v>2.923815618077635E-2</v>
      </c>
      <c r="AN36" s="9">
        <v>0.17113305280955249</v>
      </c>
      <c r="AO36" s="9">
        <v>4.0039353064566432E-4</v>
      </c>
      <c r="AP36" s="9">
        <v>659</v>
      </c>
      <c r="AQ36" s="9">
        <v>65.900000000000006</v>
      </c>
    </row>
    <row r="37" spans="6:43" s="9" customFormat="1" x14ac:dyDescent="0.3">
      <c r="F37" s="9" t="s">
        <v>185</v>
      </c>
      <c r="H37" s="9">
        <v>10</v>
      </c>
      <c r="I37" s="9">
        <v>250</v>
      </c>
      <c r="J37" s="9">
        <v>50</v>
      </c>
      <c r="K37" s="9">
        <v>0</v>
      </c>
      <c r="L37" s="9">
        <v>1.5754737373608261</v>
      </c>
      <c r="M37" s="9">
        <v>0.89270445183396085</v>
      </c>
      <c r="N37" s="9">
        <v>8.0249633260373106</v>
      </c>
      <c r="O37" s="9">
        <v>-3.4050537912067829</v>
      </c>
      <c r="P37" s="9">
        <v>3.3233207413382622</v>
      </c>
      <c r="Q37" s="9">
        <v>6.0367614628155346</v>
      </c>
      <c r="R37" s="9">
        <v>4.0959789812211607E-2</v>
      </c>
      <c r="S37" s="9">
        <v>1.6058591848307172E-2</v>
      </c>
      <c r="T37" s="9">
        <v>6.6644035539244169E-3</v>
      </c>
      <c r="U37" s="9">
        <v>6.4655187890114152E-2</v>
      </c>
      <c r="V37" s="9">
        <v>0.35666186071575262</v>
      </c>
      <c r="W37" s="9">
        <v>2.5396784991114519E-3</v>
      </c>
      <c r="X37" s="9">
        <v>0.14172923564910889</v>
      </c>
      <c r="Y37" s="9">
        <v>6.5821290016174316E-2</v>
      </c>
      <c r="Z37" s="9">
        <v>2.8040885925292969E-2</v>
      </c>
      <c r="AA37" s="9">
        <v>0.33824014663696289</v>
      </c>
      <c r="AB37" s="9">
        <v>1.791833877563477</v>
      </c>
      <c r="AC37" s="9">
        <v>1.2628555297851561E-2</v>
      </c>
      <c r="AD37" s="9">
        <v>2.5998395810028479E-2</v>
      </c>
      <c r="AE37" s="9">
        <v>1.7988699188535021E-2</v>
      </c>
      <c r="AF37" s="9">
        <v>8.3045906668526405E-4</v>
      </c>
      <c r="AG37" s="9">
        <v>-1.8988007783336591E-2</v>
      </c>
      <c r="AH37" s="9">
        <v>0.10732092640932669</v>
      </c>
      <c r="AI37" s="9">
        <v>4.2070214547237559E-4</v>
      </c>
      <c r="AJ37" s="9">
        <v>2.5998395810028479E-2</v>
      </c>
      <c r="AK37" s="9">
        <v>1.7988699188535021E-2</v>
      </c>
      <c r="AL37" s="9">
        <v>8.3045906668526405E-4</v>
      </c>
      <c r="AM37" s="9">
        <v>1.8988007783336591E-2</v>
      </c>
      <c r="AN37" s="9">
        <v>0.10732092640932669</v>
      </c>
      <c r="AO37" s="9">
        <v>4.2070214547237559E-4</v>
      </c>
      <c r="AP37" s="9">
        <v>938</v>
      </c>
      <c r="AQ37" s="9">
        <v>93.8</v>
      </c>
    </row>
    <row r="38" spans="6:43" s="9" customFormat="1" x14ac:dyDescent="0.3">
      <c r="F38" s="9" t="s">
        <v>186</v>
      </c>
      <c r="H38" s="9">
        <v>10</v>
      </c>
      <c r="I38" s="9">
        <v>250</v>
      </c>
      <c r="J38" s="9">
        <v>50</v>
      </c>
      <c r="K38" s="9">
        <v>0</v>
      </c>
      <c r="L38" s="9">
        <v>1.443374800226076</v>
      </c>
      <c r="M38" s="9">
        <v>0.90619332412552966</v>
      </c>
      <c r="N38" s="9">
        <v>8.0257596839321117</v>
      </c>
      <c r="O38" s="9">
        <v>-3.363063928208065</v>
      </c>
      <c r="P38" s="9">
        <v>3.5374223938405192</v>
      </c>
      <c r="Q38" s="9">
        <v>6.0355325096943337</v>
      </c>
      <c r="R38" s="9">
        <v>2.457305862046499E-2</v>
      </c>
      <c r="S38" s="9">
        <v>8.9337558939302387E-3</v>
      </c>
      <c r="T38" s="9">
        <v>8.4587188937927296E-3</v>
      </c>
      <c r="U38" s="9">
        <v>7.085452425822597E-2</v>
      </c>
      <c r="V38" s="9">
        <v>0.32237637260570662</v>
      </c>
      <c r="W38" s="9">
        <v>3.6354963204633891E-3</v>
      </c>
      <c r="X38" s="9">
        <v>0.10639965534210211</v>
      </c>
      <c r="Y38" s="9">
        <v>3.4233391284942627E-2</v>
      </c>
      <c r="Z38" s="9">
        <v>3.4386634826660163E-2</v>
      </c>
      <c r="AA38" s="9">
        <v>0.32967495918273931</v>
      </c>
      <c r="AB38" s="9">
        <v>1.378308057785034</v>
      </c>
      <c r="AC38" s="9">
        <v>1.4222621917724609E-2</v>
      </c>
      <c r="AD38" s="9">
        <v>1.702472470533371E-2</v>
      </c>
      <c r="AE38" s="9">
        <v>9.8585540812179909E-3</v>
      </c>
      <c r="AF38" s="9">
        <v>1.0539461966108229E-3</v>
      </c>
      <c r="AG38" s="9">
        <v>-2.1068444064927201E-2</v>
      </c>
      <c r="AH38" s="9">
        <v>9.1133129356290435E-2</v>
      </c>
      <c r="AI38" s="9">
        <v>6.0234889210256397E-4</v>
      </c>
      <c r="AJ38" s="9">
        <v>1.702472470533371E-2</v>
      </c>
      <c r="AK38" s="9">
        <v>9.8585540812179909E-3</v>
      </c>
      <c r="AL38" s="9">
        <v>1.0539461966108229E-3</v>
      </c>
      <c r="AM38" s="9">
        <v>2.1068444064927201E-2</v>
      </c>
      <c r="AN38" s="9">
        <v>9.1133129356290435E-2</v>
      </c>
      <c r="AO38" s="9">
        <v>6.0234889210256397E-4</v>
      </c>
      <c r="AP38" s="9">
        <v>366</v>
      </c>
      <c r="AQ38" s="9">
        <v>36.6</v>
      </c>
    </row>
    <row r="39" spans="6:43" x14ac:dyDescent="0.3">
      <c r="F39" t="s">
        <v>187</v>
      </c>
      <c r="H39">
        <v>10</v>
      </c>
      <c r="I39">
        <v>250</v>
      </c>
      <c r="J39">
        <v>60</v>
      </c>
      <c r="K39">
        <v>0</v>
      </c>
      <c r="L39">
        <v>2.3297961631206552</v>
      </c>
      <c r="M39">
        <v>0.98467076614950644</v>
      </c>
      <c r="N39">
        <v>8.2767967154281301</v>
      </c>
      <c r="O39">
        <v>-3.256686645324784</v>
      </c>
      <c r="P39">
        <v>3.5647234763159901</v>
      </c>
      <c r="Q39">
        <v>5.4616071220600242</v>
      </c>
      <c r="R39">
        <v>4.7616443538367838E-2</v>
      </c>
      <c r="S39">
        <v>1.8227578181791871E-2</v>
      </c>
      <c r="T39">
        <v>7.1773729410470142E-3</v>
      </c>
      <c r="U39">
        <v>7.2514483260887344E-2</v>
      </c>
      <c r="V39">
        <v>0.3896488370545636</v>
      </c>
      <c r="W39">
        <v>2.9238190840175579E-3</v>
      </c>
      <c r="X39">
        <v>0.1835777759552002</v>
      </c>
      <c r="Y39">
        <v>8.1076145172119141E-2</v>
      </c>
      <c r="Z39">
        <v>3.5216331481933587E-2</v>
      </c>
      <c r="AA39">
        <v>0.39113259315490723</v>
      </c>
      <c r="AB39">
        <v>1.9866318702697749</v>
      </c>
      <c r="AC39">
        <v>1.5360355377197271E-2</v>
      </c>
      <c r="AD39">
        <v>2.0438029855190332E-2</v>
      </c>
      <c r="AE39">
        <v>1.8511342885774579E-2</v>
      </c>
      <c r="AF39">
        <v>8.6716796217409014E-4</v>
      </c>
      <c r="AG39">
        <v>-2.2266337280249938E-2</v>
      </c>
      <c r="AH39">
        <v>0.10930689004165101</v>
      </c>
      <c r="AI39">
        <v>5.3534042611888641E-4</v>
      </c>
      <c r="AJ39">
        <v>2.0438029855190332E-2</v>
      </c>
      <c r="AK39">
        <v>1.8511342885774579E-2</v>
      </c>
      <c r="AL39">
        <v>8.6716796217409014E-4</v>
      </c>
      <c r="AM39">
        <v>2.2266337280249938E-2</v>
      </c>
      <c r="AN39">
        <v>0.10930689004165101</v>
      </c>
      <c r="AO39">
        <v>5.3534042611888641E-4</v>
      </c>
      <c r="AP39">
        <v>792</v>
      </c>
      <c r="AQ39">
        <v>79.2</v>
      </c>
    </row>
    <row r="40" spans="6:43" x14ac:dyDescent="0.3">
      <c r="F40" t="s">
        <v>188</v>
      </c>
      <c r="H40">
        <v>10</v>
      </c>
      <c r="I40">
        <v>250</v>
      </c>
      <c r="J40">
        <v>60</v>
      </c>
      <c r="K40">
        <v>0</v>
      </c>
      <c r="L40">
        <v>2.5468865282567812</v>
      </c>
      <c r="M40">
        <v>0.98094715293483103</v>
      </c>
      <c r="N40">
        <v>8.2651038621477824</v>
      </c>
      <c r="O40">
        <v>-3.2781972269290489</v>
      </c>
      <c r="P40">
        <v>3.597091759849445</v>
      </c>
      <c r="Q40">
        <v>5.4668186241703571</v>
      </c>
      <c r="R40">
        <v>0.1006624583272529</v>
      </c>
      <c r="S40">
        <v>9.1568300026471094E-3</v>
      </c>
      <c r="T40">
        <v>6.8631771985937194E-3</v>
      </c>
      <c r="U40">
        <v>6.5138823947595487E-2</v>
      </c>
      <c r="V40">
        <v>0.4437531938626611</v>
      </c>
      <c r="W40">
        <v>2.7809862312641168E-3</v>
      </c>
      <c r="X40">
        <v>0.33125400543212891</v>
      </c>
      <c r="Y40">
        <v>3.432929515838623E-2</v>
      </c>
      <c r="Z40">
        <v>3.2242774963378913E-2</v>
      </c>
      <c r="AA40">
        <v>0.35319972038269037</v>
      </c>
      <c r="AB40">
        <v>2.4244484901428218</v>
      </c>
      <c r="AC40">
        <v>1.10783576965332E-2</v>
      </c>
      <c r="AD40">
        <v>3.9523731116576838E-2</v>
      </c>
      <c r="AE40">
        <v>9.3346822764624922E-3</v>
      </c>
      <c r="AF40">
        <v>8.3038003067637727E-4</v>
      </c>
      <c r="AG40">
        <v>-1.9870318787566139E-2</v>
      </c>
      <c r="AH40">
        <v>0.1233644353518616</v>
      </c>
      <c r="AI40">
        <v>5.0870285305764263E-4</v>
      </c>
      <c r="AJ40">
        <v>3.9523731116576838E-2</v>
      </c>
      <c r="AK40">
        <v>9.3346822764624922E-3</v>
      </c>
      <c r="AL40">
        <v>8.3038003067637727E-4</v>
      </c>
      <c r="AM40">
        <v>1.9870318787566139E-2</v>
      </c>
      <c r="AN40">
        <v>0.1233644353518616</v>
      </c>
      <c r="AO40">
        <v>5.0870285305764263E-4</v>
      </c>
      <c r="AP40">
        <v>813</v>
      </c>
      <c r="AQ40">
        <v>81.3</v>
      </c>
    </row>
    <row r="41" spans="6:43" x14ac:dyDescent="0.3">
      <c r="F41" t="s">
        <v>189</v>
      </c>
      <c r="H41">
        <v>10</v>
      </c>
      <c r="I41">
        <v>250</v>
      </c>
      <c r="J41">
        <v>60</v>
      </c>
      <c r="K41">
        <v>0</v>
      </c>
      <c r="L41">
        <v>5.4625491540984248</v>
      </c>
      <c r="M41">
        <v>0.97263292545652658</v>
      </c>
      <c r="N41">
        <v>8.2355160600047999</v>
      </c>
      <c r="O41">
        <v>-3.2449665274323718</v>
      </c>
      <c r="P41">
        <v>3.555326193200667</v>
      </c>
      <c r="Q41">
        <v>5.4810498749468959</v>
      </c>
      <c r="R41">
        <v>0.1127654589926024</v>
      </c>
      <c r="S41">
        <v>1.099510544442981E-2</v>
      </c>
      <c r="T41">
        <v>8.9198865340238583E-3</v>
      </c>
      <c r="U41">
        <v>9.4880664026098696E-2</v>
      </c>
      <c r="V41">
        <v>0.53853867097048469</v>
      </c>
      <c r="W41">
        <v>3.1952292336616828E-3</v>
      </c>
      <c r="X41">
        <v>0.44728708267211909</v>
      </c>
      <c r="Y41">
        <v>4.9315333366394043E-2</v>
      </c>
      <c r="Z41">
        <v>4.3956756591796882E-2</v>
      </c>
      <c r="AA41">
        <v>0.4511268138885498</v>
      </c>
      <c r="AB41">
        <v>2.762729406356812</v>
      </c>
      <c r="AC41">
        <v>1.6062259674072269E-2</v>
      </c>
      <c r="AD41">
        <v>2.0643376528336969E-2</v>
      </c>
      <c r="AE41">
        <v>1.130447587847082E-2</v>
      </c>
      <c r="AF41">
        <v>1.0830998894340879E-3</v>
      </c>
      <c r="AG41">
        <v>-2.9239335205461871E-2</v>
      </c>
      <c r="AH41">
        <v>0.1514737725051517</v>
      </c>
      <c r="AI41">
        <v>5.8295934292928509E-4</v>
      </c>
      <c r="AJ41">
        <v>2.0643376528336969E-2</v>
      </c>
      <c r="AK41">
        <v>1.130447587847082E-2</v>
      </c>
      <c r="AL41">
        <v>1.0830998894340879E-3</v>
      </c>
      <c r="AM41">
        <v>2.9239335205461871E-2</v>
      </c>
      <c r="AN41">
        <v>0.1514737725051517</v>
      </c>
      <c r="AO41">
        <v>5.8295934292928509E-4</v>
      </c>
      <c r="AP41">
        <v>885</v>
      </c>
      <c r="AQ41">
        <v>88.5</v>
      </c>
    </row>
    <row r="42" spans="6:43" x14ac:dyDescent="0.3">
      <c r="F42" t="s">
        <v>190</v>
      </c>
      <c r="H42">
        <v>10</v>
      </c>
      <c r="I42">
        <v>250</v>
      </c>
      <c r="J42">
        <v>60</v>
      </c>
      <c r="K42">
        <v>0</v>
      </c>
      <c r="L42">
        <v>6.5547314031545483</v>
      </c>
      <c r="M42">
        <v>0.97300564236022213</v>
      </c>
      <c r="N42">
        <v>8.2219803178603748</v>
      </c>
      <c r="O42">
        <v>-3.249653306316743</v>
      </c>
      <c r="P42">
        <v>3.4349822878037521</v>
      </c>
      <c r="Q42">
        <v>5.4865974345196546</v>
      </c>
      <c r="R42">
        <v>9.514179851699274E-2</v>
      </c>
      <c r="S42">
        <v>1.7194259854700751E-2</v>
      </c>
      <c r="T42">
        <v>9.4785072346397943E-3</v>
      </c>
      <c r="U42">
        <v>6.2539298621280173E-2</v>
      </c>
      <c r="V42">
        <v>0.42844225711045569</v>
      </c>
      <c r="W42">
        <v>3.351571376416031E-3</v>
      </c>
      <c r="X42">
        <v>0.35457611083984381</v>
      </c>
      <c r="Y42">
        <v>8.1326305866241455E-2</v>
      </c>
      <c r="Z42">
        <v>4.0053367614746087E-2</v>
      </c>
      <c r="AA42">
        <v>0.29849839210510248</v>
      </c>
      <c r="AB42">
        <v>2.4075560569763179</v>
      </c>
      <c r="AC42">
        <v>1.3402462005615229E-2</v>
      </c>
      <c r="AD42">
        <v>1.4514980502664769E-2</v>
      </c>
      <c r="AE42">
        <v>1.7671284837560239E-2</v>
      </c>
      <c r="AF42">
        <v>1.1528253374737351E-3</v>
      </c>
      <c r="AG42">
        <v>-1.9244914065052729E-2</v>
      </c>
      <c r="AH42">
        <v>0.1247291022814536</v>
      </c>
      <c r="AI42">
        <v>6.1086518856462392E-4</v>
      </c>
      <c r="AJ42">
        <v>1.4514980502664769E-2</v>
      </c>
      <c r="AK42">
        <v>1.7671284837560239E-2</v>
      </c>
      <c r="AL42">
        <v>1.1528253374737351E-3</v>
      </c>
      <c r="AM42">
        <v>1.9244914065052729E-2</v>
      </c>
      <c r="AN42">
        <v>0.1247291022814536</v>
      </c>
      <c r="AO42">
        <v>6.1086518856462392E-4</v>
      </c>
      <c r="AP42">
        <v>894</v>
      </c>
      <c r="AQ42">
        <v>89.4</v>
      </c>
    </row>
    <row r="43" spans="6:43" x14ac:dyDescent="0.3">
      <c r="F43" t="s">
        <v>191</v>
      </c>
      <c r="H43">
        <v>10</v>
      </c>
      <c r="I43">
        <v>250</v>
      </c>
      <c r="J43">
        <v>60</v>
      </c>
      <c r="K43">
        <v>0</v>
      </c>
      <c r="L43">
        <v>11.99174977705214</v>
      </c>
      <c r="M43">
        <v>0.95728497070736351</v>
      </c>
      <c r="N43">
        <v>8.2948230811225052</v>
      </c>
      <c r="O43">
        <v>-3.2231570318010121</v>
      </c>
      <c r="P43">
        <v>3.0939531820085309</v>
      </c>
      <c r="Q43">
        <v>5.4547328122456866</v>
      </c>
      <c r="R43">
        <v>4.1563537017229389E-2</v>
      </c>
      <c r="S43">
        <v>1.9131726045844101E-2</v>
      </c>
      <c r="T43">
        <v>8.1891558049775881E-3</v>
      </c>
      <c r="U43">
        <v>6.7837935307893213E-2</v>
      </c>
      <c r="V43">
        <v>0.44358266358444931</v>
      </c>
      <c r="W43">
        <v>2.9954669558741888E-3</v>
      </c>
      <c r="X43">
        <v>0.179107666015625</v>
      </c>
      <c r="Y43">
        <v>8.5804283618927002E-2</v>
      </c>
      <c r="Z43">
        <v>4.1731834411621087E-2</v>
      </c>
      <c r="AA43">
        <v>0.35719799995422358</v>
      </c>
      <c r="AB43">
        <v>2.2496480941772461</v>
      </c>
      <c r="AC43">
        <v>1.2827396392822271E-2</v>
      </c>
      <c r="AD43">
        <v>3.4660110317484222E-3</v>
      </c>
      <c r="AE43">
        <v>1.9985403125787251E-2</v>
      </c>
      <c r="AF43">
        <v>9.8726105727494099E-4</v>
      </c>
      <c r="AG43">
        <v>-2.1047046308503081E-2</v>
      </c>
      <c r="AH43">
        <v>0.143370839017184</v>
      </c>
      <c r="AI43">
        <v>5.4915007920268227E-4</v>
      </c>
      <c r="AJ43">
        <v>3.4660110317484222E-3</v>
      </c>
      <c r="AK43">
        <v>1.9985403125787251E-2</v>
      </c>
      <c r="AL43">
        <v>9.8726105727494099E-4</v>
      </c>
      <c r="AM43">
        <v>2.1047046308503081E-2</v>
      </c>
      <c r="AN43">
        <v>0.143370839017184</v>
      </c>
      <c r="AO43">
        <v>5.4915007920268227E-4</v>
      </c>
      <c r="AP43">
        <v>1125</v>
      </c>
      <c r="AQ43">
        <v>112.5</v>
      </c>
    </row>
    <row r="44" spans="6:43" s="9" customFormat="1" x14ac:dyDescent="0.3">
      <c r="F44" s="9" t="s">
        <v>192</v>
      </c>
      <c r="H44" s="9">
        <v>10</v>
      </c>
      <c r="I44" s="9">
        <v>250</v>
      </c>
      <c r="J44" s="9">
        <v>40</v>
      </c>
      <c r="K44" s="9">
        <v>0</v>
      </c>
      <c r="L44" s="9">
        <v>0.95467336962862714</v>
      </c>
      <c r="M44" s="9">
        <v>1.0065530100489051</v>
      </c>
      <c r="N44" s="9">
        <v>7.765952235896413</v>
      </c>
      <c r="O44" s="9">
        <v>-2.9388214921563618</v>
      </c>
      <c r="P44" s="9">
        <v>3.6081627950435728</v>
      </c>
      <c r="Q44" s="9">
        <v>6.5209061219440247</v>
      </c>
      <c r="R44" s="9">
        <v>3.250772912092733E-2</v>
      </c>
      <c r="S44" s="9">
        <v>1.520245249829701E-2</v>
      </c>
      <c r="T44" s="9">
        <v>6.3644107642939918E-3</v>
      </c>
      <c r="U44" s="9">
        <v>0.18854619574207099</v>
      </c>
      <c r="V44" s="9">
        <v>0.39986067997343733</v>
      </c>
      <c r="W44" s="9">
        <v>2.6489534645443599E-3</v>
      </c>
      <c r="X44" s="9">
        <v>0.1294097304344177</v>
      </c>
      <c r="Y44" s="9">
        <v>7.2032034397125244E-2</v>
      </c>
      <c r="Z44" s="9">
        <v>3.0077457427978519E-2</v>
      </c>
      <c r="AA44" s="9">
        <v>0.89102339744567871</v>
      </c>
      <c r="AB44" s="9">
        <v>1.995128393173218</v>
      </c>
      <c r="AC44" s="9">
        <v>1.236391067504883E-2</v>
      </c>
      <c r="AD44" s="9">
        <v>3.4051153153641441E-2</v>
      </c>
      <c r="AE44" s="9">
        <v>1.5103479247017869E-2</v>
      </c>
      <c r="AF44" s="9">
        <v>8.1952741543733646E-4</v>
      </c>
      <c r="AG44" s="9">
        <v>-6.4157076653105966E-2</v>
      </c>
      <c r="AH44" s="9">
        <v>0.11082113049963099</v>
      </c>
      <c r="AI44" s="9">
        <v>4.0622475082567958E-4</v>
      </c>
      <c r="AJ44" s="9">
        <v>3.4051153153641441E-2</v>
      </c>
      <c r="AK44" s="9">
        <v>1.5103479247017869E-2</v>
      </c>
      <c r="AL44" s="9">
        <v>8.1952741543733646E-4</v>
      </c>
      <c r="AM44" s="9">
        <v>6.4157076653105966E-2</v>
      </c>
      <c r="AN44" s="9">
        <v>0.11082113049963099</v>
      </c>
      <c r="AO44" s="9">
        <v>4.0622475082567958E-4</v>
      </c>
      <c r="AP44" s="9">
        <v>615</v>
      </c>
      <c r="AQ44" s="9">
        <v>61.5</v>
      </c>
    </row>
    <row r="45" spans="6:43" s="9" customFormat="1" x14ac:dyDescent="0.3">
      <c r="F45" s="9" t="s">
        <v>193</v>
      </c>
      <c r="H45" s="9">
        <v>10</v>
      </c>
      <c r="I45" s="9">
        <v>250</v>
      </c>
      <c r="J45" s="9">
        <v>40</v>
      </c>
      <c r="K45" s="9">
        <v>0</v>
      </c>
      <c r="L45" s="9">
        <v>1.053287915308468</v>
      </c>
      <c r="M45" s="9">
        <v>1.0026198603488781</v>
      </c>
      <c r="N45" s="9">
        <v>7.7633107567475701</v>
      </c>
      <c r="O45" s="9">
        <v>-3.1988318452128661</v>
      </c>
      <c r="P45" s="9">
        <v>3.4365846544805199</v>
      </c>
      <c r="Q45" s="9">
        <v>6.5226397161130549</v>
      </c>
      <c r="R45" s="9">
        <v>4.5637480357721187E-2</v>
      </c>
      <c r="S45" s="9">
        <v>1.845275744489212E-2</v>
      </c>
      <c r="T45" s="9">
        <v>5.7710117858969763E-3</v>
      </c>
      <c r="U45" s="9">
        <v>0.23033596672296811</v>
      </c>
      <c r="V45" s="9">
        <v>0.49063880113505981</v>
      </c>
      <c r="W45" s="9">
        <v>2.3615078388588388E-3</v>
      </c>
      <c r="X45" s="9">
        <v>0.21530365943908689</v>
      </c>
      <c r="Y45" s="9">
        <v>7.7763378620147705E-2</v>
      </c>
      <c r="Z45" s="9">
        <v>2.72216796875E-2</v>
      </c>
      <c r="AA45" s="9">
        <v>0.94098472595214844</v>
      </c>
      <c r="AB45" s="9">
        <v>2.095068216323853</v>
      </c>
      <c r="AC45" s="9">
        <v>1.0942459106445311E-2</v>
      </c>
      <c r="AD45" s="9">
        <v>4.3328590117124553E-2</v>
      </c>
      <c r="AE45" s="9">
        <v>1.8404540119992419E-2</v>
      </c>
      <c r="AF45" s="9">
        <v>7.4336993155671828E-4</v>
      </c>
      <c r="AG45" s="9">
        <v>-7.2006275374453282E-2</v>
      </c>
      <c r="AH45" s="9">
        <v>0.14276930454641329</v>
      </c>
      <c r="AI45" s="9">
        <v>3.6204787350513042E-4</v>
      </c>
      <c r="AJ45" s="9">
        <v>4.3328590117124553E-2</v>
      </c>
      <c r="AK45" s="9">
        <v>1.8404540119992419E-2</v>
      </c>
      <c r="AL45" s="9">
        <v>7.4336993155671828E-4</v>
      </c>
      <c r="AM45" s="9">
        <v>7.2006275374453282E-2</v>
      </c>
      <c r="AN45" s="9">
        <v>0.14276930454641329</v>
      </c>
      <c r="AO45" s="9">
        <v>3.6204787350513042E-4</v>
      </c>
      <c r="AP45" s="9">
        <v>594</v>
      </c>
      <c r="AQ45" s="9">
        <v>59.4</v>
      </c>
    </row>
    <row r="46" spans="6:43" s="9" customFormat="1" x14ac:dyDescent="0.3">
      <c r="F46" s="9" t="s">
        <v>194</v>
      </c>
      <c r="H46" s="9">
        <v>10</v>
      </c>
      <c r="I46" s="9">
        <v>250</v>
      </c>
      <c r="J46" s="9">
        <v>40</v>
      </c>
      <c r="K46" s="9">
        <v>0</v>
      </c>
      <c r="L46" s="9">
        <v>1.4938152443993</v>
      </c>
      <c r="M46" s="9">
        <v>0.93956902600073999</v>
      </c>
      <c r="N46" s="9">
        <v>7.7743870033774263</v>
      </c>
      <c r="O46" s="9">
        <v>-3.611154053562371</v>
      </c>
      <c r="P46" s="9">
        <v>3.507646887801414</v>
      </c>
      <c r="Q46" s="9">
        <v>6.517626359019169</v>
      </c>
      <c r="R46" s="9">
        <v>3.3642690386701167E-2</v>
      </c>
      <c r="S46" s="9">
        <v>1.744841197640085E-2</v>
      </c>
      <c r="T46" s="9">
        <v>5.6037947389197436E-3</v>
      </c>
      <c r="U46" s="9">
        <v>5.8732867494599023E-2</v>
      </c>
      <c r="V46" s="9">
        <v>0.4911141948259734</v>
      </c>
      <c r="W46" s="9">
        <v>2.654689657437221E-3</v>
      </c>
      <c r="X46" s="9">
        <v>0.15206313133239749</v>
      </c>
      <c r="Y46" s="9">
        <v>8.056795597076416E-2</v>
      </c>
      <c r="Z46" s="9">
        <v>2.9920101165771481E-2</v>
      </c>
      <c r="AA46" s="9">
        <v>0.34194445610046392</v>
      </c>
      <c r="AB46" s="9">
        <v>2.3301436901092529</v>
      </c>
      <c r="AC46" s="9">
        <v>1.345348358154297E-2</v>
      </c>
      <c r="AD46" s="9">
        <v>2.2521319495725011E-2</v>
      </c>
      <c r="AE46" s="9">
        <v>1.8570654729509039E-2</v>
      </c>
      <c r="AF46" s="9">
        <v>7.2080213352966442E-4</v>
      </c>
      <c r="AG46" s="9">
        <v>-1.6264292972120519E-2</v>
      </c>
      <c r="AH46" s="9">
        <v>0.14001243869043009</v>
      </c>
      <c r="AI46" s="9">
        <v>4.0730927353078918E-4</v>
      </c>
      <c r="AJ46" s="9">
        <v>2.2521319495725011E-2</v>
      </c>
      <c r="AK46" s="9">
        <v>1.8570654729509039E-2</v>
      </c>
      <c r="AL46" s="9">
        <v>7.2080213352966442E-4</v>
      </c>
      <c r="AM46" s="9">
        <v>1.6264292972120519E-2</v>
      </c>
      <c r="AN46" s="9">
        <v>0.14001243869043009</v>
      </c>
      <c r="AO46" s="9">
        <v>4.0730927353078918E-4</v>
      </c>
      <c r="AP46" s="9">
        <v>1032</v>
      </c>
      <c r="AQ46" s="9">
        <v>103.2</v>
      </c>
    </row>
    <row r="47" spans="6:43" s="9" customFormat="1" x14ac:dyDescent="0.3">
      <c r="F47" s="9" t="s">
        <v>195</v>
      </c>
      <c r="H47" s="9">
        <v>10</v>
      </c>
      <c r="I47" s="9">
        <v>250</v>
      </c>
      <c r="J47" s="9">
        <v>40</v>
      </c>
      <c r="K47" s="9">
        <v>0</v>
      </c>
      <c r="L47" s="9">
        <v>1.7699746970901029</v>
      </c>
      <c r="M47" s="9">
        <v>0.92781213302172738</v>
      </c>
      <c r="N47" s="9">
        <v>7.7577088428642567</v>
      </c>
      <c r="O47" s="9">
        <v>-3.6733153807615229</v>
      </c>
      <c r="P47" s="9">
        <v>3.4248272859022948</v>
      </c>
      <c r="Q47" s="9">
        <v>6.5254361548261306</v>
      </c>
      <c r="R47" s="9">
        <v>3.5622721148488967E-2</v>
      </c>
      <c r="S47" s="9">
        <v>1.356532523616261E-2</v>
      </c>
      <c r="T47" s="9">
        <v>6.7806581048356698E-3</v>
      </c>
      <c r="U47" s="9">
        <v>7.9883129688374424E-2</v>
      </c>
      <c r="V47" s="9">
        <v>0.3619098072523998</v>
      </c>
      <c r="W47" s="9">
        <v>2.5877309955045329E-3</v>
      </c>
      <c r="X47" s="9">
        <v>0.1780117750167847</v>
      </c>
      <c r="Y47" s="9">
        <v>6.4293920993804932E-2</v>
      </c>
      <c r="Z47" s="9">
        <v>3.5190105438232422E-2</v>
      </c>
      <c r="AA47" s="9">
        <v>0.41715764999389648</v>
      </c>
      <c r="AB47" s="9">
        <v>1.782744407653809</v>
      </c>
      <c r="AC47" s="9">
        <v>1.2567043304443359E-2</v>
      </c>
      <c r="AD47" s="9">
        <v>2.0126118868848179E-2</v>
      </c>
      <c r="AE47" s="9">
        <v>1.462076723655536E-2</v>
      </c>
      <c r="AF47" s="9">
        <v>8.740542139671427E-4</v>
      </c>
      <c r="AG47" s="9">
        <v>-2.174687480055516E-2</v>
      </c>
      <c r="AH47" s="9">
        <v>0.1056724258014816</v>
      </c>
      <c r="AI47" s="9">
        <v>3.9656061818805458E-4</v>
      </c>
      <c r="AJ47" s="9">
        <v>2.0126118868848179E-2</v>
      </c>
      <c r="AK47" s="9">
        <v>1.462076723655536E-2</v>
      </c>
      <c r="AL47" s="9">
        <v>8.740542139671427E-4</v>
      </c>
      <c r="AM47" s="9">
        <v>2.174687480055516E-2</v>
      </c>
      <c r="AN47" s="9">
        <v>0.1056724258014816</v>
      </c>
      <c r="AO47" s="9">
        <v>3.9656061818805458E-4</v>
      </c>
      <c r="AP47" s="9">
        <v>998</v>
      </c>
      <c r="AQ47" s="9">
        <v>99.8</v>
      </c>
    </row>
    <row r="48" spans="6:43" s="9" customFormat="1" x14ac:dyDescent="0.3">
      <c r="F48" s="9" t="s">
        <v>196</v>
      </c>
      <c r="H48" s="9">
        <v>10</v>
      </c>
      <c r="I48" s="9">
        <v>250</v>
      </c>
      <c r="J48" s="9">
        <v>40</v>
      </c>
      <c r="K48" s="9">
        <v>0</v>
      </c>
      <c r="L48" s="9">
        <v>4.1304643948872881</v>
      </c>
      <c r="M48" s="9">
        <v>0.81766310312887802</v>
      </c>
      <c r="N48" s="9">
        <v>7.7726048399962071</v>
      </c>
      <c r="O48" s="9">
        <v>-3.6439703718275469</v>
      </c>
      <c r="P48" s="9">
        <v>3.535852221460301</v>
      </c>
      <c r="Q48" s="9">
        <v>6.516367749253738</v>
      </c>
      <c r="R48" s="9">
        <v>2.9445997597225229E-2</v>
      </c>
      <c r="S48" s="9">
        <v>9.3786589616059284E-3</v>
      </c>
      <c r="T48" s="9">
        <v>5.9729508212955302E-3</v>
      </c>
      <c r="U48" s="9">
        <v>7.8599867393156858E-2</v>
      </c>
      <c r="V48" s="9">
        <v>0.49903269458613297</v>
      </c>
      <c r="W48" s="9">
        <v>2.276808951853932E-3</v>
      </c>
      <c r="X48" s="9">
        <v>0.13796377182006839</v>
      </c>
      <c r="Y48" s="9">
        <v>4.1883289813995361E-2</v>
      </c>
      <c r="Z48" s="9">
        <v>3.050136566162109E-2</v>
      </c>
      <c r="AA48" s="9">
        <v>0.40538692474365229</v>
      </c>
      <c r="AB48" s="9">
        <v>2.190692663192749</v>
      </c>
      <c r="AC48" s="9">
        <v>9.5882415771484375E-3</v>
      </c>
      <c r="AD48" s="9">
        <v>7.1289798875094172E-3</v>
      </c>
      <c r="AE48" s="9">
        <v>1.147007725518915E-2</v>
      </c>
      <c r="AF48" s="9">
        <v>7.6846191775503214E-4</v>
      </c>
      <c r="AG48" s="9">
        <v>-2.1569842609268239E-2</v>
      </c>
      <c r="AH48" s="9">
        <v>0.1411350541058623</v>
      </c>
      <c r="AI48" s="9">
        <v>3.4939847465095488E-4</v>
      </c>
      <c r="AJ48" s="9">
        <v>7.1289798875094172E-3</v>
      </c>
      <c r="AK48" s="9">
        <v>1.147007725518915E-2</v>
      </c>
      <c r="AL48" s="9">
        <v>7.6846191775503214E-4</v>
      </c>
      <c r="AM48" s="9">
        <v>2.1569842609268239E-2</v>
      </c>
      <c r="AN48" s="9">
        <v>0.1411350541058623</v>
      </c>
      <c r="AO48" s="9">
        <v>3.4939847465095488E-4</v>
      </c>
      <c r="AP48" s="9">
        <v>699</v>
      </c>
      <c r="AQ48" s="9">
        <v>69.900000000000006</v>
      </c>
    </row>
    <row r="49" spans="6:43" x14ac:dyDescent="0.3">
      <c r="F49" t="s">
        <v>197</v>
      </c>
      <c r="H49">
        <v>10</v>
      </c>
      <c r="I49">
        <v>250</v>
      </c>
      <c r="J49">
        <v>70</v>
      </c>
      <c r="K49">
        <v>0</v>
      </c>
      <c r="L49">
        <v>5.4041322890245533</v>
      </c>
      <c r="M49">
        <v>1.1134876761770109</v>
      </c>
      <c r="N49">
        <v>8.6588825359288872</v>
      </c>
      <c r="O49">
        <v>-2.8454713077656382</v>
      </c>
      <c r="P49">
        <v>3.2956386596051321</v>
      </c>
      <c r="Q49">
        <v>4.7049891573347082</v>
      </c>
      <c r="R49">
        <v>6.0505580629745502E-2</v>
      </c>
      <c r="S49">
        <v>1.1202461273744579E-2</v>
      </c>
      <c r="T49">
        <v>6.2636666319273856E-3</v>
      </c>
      <c r="U49">
        <v>6.0802225928472127E-2</v>
      </c>
      <c r="V49">
        <v>0.63023087537521894</v>
      </c>
      <c r="W49">
        <v>2.0040229030035541E-3</v>
      </c>
      <c r="X49">
        <v>0.2123417854309082</v>
      </c>
      <c r="Y49">
        <v>5.3418874740600593E-2</v>
      </c>
      <c r="Z49">
        <v>3.104400634765625E-2</v>
      </c>
      <c r="AA49">
        <v>0.27973532676696777</v>
      </c>
      <c r="AB49">
        <v>3.0046766996383671</v>
      </c>
      <c r="AC49">
        <v>9.3402862548828125E-3</v>
      </c>
      <c r="AD49">
        <v>1.1196169411438811E-2</v>
      </c>
      <c r="AE49">
        <v>1.006069623707603E-2</v>
      </c>
      <c r="AF49">
        <v>7.2338048309780506E-4</v>
      </c>
      <c r="AG49">
        <v>-2.1368068538429982E-2</v>
      </c>
      <c r="AH49">
        <v>0.1912317885756111</v>
      </c>
      <c r="AI49">
        <v>4.259357112182585E-4</v>
      </c>
      <c r="AJ49">
        <v>1.1196169411438811E-2</v>
      </c>
      <c r="AK49">
        <v>1.006069623707603E-2</v>
      </c>
      <c r="AL49">
        <v>7.2338048309780506E-4</v>
      </c>
      <c r="AM49">
        <v>2.1368068538429982E-2</v>
      </c>
      <c r="AN49">
        <v>0.1912317885756111</v>
      </c>
      <c r="AO49">
        <v>4.259357112182585E-4</v>
      </c>
      <c r="AP49">
        <v>686</v>
      </c>
      <c r="AQ49">
        <v>68.599999999999994</v>
      </c>
    </row>
    <row r="50" spans="6:43" x14ac:dyDescent="0.3">
      <c r="F50" t="s">
        <v>198</v>
      </c>
      <c r="H50">
        <v>10</v>
      </c>
      <c r="I50">
        <v>250</v>
      </c>
      <c r="J50">
        <v>70</v>
      </c>
      <c r="K50">
        <v>0</v>
      </c>
      <c r="L50">
        <v>5.6902133584146313</v>
      </c>
      <c r="M50">
        <v>1.1343661088685999</v>
      </c>
      <c r="N50">
        <v>8.6607835419081454</v>
      </c>
      <c r="O50">
        <v>-2.814533509693165</v>
      </c>
      <c r="P50">
        <v>3.5550833629794329</v>
      </c>
      <c r="Q50">
        <v>4.7045207295957514</v>
      </c>
      <c r="R50">
        <v>7.9005258058922459E-2</v>
      </c>
      <c r="S50">
        <v>1.713525493285472E-2</v>
      </c>
      <c r="T50">
        <v>8.2892896332675461E-3</v>
      </c>
      <c r="U50">
        <v>5.3962372032093947E-2</v>
      </c>
      <c r="V50">
        <v>0.53904064061632462</v>
      </c>
      <c r="W50">
        <v>2.7310517713677539E-3</v>
      </c>
      <c r="X50">
        <v>0.40747404098510742</v>
      </c>
      <c r="Y50">
        <v>7.5555562973022461E-2</v>
      </c>
      <c r="Z50">
        <v>4.0307044982910163E-2</v>
      </c>
      <c r="AA50">
        <v>0.29062652587890619</v>
      </c>
      <c r="AB50">
        <v>2.591340303421021</v>
      </c>
      <c r="AC50">
        <v>1.070880889892578E-2</v>
      </c>
      <c r="AD50">
        <v>1.3884410492638249E-2</v>
      </c>
      <c r="AE50">
        <v>1.5105577290161791E-2</v>
      </c>
      <c r="AF50">
        <v>9.5710620097558155E-4</v>
      </c>
      <c r="AG50">
        <v>-1.9172758770236428E-2</v>
      </c>
      <c r="AH50">
        <v>0.1516253166464617</v>
      </c>
      <c r="AI50">
        <v>5.8051647093123292E-4</v>
      </c>
      <c r="AJ50">
        <v>1.3884410492638249E-2</v>
      </c>
      <c r="AK50">
        <v>1.5105577290161791E-2</v>
      </c>
      <c r="AL50">
        <v>9.5710620097558155E-4</v>
      </c>
      <c r="AM50">
        <v>1.9172758770236428E-2</v>
      </c>
      <c r="AN50">
        <v>0.1516253166464617</v>
      </c>
      <c r="AO50">
        <v>5.8051647093123292E-4</v>
      </c>
      <c r="AP50">
        <v>963</v>
      </c>
      <c r="AQ50">
        <v>96.3</v>
      </c>
    </row>
    <row r="51" spans="6:43" x14ac:dyDescent="0.3">
      <c r="F51" t="s">
        <v>199</v>
      </c>
      <c r="H51">
        <v>10</v>
      </c>
      <c r="I51">
        <v>250</v>
      </c>
      <c r="J51">
        <v>70</v>
      </c>
      <c r="K51">
        <v>0</v>
      </c>
      <c r="L51">
        <v>7.1237610149556003</v>
      </c>
      <c r="M51">
        <v>1.099330366627864</v>
      </c>
      <c r="N51">
        <v>8.6339936765149972</v>
      </c>
      <c r="O51">
        <v>-2.924844309822344</v>
      </c>
      <c r="P51">
        <v>3.367713063793631</v>
      </c>
      <c r="Q51">
        <v>4.7143106676139626</v>
      </c>
      <c r="R51">
        <v>3.9146844881423178E-2</v>
      </c>
      <c r="S51">
        <v>1.095775845119139E-2</v>
      </c>
      <c r="T51">
        <v>5.2443007961048074E-3</v>
      </c>
      <c r="U51">
        <v>7.9210038190021662E-2</v>
      </c>
      <c r="V51">
        <v>0.42015543389707022</v>
      </c>
      <c r="W51">
        <v>1.637815912465384E-3</v>
      </c>
      <c r="X51">
        <v>0.15322542190551761</v>
      </c>
      <c r="Y51">
        <v>6.034088134765625E-2</v>
      </c>
      <c r="Z51">
        <v>2.4480819702148441E-2</v>
      </c>
      <c r="AA51">
        <v>0.35146594047546392</v>
      </c>
      <c r="AB51">
        <v>2.026458740234375</v>
      </c>
      <c r="AC51">
        <v>7.7791213989257813E-3</v>
      </c>
      <c r="AD51">
        <v>5.4952496018940604E-3</v>
      </c>
      <c r="AE51">
        <v>9.9676664848290485E-3</v>
      </c>
      <c r="AF51">
        <v>6.0740150996052198E-4</v>
      </c>
      <c r="AG51">
        <v>-2.7081796430673221E-2</v>
      </c>
      <c r="AH51">
        <v>0.1247598669893145</v>
      </c>
      <c r="AI51">
        <v>3.4741365767783101E-4</v>
      </c>
      <c r="AJ51">
        <v>5.4952496018940604E-3</v>
      </c>
      <c r="AK51">
        <v>9.9676664848290485E-3</v>
      </c>
      <c r="AL51">
        <v>6.0740150996052198E-4</v>
      </c>
      <c r="AM51">
        <v>2.7081796430673221E-2</v>
      </c>
      <c r="AN51">
        <v>0.1247598669893145</v>
      </c>
      <c r="AO51">
        <v>3.4741365767783101E-4</v>
      </c>
      <c r="AP51">
        <v>553</v>
      </c>
      <c r="AQ51">
        <v>55.3</v>
      </c>
    </row>
    <row r="52" spans="6:43" x14ac:dyDescent="0.3">
      <c r="F52" t="s">
        <v>200</v>
      </c>
      <c r="H52">
        <v>10</v>
      </c>
      <c r="I52">
        <v>250</v>
      </c>
      <c r="J52">
        <v>70</v>
      </c>
      <c r="K52">
        <v>0</v>
      </c>
      <c r="L52">
        <v>7.9067892953048373</v>
      </c>
      <c r="M52">
        <v>1.0784349116241141</v>
      </c>
      <c r="N52">
        <v>8.6100441303915023</v>
      </c>
      <c r="O52">
        <v>-2.9819309275233028</v>
      </c>
      <c r="P52">
        <v>3.5165436343063692</v>
      </c>
      <c r="Q52">
        <v>4.7237791097502599</v>
      </c>
      <c r="R52">
        <v>4.8087498920656183E-2</v>
      </c>
      <c r="S52">
        <v>1.456102714791003E-2</v>
      </c>
      <c r="T52">
        <v>8.1776676915537722E-3</v>
      </c>
      <c r="U52">
        <v>0.1080109697958417</v>
      </c>
      <c r="V52">
        <v>0.36780862890657801</v>
      </c>
      <c r="W52">
        <v>2.5365232927724761E-3</v>
      </c>
      <c r="X52">
        <v>0.1967272758483887</v>
      </c>
      <c r="Y52">
        <v>5.800473690032959E-2</v>
      </c>
      <c r="Z52">
        <v>3.5699844360351563E-2</v>
      </c>
      <c r="AA52">
        <v>0.53393244743347168</v>
      </c>
      <c r="AB52">
        <v>2.0008945465087891</v>
      </c>
      <c r="AC52">
        <v>1.166820526123047E-2</v>
      </c>
      <c r="AD52">
        <v>6.0817984550582639E-3</v>
      </c>
      <c r="AE52">
        <v>1.3501999045989E-2</v>
      </c>
      <c r="AF52">
        <v>9.497823202425247E-4</v>
      </c>
      <c r="AG52">
        <v>-3.6221821504615517E-2</v>
      </c>
      <c r="AH52">
        <v>0.10459379070924781</v>
      </c>
      <c r="AI52">
        <v>5.3696907366749809E-4</v>
      </c>
      <c r="AJ52">
        <v>6.0817984550582639E-3</v>
      </c>
      <c r="AK52">
        <v>1.3501999045989E-2</v>
      </c>
      <c r="AL52">
        <v>9.497823202425247E-4</v>
      </c>
      <c r="AM52">
        <v>3.6221821504615517E-2</v>
      </c>
      <c r="AN52">
        <v>0.10459379070924781</v>
      </c>
      <c r="AO52">
        <v>5.3696907366749809E-4</v>
      </c>
      <c r="AP52">
        <v>634</v>
      </c>
      <c r="AQ52">
        <v>63.4</v>
      </c>
    </row>
    <row r="53" spans="6:43" x14ac:dyDescent="0.3">
      <c r="F53" t="s">
        <v>201</v>
      </c>
      <c r="H53">
        <v>10</v>
      </c>
      <c r="I53">
        <v>250</v>
      </c>
      <c r="J53">
        <v>70</v>
      </c>
      <c r="K53">
        <v>0</v>
      </c>
      <c r="L53">
        <v>12.42246892353325</v>
      </c>
      <c r="M53">
        <v>0.98670882515300151</v>
      </c>
      <c r="N53">
        <v>8.6280668351442174</v>
      </c>
      <c r="O53">
        <v>-2.973085553860972</v>
      </c>
      <c r="P53">
        <v>3.3788237401173689</v>
      </c>
      <c r="Q53">
        <v>4.7135184790102356</v>
      </c>
      <c r="R53">
        <v>9.6933934148469417E-2</v>
      </c>
      <c r="S53">
        <v>2.1623527030588102E-2</v>
      </c>
      <c r="T53">
        <v>1.2504804272572809E-2</v>
      </c>
      <c r="U53">
        <v>5.476773298004322E-2</v>
      </c>
      <c r="V53">
        <v>0.55186268405655359</v>
      </c>
      <c r="W53">
        <v>4.0339359434530021E-3</v>
      </c>
      <c r="X53">
        <v>0.50532150268554688</v>
      </c>
      <c r="Y53">
        <v>8.6109519004821777E-2</v>
      </c>
      <c r="Z53">
        <v>5.280303955078125E-2</v>
      </c>
      <c r="AA53">
        <v>0.3054969310760498</v>
      </c>
      <c r="AB53">
        <v>2.373347282409668</v>
      </c>
      <c r="AC53">
        <v>1.493406295776367E-2</v>
      </c>
      <c r="AD53">
        <v>7.803113434627861E-3</v>
      </c>
      <c r="AE53">
        <v>2.1914800475444321E-2</v>
      </c>
      <c r="AF53">
        <v>1.449317038393548E-3</v>
      </c>
      <c r="AG53">
        <v>-1.842117624530501E-2</v>
      </c>
      <c r="AH53">
        <v>0.16332982318793099</v>
      </c>
      <c r="AI53">
        <v>8.5582266441014659E-4</v>
      </c>
      <c r="AJ53">
        <v>7.803113434627861E-3</v>
      </c>
      <c r="AK53">
        <v>2.1914800475444321E-2</v>
      </c>
      <c r="AL53">
        <v>1.449317038393548E-3</v>
      </c>
      <c r="AM53">
        <v>1.842117624530501E-2</v>
      </c>
      <c r="AN53">
        <v>0.16332982318793099</v>
      </c>
      <c r="AO53">
        <v>8.5582266441014659E-4</v>
      </c>
      <c r="AP53">
        <v>699</v>
      </c>
      <c r="AQ53">
        <v>69.900000000000006</v>
      </c>
    </row>
    <row r="54" spans="6:43" s="9" customFormat="1" x14ac:dyDescent="0.3">
      <c r="F54" s="9" t="s">
        <v>202</v>
      </c>
      <c r="H54" s="9">
        <v>10</v>
      </c>
      <c r="I54" s="9">
        <v>250</v>
      </c>
      <c r="J54" s="9">
        <v>80</v>
      </c>
      <c r="K54" s="9">
        <v>0</v>
      </c>
      <c r="L54" s="9">
        <v>3.9918261208470471</v>
      </c>
      <c r="M54" s="9">
        <v>1.1962310568184591</v>
      </c>
      <c r="N54" s="9">
        <v>8.9745661408196238</v>
      </c>
      <c r="O54" s="9">
        <v>-2.577544209507209</v>
      </c>
      <c r="P54" s="9">
        <v>3.4961445717719482</v>
      </c>
      <c r="Q54" s="9">
        <v>3.7642979370360918</v>
      </c>
      <c r="R54" s="9">
        <v>5.6984594740764387E-2</v>
      </c>
      <c r="S54" s="9">
        <v>1.8222548172906701E-2</v>
      </c>
      <c r="T54" s="9">
        <v>3.0159004431988379E-2</v>
      </c>
      <c r="U54" s="9">
        <v>8.8452992601883426E-2</v>
      </c>
      <c r="V54" s="9">
        <v>0.35375575075903498</v>
      </c>
      <c r="W54" s="9">
        <v>1.7699184226319858E-2</v>
      </c>
      <c r="X54" s="9">
        <v>0.22025799751281741</v>
      </c>
      <c r="Y54" s="9">
        <v>7.3308467864990234E-2</v>
      </c>
      <c r="Z54" s="9">
        <v>0.1378984451293945</v>
      </c>
      <c r="AA54" s="9">
        <v>0.41096043586730963</v>
      </c>
      <c r="AB54" s="9">
        <v>2.0982637405395508</v>
      </c>
      <c r="AC54" s="9">
        <v>7.8038692474365234E-2</v>
      </c>
      <c r="AD54" s="9">
        <v>1.4275319870063009E-2</v>
      </c>
      <c r="AE54" s="9">
        <v>1.523330135013555E-2</v>
      </c>
      <c r="AF54" s="9">
        <v>3.3604972049639421E-3</v>
      </c>
      <c r="AG54" s="9">
        <v>-3.4316770310137343E-2</v>
      </c>
      <c r="AH54" s="9">
        <v>0.1011845315595005</v>
      </c>
      <c r="AI54" s="9">
        <v>4.7018553053894902E-3</v>
      </c>
      <c r="AJ54" s="9">
        <v>1.4275319870063009E-2</v>
      </c>
      <c r="AK54" s="9">
        <v>1.523330135013555E-2</v>
      </c>
      <c r="AL54" s="9">
        <v>3.3604972049639421E-3</v>
      </c>
      <c r="AM54" s="9">
        <v>3.4316770310137343E-2</v>
      </c>
      <c r="AN54" s="9">
        <v>0.1011845315595005</v>
      </c>
      <c r="AO54" s="9">
        <v>4.7018553053894902E-3</v>
      </c>
      <c r="AP54" s="9">
        <v>673</v>
      </c>
      <c r="AQ54" s="9">
        <v>67.3</v>
      </c>
    </row>
    <row r="55" spans="6:43" s="9" customFormat="1" x14ac:dyDescent="0.3">
      <c r="F55" s="9" t="s">
        <v>203</v>
      </c>
      <c r="H55" s="9">
        <v>10</v>
      </c>
      <c r="I55" s="9">
        <v>250</v>
      </c>
      <c r="J55" s="9">
        <v>80</v>
      </c>
      <c r="K55" s="9">
        <v>0</v>
      </c>
      <c r="L55" s="9">
        <v>4.2586664267948704</v>
      </c>
      <c r="M55" s="9">
        <v>1.1781442327158791</v>
      </c>
      <c r="N55" s="9">
        <v>8.9879011199587868</v>
      </c>
      <c r="O55" s="9">
        <v>-2.5823829111598791</v>
      </c>
      <c r="P55" s="9">
        <v>3.3576900970368162</v>
      </c>
      <c r="Q55" s="9">
        <v>3.7571605177152718</v>
      </c>
      <c r="R55" s="9">
        <v>6.4001450283253769E-2</v>
      </c>
      <c r="S55" s="9">
        <v>1.6451411408684211E-2</v>
      </c>
      <c r="T55" s="9">
        <v>1.254122957359503E-2</v>
      </c>
      <c r="U55" s="9">
        <v>8.1541824781310862E-2</v>
      </c>
      <c r="V55" s="9">
        <v>0.44727489749518512</v>
      </c>
      <c r="W55" s="9">
        <v>3.1561093150240518E-3</v>
      </c>
      <c r="X55" s="9">
        <v>0.24996662139892581</v>
      </c>
      <c r="Y55" s="9">
        <v>6.5844058990478516E-2</v>
      </c>
      <c r="Z55" s="9">
        <v>6.7169189453125E-2</v>
      </c>
      <c r="AA55" s="9">
        <v>0.30218648910522461</v>
      </c>
      <c r="AB55" s="9">
        <v>2.213789701461792</v>
      </c>
      <c r="AC55" s="9">
        <v>1.298141479492188E-2</v>
      </c>
      <c r="AD55" s="9">
        <v>1.5028519228593849E-2</v>
      </c>
      <c r="AE55" s="9">
        <v>1.3963834776630119E-2</v>
      </c>
      <c r="AF55" s="9">
        <v>1.39534574381839E-3</v>
      </c>
      <c r="AG55" s="9">
        <v>-3.1576194385783907E-2</v>
      </c>
      <c r="AH55" s="9">
        <v>0.13320910643001521</v>
      </c>
      <c r="AI55" s="9">
        <v>8.4002514668797827E-4</v>
      </c>
      <c r="AJ55" s="9">
        <v>1.5028519228593849E-2</v>
      </c>
      <c r="AK55" s="9">
        <v>1.3963834776630119E-2</v>
      </c>
      <c r="AL55" s="9">
        <v>1.39534574381839E-3</v>
      </c>
      <c r="AM55" s="9">
        <v>3.1576194385783907E-2</v>
      </c>
      <c r="AN55" s="9">
        <v>0.13320910643001521</v>
      </c>
      <c r="AO55" s="9">
        <v>8.4002514668797827E-4</v>
      </c>
      <c r="AP55" s="9">
        <v>420</v>
      </c>
      <c r="AQ55" s="9">
        <v>42</v>
      </c>
    </row>
    <row r="56" spans="6:43" s="12" customFormat="1" x14ac:dyDescent="0.3">
      <c r="F56" s="12" t="s">
        <v>204</v>
      </c>
      <c r="H56" s="12">
        <v>10</v>
      </c>
      <c r="I56" s="12">
        <v>250</v>
      </c>
      <c r="J56" s="12">
        <v>80</v>
      </c>
      <c r="K56" s="12">
        <v>0</v>
      </c>
      <c r="L56" s="12">
        <v>5.0204038889214182</v>
      </c>
      <c r="M56" s="12">
        <v>1.120722031251095</v>
      </c>
      <c r="N56" s="12">
        <v>8.9953460556468325</v>
      </c>
      <c r="O56" s="12">
        <v>-2.6229236887972891</v>
      </c>
      <c r="P56" s="12">
        <v>3.4391642877359709</v>
      </c>
      <c r="Q56" s="12">
        <v>3.7537453557886011</v>
      </c>
      <c r="R56" s="12">
        <v>0.15924375506386951</v>
      </c>
      <c r="S56" s="12">
        <v>1.299030653325405E-2</v>
      </c>
      <c r="T56" s="12">
        <v>1.7072461567486631E-2</v>
      </c>
      <c r="U56" s="12">
        <v>7.4270323430790805E-2</v>
      </c>
      <c r="V56" s="12">
        <v>0.48217605079054199</v>
      </c>
      <c r="W56" s="12">
        <v>4.4527317998441238E-3</v>
      </c>
      <c r="X56" s="12">
        <v>0.70272636413574219</v>
      </c>
      <c r="Y56" s="12">
        <v>6.1602354049682617E-2</v>
      </c>
      <c r="Z56" s="12">
        <v>8.7022781372070313E-2</v>
      </c>
      <c r="AA56" s="12">
        <v>0.41358566284179688</v>
      </c>
      <c r="AB56" s="12">
        <v>2.6778601408004761</v>
      </c>
      <c r="AC56" s="12">
        <v>1.9681453704833981E-2</v>
      </c>
      <c r="AD56" s="12">
        <v>3.1719311550864347E-2</v>
      </c>
      <c r="AE56" s="12">
        <v>1.159101558729294E-2</v>
      </c>
      <c r="AF56" s="12">
        <v>1.8979215987771131E-3</v>
      </c>
      <c r="AG56" s="12">
        <v>-2.8315853697156779E-2</v>
      </c>
      <c r="AH56" s="12">
        <v>0.1402015171272793</v>
      </c>
      <c r="AI56" s="12">
        <v>1.1862104052896461E-3</v>
      </c>
      <c r="AJ56" s="12">
        <v>3.1719311550864347E-2</v>
      </c>
      <c r="AK56" s="12">
        <v>1.159101558729294E-2</v>
      </c>
      <c r="AL56" s="12">
        <v>1.8979215987771131E-3</v>
      </c>
      <c r="AM56" s="12">
        <v>2.8315853697156779E-2</v>
      </c>
      <c r="AN56" s="12">
        <v>0.1402015171272793</v>
      </c>
      <c r="AO56" s="12">
        <v>1.1862104052896461E-3</v>
      </c>
      <c r="AP56" s="12">
        <v>1045</v>
      </c>
      <c r="AQ56" s="12">
        <v>104.5</v>
      </c>
    </row>
    <row r="57" spans="6:43" s="9" customFormat="1" x14ac:dyDescent="0.3">
      <c r="F57" s="9" t="s">
        <v>205</v>
      </c>
      <c r="H57" s="9">
        <v>10</v>
      </c>
      <c r="I57" s="9">
        <v>250</v>
      </c>
      <c r="J57" s="9">
        <v>80</v>
      </c>
      <c r="K57" s="9">
        <v>0</v>
      </c>
      <c r="L57" s="9">
        <v>5.0217206985719747</v>
      </c>
      <c r="M57" s="9">
        <v>1.1140765713107199</v>
      </c>
      <c r="N57" s="9">
        <v>9.0078828011789636</v>
      </c>
      <c r="O57" s="9">
        <v>-2.6439605482162971</v>
      </c>
      <c r="P57" s="9">
        <v>3.7853028897316219</v>
      </c>
      <c r="Q57" s="9">
        <v>3.7492579860071982</v>
      </c>
      <c r="R57" s="9">
        <v>7.2437383029316557E-2</v>
      </c>
      <c r="S57" s="9">
        <v>1.0452428827362579E-2</v>
      </c>
      <c r="T57" s="9">
        <v>4.7378281776393966E-3</v>
      </c>
      <c r="U57" s="9">
        <v>7.5207050495133571E-2</v>
      </c>
      <c r="V57" s="9">
        <v>0.31835086933365542</v>
      </c>
      <c r="W57" s="9">
        <v>1.823241577037637E-3</v>
      </c>
      <c r="X57" s="9">
        <v>0.29237985610961909</v>
      </c>
      <c r="Y57" s="9">
        <v>4.3767333030700677E-2</v>
      </c>
      <c r="Z57" s="9">
        <v>3.4051895141601563E-2</v>
      </c>
      <c r="AA57" s="9">
        <v>0.23703932762145999</v>
      </c>
      <c r="AB57" s="9">
        <v>1.3903713226318359</v>
      </c>
      <c r="AC57" s="9">
        <v>8.0323219299316406E-3</v>
      </c>
      <c r="AD57" s="9">
        <v>1.442481320195995E-2</v>
      </c>
      <c r="AE57" s="9">
        <v>9.3821458026580838E-3</v>
      </c>
      <c r="AF57" s="9">
        <v>5.2596467807277693E-4</v>
      </c>
      <c r="AG57" s="9">
        <v>-2.844484595122674E-2</v>
      </c>
      <c r="AH57" s="9">
        <v>8.4101821864042803E-2</v>
      </c>
      <c r="AI57" s="9">
        <v>4.8629397705952812E-4</v>
      </c>
      <c r="AJ57" s="9">
        <v>1.442481320195995E-2</v>
      </c>
      <c r="AK57" s="9">
        <v>9.3821458026580838E-3</v>
      </c>
      <c r="AL57" s="9">
        <v>5.2596467807277693E-4</v>
      </c>
      <c r="AM57" s="9">
        <v>2.844484595122674E-2</v>
      </c>
      <c r="AN57" s="9">
        <v>8.4101821864042803E-2</v>
      </c>
      <c r="AO57" s="9">
        <v>4.8629397705952812E-4</v>
      </c>
      <c r="AP57" s="9">
        <v>155</v>
      </c>
      <c r="AQ57" s="9">
        <v>15.5</v>
      </c>
    </row>
    <row r="58" spans="6:43" s="9" customFormat="1" x14ac:dyDescent="0.3">
      <c r="F58" s="9" t="s">
        <v>206</v>
      </c>
      <c r="H58" s="9">
        <v>10</v>
      </c>
      <c r="I58" s="9">
        <v>250</v>
      </c>
      <c r="J58" s="9">
        <v>80</v>
      </c>
      <c r="K58" s="9">
        <v>0</v>
      </c>
      <c r="L58" s="9">
        <v>5.4983079375622106</v>
      </c>
      <c r="M58" s="9">
        <v>1.084495370296201</v>
      </c>
      <c r="N58" s="9">
        <v>8.9966589496411196</v>
      </c>
      <c r="O58" s="9">
        <v>-2.6085803161844212</v>
      </c>
      <c r="P58" s="9">
        <v>3.3623628371452301</v>
      </c>
      <c r="Q58" s="9">
        <v>3.7537710044251358</v>
      </c>
      <c r="R58" s="9">
        <v>0.42214375551678829</v>
      </c>
      <c r="S58" s="9">
        <v>1.3769951305605059E-2</v>
      </c>
      <c r="T58" s="9">
        <v>2.0958069395024141E-2</v>
      </c>
      <c r="U58" s="9">
        <v>9.8790185994147253E-2</v>
      </c>
      <c r="V58" s="9">
        <v>0.48580787179670409</v>
      </c>
      <c r="W58" s="9">
        <v>6.1747677252240157E-3</v>
      </c>
      <c r="X58" s="9">
        <v>1.323921203613281</v>
      </c>
      <c r="Y58" s="9">
        <v>6.1751484870910638E-2</v>
      </c>
      <c r="Z58" s="9">
        <v>8.3787918090820313E-2</v>
      </c>
      <c r="AA58" s="9">
        <v>0.41649079322814941</v>
      </c>
      <c r="AB58" s="9">
        <v>2.5650537014007568</v>
      </c>
      <c r="AC58" s="9">
        <v>2.322697639465332E-2</v>
      </c>
      <c r="AD58" s="9">
        <v>7.6777030371993779E-2</v>
      </c>
      <c r="AE58" s="9">
        <v>1.269710473899411E-2</v>
      </c>
      <c r="AF58" s="9">
        <v>2.329539166965996E-3</v>
      </c>
      <c r="AG58" s="9">
        <v>-3.7871245666166793E-2</v>
      </c>
      <c r="AH58" s="9">
        <v>0.14448407126970661</v>
      </c>
      <c r="AI58" s="9">
        <v>1.644950562499653E-3</v>
      </c>
      <c r="AJ58" s="9">
        <v>7.6777030371993779E-2</v>
      </c>
      <c r="AK58" s="9">
        <v>1.269710473899411E-2</v>
      </c>
      <c r="AL58" s="9">
        <v>2.329539166965996E-3</v>
      </c>
      <c r="AM58" s="9">
        <v>3.7871245666166793E-2</v>
      </c>
      <c r="AN58" s="9">
        <v>0.14448407126970661</v>
      </c>
      <c r="AO58" s="9">
        <v>1.644950562499653E-3</v>
      </c>
      <c r="AP58" s="9">
        <v>701</v>
      </c>
      <c r="AQ58" s="9">
        <v>70.099999999999994</v>
      </c>
    </row>
    <row r="62" spans="6:43" ht="15" thickBot="1" x14ac:dyDescent="0.35">
      <c r="F62" t="s">
        <v>265</v>
      </c>
      <c r="G62" t="s">
        <v>270</v>
      </c>
    </row>
    <row r="63" spans="6:43" ht="15" thickBot="1" x14ac:dyDescent="0.35">
      <c r="F63" t="s">
        <v>266</v>
      </c>
      <c r="H63" s="29" t="s">
        <v>264</v>
      </c>
      <c r="I63" s="104" t="s">
        <v>239</v>
      </c>
      <c r="J63" s="105"/>
      <c r="K63" s="105"/>
      <c r="L63" s="105"/>
      <c r="M63" s="105"/>
      <c r="N63" s="106"/>
      <c r="O63" s="113" t="s">
        <v>240</v>
      </c>
      <c r="P63" s="114"/>
      <c r="Q63" s="114"/>
      <c r="R63" s="114"/>
      <c r="S63" s="114"/>
      <c r="T63" s="115"/>
      <c r="U63" s="113" t="s">
        <v>261</v>
      </c>
      <c r="V63" s="114"/>
      <c r="W63" s="114"/>
      <c r="X63" s="114"/>
      <c r="Y63" s="114"/>
      <c r="Z63" s="115"/>
      <c r="AA63" s="109" t="s">
        <v>262</v>
      </c>
      <c r="AB63" s="110"/>
      <c r="AC63" s="110"/>
      <c r="AD63" s="110"/>
      <c r="AE63" s="110"/>
      <c r="AF63" s="111"/>
      <c r="AG63" s="109" t="s">
        <v>263</v>
      </c>
      <c r="AH63" s="110"/>
      <c r="AI63" s="110"/>
      <c r="AJ63" s="110"/>
      <c r="AK63" s="110"/>
      <c r="AL63" s="115"/>
    </row>
    <row r="64" spans="6:43" x14ac:dyDescent="0.3">
      <c r="F64" t="s">
        <v>267</v>
      </c>
      <c r="H64" s="30" t="s">
        <v>258</v>
      </c>
      <c r="I64" s="17" t="s">
        <v>238</v>
      </c>
      <c r="J64" s="3" t="s">
        <v>242</v>
      </c>
      <c r="K64" s="3" t="s">
        <v>243</v>
      </c>
      <c r="L64" s="3" t="s">
        <v>244</v>
      </c>
      <c r="M64" s="3" t="s">
        <v>245</v>
      </c>
      <c r="N64" s="18" t="s">
        <v>259</v>
      </c>
      <c r="O64" s="17" t="s">
        <v>238</v>
      </c>
      <c r="P64" s="3" t="s">
        <v>242</v>
      </c>
      <c r="Q64" s="3" t="s">
        <v>243</v>
      </c>
      <c r="R64" s="3" t="s">
        <v>244</v>
      </c>
      <c r="S64" s="3" t="s">
        <v>245</v>
      </c>
      <c r="T64" s="18" t="s">
        <v>259</v>
      </c>
      <c r="U64" s="17" t="s">
        <v>238</v>
      </c>
      <c r="V64" s="3" t="s">
        <v>242</v>
      </c>
      <c r="W64" s="3" t="s">
        <v>243</v>
      </c>
      <c r="X64" s="3" t="s">
        <v>244</v>
      </c>
      <c r="Y64" s="3" t="s">
        <v>245</v>
      </c>
      <c r="Z64" s="18" t="s">
        <v>259</v>
      </c>
      <c r="AA64" s="17" t="s">
        <v>238</v>
      </c>
      <c r="AB64" s="3" t="s">
        <v>242</v>
      </c>
      <c r="AC64" s="3" t="s">
        <v>243</v>
      </c>
      <c r="AD64" s="3" t="s">
        <v>244</v>
      </c>
      <c r="AE64" s="3" t="s">
        <v>245</v>
      </c>
      <c r="AF64" s="18" t="s">
        <v>259</v>
      </c>
      <c r="AG64" s="17" t="s">
        <v>238</v>
      </c>
      <c r="AH64" s="3" t="s">
        <v>242</v>
      </c>
      <c r="AI64" s="3" t="s">
        <v>243</v>
      </c>
      <c r="AJ64" s="3" t="s">
        <v>244</v>
      </c>
      <c r="AK64" s="7" t="s">
        <v>245</v>
      </c>
      <c r="AL64" s="33" t="s">
        <v>259</v>
      </c>
    </row>
    <row r="65" spans="7:38" x14ac:dyDescent="0.3">
      <c r="G65">
        <v>0.65400000000000003</v>
      </c>
      <c r="H65" s="31">
        <v>40</v>
      </c>
      <c r="I65" s="23">
        <f t="shared" ref="I65:N65" si="0">L48</f>
        <v>4.1304643948872881</v>
      </c>
      <c r="J65">
        <f t="shared" si="0"/>
        <v>0.81766310312887802</v>
      </c>
      <c r="K65">
        <f t="shared" si="0"/>
        <v>7.7726048399962071</v>
      </c>
      <c r="L65">
        <f t="shared" si="0"/>
        <v>-3.6439703718275469</v>
      </c>
      <c r="M65">
        <f t="shared" si="0"/>
        <v>3.535852221460301</v>
      </c>
      <c r="N65" s="24">
        <f t="shared" si="0"/>
        <v>6.516367749253738</v>
      </c>
      <c r="O65" s="23">
        <f t="shared" ref="O65:T65" si="1">L44</f>
        <v>0.95467336962862714</v>
      </c>
      <c r="P65" s="23">
        <f t="shared" si="1"/>
        <v>1.0065530100489051</v>
      </c>
      <c r="Q65" s="23">
        <f t="shared" si="1"/>
        <v>7.765952235896413</v>
      </c>
      <c r="R65" s="23">
        <f t="shared" si="1"/>
        <v>-2.9388214921563618</v>
      </c>
      <c r="S65" s="23">
        <f t="shared" si="1"/>
        <v>3.6081627950435728</v>
      </c>
      <c r="T65" s="23">
        <f t="shared" si="1"/>
        <v>6.5209061219440247</v>
      </c>
      <c r="U65" s="23">
        <f t="shared" ref="U65:Z65" si="2">L45</f>
        <v>1.053287915308468</v>
      </c>
      <c r="V65" s="23">
        <f t="shared" si="2"/>
        <v>1.0026198603488781</v>
      </c>
      <c r="W65" s="23">
        <f t="shared" si="2"/>
        <v>7.7633107567475701</v>
      </c>
      <c r="X65" s="23">
        <f t="shared" si="2"/>
        <v>-3.1988318452128661</v>
      </c>
      <c r="Y65" s="23">
        <f t="shared" si="2"/>
        <v>3.4365846544805199</v>
      </c>
      <c r="Z65" s="23">
        <f t="shared" si="2"/>
        <v>6.5226397161130549</v>
      </c>
      <c r="AA65" s="23">
        <f t="shared" ref="AA65:AF65" si="3">L46</f>
        <v>1.4938152443993</v>
      </c>
      <c r="AB65" s="23">
        <f t="shared" si="3"/>
        <v>0.93956902600073999</v>
      </c>
      <c r="AC65" s="23">
        <f t="shared" si="3"/>
        <v>7.7743870033774263</v>
      </c>
      <c r="AD65" s="23">
        <f t="shared" si="3"/>
        <v>-3.611154053562371</v>
      </c>
      <c r="AE65" s="23">
        <f t="shared" si="3"/>
        <v>3.507646887801414</v>
      </c>
      <c r="AF65" s="23">
        <f t="shared" si="3"/>
        <v>6.517626359019169</v>
      </c>
      <c r="AG65" s="23">
        <f t="shared" ref="AG65:AL65" si="4">L47</f>
        <v>1.7699746970901029</v>
      </c>
      <c r="AH65" s="23">
        <f t="shared" si="4"/>
        <v>0.92781213302172738</v>
      </c>
      <c r="AI65" s="23">
        <f t="shared" si="4"/>
        <v>7.7577088428642567</v>
      </c>
      <c r="AJ65" s="23">
        <f t="shared" si="4"/>
        <v>-3.6733153807615229</v>
      </c>
      <c r="AK65" s="23">
        <f t="shared" si="4"/>
        <v>3.4248272859022948</v>
      </c>
      <c r="AL65" s="31">
        <f t="shared" si="4"/>
        <v>6.5254361548261306</v>
      </c>
    </row>
    <row r="66" spans="7:38" x14ac:dyDescent="0.3">
      <c r="G66">
        <v>0.64659999999999995</v>
      </c>
      <c r="H66" s="31">
        <v>50</v>
      </c>
      <c r="I66" s="23">
        <f t="shared" ref="I66:N66" si="5">L36</f>
        <v>4.7153715030919079</v>
      </c>
      <c r="J66">
        <f t="shared" si="5"/>
        <v>0.68260362359931148</v>
      </c>
      <c r="K66">
        <f t="shared" si="5"/>
        <v>8.0237073883843895</v>
      </c>
      <c r="L66">
        <f t="shared" si="5"/>
        <v>-3.4684951157056152</v>
      </c>
      <c r="M66">
        <f t="shared" si="5"/>
        <v>3.1997245291476908</v>
      </c>
      <c r="N66" s="24">
        <f t="shared" si="5"/>
        <v>6.0346784562731726</v>
      </c>
      <c r="O66" s="23">
        <f t="shared" ref="O66:T66" si="6">L33</f>
        <v>1.3562252903961081</v>
      </c>
      <c r="P66" s="23">
        <f t="shared" si="6"/>
        <v>0.86338756820854479</v>
      </c>
      <c r="Q66" s="23">
        <f t="shared" si="6"/>
        <v>8.0719634241618401</v>
      </c>
      <c r="R66" s="23">
        <f t="shared" si="6"/>
        <v>-3.3449445881534361</v>
      </c>
      <c r="S66" s="23">
        <f t="shared" si="6"/>
        <v>3.3119622920560352</v>
      </c>
      <c r="T66" s="23">
        <f t="shared" si="6"/>
        <v>6.0127676818964826</v>
      </c>
      <c r="U66" s="23">
        <f t="shared" ref="U66:Z66" si="7">L37</f>
        <v>1.5754737373608261</v>
      </c>
      <c r="V66" s="23">
        <f t="shared" si="7"/>
        <v>0.89270445183396085</v>
      </c>
      <c r="W66" s="23">
        <f t="shared" si="7"/>
        <v>8.0249633260373106</v>
      </c>
      <c r="X66" s="23">
        <f t="shared" si="7"/>
        <v>-3.4050537912067829</v>
      </c>
      <c r="Y66" s="23">
        <f t="shared" si="7"/>
        <v>3.3233207413382622</v>
      </c>
      <c r="Z66" s="23">
        <f t="shared" si="7"/>
        <v>6.0367614628155346</v>
      </c>
      <c r="AA66" s="23">
        <f t="shared" ref="AA66:AF66" si="8">L34</f>
        <v>2.074599270294569</v>
      </c>
      <c r="AB66" s="23">
        <f t="shared" si="8"/>
        <v>0.79377792823357085</v>
      </c>
      <c r="AC66" s="23">
        <f t="shared" si="8"/>
        <v>8.0436762666080064</v>
      </c>
      <c r="AD66" s="23">
        <f t="shared" si="8"/>
        <v>-3.4461905616882431</v>
      </c>
      <c r="AE66" s="23">
        <f t="shared" si="8"/>
        <v>3.5337615491091001</v>
      </c>
      <c r="AF66" s="23">
        <f t="shared" si="8"/>
        <v>6.0260587049690146</v>
      </c>
      <c r="AG66" s="23">
        <f t="shared" ref="AG66:AL66" si="9">L35</f>
        <v>2.4082981073396139</v>
      </c>
      <c r="AH66" s="23">
        <f t="shared" si="9"/>
        <v>0.77881994431520607</v>
      </c>
      <c r="AI66" s="23">
        <f t="shared" si="9"/>
        <v>8.0469949527517208</v>
      </c>
      <c r="AJ66" s="23">
        <f t="shared" si="9"/>
        <v>-3.462289391537829</v>
      </c>
      <c r="AK66" s="23">
        <f t="shared" si="9"/>
        <v>3.3965762243472768</v>
      </c>
      <c r="AL66" s="31">
        <f t="shared" si="9"/>
        <v>6.0249865515294436</v>
      </c>
    </row>
    <row r="67" spans="7:38" x14ac:dyDescent="0.3">
      <c r="G67">
        <v>0.63739999999999997</v>
      </c>
      <c r="H67" s="31">
        <v>60</v>
      </c>
      <c r="I67" s="23">
        <f t="shared" ref="I67:N67" si="10">L43</f>
        <v>11.99174977705214</v>
      </c>
      <c r="J67">
        <f t="shared" si="10"/>
        <v>0.95728497070736351</v>
      </c>
      <c r="K67">
        <f t="shared" si="10"/>
        <v>8.2948230811225052</v>
      </c>
      <c r="L67">
        <f t="shared" si="10"/>
        <v>-3.2231570318010121</v>
      </c>
      <c r="M67">
        <f t="shared" si="10"/>
        <v>3.0939531820085309</v>
      </c>
      <c r="N67" s="24">
        <f t="shared" si="10"/>
        <v>5.4547328122456866</v>
      </c>
      <c r="O67" s="23">
        <f t="shared" ref="O67:T67" si="11">L39</f>
        <v>2.3297961631206552</v>
      </c>
      <c r="P67" s="23">
        <f t="shared" si="11"/>
        <v>0.98467076614950644</v>
      </c>
      <c r="Q67" s="23">
        <f t="shared" si="11"/>
        <v>8.2767967154281301</v>
      </c>
      <c r="R67" s="23">
        <f t="shared" si="11"/>
        <v>-3.256686645324784</v>
      </c>
      <c r="S67" s="23">
        <f t="shared" si="11"/>
        <v>3.5647234763159901</v>
      </c>
      <c r="T67" s="23">
        <f t="shared" si="11"/>
        <v>5.4616071220600242</v>
      </c>
      <c r="U67" s="23">
        <f t="shared" ref="U67:Z67" si="12">L40</f>
        <v>2.5468865282567812</v>
      </c>
      <c r="V67" s="23">
        <f t="shared" si="12"/>
        <v>0.98094715293483103</v>
      </c>
      <c r="W67" s="23">
        <f t="shared" si="12"/>
        <v>8.2651038621477824</v>
      </c>
      <c r="X67" s="23">
        <f t="shared" si="12"/>
        <v>-3.2781972269290489</v>
      </c>
      <c r="Y67" s="23">
        <f t="shared" si="12"/>
        <v>3.597091759849445</v>
      </c>
      <c r="Z67" s="23">
        <f t="shared" si="12"/>
        <v>5.4668186241703571</v>
      </c>
      <c r="AA67" s="23">
        <f t="shared" ref="AA67:AF67" si="13">L41</f>
        <v>5.4625491540984248</v>
      </c>
      <c r="AB67" s="23">
        <f t="shared" si="13"/>
        <v>0.97263292545652658</v>
      </c>
      <c r="AC67" s="23">
        <f t="shared" si="13"/>
        <v>8.2355160600047999</v>
      </c>
      <c r="AD67" s="23">
        <f t="shared" si="13"/>
        <v>-3.2449665274323718</v>
      </c>
      <c r="AE67" s="23">
        <f t="shared" si="13"/>
        <v>3.555326193200667</v>
      </c>
      <c r="AF67" s="23">
        <f t="shared" si="13"/>
        <v>5.4810498749468959</v>
      </c>
      <c r="AG67" s="23">
        <f t="shared" ref="AG67:AL67" si="14">L42</f>
        <v>6.5547314031545483</v>
      </c>
      <c r="AH67" s="23">
        <f t="shared" si="14"/>
        <v>0.97300564236022213</v>
      </c>
      <c r="AI67" s="23">
        <f t="shared" si="14"/>
        <v>8.2219803178603748</v>
      </c>
      <c r="AJ67" s="23">
        <f t="shared" si="14"/>
        <v>-3.249653306316743</v>
      </c>
      <c r="AK67" s="23">
        <f t="shared" si="14"/>
        <v>3.4349822878037521</v>
      </c>
      <c r="AL67" s="31">
        <f t="shared" si="14"/>
        <v>5.4865974345196546</v>
      </c>
    </row>
    <row r="68" spans="7:38" x14ac:dyDescent="0.3">
      <c r="G68">
        <v>0.62560000000000004</v>
      </c>
      <c r="H68" s="31">
        <v>70</v>
      </c>
      <c r="I68" s="23">
        <f t="shared" ref="I68:N68" si="15">L53</f>
        <v>12.42246892353325</v>
      </c>
      <c r="J68">
        <f t="shared" si="15"/>
        <v>0.98670882515300151</v>
      </c>
      <c r="K68">
        <f t="shared" si="15"/>
        <v>8.6280668351442174</v>
      </c>
      <c r="L68">
        <f t="shared" si="15"/>
        <v>-2.973085553860972</v>
      </c>
      <c r="M68">
        <f t="shared" si="15"/>
        <v>3.3788237401173689</v>
      </c>
      <c r="N68" s="24">
        <f t="shared" si="15"/>
        <v>4.7135184790102356</v>
      </c>
      <c r="O68" s="23">
        <f t="shared" ref="O68:T68" si="16">L49</f>
        <v>5.4041322890245533</v>
      </c>
      <c r="P68" s="23">
        <f t="shared" si="16"/>
        <v>1.1134876761770109</v>
      </c>
      <c r="Q68" s="23">
        <f t="shared" si="16"/>
        <v>8.6588825359288872</v>
      </c>
      <c r="R68" s="23">
        <f t="shared" si="16"/>
        <v>-2.8454713077656382</v>
      </c>
      <c r="S68" s="23">
        <f t="shared" si="16"/>
        <v>3.2956386596051321</v>
      </c>
      <c r="T68" s="23">
        <f t="shared" si="16"/>
        <v>4.7049891573347082</v>
      </c>
      <c r="U68" s="23">
        <f t="shared" ref="U68:Z68" si="17">L50</f>
        <v>5.6902133584146313</v>
      </c>
      <c r="V68" s="23">
        <f t="shared" si="17"/>
        <v>1.1343661088685999</v>
      </c>
      <c r="W68" s="23">
        <f t="shared" si="17"/>
        <v>8.6607835419081454</v>
      </c>
      <c r="X68" s="23">
        <f t="shared" si="17"/>
        <v>-2.814533509693165</v>
      </c>
      <c r="Y68" s="23">
        <f t="shared" si="17"/>
        <v>3.5550833629794329</v>
      </c>
      <c r="Z68" s="23">
        <f t="shared" si="17"/>
        <v>4.7045207295957514</v>
      </c>
      <c r="AA68" s="23">
        <f t="shared" ref="AA68:AF68" si="18">L51</f>
        <v>7.1237610149556003</v>
      </c>
      <c r="AB68" s="23">
        <f t="shared" si="18"/>
        <v>1.099330366627864</v>
      </c>
      <c r="AC68" s="23">
        <f t="shared" si="18"/>
        <v>8.6339936765149972</v>
      </c>
      <c r="AD68" s="23">
        <f t="shared" si="18"/>
        <v>-2.924844309822344</v>
      </c>
      <c r="AE68" s="23">
        <f t="shared" si="18"/>
        <v>3.367713063793631</v>
      </c>
      <c r="AF68" s="23">
        <f t="shared" si="18"/>
        <v>4.7143106676139626</v>
      </c>
      <c r="AG68" s="23">
        <f t="shared" ref="AG68:AL68" si="19">L52</f>
        <v>7.9067892953048373</v>
      </c>
      <c r="AH68" s="23">
        <f t="shared" si="19"/>
        <v>1.0784349116241141</v>
      </c>
      <c r="AI68" s="23">
        <f t="shared" si="19"/>
        <v>8.6100441303915023</v>
      </c>
      <c r="AJ68" s="23">
        <f t="shared" si="19"/>
        <v>-2.9819309275233028</v>
      </c>
      <c r="AK68" s="23">
        <f t="shared" si="19"/>
        <v>3.5165436343063692</v>
      </c>
      <c r="AL68" s="31">
        <f t="shared" si="19"/>
        <v>4.7237791097502599</v>
      </c>
    </row>
    <row r="69" spans="7:38" ht="15" thickBot="1" x14ac:dyDescent="0.35">
      <c r="G69">
        <v>0.61019999999999996</v>
      </c>
      <c r="H69" s="32">
        <v>80</v>
      </c>
      <c r="I69" s="26">
        <f>'23-06-25-francesca'!L19</f>
        <v>14.138469667491799</v>
      </c>
      <c r="J69" s="27">
        <f>'23-06-25-francesca'!M19</f>
        <v>-0.25205270727416001</v>
      </c>
      <c r="K69" s="27">
        <f>'23-06-25-francesca'!N19</f>
        <v>9.8051942494101159</v>
      </c>
      <c r="L69" s="27">
        <f>'23-06-25-francesca'!O19</f>
        <v>-1.771404969299625</v>
      </c>
      <c r="M69" s="27">
        <f>'23-06-25-francesca'!P19</f>
        <v>2.1119568430021141</v>
      </c>
      <c r="N69" s="28">
        <f>'23-06-25-francesca'!Q19</f>
        <v>3.487632046559614</v>
      </c>
      <c r="O69" s="25">
        <f t="shared" ref="O69:T69" si="20">L54</f>
        <v>3.9918261208470471</v>
      </c>
      <c r="P69" s="25">
        <f t="shared" si="20"/>
        <v>1.1962310568184591</v>
      </c>
      <c r="Q69" s="25">
        <f t="shared" si="20"/>
        <v>8.9745661408196238</v>
      </c>
      <c r="R69" s="25">
        <f t="shared" si="20"/>
        <v>-2.577544209507209</v>
      </c>
      <c r="S69" s="25">
        <f t="shared" si="20"/>
        <v>3.4961445717719482</v>
      </c>
      <c r="T69" s="25">
        <f t="shared" si="20"/>
        <v>3.7642979370360918</v>
      </c>
      <c r="U69" s="25">
        <f t="shared" ref="U69:Z69" si="21">L55</f>
        <v>4.2586664267948704</v>
      </c>
      <c r="V69" s="25">
        <f t="shared" si="21"/>
        <v>1.1781442327158791</v>
      </c>
      <c r="W69" s="25">
        <f t="shared" si="21"/>
        <v>8.9879011199587868</v>
      </c>
      <c r="X69" s="25">
        <f t="shared" si="21"/>
        <v>-2.5823829111598791</v>
      </c>
      <c r="Y69" s="25">
        <f t="shared" si="21"/>
        <v>3.3576900970368162</v>
      </c>
      <c r="Z69" s="25">
        <f t="shared" si="21"/>
        <v>3.7571605177152718</v>
      </c>
      <c r="AA69" s="25">
        <f t="shared" ref="AA69:AF69" si="22">L57</f>
        <v>5.0217206985719747</v>
      </c>
      <c r="AB69" s="25">
        <f t="shared" si="22"/>
        <v>1.1140765713107199</v>
      </c>
      <c r="AC69" s="25">
        <f t="shared" si="22"/>
        <v>9.0078828011789636</v>
      </c>
      <c r="AD69" s="25">
        <f t="shared" si="22"/>
        <v>-2.6439605482162971</v>
      </c>
      <c r="AE69" s="25">
        <f t="shared" si="22"/>
        <v>3.7853028897316219</v>
      </c>
      <c r="AF69" s="25">
        <f t="shared" si="22"/>
        <v>3.7492579860071982</v>
      </c>
      <c r="AG69" s="25">
        <f t="shared" ref="AG69:AL69" si="23">L58</f>
        <v>5.4983079375622106</v>
      </c>
      <c r="AH69" s="25">
        <f t="shared" si="23"/>
        <v>1.084495370296201</v>
      </c>
      <c r="AI69" s="25">
        <f t="shared" si="23"/>
        <v>8.9966589496411196</v>
      </c>
      <c r="AJ69" s="25">
        <f t="shared" si="23"/>
        <v>-2.6085803161844212</v>
      </c>
      <c r="AK69" s="25">
        <f t="shared" si="23"/>
        <v>3.3623628371452301</v>
      </c>
      <c r="AL69" s="32">
        <f t="shared" si="23"/>
        <v>3.7537710044251358</v>
      </c>
    </row>
    <row r="70" spans="7:38" ht="15" thickBot="1" x14ac:dyDescent="0.35"/>
    <row r="71" spans="7:38" ht="15" thickBot="1" x14ac:dyDescent="0.35">
      <c r="H71" s="34"/>
      <c r="I71" s="116" t="s">
        <v>272</v>
      </c>
      <c r="J71" s="116"/>
      <c r="K71" s="116"/>
      <c r="L71" s="116"/>
      <c r="M71" s="116"/>
      <c r="N71" s="116"/>
      <c r="O71" s="116"/>
      <c r="P71" s="117"/>
    </row>
    <row r="72" spans="7:38" x14ac:dyDescent="0.3">
      <c r="H72" s="39" t="s">
        <v>271</v>
      </c>
      <c r="I72" s="104" t="s">
        <v>240</v>
      </c>
      <c r="J72" s="106"/>
      <c r="K72" s="104" t="s">
        <v>261</v>
      </c>
      <c r="L72" s="106"/>
      <c r="M72" s="118" t="s">
        <v>262</v>
      </c>
      <c r="N72" s="119"/>
      <c r="O72" s="104" t="s">
        <v>263</v>
      </c>
      <c r="P72" s="106"/>
    </row>
    <row r="73" spans="7:38" x14ac:dyDescent="0.3">
      <c r="H73" s="39" t="s">
        <v>258</v>
      </c>
      <c r="I73" s="17" t="s">
        <v>273</v>
      </c>
      <c r="J73" s="18" t="s">
        <v>274</v>
      </c>
      <c r="K73" s="17" t="s">
        <v>275</v>
      </c>
      <c r="L73" s="18" t="s">
        <v>276</v>
      </c>
      <c r="M73" s="45" t="s">
        <v>275</v>
      </c>
      <c r="N73" s="46" t="s">
        <v>276</v>
      </c>
      <c r="O73" s="17" t="s">
        <v>275</v>
      </c>
      <c r="P73" s="18" t="s">
        <v>276</v>
      </c>
    </row>
    <row r="74" spans="7:38" x14ac:dyDescent="0.3">
      <c r="H74" s="39">
        <v>40</v>
      </c>
      <c r="I74" s="17">
        <f>I65-O65</f>
        <v>3.1757910252586612</v>
      </c>
      <c r="J74" s="41">
        <f>I74/I65</f>
        <v>0.7688702096523754</v>
      </c>
      <c r="K74" s="17">
        <f>I65-U65</f>
        <v>3.0771764795788199</v>
      </c>
      <c r="L74" s="41">
        <f>K74/I65</f>
        <v>0.74499528028561779</v>
      </c>
      <c r="M74" s="45">
        <f>I65-AA65</f>
        <v>2.6366491504879881</v>
      </c>
      <c r="N74" s="47">
        <f>M74/I65</f>
        <v>0.6383420599755435</v>
      </c>
      <c r="O74" s="17">
        <f>I65-AG65</f>
        <v>2.3604896977971852</v>
      </c>
      <c r="P74" s="41">
        <f>O74/I65</f>
        <v>0.57148288234102984</v>
      </c>
    </row>
    <row r="75" spans="7:38" x14ac:dyDescent="0.3">
      <c r="H75" s="39">
        <v>50</v>
      </c>
      <c r="I75" s="17">
        <f>I66-O66</f>
        <v>3.3591462126957996</v>
      </c>
      <c r="J75" s="41">
        <f>I75/I66</f>
        <v>0.71238209131415831</v>
      </c>
      <c r="K75" s="17">
        <f>I66-U66</f>
        <v>3.1398977657310816</v>
      </c>
      <c r="L75" s="41">
        <f>K75/I66</f>
        <v>0.66588555401673544</v>
      </c>
      <c r="M75" s="45">
        <f>I66-AA66</f>
        <v>2.6407722327973389</v>
      </c>
      <c r="N75" s="47">
        <f>M75/I66</f>
        <v>0.56003482038812058</v>
      </c>
      <c r="O75" s="17">
        <f>I66-AG66</f>
        <v>2.307073395752294</v>
      </c>
      <c r="P75" s="41">
        <f>O75/I66</f>
        <v>0.4892665178638686</v>
      </c>
    </row>
    <row r="76" spans="7:38" x14ac:dyDescent="0.3">
      <c r="H76" s="39">
        <v>60</v>
      </c>
      <c r="I76" s="17">
        <f>I67-O67</f>
        <v>9.6619536139314857</v>
      </c>
      <c r="J76" s="41">
        <f>I76/I67</f>
        <v>0.80571674639350466</v>
      </c>
      <c r="K76" s="17">
        <f>I67-U67</f>
        <v>9.4448632487953592</v>
      </c>
      <c r="L76" s="41">
        <f>K76/I67</f>
        <v>0.78761343627010982</v>
      </c>
      <c r="M76" s="45">
        <f>I67-AA67</f>
        <v>6.5292006229537156</v>
      </c>
      <c r="N76" s="47">
        <f>M76/I67</f>
        <v>0.54447438817046012</v>
      </c>
      <c r="O76" s="17">
        <f>I67-AG67</f>
        <v>5.4370183738975921</v>
      </c>
      <c r="P76" s="41">
        <f>O76/I67</f>
        <v>0.45339658306597369</v>
      </c>
    </row>
    <row r="77" spans="7:38" x14ac:dyDescent="0.3">
      <c r="H77" s="39">
        <v>70</v>
      </c>
      <c r="I77" s="17">
        <f>I68-O68</f>
        <v>7.0183366345086968</v>
      </c>
      <c r="J77" s="41">
        <f>I77/I68</f>
        <v>0.56497115651568175</v>
      </c>
      <c r="K77" s="17">
        <f>I68-U68</f>
        <v>6.7322555651186189</v>
      </c>
      <c r="L77" s="41">
        <f>K77/I68</f>
        <v>0.54194183189824419</v>
      </c>
      <c r="M77" s="45">
        <f>I68-AA68</f>
        <v>5.2987079085776498</v>
      </c>
      <c r="N77" s="47">
        <f>M77/I68</f>
        <v>0.42654225510194066</v>
      </c>
      <c r="O77" s="17">
        <f>I68-AG68</f>
        <v>4.5156796282284128</v>
      </c>
      <c r="P77" s="41">
        <f>O77/I68</f>
        <v>0.36350902997019086</v>
      </c>
    </row>
    <row r="78" spans="7:38" ht="15" thickBot="1" x14ac:dyDescent="0.35">
      <c r="H78" s="37">
        <v>80</v>
      </c>
      <c r="I78" s="19">
        <f>I69-O69</f>
        <v>10.146643546644752</v>
      </c>
      <c r="J78" s="42">
        <f>I78/I69</f>
        <v>0.71766207979175101</v>
      </c>
      <c r="K78" s="17">
        <f>I69-U69</f>
        <v>9.8798032406969298</v>
      </c>
      <c r="L78" s="41">
        <f>K78/I69</f>
        <v>0.69878872841615203</v>
      </c>
      <c r="M78" s="45">
        <f>I69-AA69</f>
        <v>9.1167489689198256</v>
      </c>
      <c r="N78" s="47">
        <f>M78/I69</f>
        <v>0.64481865317303189</v>
      </c>
      <c r="O78" s="17">
        <f>I69-AG69</f>
        <v>8.6401617299295879</v>
      </c>
      <c r="P78" s="41">
        <f>O78/I69</f>
        <v>0.61111010831643808</v>
      </c>
    </row>
    <row r="82" spans="7:20" ht="15" thickBot="1" x14ac:dyDescent="0.35">
      <c r="G82" t="s">
        <v>268</v>
      </c>
    </row>
    <row r="83" spans="7:20" x14ac:dyDescent="0.3">
      <c r="H83" t="s">
        <v>264</v>
      </c>
      <c r="I83" s="112" t="s">
        <v>240</v>
      </c>
      <c r="J83" s="112"/>
      <c r="K83" s="112"/>
      <c r="L83" s="112"/>
      <c r="M83" s="112"/>
      <c r="N83" s="112"/>
      <c r="O83" s="104" t="s">
        <v>239</v>
      </c>
      <c r="P83" s="105"/>
      <c r="Q83" s="105"/>
      <c r="R83" s="105"/>
      <c r="S83" s="105"/>
      <c r="T83" s="106"/>
    </row>
    <row r="84" spans="7:20" x14ac:dyDescent="0.3">
      <c r="H84" s="7" t="s">
        <v>258</v>
      </c>
      <c r="I84" s="17" t="s">
        <v>238</v>
      </c>
      <c r="J84" s="3" t="s">
        <v>242</v>
      </c>
      <c r="K84" s="3" t="s">
        <v>243</v>
      </c>
      <c r="L84" s="3" t="s">
        <v>244</v>
      </c>
      <c r="M84" s="3" t="s">
        <v>245</v>
      </c>
      <c r="N84" s="18" t="s">
        <v>259</v>
      </c>
      <c r="O84" s="17" t="s">
        <v>238</v>
      </c>
      <c r="P84" s="3" t="s">
        <v>242</v>
      </c>
      <c r="Q84" s="3" t="s">
        <v>243</v>
      </c>
      <c r="R84" s="3" t="s">
        <v>244</v>
      </c>
      <c r="S84" s="3" t="s">
        <v>245</v>
      </c>
      <c r="T84" s="18" t="s">
        <v>259</v>
      </c>
    </row>
    <row r="85" spans="7:20" x14ac:dyDescent="0.3">
      <c r="H85">
        <v>30</v>
      </c>
      <c r="I85">
        <f>L16</f>
        <v>2.401595370212378</v>
      </c>
    </row>
    <row r="86" spans="7:20" x14ac:dyDescent="0.3">
      <c r="H86">
        <v>40</v>
      </c>
      <c r="I86">
        <f>L18</f>
        <v>0.20566720627172261</v>
      </c>
    </row>
    <row r="87" spans="7:20" x14ac:dyDescent="0.3">
      <c r="H87">
        <v>50</v>
      </c>
      <c r="I87">
        <f>L19</f>
        <v>0.14895930515107739</v>
      </c>
    </row>
    <row r="88" spans="7:20" x14ac:dyDescent="0.3">
      <c r="H88">
        <v>60</v>
      </c>
      <c r="I88">
        <f>L20</f>
        <v>2.213760105082363</v>
      </c>
    </row>
    <row r="89" spans="7:20" x14ac:dyDescent="0.3">
      <c r="H89">
        <v>70</v>
      </c>
      <c r="I89">
        <f>L22</f>
        <v>3.1712031023023219</v>
      </c>
    </row>
    <row r="90" spans="7:20" x14ac:dyDescent="0.3">
      <c r="H90">
        <v>80</v>
      </c>
      <c r="I90">
        <f>L23</f>
        <v>4.8767088174966844</v>
      </c>
    </row>
    <row r="91" spans="7:20" x14ac:dyDescent="0.3">
      <c r="H91">
        <v>100</v>
      </c>
      <c r="I91">
        <f>L26</f>
        <v>-0.99287514201181382</v>
      </c>
    </row>
    <row r="94" spans="7:20" ht="15" thickBot="1" x14ac:dyDescent="0.35"/>
    <row r="95" spans="7:20" x14ac:dyDescent="0.3">
      <c r="I95" s="20">
        <v>45833</v>
      </c>
      <c r="J95" s="2" t="s">
        <v>285</v>
      </c>
      <c r="K95" s="2"/>
      <c r="L95" s="2"/>
      <c r="M95" s="2"/>
      <c r="N95" s="2"/>
      <c r="O95" s="21">
        <v>45834</v>
      </c>
      <c r="P95" s="15" t="s">
        <v>286</v>
      </c>
      <c r="Q95" s="15"/>
      <c r="R95" s="15"/>
      <c r="S95" s="15"/>
      <c r="T95" s="16"/>
    </row>
    <row r="96" spans="7:20" x14ac:dyDescent="0.3">
      <c r="H96" s="7" t="s">
        <v>258</v>
      </c>
      <c r="I96" s="17" t="s">
        <v>238</v>
      </c>
      <c r="J96" s="3" t="s">
        <v>242</v>
      </c>
      <c r="K96" s="3" t="s">
        <v>243</v>
      </c>
      <c r="L96" s="3" t="s">
        <v>244</v>
      </c>
      <c r="M96" s="3" t="s">
        <v>245</v>
      </c>
      <c r="N96" s="18" t="s">
        <v>259</v>
      </c>
      <c r="O96" s="17" t="s">
        <v>238</v>
      </c>
      <c r="P96" s="3" t="s">
        <v>242</v>
      </c>
      <c r="Q96" s="3" t="s">
        <v>243</v>
      </c>
      <c r="R96" s="3" t="s">
        <v>244</v>
      </c>
      <c r="S96" s="3" t="s">
        <v>245</v>
      </c>
      <c r="T96" s="18" t="s">
        <v>259</v>
      </c>
    </row>
    <row r="97" spans="8:20" x14ac:dyDescent="0.3">
      <c r="H97">
        <v>40</v>
      </c>
      <c r="I97">
        <f>O65</f>
        <v>0.95467336962862714</v>
      </c>
      <c r="O97">
        <f>'26-06-25-francesca'!O47</f>
        <v>2.364862606498122</v>
      </c>
    </row>
    <row r="98" spans="8:20" x14ac:dyDescent="0.3">
      <c r="H98">
        <v>60</v>
      </c>
      <c r="I98">
        <f>O67</f>
        <v>2.3297961631206552</v>
      </c>
      <c r="O98">
        <f>'26-06-25-francesca'!O48</f>
        <v>1.1864723130531121</v>
      </c>
    </row>
    <row r="99" spans="8:20" x14ac:dyDescent="0.3">
      <c r="H99">
        <v>80</v>
      </c>
      <c r="I99">
        <f>O69</f>
        <v>3.9918261208470471</v>
      </c>
      <c r="O99">
        <f>'26-06-25-francesca'!O49</f>
        <v>7.9753300543270154</v>
      </c>
    </row>
    <row r="107" spans="8:20" ht="15" thickBot="1" x14ac:dyDescent="0.35"/>
    <row r="108" spans="8:20" x14ac:dyDescent="0.3">
      <c r="H108" t="s">
        <v>269</v>
      </c>
      <c r="I108" s="20">
        <v>45833</v>
      </c>
      <c r="J108" s="2"/>
      <c r="K108" s="2"/>
      <c r="L108" s="2"/>
      <c r="M108" s="2"/>
      <c r="N108" s="2"/>
      <c r="O108" s="21">
        <v>45834</v>
      </c>
      <c r="P108" s="15"/>
      <c r="Q108" s="15"/>
      <c r="R108" s="15"/>
      <c r="S108" s="15"/>
      <c r="T108" s="16"/>
    </row>
    <row r="109" spans="8:20" x14ac:dyDescent="0.3">
      <c r="H109" s="7" t="s">
        <v>258</v>
      </c>
      <c r="I109" s="17" t="s">
        <v>238</v>
      </c>
      <c r="J109" s="3" t="s">
        <v>242</v>
      </c>
      <c r="K109" s="3" t="s">
        <v>243</v>
      </c>
      <c r="L109" s="3" t="s">
        <v>244</v>
      </c>
      <c r="M109" s="3" t="s">
        <v>245</v>
      </c>
      <c r="N109" s="18" t="s">
        <v>259</v>
      </c>
      <c r="O109" s="17" t="s">
        <v>238</v>
      </c>
      <c r="P109" s="3" t="s">
        <v>242</v>
      </c>
      <c r="Q109" s="3" t="s">
        <v>243</v>
      </c>
      <c r="R109" s="3" t="s">
        <v>244</v>
      </c>
      <c r="S109" s="3" t="s">
        <v>245</v>
      </c>
      <c r="T109" s="18" t="s">
        <v>259</v>
      </c>
    </row>
    <row r="110" spans="8:20" x14ac:dyDescent="0.3">
      <c r="H110">
        <v>40</v>
      </c>
      <c r="I110">
        <f>L13</f>
        <v>0.5476151604428996</v>
      </c>
      <c r="O110">
        <f>'26-06-25-francesca'!L18</f>
        <v>3.963019604370837</v>
      </c>
    </row>
    <row r="111" spans="8:20" x14ac:dyDescent="0.3">
      <c r="H111">
        <v>50</v>
      </c>
      <c r="I111">
        <f>L14</f>
        <v>0.94814835093742189</v>
      </c>
    </row>
    <row r="112" spans="8:20" x14ac:dyDescent="0.3">
      <c r="H112">
        <v>60</v>
      </c>
      <c r="I112">
        <f>L15</f>
        <v>7.0110594547156131</v>
      </c>
      <c r="O112">
        <f>'26-06-25-francesca'!L19</f>
        <v>5.6981683368704559</v>
      </c>
    </row>
  </sheetData>
  <mergeCells count="12">
    <mergeCell ref="U63:Z63"/>
    <mergeCell ref="AA63:AF63"/>
    <mergeCell ref="AG63:AL63"/>
    <mergeCell ref="I83:N83"/>
    <mergeCell ref="O83:T83"/>
    <mergeCell ref="I63:N63"/>
    <mergeCell ref="O63:T63"/>
    <mergeCell ref="I71:P71"/>
    <mergeCell ref="I72:J72"/>
    <mergeCell ref="K72:L72"/>
    <mergeCell ref="M72:N72"/>
    <mergeCell ref="O72:P72"/>
  </mergeCells>
  <conditionalFormatting sqref="AJ11:AO16 AJ18:AO58">
    <cfRule type="colorScale" priority="1">
      <colorScale>
        <cfvo type="num" val="1E-4"/>
        <cfvo type="percentile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F11:AQ94"/>
  <sheetViews>
    <sheetView tabSelected="1" zoomScale="46" zoomScaleNormal="46" workbookViewId="0">
      <selection activeCell="E11" sqref="E11:E36"/>
    </sheetView>
  </sheetViews>
  <sheetFormatPr defaultRowHeight="14.4" x14ac:dyDescent="0.3"/>
  <cols>
    <col min="5" max="5" width="14.88671875" customWidth="1"/>
    <col min="6" max="6" width="70" customWidth="1"/>
    <col min="7" max="7" width="11.77734375" customWidth="1"/>
    <col min="8" max="8" width="32.109375" customWidth="1"/>
    <col min="9" max="41" width="11.77734375" customWidth="1"/>
  </cols>
  <sheetData>
    <row r="11" spans="6:43" x14ac:dyDescent="0.3"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86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6:43" x14ac:dyDescent="0.3">
      <c r="F12" t="s">
        <v>207</v>
      </c>
      <c r="H12">
        <v>11</v>
      </c>
      <c r="I12">
        <v>250</v>
      </c>
      <c r="J12">
        <v>0</v>
      </c>
      <c r="K12">
        <v>0</v>
      </c>
      <c r="L12">
        <v>2.996785252911722E-3</v>
      </c>
      <c r="M12">
        <v>-3.8139340713113631E-2</v>
      </c>
      <c r="N12">
        <v>20.941028103274601</v>
      </c>
      <c r="O12">
        <v>0.33535153956994118</v>
      </c>
      <c r="P12">
        <v>73.741188395124652</v>
      </c>
      <c r="Q12">
        <v>5.3655072972811663E-2</v>
      </c>
      <c r="R12">
        <v>2.383398019819254E-2</v>
      </c>
      <c r="S12">
        <v>7.3060188875182343E-3</v>
      </c>
      <c r="T12">
        <v>1.737342515042449E-3</v>
      </c>
      <c r="U12">
        <v>3.9355887885848283E-2</v>
      </c>
      <c r="V12">
        <v>5.0134890450471206</v>
      </c>
      <c r="W12">
        <v>5.4745995715754358E-4</v>
      </c>
      <c r="X12" s="8">
        <v>9.9701575934886932E-2</v>
      </c>
      <c r="Y12">
        <v>3.0093301087617871E-2</v>
      </c>
      <c r="Z12">
        <v>7.7667236328125E-3</v>
      </c>
      <c r="AA12">
        <v>0.16860073804855349</v>
      </c>
      <c r="AB12">
        <v>15.89517211914062</v>
      </c>
      <c r="AC12">
        <v>2.694994211196899E-3</v>
      </c>
      <c r="AD12">
        <v>7.9531825562192298</v>
      </c>
      <c r="AE12">
        <v>-0.19156122656850669</v>
      </c>
      <c r="AF12">
        <v>8.2963573062144746E-5</v>
      </c>
      <c r="AG12">
        <v>0.1173571110969663</v>
      </c>
      <c r="AH12">
        <v>6.7987635596317361E-2</v>
      </c>
      <c r="AI12">
        <v>1.0203321453592189E-2</v>
      </c>
      <c r="AJ12">
        <v>7.9531825562192298</v>
      </c>
      <c r="AK12">
        <v>0.19156122656850669</v>
      </c>
      <c r="AL12">
        <v>8.2963573062144746E-5</v>
      </c>
      <c r="AM12">
        <v>0.1173571110969663</v>
      </c>
      <c r="AN12">
        <v>6.7987635596317361E-2</v>
      </c>
      <c r="AO12">
        <v>1.0203321453592189E-2</v>
      </c>
      <c r="AP12">
        <v>353</v>
      </c>
      <c r="AQ12">
        <v>35.299999999999997</v>
      </c>
    </row>
    <row r="13" spans="6:43" x14ac:dyDescent="0.3">
      <c r="F13" t="s">
        <v>208</v>
      </c>
      <c r="H13">
        <v>10</v>
      </c>
      <c r="I13">
        <v>250</v>
      </c>
      <c r="J13">
        <v>40</v>
      </c>
      <c r="K13">
        <v>0</v>
      </c>
      <c r="L13">
        <v>2.364862606498122</v>
      </c>
      <c r="M13">
        <v>0.29543668990030542</v>
      </c>
      <c r="N13">
        <v>7.9575581113800746</v>
      </c>
      <c r="O13">
        <v>11.758423756097111</v>
      </c>
      <c r="P13">
        <v>6.32452581674998</v>
      </c>
      <c r="Q13">
        <v>6.459378546885862</v>
      </c>
      <c r="R13">
        <v>6.777996554977811E-2</v>
      </c>
      <c r="S13">
        <v>1.508835499428624E-2</v>
      </c>
      <c r="T13">
        <v>8.0940067458806757E-3</v>
      </c>
      <c r="U13">
        <v>2.976677180279816</v>
      </c>
      <c r="V13">
        <v>0.47894352682797631</v>
      </c>
      <c r="W13">
        <v>5.0778578561308284E-3</v>
      </c>
      <c r="X13" s="8">
        <v>0.27231740951538091</v>
      </c>
      <c r="Y13">
        <v>7.488076388835907E-2</v>
      </c>
      <c r="Z13">
        <v>3.7192344665527337E-2</v>
      </c>
      <c r="AA13">
        <v>12.3793830871582</v>
      </c>
      <c r="AB13">
        <v>2.6899328231811519</v>
      </c>
      <c r="AC13">
        <v>2.14686393737793E-2</v>
      </c>
      <c r="AD13">
        <v>2.8661269945887639E-2</v>
      </c>
      <c r="AE13">
        <v>5.1071364898441628E-2</v>
      </c>
      <c r="AF13">
        <v>1.0171470484526489E-3</v>
      </c>
      <c r="AG13">
        <v>0.25315273900860358</v>
      </c>
      <c r="AH13">
        <v>7.5727974033963807E-2</v>
      </c>
      <c r="AI13">
        <v>7.8612173280646631E-4</v>
      </c>
      <c r="AJ13">
        <v>2.8661269945887639E-2</v>
      </c>
      <c r="AK13">
        <v>5.1071364898441628E-2</v>
      </c>
      <c r="AL13">
        <v>1.0171470484526489E-3</v>
      </c>
      <c r="AM13">
        <v>0.25315273900860358</v>
      </c>
      <c r="AN13">
        <v>7.5727974033963807E-2</v>
      </c>
      <c r="AO13">
        <v>7.8612173280646631E-4</v>
      </c>
      <c r="AP13">
        <v>1048</v>
      </c>
      <c r="AQ13">
        <v>104.8</v>
      </c>
    </row>
    <row r="14" spans="6:43" x14ac:dyDescent="0.3">
      <c r="F14" t="s">
        <v>209</v>
      </c>
      <c r="H14">
        <v>10</v>
      </c>
      <c r="I14">
        <v>250</v>
      </c>
      <c r="J14">
        <v>40</v>
      </c>
      <c r="K14">
        <v>0</v>
      </c>
      <c r="L14">
        <v>2.4064267698662261</v>
      </c>
      <c r="M14">
        <v>0.33411001027961168</v>
      </c>
      <c r="N14">
        <v>7.9497626312471024</v>
      </c>
      <c r="O14">
        <v>5.421440828000617</v>
      </c>
      <c r="P14">
        <v>6.0608023717456643</v>
      </c>
      <c r="Q14">
        <v>6.4611191542252246</v>
      </c>
      <c r="R14">
        <v>2.3894933660264829E-2</v>
      </c>
      <c r="S14">
        <v>2.5525549185877659E-2</v>
      </c>
      <c r="T14">
        <v>1.005526554633746E-2</v>
      </c>
      <c r="U14">
        <v>1.193899457078063</v>
      </c>
      <c r="V14">
        <v>0.5239676804794805</v>
      </c>
      <c r="W14">
        <v>4.4734989394086943E-3</v>
      </c>
      <c r="X14" s="8">
        <v>0.1135342121124268</v>
      </c>
      <c r="Y14">
        <v>0.1098687946796417</v>
      </c>
      <c r="Z14">
        <v>4.1637897491455078E-2</v>
      </c>
      <c r="AA14">
        <v>4.8256826400756836</v>
      </c>
      <c r="AB14">
        <v>2.6082830429077148</v>
      </c>
      <c r="AC14">
        <v>1.699924468994141E-2</v>
      </c>
      <c r="AD14">
        <v>9.9296325820017184E-3</v>
      </c>
      <c r="AE14">
        <v>7.6398636378825338E-2</v>
      </c>
      <c r="AF14">
        <v>1.264851041817843E-3</v>
      </c>
      <c r="AG14">
        <v>0.22021811082246251</v>
      </c>
      <c r="AH14">
        <v>8.6451866987466972E-2</v>
      </c>
      <c r="AI14">
        <v>6.9237214677944246E-4</v>
      </c>
      <c r="AJ14">
        <v>9.9296325820017184E-3</v>
      </c>
      <c r="AK14">
        <v>7.6398636378825338E-2</v>
      </c>
      <c r="AL14">
        <v>1.264851041817843E-3</v>
      </c>
      <c r="AM14">
        <v>0.22021811082246251</v>
      </c>
      <c r="AN14">
        <v>8.6451866987466972E-2</v>
      </c>
      <c r="AO14">
        <v>6.9237214677944246E-4</v>
      </c>
      <c r="AP14">
        <v>851</v>
      </c>
      <c r="AQ14">
        <v>85.1</v>
      </c>
    </row>
    <row r="15" spans="6:43" x14ac:dyDescent="0.3">
      <c r="F15" t="s">
        <v>210</v>
      </c>
      <c r="H15">
        <v>10</v>
      </c>
      <c r="I15">
        <v>250</v>
      </c>
      <c r="J15">
        <v>40</v>
      </c>
      <c r="K15">
        <v>0</v>
      </c>
      <c r="L15">
        <v>2.7087512128726789</v>
      </c>
      <c r="M15">
        <v>0.28786219034380128</v>
      </c>
      <c r="N15">
        <v>7.9269100174659171</v>
      </c>
      <c r="O15">
        <v>-1.6710679499683041</v>
      </c>
      <c r="P15">
        <v>6.1604166824510127</v>
      </c>
      <c r="Q15">
        <v>6.4746624295820654</v>
      </c>
      <c r="R15">
        <v>6.2824637206903039E-2</v>
      </c>
      <c r="S15">
        <v>1.5518315971837591E-2</v>
      </c>
      <c r="T15">
        <v>7.1348763691916556E-3</v>
      </c>
      <c r="U15">
        <v>0.15274479943175659</v>
      </c>
      <c r="V15">
        <v>0.35593975823325891</v>
      </c>
      <c r="W15">
        <v>3.2230072036448492E-3</v>
      </c>
      <c r="X15" s="8">
        <v>0.26138854026794428</v>
      </c>
      <c r="Y15">
        <v>6.0237586498260498E-2</v>
      </c>
      <c r="Z15">
        <v>3.4603595733642578E-2</v>
      </c>
      <c r="AA15">
        <v>0.83450651168823242</v>
      </c>
      <c r="AB15">
        <v>1.9148344993591311</v>
      </c>
      <c r="AC15">
        <v>1.714324951171875E-2</v>
      </c>
      <c r="AD15">
        <v>2.319321054969696E-2</v>
      </c>
      <c r="AE15">
        <v>5.3908837257521262E-2</v>
      </c>
      <c r="AF15">
        <v>9.0008292682405649E-4</v>
      </c>
      <c r="AG15">
        <v>-9.1405498761827048E-2</v>
      </c>
      <c r="AH15">
        <v>5.7778519957458953E-2</v>
      </c>
      <c r="AI15">
        <v>4.9778768216845743E-4</v>
      </c>
      <c r="AJ15">
        <v>2.319321054969696E-2</v>
      </c>
      <c r="AK15">
        <v>5.3908837257521262E-2</v>
      </c>
      <c r="AL15">
        <v>9.0008292682405649E-4</v>
      </c>
      <c r="AM15">
        <v>9.1405498761827048E-2</v>
      </c>
      <c r="AN15">
        <v>5.7778519957458953E-2</v>
      </c>
      <c r="AO15">
        <v>4.9778768216845743E-4</v>
      </c>
      <c r="AP15">
        <v>721</v>
      </c>
      <c r="AQ15">
        <v>72.099999999999994</v>
      </c>
    </row>
    <row r="16" spans="6:43" x14ac:dyDescent="0.3">
      <c r="F16" t="s">
        <v>211</v>
      </c>
      <c r="H16">
        <v>10</v>
      </c>
      <c r="I16">
        <v>250</v>
      </c>
      <c r="J16">
        <v>40</v>
      </c>
      <c r="K16">
        <v>0</v>
      </c>
      <c r="L16">
        <v>2.7404076304942042</v>
      </c>
      <c r="M16">
        <v>0.32468841136352011</v>
      </c>
      <c r="N16">
        <v>7.9271919844456598</v>
      </c>
      <c r="O16">
        <v>-2.23845798882365</v>
      </c>
      <c r="P16">
        <v>5.9922277235947021</v>
      </c>
      <c r="Q16">
        <v>6.4756628057658201</v>
      </c>
      <c r="R16">
        <v>3.2527956255615657E-2</v>
      </c>
      <c r="S16">
        <v>9.8031060722265709E-3</v>
      </c>
      <c r="T16">
        <v>7.3977671043339464E-3</v>
      </c>
      <c r="U16">
        <v>0.10093768855423731</v>
      </c>
      <c r="V16">
        <v>0.43630303334641429</v>
      </c>
      <c r="W16">
        <v>3.4228952030720479E-3</v>
      </c>
      <c r="X16" s="8">
        <v>0.14070820808410639</v>
      </c>
      <c r="Y16">
        <v>4.5778810977935791E-2</v>
      </c>
      <c r="Z16">
        <v>3.3519744873046882E-2</v>
      </c>
      <c r="AA16">
        <v>0.47479903697967529</v>
      </c>
      <c r="AB16">
        <v>2.1562786102294922</v>
      </c>
      <c r="AC16">
        <v>1.5275955200195311E-2</v>
      </c>
      <c r="AD16">
        <v>1.186975101574564E-2</v>
      </c>
      <c r="AE16">
        <v>3.019234973942771E-2</v>
      </c>
      <c r="AF16">
        <v>9.3321407111742404E-4</v>
      </c>
      <c r="AG16">
        <v>-4.5092509691138691E-2</v>
      </c>
      <c r="AH16">
        <v>7.2811490729641146E-2</v>
      </c>
      <c r="AI16">
        <v>5.2857835649261422E-4</v>
      </c>
      <c r="AJ16">
        <v>1.186975101574564E-2</v>
      </c>
      <c r="AK16">
        <v>3.019234973942771E-2</v>
      </c>
      <c r="AL16">
        <v>9.3321407111742404E-4</v>
      </c>
      <c r="AM16">
        <v>4.5092509691138691E-2</v>
      </c>
      <c r="AN16">
        <v>7.2811490729641146E-2</v>
      </c>
      <c r="AO16">
        <v>5.2857835649261422E-4</v>
      </c>
      <c r="AP16">
        <v>631</v>
      </c>
      <c r="AQ16">
        <v>63.1</v>
      </c>
    </row>
    <row r="17" spans="6:43" s="12" customFormat="1" x14ac:dyDescent="0.3">
      <c r="F17" s="12" t="s">
        <v>212</v>
      </c>
      <c r="H17" s="12">
        <v>10</v>
      </c>
      <c r="I17" s="12">
        <v>250</v>
      </c>
      <c r="J17" s="12">
        <v>40</v>
      </c>
      <c r="K17" s="12">
        <v>0</v>
      </c>
      <c r="L17" s="12">
        <v>2.6139041570385109</v>
      </c>
      <c r="M17" s="12">
        <v>5.6027937454470038</v>
      </c>
      <c r="N17" s="12">
        <v>7.9364088653947746</v>
      </c>
      <c r="O17" s="12">
        <v>-2.3913872826612739</v>
      </c>
      <c r="P17" s="12">
        <v>5.4022440088993058</v>
      </c>
      <c r="Q17" s="12">
        <v>6.4783979346307268</v>
      </c>
      <c r="R17" s="12">
        <v>0.1735706821324513</v>
      </c>
      <c r="S17" s="12">
        <v>1.0952000094088361</v>
      </c>
      <c r="T17" s="12">
        <v>7.0624688289970192E-3</v>
      </c>
      <c r="U17" s="12">
        <v>8.4847252135867968E-2</v>
      </c>
      <c r="V17" s="12">
        <v>0.49479920003552041</v>
      </c>
      <c r="W17" s="12">
        <v>2.686306970031855E-3</v>
      </c>
      <c r="X17" s="8">
        <v>0.63693070411682129</v>
      </c>
      <c r="Y17" s="12">
        <v>3.569282054901123</v>
      </c>
      <c r="Z17" s="12">
        <v>3.0721664428710941E-2</v>
      </c>
      <c r="AA17" s="12">
        <v>0.45479536056518549</v>
      </c>
      <c r="AB17" s="12">
        <v>2.743390560150146</v>
      </c>
      <c r="AC17" s="12">
        <v>1.220369338989258E-2</v>
      </c>
      <c r="AD17" s="12">
        <v>6.6402848652684573E-2</v>
      </c>
      <c r="AE17" s="12">
        <v>0.19547391161754399</v>
      </c>
      <c r="AF17" s="12">
        <v>8.8988218081752224E-4</v>
      </c>
      <c r="AG17" s="12">
        <v>-3.5480347642162353E-2</v>
      </c>
      <c r="AH17" s="12">
        <v>9.1591420013686961E-2</v>
      </c>
      <c r="AI17" s="12">
        <v>4.1465606113388231E-4</v>
      </c>
      <c r="AJ17" s="12">
        <v>6.6402848652684573E-2</v>
      </c>
      <c r="AK17" s="12">
        <v>0.19547391161754399</v>
      </c>
      <c r="AL17" s="12">
        <v>8.8988218081752224E-4</v>
      </c>
      <c r="AM17" s="12">
        <v>3.5480347642162353E-2</v>
      </c>
      <c r="AN17" s="12">
        <v>9.1591420013686961E-2</v>
      </c>
      <c r="AO17" s="12">
        <v>4.1465606113388231E-4</v>
      </c>
      <c r="AP17" s="12">
        <v>836</v>
      </c>
      <c r="AQ17" s="12">
        <v>83.6</v>
      </c>
    </row>
    <row r="18" spans="6:43" x14ac:dyDescent="0.3">
      <c r="F18" t="s">
        <v>213</v>
      </c>
      <c r="H18">
        <v>10</v>
      </c>
      <c r="I18">
        <v>250</v>
      </c>
      <c r="J18">
        <v>40</v>
      </c>
      <c r="K18">
        <v>0</v>
      </c>
      <c r="L18">
        <v>3.963019604370837</v>
      </c>
      <c r="M18">
        <v>0.60556516246345671</v>
      </c>
      <c r="N18">
        <v>7.9285661648034687</v>
      </c>
      <c r="O18">
        <v>-2.3871632446074229</v>
      </c>
      <c r="P18">
        <v>5.4026446161023376</v>
      </c>
      <c r="Q18">
        <v>6.4823043647603544</v>
      </c>
      <c r="R18">
        <v>6.6598705110077261E-2</v>
      </c>
      <c r="S18">
        <v>0.1146104029008015</v>
      </c>
      <c r="T18">
        <v>6.6021760949541933E-3</v>
      </c>
      <c r="U18">
        <v>7.3561933932942664E-2</v>
      </c>
      <c r="V18">
        <v>0.37758892469095712</v>
      </c>
      <c r="W18">
        <v>3.350921117063318E-3</v>
      </c>
      <c r="X18" s="8">
        <v>0.24485039710998541</v>
      </c>
      <c r="Y18">
        <v>0.35349375009536738</v>
      </c>
      <c r="Z18">
        <v>3.057050704956055E-2</v>
      </c>
      <c r="AA18">
        <v>0.35930180549621582</v>
      </c>
      <c r="AB18">
        <v>1.9286456108093259</v>
      </c>
      <c r="AC18">
        <v>1.54876708984375E-2</v>
      </c>
      <c r="AD18">
        <v>1.6805040539447539E-2</v>
      </c>
      <c r="AE18">
        <v>0.18926188295667981</v>
      </c>
      <c r="AF18">
        <v>8.3270744769244748E-4</v>
      </c>
      <c r="AG18">
        <v>-3.0815627753618569E-2</v>
      </c>
      <c r="AH18">
        <v>6.9889646926908786E-2</v>
      </c>
      <c r="AI18">
        <v>5.1693362861513815E-4</v>
      </c>
      <c r="AJ18">
        <v>1.6805040539447539E-2</v>
      </c>
      <c r="AK18">
        <v>0.18926188295667981</v>
      </c>
      <c r="AL18">
        <v>8.3270744769244748E-4</v>
      </c>
      <c r="AM18">
        <v>3.0815627753618569E-2</v>
      </c>
      <c r="AN18">
        <v>6.9889646926908786E-2</v>
      </c>
      <c r="AO18">
        <v>5.1693362861513815E-4</v>
      </c>
      <c r="AP18">
        <v>657</v>
      </c>
      <c r="AQ18">
        <v>65.7</v>
      </c>
    </row>
    <row r="19" spans="6:43" x14ac:dyDescent="0.3">
      <c r="F19" t="s">
        <v>214</v>
      </c>
      <c r="H19">
        <v>10</v>
      </c>
      <c r="I19">
        <v>250</v>
      </c>
      <c r="J19">
        <v>60</v>
      </c>
      <c r="K19">
        <v>10</v>
      </c>
      <c r="L19">
        <v>5.6981683368704559</v>
      </c>
      <c r="M19">
        <v>0.47303389258623402</v>
      </c>
      <c r="N19">
        <v>8.6356233091213319</v>
      </c>
      <c r="O19">
        <v>-1.9798893660001791</v>
      </c>
      <c r="P19">
        <v>5.4753477885318969</v>
      </c>
      <c r="Q19">
        <v>5.3464210139199739</v>
      </c>
      <c r="R19">
        <v>5.1507340583392708E-2</v>
      </c>
      <c r="S19">
        <v>2.1357490278154329E-2</v>
      </c>
      <c r="T19">
        <v>2.1297459625502491E-2</v>
      </c>
      <c r="U19">
        <v>7.7991474685494902E-2</v>
      </c>
      <c r="V19">
        <v>0.48885814766190638</v>
      </c>
      <c r="W19">
        <v>8.7619021649073658E-3</v>
      </c>
      <c r="X19" s="8">
        <v>0.23905420303344729</v>
      </c>
      <c r="Y19">
        <v>9.0763092041015625E-2</v>
      </c>
      <c r="Z19">
        <v>9.9173545837402344E-2</v>
      </c>
      <c r="AA19">
        <v>0.38935136795043951</v>
      </c>
      <c r="AB19">
        <v>2.7637581825256352</v>
      </c>
      <c r="AC19">
        <v>4.0194034576416023E-2</v>
      </c>
      <c r="AD19">
        <v>9.0392802631172418E-3</v>
      </c>
      <c r="AE19">
        <v>4.5150021199085358E-2</v>
      </c>
      <c r="AF19">
        <v>2.4662330515282161E-3</v>
      </c>
      <c r="AG19">
        <v>-3.9391834728147057E-2</v>
      </c>
      <c r="AH19">
        <v>8.9283487833561673E-2</v>
      </c>
      <c r="AI19">
        <v>1.638835052850276E-3</v>
      </c>
      <c r="AJ19">
        <v>9.0392802631172418E-3</v>
      </c>
      <c r="AK19">
        <v>4.5150021199085358E-2</v>
      </c>
      <c r="AL19">
        <v>2.4662330515282161E-3</v>
      </c>
      <c r="AM19">
        <v>3.9391834728147057E-2</v>
      </c>
      <c r="AN19">
        <v>8.9283487833561673E-2</v>
      </c>
      <c r="AO19">
        <v>1.638835052850276E-3</v>
      </c>
      <c r="AP19">
        <v>879</v>
      </c>
      <c r="AQ19">
        <v>87.9</v>
      </c>
    </row>
    <row r="20" spans="6:43" s="12" customFormat="1" x14ac:dyDescent="0.3">
      <c r="F20" s="12" t="s">
        <v>215</v>
      </c>
      <c r="H20" s="12">
        <v>10</v>
      </c>
      <c r="I20" s="12">
        <v>250</v>
      </c>
      <c r="J20" s="12">
        <v>60</v>
      </c>
      <c r="K20" s="12">
        <v>10</v>
      </c>
      <c r="L20" s="12">
        <v>3.0851822249331882</v>
      </c>
      <c r="M20" s="12">
        <v>3.586168027517215</v>
      </c>
      <c r="N20" s="12">
        <v>8.6756353985610879</v>
      </c>
      <c r="O20" s="12">
        <v>27.28734774992834</v>
      </c>
      <c r="P20" s="12">
        <v>6.2846781379547876</v>
      </c>
      <c r="Q20" s="12">
        <v>5.3253292003081212</v>
      </c>
      <c r="R20" s="12">
        <v>1.256462087004278</v>
      </c>
      <c r="S20" s="12">
        <v>3.4779288389942802</v>
      </c>
      <c r="T20" s="12">
        <v>1.198523553600672E-2</v>
      </c>
      <c r="U20" s="12">
        <v>1.9385225289419501</v>
      </c>
      <c r="V20" s="12">
        <v>0.44569766149566359</v>
      </c>
      <c r="W20" s="12">
        <v>5.0738706946695774E-3</v>
      </c>
      <c r="X20" s="8">
        <v>6.3633792400360107</v>
      </c>
      <c r="Y20" s="12">
        <v>17.688850402832031</v>
      </c>
      <c r="Z20" s="12">
        <v>5.1509857177734382E-2</v>
      </c>
      <c r="AA20" s="12">
        <v>8.7482070922851563</v>
      </c>
      <c r="AB20" s="12">
        <v>2.4397234916687012</v>
      </c>
      <c r="AC20" s="12">
        <v>1.795196533203125E-2</v>
      </c>
      <c r="AD20" s="12">
        <v>0.40725700960224093</v>
      </c>
      <c r="AE20" s="12">
        <v>0.96981759145349622</v>
      </c>
      <c r="AF20" s="12">
        <v>1.3814821607181129E-3</v>
      </c>
      <c r="AG20" s="12">
        <v>7.1041075399020465E-2</v>
      </c>
      <c r="AH20" s="12">
        <v>7.0918136412425128E-2</v>
      </c>
      <c r="AI20" s="12">
        <v>9.5278066459741223E-4</v>
      </c>
      <c r="AJ20" s="12">
        <v>0.40725700960224093</v>
      </c>
      <c r="AK20" s="12">
        <v>0.96981759145349622</v>
      </c>
      <c r="AL20" s="12">
        <v>1.3814821607181129E-3</v>
      </c>
      <c r="AM20" s="12">
        <v>7.1041075399020465E-2</v>
      </c>
      <c r="AN20" s="12">
        <v>7.0918136412425128E-2</v>
      </c>
      <c r="AO20" s="12">
        <v>9.5278066459741223E-4</v>
      </c>
      <c r="AP20" s="12">
        <v>1005</v>
      </c>
      <c r="AQ20" s="12">
        <v>100.5</v>
      </c>
    </row>
    <row r="21" spans="6:43" x14ac:dyDescent="0.3">
      <c r="F21" t="s">
        <v>216</v>
      </c>
      <c r="H21">
        <v>10</v>
      </c>
      <c r="I21">
        <v>250</v>
      </c>
      <c r="J21">
        <v>60</v>
      </c>
      <c r="K21">
        <v>10</v>
      </c>
      <c r="L21">
        <v>1.1864723130531121</v>
      </c>
      <c r="M21">
        <v>9.9137172747384472</v>
      </c>
      <c r="N21">
        <v>8.6851664712586381</v>
      </c>
      <c r="O21">
        <v>25.181518825782739</v>
      </c>
      <c r="P21">
        <v>6.330389325872896</v>
      </c>
      <c r="Q21">
        <v>5.3212012179611907</v>
      </c>
      <c r="R21">
        <v>7.0025244517895047E-2</v>
      </c>
      <c r="S21">
        <v>0.39556902279394102</v>
      </c>
      <c r="T21">
        <v>1.077519898838674E-2</v>
      </c>
      <c r="U21">
        <v>2.895010134606955</v>
      </c>
      <c r="V21">
        <v>0.51006174811019456</v>
      </c>
      <c r="W21">
        <v>3.695229604563084E-3</v>
      </c>
      <c r="X21" s="8">
        <v>0.31536960601806641</v>
      </c>
      <c r="Y21">
        <v>1.5431022644042971</v>
      </c>
      <c r="Z21">
        <v>5.2564620971679688E-2</v>
      </c>
      <c r="AA21">
        <v>12.085451126098629</v>
      </c>
      <c r="AB21">
        <v>2.4075498580932622</v>
      </c>
      <c r="AC21">
        <v>1.750087738037109E-2</v>
      </c>
      <c r="AD21">
        <v>5.901970382916167E-2</v>
      </c>
      <c r="AE21">
        <v>3.990118053920165E-2</v>
      </c>
      <c r="AF21">
        <v>1.2406439213392779E-3</v>
      </c>
      <c r="AG21">
        <v>0.1149656680614048</v>
      </c>
      <c r="AH21">
        <v>8.0573519550452333E-2</v>
      </c>
      <c r="AI21">
        <v>6.9443523242274715E-4</v>
      </c>
      <c r="AJ21">
        <v>5.901970382916167E-2</v>
      </c>
      <c r="AK21">
        <v>3.990118053920165E-2</v>
      </c>
      <c r="AL21">
        <v>1.2406439213392779E-3</v>
      </c>
      <c r="AM21">
        <v>0.1149656680614048</v>
      </c>
      <c r="AN21">
        <v>8.0573519550452333E-2</v>
      </c>
      <c r="AO21">
        <v>6.9443523242274715E-4</v>
      </c>
      <c r="AP21">
        <v>985</v>
      </c>
      <c r="AQ21">
        <v>98.5</v>
      </c>
    </row>
    <row r="22" spans="6:43" x14ac:dyDescent="0.3">
      <c r="F22" t="s">
        <v>217</v>
      </c>
      <c r="H22">
        <v>10</v>
      </c>
      <c r="I22">
        <v>250</v>
      </c>
      <c r="J22">
        <v>60</v>
      </c>
      <c r="K22">
        <v>10</v>
      </c>
      <c r="L22">
        <v>0.83295269372957026</v>
      </c>
      <c r="M22">
        <v>10.99713112589971</v>
      </c>
      <c r="N22">
        <v>8.7011773874071991</v>
      </c>
      <c r="O22">
        <v>18.877214952829981</v>
      </c>
      <c r="P22">
        <v>5.8727034862038447</v>
      </c>
      <c r="Q22">
        <v>5.3138597771960869</v>
      </c>
      <c r="R22">
        <v>4.740764980910947E-2</v>
      </c>
      <c r="S22">
        <v>0.1649939829963282</v>
      </c>
      <c r="T22">
        <v>1.8260047925635479E-2</v>
      </c>
      <c r="U22">
        <v>1.633742899340739</v>
      </c>
      <c r="V22">
        <v>0.48919704528897129</v>
      </c>
      <c r="W22">
        <v>6.6441569273912289E-3</v>
      </c>
      <c r="X22" s="8">
        <v>0.2078778147697449</v>
      </c>
      <c r="Y22">
        <v>0.62212753295898438</v>
      </c>
      <c r="Z22">
        <v>8.5543632507324219E-2</v>
      </c>
      <c r="AA22">
        <v>7.8767719268798828</v>
      </c>
      <c r="AB22">
        <v>2.2438254356384282</v>
      </c>
      <c r="AC22">
        <v>3.0681610107421878E-2</v>
      </c>
      <c r="AD22">
        <v>5.6915176775334413E-2</v>
      </c>
      <c r="AE22">
        <v>1.5003365978581949E-2</v>
      </c>
      <c r="AF22">
        <v>2.0985720796891671E-3</v>
      </c>
      <c r="AG22">
        <v>8.6545759182331927E-2</v>
      </c>
      <c r="AH22">
        <v>8.3300143866992957E-2</v>
      </c>
      <c r="AI22">
        <v>1.2503447975620249E-3</v>
      </c>
      <c r="AJ22">
        <v>5.6915176775334413E-2</v>
      </c>
      <c r="AK22">
        <v>1.5003365978581949E-2</v>
      </c>
      <c r="AL22">
        <v>2.0985720796891671E-3</v>
      </c>
      <c r="AM22">
        <v>8.6545759182331927E-2</v>
      </c>
      <c r="AN22">
        <v>8.3300143866992957E-2</v>
      </c>
      <c r="AO22">
        <v>1.2503447975620249E-3</v>
      </c>
      <c r="AP22">
        <v>787</v>
      </c>
      <c r="AQ22">
        <v>78.7</v>
      </c>
    </row>
    <row r="23" spans="6:43" x14ac:dyDescent="0.3">
      <c r="F23" t="s">
        <v>218</v>
      </c>
      <c r="H23">
        <v>10</v>
      </c>
      <c r="I23">
        <v>250</v>
      </c>
      <c r="J23">
        <v>60</v>
      </c>
      <c r="K23">
        <v>10</v>
      </c>
      <c r="L23">
        <v>1.9313768643992291</v>
      </c>
      <c r="M23">
        <v>7.5720829262052263</v>
      </c>
      <c r="N23">
        <v>8.693848536355155</v>
      </c>
      <c r="O23">
        <v>1.943049165691648</v>
      </c>
      <c r="P23">
        <v>5.3217866591044833</v>
      </c>
      <c r="Q23">
        <v>5.3197562490190782</v>
      </c>
      <c r="R23">
        <v>3.4371409408109628E-2</v>
      </c>
      <c r="S23">
        <v>0.20383259976318541</v>
      </c>
      <c r="T23">
        <v>1.477610459923067E-2</v>
      </c>
      <c r="U23">
        <v>0.38310963994897329</v>
      </c>
      <c r="V23">
        <v>0.49597940975389448</v>
      </c>
      <c r="W23">
        <v>4.8819828342297799E-3</v>
      </c>
      <c r="X23" s="8">
        <v>0.1226956844329834</v>
      </c>
      <c r="Y23">
        <v>0.78030204772949219</v>
      </c>
      <c r="Z23">
        <v>6.6997528076171875E-2</v>
      </c>
      <c r="AA23">
        <v>1.6981828212738039</v>
      </c>
      <c r="AB23">
        <v>2.3561816215515141</v>
      </c>
      <c r="AC23">
        <v>1.854610443115234E-2</v>
      </c>
      <c r="AD23">
        <v>1.7796324498689248E-2</v>
      </c>
      <c r="AE23">
        <v>2.691896031114081E-2</v>
      </c>
      <c r="AF23">
        <v>1.699604558032186E-3</v>
      </c>
      <c r="AG23">
        <v>0.19716929798459401</v>
      </c>
      <c r="AH23">
        <v>9.3197912942521971E-2</v>
      </c>
      <c r="AI23">
        <v>9.1770799369425614E-4</v>
      </c>
      <c r="AJ23">
        <v>1.7796324498689248E-2</v>
      </c>
      <c r="AK23">
        <v>2.691896031114081E-2</v>
      </c>
      <c r="AL23">
        <v>1.699604558032186E-3</v>
      </c>
      <c r="AM23">
        <v>0.19716929798459401</v>
      </c>
      <c r="AN23">
        <v>9.3197912942521971E-2</v>
      </c>
      <c r="AO23">
        <v>9.1770799369425614E-4</v>
      </c>
      <c r="AP23">
        <v>700</v>
      </c>
      <c r="AQ23">
        <v>70</v>
      </c>
    </row>
    <row r="24" spans="6:43" x14ac:dyDescent="0.3">
      <c r="F24" t="s">
        <v>219</v>
      </c>
      <c r="H24">
        <v>10</v>
      </c>
      <c r="I24">
        <v>250</v>
      </c>
      <c r="J24">
        <v>60</v>
      </c>
      <c r="K24">
        <v>10</v>
      </c>
      <c r="L24">
        <v>3.2017924214288391</v>
      </c>
      <c r="M24">
        <v>2.811909006762614</v>
      </c>
      <c r="N24">
        <v>8.6879353270552677</v>
      </c>
      <c r="O24">
        <v>-0.52965016799124842</v>
      </c>
      <c r="P24">
        <v>5.4420336841987584</v>
      </c>
      <c r="Q24">
        <v>5.3224647122044706</v>
      </c>
      <c r="R24">
        <v>0.22561114061771989</v>
      </c>
      <c r="S24">
        <v>1.2773101869455701</v>
      </c>
      <c r="T24">
        <v>1.072057560338196E-2</v>
      </c>
      <c r="U24">
        <v>0.1935965267793314</v>
      </c>
      <c r="V24">
        <v>0.52582070987864649</v>
      </c>
      <c r="W24">
        <v>4.4872192206950844E-3</v>
      </c>
      <c r="X24" s="8">
        <v>0.84891223907470703</v>
      </c>
      <c r="Y24">
        <v>4.101895272731781</v>
      </c>
      <c r="Z24">
        <v>4.6084403991699219E-2</v>
      </c>
      <c r="AA24">
        <v>0.93930815905332565</v>
      </c>
      <c r="AB24">
        <v>2.4422132968902588</v>
      </c>
      <c r="AC24">
        <v>1.7038345336914059E-2</v>
      </c>
      <c r="AD24">
        <v>7.046401231627572E-2</v>
      </c>
      <c r="AE24">
        <v>0.45425018514953752</v>
      </c>
      <c r="AF24">
        <v>1.233961257745187E-3</v>
      </c>
      <c r="AG24">
        <v>-0.36551772939781307</v>
      </c>
      <c r="AH24">
        <v>9.6622097618652314E-2</v>
      </c>
      <c r="AI24">
        <v>8.4307167136417837E-4</v>
      </c>
      <c r="AJ24">
        <v>7.046401231627572E-2</v>
      </c>
      <c r="AK24">
        <v>0.45425018514953752</v>
      </c>
      <c r="AL24">
        <v>1.233961257745187E-3</v>
      </c>
      <c r="AM24">
        <v>0.36551772939781307</v>
      </c>
      <c r="AN24">
        <v>9.6622097618652314E-2</v>
      </c>
      <c r="AO24">
        <v>8.4307167136417837E-4</v>
      </c>
      <c r="AP24">
        <v>868</v>
      </c>
      <c r="AQ24">
        <v>86.8</v>
      </c>
    </row>
    <row r="25" spans="6:43" s="12" customFormat="1" x14ac:dyDescent="0.3">
      <c r="F25" s="12" t="s">
        <v>220</v>
      </c>
      <c r="H25" s="12">
        <v>10</v>
      </c>
      <c r="I25" s="12">
        <v>250</v>
      </c>
      <c r="J25" s="12">
        <v>60</v>
      </c>
      <c r="K25" s="12">
        <v>10</v>
      </c>
      <c r="L25" s="12">
        <v>3.7680039720371168</v>
      </c>
      <c r="M25" s="12">
        <v>-9.6451539574743006E-2</v>
      </c>
      <c r="N25" s="12">
        <v>8.6922888290813738</v>
      </c>
      <c r="O25" s="12">
        <v>-0.28255394897307939</v>
      </c>
      <c r="P25" s="12">
        <v>5.3785041221924992</v>
      </c>
      <c r="Q25" s="12">
        <v>5.3204834082842316</v>
      </c>
      <c r="R25" s="12">
        <v>8.2681535808695361E-2</v>
      </c>
      <c r="S25" s="12">
        <v>0.25155315753826202</v>
      </c>
      <c r="T25" s="12">
        <v>8.7591288321915428E-3</v>
      </c>
      <c r="U25" s="12">
        <v>0.25674544631295848</v>
      </c>
      <c r="V25" s="12">
        <v>0.45216501952678562</v>
      </c>
      <c r="W25" s="12">
        <v>2.869737271010852E-3</v>
      </c>
      <c r="X25" s="8">
        <v>0.31921982765197748</v>
      </c>
      <c r="Y25" s="12">
        <v>0.88880279660224915</v>
      </c>
      <c r="Z25" s="12">
        <v>3.9854049682617188E-2</v>
      </c>
      <c r="AA25" s="12">
        <v>1.0481230616569519</v>
      </c>
      <c r="AB25" s="12">
        <v>2.4183568954467769</v>
      </c>
      <c r="AC25" s="12">
        <v>1.1357784271240229E-2</v>
      </c>
      <c r="AD25" s="12">
        <v>2.1943059620501089E-2</v>
      </c>
      <c r="AE25" s="12">
        <v>-2.6080781981020258</v>
      </c>
      <c r="AF25" s="12">
        <v>1.00768957456712E-3</v>
      </c>
      <c r="AG25" s="12">
        <v>-0.908659911659632</v>
      </c>
      <c r="AH25" s="12">
        <v>8.406891753807276E-2</v>
      </c>
      <c r="AI25" s="12">
        <v>5.3937528806922714E-4</v>
      </c>
      <c r="AJ25" s="12">
        <v>2.1943059620501089E-2</v>
      </c>
      <c r="AK25" s="12">
        <v>2.6080781981020258</v>
      </c>
      <c r="AL25" s="12">
        <v>1.00768957456712E-3</v>
      </c>
      <c r="AM25" s="12">
        <v>0.908659911659632</v>
      </c>
      <c r="AN25" s="12">
        <v>8.406891753807276E-2</v>
      </c>
      <c r="AO25" s="12">
        <v>5.3937528806922714E-4</v>
      </c>
      <c r="AP25" s="12">
        <v>523</v>
      </c>
      <c r="AQ25" s="12">
        <v>52.3</v>
      </c>
    </row>
    <row r="26" spans="6:43" x14ac:dyDescent="0.3">
      <c r="F26" t="s">
        <v>221</v>
      </c>
      <c r="H26">
        <v>10</v>
      </c>
      <c r="I26">
        <v>250</v>
      </c>
      <c r="J26">
        <v>80</v>
      </c>
      <c r="K26">
        <v>15</v>
      </c>
      <c r="L26">
        <v>14.26468803616067</v>
      </c>
      <c r="M26">
        <v>-0.44430369421679983</v>
      </c>
      <c r="N26">
        <v>9.382068636954104</v>
      </c>
      <c r="O26">
        <v>-1.3441777032148241</v>
      </c>
      <c r="P26">
        <v>5.1696894800498692</v>
      </c>
      <c r="Q26">
        <v>3.66482987557217</v>
      </c>
      <c r="R26">
        <v>1.038883605447221</v>
      </c>
      <c r="S26">
        <v>1.697921272340547</v>
      </c>
      <c r="T26">
        <v>9.5037040322813616E-3</v>
      </c>
      <c r="U26">
        <v>6.635780132195683E-2</v>
      </c>
      <c r="V26">
        <v>0.37279831021616372</v>
      </c>
      <c r="W26">
        <v>2.869774976626588E-3</v>
      </c>
      <c r="X26" s="8">
        <v>4.5817909240722656</v>
      </c>
      <c r="Y26">
        <v>4.5128612518310547</v>
      </c>
      <c r="Z26">
        <v>4.0507316589355469E-2</v>
      </c>
      <c r="AA26">
        <v>0.37053930759429932</v>
      </c>
      <c r="AB26">
        <v>1.8314356803894041</v>
      </c>
      <c r="AC26">
        <v>1.078343391418457E-2</v>
      </c>
      <c r="AD26">
        <v>7.2829044898400475E-2</v>
      </c>
      <c r="AE26">
        <v>-3.8215330964861161</v>
      </c>
      <c r="AF26">
        <v>1.01296466696568E-3</v>
      </c>
      <c r="AG26">
        <v>-4.9366836812760058E-2</v>
      </c>
      <c r="AH26">
        <v>7.2112321572661939E-2</v>
      </c>
      <c r="AI26">
        <v>7.8305817024550031E-4</v>
      </c>
      <c r="AJ26">
        <v>7.2829044898400475E-2</v>
      </c>
      <c r="AK26">
        <v>3.8215330964861161</v>
      </c>
      <c r="AL26">
        <v>1.01296466696568E-3</v>
      </c>
      <c r="AM26">
        <v>4.9366836812760058E-2</v>
      </c>
      <c r="AN26">
        <v>7.2112321572661939E-2</v>
      </c>
      <c r="AO26">
        <v>7.8305817024550031E-4</v>
      </c>
      <c r="AP26">
        <v>653</v>
      </c>
      <c r="AQ26">
        <v>65.3</v>
      </c>
    </row>
    <row r="27" spans="6:43" ht="15" customHeight="1" x14ac:dyDescent="0.3">
      <c r="F27" t="s">
        <v>222</v>
      </c>
      <c r="H27">
        <v>10</v>
      </c>
      <c r="I27">
        <v>250</v>
      </c>
      <c r="J27">
        <v>80</v>
      </c>
      <c r="K27">
        <v>15</v>
      </c>
      <c r="L27">
        <v>13.043785853101721</v>
      </c>
      <c r="M27">
        <v>2.1537023679676661</v>
      </c>
      <c r="N27">
        <v>9.3904549265764974</v>
      </c>
      <c r="O27">
        <v>-1.3723179961333549</v>
      </c>
      <c r="P27">
        <v>5.0744118708535648</v>
      </c>
      <c r="Q27">
        <v>3.662311010802819</v>
      </c>
      <c r="R27">
        <v>0.26976754381063822</v>
      </c>
      <c r="S27">
        <v>1.361543056112088</v>
      </c>
      <c r="T27">
        <v>8.4783056573243306E-3</v>
      </c>
      <c r="U27">
        <v>8.3386953791221324E-2</v>
      </c>
      <c r="V27">
        <v>0.42790967070067809</v>
      </c>
      <c r="W27">
        <v>2.3370348647166151E-3</v>
      </c>
      <c r="X27" s="8">
        <v>0.89506912231445313</v>
      </c>
      <c r="Y27">
        <v>4.3464824706315994</v>
      </c>
      <c r="Z27">
        <v>4.1487693786621087E-2</v>
      </c>
      <c r="AA27">
        <v>0.43272101879119867</v>
      </c>
      <c r="AB27">
        <v>2.381212711334229</v>
      </c>
      <c r="AC27">
        <v>1.0842800140380859E-2</v>
      </c>
      <c r="AD27">
        <v>2.0681690641715759E-2</v>
      </c>
      <c r="AE27">
        <v>0.63218719371929888</v>
      </c>
      <c r="AF27">
        <v>9.0286420877537705E-4</v>
      </c>
      <c r="AG27">
        <v>-6.076357959756596E-2</v>
      </c>
      <c r="AH27">
        <v>8.4326948933433649E-2</v>
      </c>
      <c r="AI27">
        <v>6.3813118487834593E-4</v>
      </c>
      <c r="AJ27">
        <v>2.0681690641715759E-2</v>
      </c>
      <c r="AK27">
        <v>0.63218719371929888</v>
      </c>
      <c r="AL27">
        <v>9.0286420877537705E-4</v>
      </c>
      <c r="AM27">
        <v>6.076357959756596E-2</v>
      </c>
      <c r="AN27">
        <v>8.4326948933433649E-2</v>
      </c>
      <c r="AO27">
        <v>6.3813118487834593E-4</v>
      </c>
      <c r="AP27">
        <v>1057</v>
      </c>
      <c r="AQ27">
        <v>105.7</v>
      </c>
    </row>
    <row r="28" spans="6:43" x14ac:dyDescent="0.3">
      <c r="F28" t="s">
        <v>223</v>
      </c>
      <c r="H28">
        <v>10</v>
      </c>
      <c r="I28">
        <v>250</v>
      </c>
      <c r="J28">
        <v>80</v>
      </c>
      <c r="K28">
        <v>15</v>
      </c>
      <c r="L28">
        <v>7.9753300543270154</v>
      </c>
      <c r="M28">
        <v>6.7800437047464222</v>
      </c>
      <c r="N28">
        <v>9.4030250232964399</v>
      </c>
      <c r="O28">
        <v>-1.32575692550322</v>
      </c>
      <c r="P28">
        <v>5.3950435162745149</v>
      </c>
      <c r="Q28">
        <v>3.6573720154404352</v>
      </c>
      <c r="R28">
        <v>1.030823717218073</v>
      </c>
      <c r="S28">
        <v>1.670621052841387</v>
      </c>
      <c r="T28">
        <v>1.122471204135643E-2</v>
      </c>
      <c r="U28">
        <v>8.5608881707111659E-2</v>
      </c>
      <c r="V28">
        <v>0.4321952704577513</v>
      </c>
      <c r="W28">
        <v>3.687770897181428E-3</v>
      </c>
      <c r="X28" s="8">
        <v>5.7333893775939941</v>
      </c>
      <c r="Y28">
        <v>8.2569308280944824</v>
      </c>
      <c r="Z28">
        <v>4.9201011657714837E-2</v>
      </c>
      <c r="AA28">
        <v>0.37483978271484381</v>
      </c>
      <c r="AB28">
        <v>2.5136463642120361</v>
      </c>
      <c r="AC28">
        <v>1.37019157409668E-2</v>
      </c>
      <c r="AD28">
        <v>0.12925154322093529</v>
      </c>
      <c r="AE28">
        <v>0.2464026967365793</v>
      </c>
      <c r="AF28">
        <v>1.193734145506013E-3</v>
      </c>
      <c r="AG28">
        <v>-6.4573588159546599E-2</v>
      </c>
      <c r="AH28">
        <v>8.010969126643834E-2</v>
      </c>
      <c r="AI28">
        <v>1.0083116734126739E-3</v>
      </c>
      <c r="AJ28">
        <v>0.12925154322093529</v>
      </c>
      <c r="AK28">
        <v>0.2464026967365793</v>
      </c>
      <c r="AL28">
        <v>1.193734145506013E-3</v>
      </c>
      <c r="AM28">
        <v>6.4573588159546599E-2</v>
      </c>
      <c r="AN28">
        <v>8.010969126643834E-2</v>
      </c>
      <c r="AO28">
        <v>1.0083116734126739E-3</v>
      </c>
      <c r="AP28">
        <v>826</v>
      </c>
      <c r="AQ28">
        <v>82.6</v>
      </c>
    </row>
    <row r="29" spans="6:43" x14ac:dyDescent="0.3">
      <c r="F29" t="s">
        <v>224</v>
      </c>
      <c r="H29">
        <v>10</v>
      </c>
      <c r="I29">
        <v>250</v>
      </c>
      <c r="J29">
        <v>80</v>
      </c>
      <c r="K29">
        <v>15</v>
      </c>
      <c r="L29">
        <v>8.4834951958501374</v>
      </c>
      <c r="M29">
        <v>9.2915293553532532</v>
      </c>
      <c r="N29">
        <v>9.4012491441949315</v>
      </c>
      <c r="O29">
        <v>-1.3640284292964731</v>
      </c>
      <c r="P29">
        <v>5.6118491152133334</v>
      </c>
      <c r="Q29">
        <v>3.6574953732794659</v>
      </c>
      <c r="R29">
        <v>1.273294959366521</v>
      </c>
      <c r="S29">
        <v>1.2730790191879791</v>
      </c>
      <c r="T29">
        <v>8.3007147485297823E-3</v>
      </c>
      <c r="U29">
        <v>7.9381192624773916E-2</v>
      </c>
      <c r="V29">
        <v>0.45778745093990969</v>
      </c>
      <c r="W29">
        <v>2.428980256849515E-3</v>
      </c>
      <c r="X29" s="8">
        <v>6.0288910865783691</v>
      </c>
      <c r="Y29">
        <v>3.8882875442504878</v>
      </c>
      <c r="Z29">
        <v>3.9472579956054688E-2</v>
      </c>
      <c r="AA29">
        <v>0.40153384208679199</v>
      </c>
      <c r="AB29">
        <v>2.0400643348693852</v>
      </c>
      <c r="AC29">
        <v>1.0808229446411129E-2</v>
      </c>
      <c r="AD29">
        <v>0.15009084463080469</v>
      </c>
      <c r="AE29">
        <v>0.13701501340621641</v>
      </c>
      <c r="AF29">
        <v>8.8293742897509468E-4</v>
      </c>
      <c r="AG29">
        <v>-5.819614233826232E-2</v>
      </c>
      <c r="AH29">
        <v>8.1575153134263667E-2</v>
      </c>
      <c r="AI29">
        <v>6.641102746417388E-4</v>
      </c>
      <c r="AJ29">
        <v>0.15009084463080469</v>
      </c>
      <c r="AK29">
        <v>0.13701501340621641</v>
      </c>
      <c r="AL29">
        <v>8.8293742897509468E-4</v>
      </c>
      <c r="AM29">
        <v>5.819614233826232E-2</v>
      </c>
      <c r="AN29">
        <v>8.1575153134263667E-2</v>
      </c>
      <c r="AO29">
        <v>6.641102746417388E-4</v>
      </c>
      <c r="AP29">
        <v>831</v>
      </c>
      <c r="AQ29">
        <v>83.1</v>
      </c>
    </row>
    <row r="30" spans="6:43" x14ac:dyDescent="0.3">
      <c r="F30" t="s">
        <v>225</v>
      </c>
      <c r="H30">
        <v>10</v>
      </c>
      <c r="I30">
        <v>250</v>
      </c>
      <c r="J30">
        <v>80</v>
      </c>
      <c r="K30">
        <v>15</v>
      </c>
      <c r="L30">
        <v>7.7477286548734474</v>
      </c>
      <c r="M30">
        <v>15.893654758525351</v>
      </c>
      <c r="N30">
        <v>9.3963508462006189</v>
      </c>
      <c r="O30">
        <v>-1.3511993400705691</v>
      </c>
      <c r="P30">
        <v>5.4270873483621846</v>
      </c>
      <c r="Q30">
        <v>3.657308703548503</v>
      </c>
      <c r="R30">
        <v>7.30248585028523E-2</v>
      </c>
      <c r="S30">
        <v>0.1704596466176346</v>
      </c>
      <c r="T30">
        <v>5.7971697531822566E-3</v>
      </c>
      <c r="U30">
        <v>8.317828974820729E-2</v>
      </c>
      <c r="V30">
        <v>0.36325665204846758</v>
      </c>
      <c r="W30">
        <v>2.0756685990116208E-3</v>
      </c>
      <c r="X30" s="8">
        <v>0.27346563339233398</v>
      </c>
      <c r="Y30">
        <v>0.62677097320556641</v>
      </c>
      <c r="Z30">
        <v>2.862548828125E-2</v>
      </c>
      <c r="AA30">
        <v>0.44787967205047607</v>
      </c>
      <c r="AB30">
        <v>1.7581219673156741</v>
      </c>
      <c r="AC30">
        <v>9.5324516296386719E-3</v>
      </c>
      <c r="AD30">
        <v>9.4253247313867243E-3</v>
      </c>
      <c r="AE30">
        <v>1.0725012541637109E-2</v>
      </c>
      <c r="AF30">
        <v>6.1695969510614033E-4</v>
      </c>
      <c r="AG30">
        <v>-6.1558859068021131E-2</v>
      </c>
      <c r="AH30">
        <v>6.693399769179928E-2</v>
      </c>
      <c r="AI30">
        <v>5.6753989538747536E-4</v>
      </c>
      <c r="AJ30">
        <v>9.4253247313867243E-3</v>
      </c>
      <c r="AK30">
        <v>1.0725012541637109E-2</v>
      </c>
      <c r="AL30">
        <v>6.1695969510614033E-4</v>
      </c>
      <c r="AM30">
        <v>6.1558859068021131E-2</v>
      </c>
      <c r="AN30">
        <v>6.693399769179928E-2</v>
      </c>
      <c r="AO30">
        <v>5.6753989538747536E-4</v>
      </c>
      <c r="AP30">
        <v>795</v>
      </c>
      <c r="AQ30">
        <v>79.5</v>
      </c>
    </row>
    <row r="31" spans="6:43" x14ac:dyDescent="0.3">
      <c r="F31" t="s">
        <v>226</v>
      </c>
      <c r="H31">
        <v>10</v>
      </c>
      <c r="I31">
        <v>250</v>
      </c>
      <c r="J31">
        <v>80</v>
      </c>
      <c r="K31">
        <v>15</v>
      </c>
      <c r="L31">
        <v>8.9681419424108562</v>
      </c>
      <c r="M31">
        <v>15.26700362357291</v>
      </c>
      <c r="N31">
        <v>9.3894398162314836</v>
      </c>
      <c r="O31">
        <v>-1.380416437491282</v>
      </c>
      <c r="P31">
        <v>5.2612334121096964</v>
      </c>
      <c r="Q31">
        <v>3.659289377945679</v>
      </c>
      <c r="R31">
        <v>1.0499572384907121</v>
      </c>
      <c r="S31">
        <v>0.3924659176249129</v>
      </c>
      <c r="T31">
        <v>6.337395500995672E-3</v>
      </c>
      <c r="U31">
        <v>7.3931928868190555E-2</v>
      </c>
      <c r="V31">
        <v>0.39037273136247919</v>
      </c>
      <c r="W31">
        <v>1.4152403998799611E-3</v>
      </c>
      <c r="X31" s="8">
        <v>4.3756093978881836</v>
      </c>
      <c r="Y31">
        <v>1.2999439239501951</v>
      </c>
      <c r="Z31">
        <v>2.7150154113769531E-2</v>
      </c>
      <c r="AA31">
        <v>0.37173449993133539</v>
      </c>
      <c r="AB31">
        <v>1.769894123077393</v>
      </c>
      <c r="AC31">
        <v>6.8373680114746094E-3</v>
      </c>
      <c r="AD31">
        <v>0.1170763403649316</v>
      </c>
      <c r="AE31">
        <v>2.5706807131356708E-2</v>
      </c>
      <c r="AF31">
        <v>6.7494926481559035E-4</v>
      </c>
      <c r="AG31">
        <v>-5.3557699589952497E-2</v>
      </c>
      <c r="AH31">
        <v>7.4197949565203605E-2</v>
      </c>
      <c r="AI31">
        <v>3.8675279643351828E-4</v>
      </c>
      <c r="AJ31">
        <v>0.1170763403649316</v>
      </c>
      <c r="AK31">
        <v>2.5706807131356708E-2</v>
      </c>
      <c r="AL31">
        <v>6.7494926481559035E-4</v>
      </c>
      <c r="AM31">
        <v>5.3557699589952497E-2</v>
      </c>
      <c r="AN31">
        <v>7.4197949565203605E-2</v>
      </c>
      <c r="AO31">
        <v>3.8675279643351828E-4</v>
      </c>
      <c r="AP31">
        <v>666</v>
      </c>
      <c r="AQ31">
        <v>66.599999999999994</v>
      </c>
    </row>
    <row r="32" spans="6:43" s="12" customFormat="1" x14ac:dyDescent="0.3">
      <c r="F32" s="12" t="s">
        <v>227</v>
      </c>
      <c r="H32" s="12">
        <v>10</v>
      </c>
      <c r="I32" s="12">
        <v>250</v>
      </c>
      <c r="J32" s="12">
        <v>80</v>
      </c>
      <c r="K32" s="12">
        <v>15</v>
      </c>
      <c r="L32" s="12">
        <v>6.9505823506735398</v>
      </c>
      <c r="M32" s="12">
        <v>15.236819589052971</v>
      </c>
      <c r="N32" s="12">
        <v>9.4120294442599697</v>
      </c>
      <c r="O32" s="12">
        <v>-1.2918105753675999</v>
      </c>
      <c r="P32" s="12">
        <v>5.3648488086541004</v>
      </c>
      <c r="Q32" s="12">
        <v>3.6531504228574421</v>
      </c>
      <c r="R32" s="12">
        <v>0.28922636546792402</v>
      </c>
      <c r="S32" s="12">
        <v>1.2434745190158949</v>
      </c>
      <c r="T32" s="12">
        <v>1.210288507115408E-2</v>
      </c>
      <c r="U32" s="12">
        <v>7.6856050463860251E-2</v>
      </c>
      <c r="V32" s="12">
        <v>0.43853819861455318</v>
      </c>
      <c r="W32" s="12">
        <v>4.0373430323977794E-3</v>
      </c>
      <c r="X32" s="8">
        <v>1.4893431663513179</v>
      </c>
      <c r="Y32" s="12">
        <v>3.9261741638183589</v>
      </c>
      <c r="Z32" s="12">
        <v>6.1819076538085938E-2</v>
      </c>
      <c r="AA32" s="12">
        <v>0.36814510822296143</v>
      </c>
      <c r="AB32" s="12">
        <v>1.8443770408630371</v>
      </c>
      <c r="AC32" s="12">
        <v>1.8092632293701168E-2</v>
      </c>
      <c r="AD32" s="12">
        <v>4.1611817668759328E-2</v>
      </c>
      <c r="AE32" s="12">
        <v>8.1609847235395536E-2</v>
      </c>
      <c r="AF32" s="12">
        <v>1.28589536856317E-3</v>
      </c>
      <c r="AG32" s="12">
        <v>-5.9494829914974151E-2</v>
      </c>
      <c r="AH32" s="12">
        <v>8.1742881161374417E-2</v>
      </c>
      <c r="AI32" s="12">
        <v>1.105167476032872E-3</v>
      </c>
      <c r="AJ32" s="12">
        <v>4.1611817668759328E-2</v>
      </c>
      <c r="AK32" s="12">
        <v>8.1609847235395536E-2</v>
      </c>
      <c r="AL32" s="12">
        <v>1.28589536856317E-3</v>
      </c>
      <c r="AM32" s="12">
        <v>5.9494829914974151E-2</v>
      </c>
      <c r="AN32" s="12">
        <v>8.1742881161374417E-2</v>
      </c>
      <c r="AO32" s="12">
        <v>1.105167476032872E-3</v>
      </c>
      <c r="AP32" s="12">
        <v>981</v>
      </c>
      <c r="AQ32" s="12">
        <v>98.1</v>
      </c>
    </row>
    <row r="33" spans="6:43" x14ac:dyDescent="0.3">
      <c r="F33" t="s">
        <v>228</v>
      </c>
      <c r="H33">
        <v>10</v>
      </c>
      <c r="I33">
        <v>250</v>
      </c>
      <c r="J33">
        <v>100</v>
      </c>
      <c r="K33">
        <v>15</v>
      </c>
      <c r="L33">
        <v>3.884366005698682</v>
      </c>
      <c r="M33">
        <v>17.9134245970018</v>
      </c>
      <c r="N33">
        <v>11.182720492085609</v>
      </c>
      <c r="O33">
        <v>0.3770121487567466</v>
      </c>
      <c r="P33">
        <v>5.1785241110549656</v>
      </c>
      <c r="Q33">
        <v>5.6079147658143862E-2</v>
      </c>
      <c r="R33">
        <v>0.29587974498870417</v>
      </c>
      <c r="S33">
        <v>0.14166914288259991</v>
      </c>
      <c r="T33">
        <v>7.3559753338657569E-3</v>
      </c>
      <c r="U33">
        <v>7.8612991396663362E-2</v>
      </c>
      <c r="V33">
        <v>0.36678783081351568</v>
      </c>
      <c r="W33">
        <v>6.826589653401707E-4</v>
      </c>
      <c r="X33" s="8">
        <v>1.3901603221893311</v>
      </c>
      <c r="Y33">
        <v>0.52975654602050781</v>
      </c>
      <c r="Z33">
        <v>3.7293434143066413E-2</v>
      </c>
      <c r="AA33">
        <v>0.33666732907295233</v>
      </c>
      <c r="AB33">
        <v>1.901862621307373</v>
      </c>
      <c r="AC33">
        <v>3.3571012318134308E-3</v>
      </c>
      <c r="AD33">
        <v>7.6171953043205648E-2</v>
      </c>
      <c r="AE33">
        <v>7.908546024544702E-3</v>
      </c>
      <c r="AF33">
        <v>6.5779837196787915E-4</v>
      </c>
      <c r="AG33">
        <v>0.20851580421453619</v>
      </c>
      <c r="AH33">
        <v>7.082864208945315E-2</v>
      </c>
      <c r="AI33">
        <v>1.217313375555619E-2</v>
      </c>
      <c r="AJ33">
        <v>7.6171953043205648E-2</v>
      </c>
      <c r="AK33">
        <v>7.908546024544702E-3</v>
      </c>
      <c r="AL33">
        <v>6.5779837196787915E-4</v>
      </c>
      <c r="AM33">
        <v>0.20851580421453619</v>
      </c>
      <c r="AN33">
        <v>7.082864208945315E-2</v>
      </c>
      <c r="AO33">
        <v>1.217313375555619E-2</v>
      </c>
      <c r="AP33">
        <v>753</v>
      </c>
      <c r="AQ33">
        <v>75.3</v>
      </c>
    </row>
    <row r="34" spans="6:43" x14ac:dyDescent="0.3">
      <c r="F34" t="s">
        <v>229</v>
      </c>
      <c r="H34">
        <v>10</v>
      </c>
      <c r="I34">
        <v>250</v>
      </c>
      <c r="J34">
        <v>100</v>
      </c>
      <c r="K34">
        <v>15</v>
      </c>
      <c r="L34">
        <v>3.7681326411527918</v>
      </c>
      <c r="M34">
        <v>9.039628336483009</v>
      </c>
      <c r="N34">
        <v>11.205308931179781</v>
      </c>
      <c r="O34">
        <v>0.37608874805438541</v>
      </c>
      <c r="P34">
        <v>5.485846771970543</v>
      </c>
      <c r="Q34">
        <v>5.3535611497697297E-2</v>
      </c>
      <c r="R34">
        <v>1.4192135766222049</v>
      </c>
      <c r="S34">
        <v>1.2539924711096719</v>
      </c>
      <c r="T34">
        <v>8.0536662554455962E-3</v>
      </c>
      <c r="U34">
        <v>8.4394922904913405E-2</v>
      </c>
      <c r="V34">
        <v>0.53718870564264443</v>
      </c>
      <c r="W34">
        <v>5.82949236052619E-4</v>
      </c>
      <c r="X34" s="8">
        <v>9.6795811653137207</v>
      </c>
      <c r="Y34">
        <v>4.3970699310302734</v>
      </c>
      <c r="Z34">
        <v>4.1876792907714837E-2</v>
      </c>
      <c r="AA34">
        <v>0.44123876094818121</v>
      </c>
      <c r="AB34">
        <v>2.7628216743469238</v>
      </c>
      <c r="AC34">
        <v>3.4237056970596309E-3</v>
      </c>
      <c r="AD34">
        <v>0.37663578004728149</v>
      </c>
      <c r="AE34">
        <v>0.13872168461270551</v>
      </c>
      <c r="AF34">
        <v>7.1873665464372355E-4</v>
      </c>
      <c r="AG34">
        <v>0.2244016162182795</v>
      </c>
      <c r="AH34">
        <v>9.7922659522202374E-2</v>
      </c>
      <c r="AI34">
        <v>1.088899929867604E-2</v>
      </c>
      <c r="AJ34">
        <v>0.37663578004728149</v>
      </c>
      <c r="AK34">
        <v>0.13872168461270551</v>
      </c>
      <c r="AL34">
        <v>7.1873665464372355E-4</v>
      </c>
      <c r="AM34">
        <v>0.2244016162182795</v>
      </c>
      <c r="AN34">
        <v>9.7922659522202374E-2</v>
      </c>
      <c r="AO34">
        <v>1.088899929867604E-2</v>
      </c>
      <c r="AP34">
        <v>1964</v>
      </c>
      <c r="AQ34">
        <v>196.4</v>
      </c>
    </row>
    <row r="35" spans="6:43" x14ac:dyDescent="0.3">
      <c r="F35" t="s">
        <v>230</v>
      </c>
      <c r="H35">
        <v>10</v>
      </c>
      <c r="I35">
        <v>250</v>
      </c>
      <c r="J35">
        <v>100</v>
      </c>
      <c r="K35">
        <v>15</v>
      </c>
      <c r="L35">
        <v>3.7681326411527918</v>
      </c>
      <c r="M35">
        <v>9.039628336483009</v>
      </c>
      <c r="N35">
        <v>11.205308931179781</v>
      </c>
      <c r="O35">
        <v>0.37608874805438541</v>
      </c>
      <c r="P35">
        <v>5.485846771970543</v>
      </c>
      <c r="Q35">
        <v>5.3535611497697297E-2</v>
      </c>
      <c r="R35">
        <v>1.4192135766222049</v>
      </c>
      <c r="S35">
        <v>1.2539924711096719</v>
      </c>
      <c r="T35">
        <v>8.0536662554455962E-3</v>
      </c>
      <c r="U35">
        <v>8.4394922904913405E-2</v>
      </c>
      <c r="V35">
        <v>0.53718870564264443</v>
      </c>
      <c r="W35">
        <v>5.82949236052619E-4</v>
      </c>
      <c r="X35" s="8">
        <v>9.6795811653137207</v>
      </c>
      <c r="Y35">
        <v>4.3970699310302734</v>
      </c>
      <c r="Z35">
        <v>4.1876792907714837E-2</v>
      </c>
      <c r="AA35">
        <v>0.44123876094818121</v>
      </c>
      <c r="AB35">
        <v>2.7628216743469238</v>
      </c>
      <c r="AC35">
        <v>3.4237056970596309E-3</v>
      </c>
      <c r="AD35">
        <v>0.37663578004728149</v>
      </c>
      <c r="AE35">
        <v>0.13872168461270551</v>
      </c>
      <c r="AF35">
        <v>7.1873665464372355E-4</v>
      </c>
      <c r="AG35">
        <v>0.2244016162182795</v>
      </c>
      <c r="AH35">
        <v>9.7922659522202374E-2</v>
      </c>
      <c r="AI35">
        <v>1.088899929867604E-2</v>
      </c>
      <c r="AJ35">
        <v>0.37663578004728149</v>
      </c>
      <c r="AK35">
        <v>0.13872168461270551</v>
      </c>
      <c r="AL35">
        <v>7.1873665464372355E-4</v>
      </c>
      <c r="AM35">
        <v>0.2244016162182795</v>
      </c>
      <c r="AN35">
        <v>9.7922659522202374E-2</v>
      </c>
      <c r="AO35">
        <v>1.088899929867604E-2</v>
      </c>
      <c r="AP35">
        <v>1964</v>
      </c>
      <c r="AQ35">
        <v>196.4</v>
      </c>
    </row>
    <row r="36" spans="6:43" x14ac:dyDescent="0.3">
      <c r="F36" t="s">
        <v>231</v>
      </c>
      <c r="H36">
        <v>10</v>
      </c>
      <c r="I36">
        <v>250</v>
      </c>
      <c r="J36">
        <v>100</v>
      </c>
      <c r="K36">
        <v>15</v>
      </c>
      <c r="L36">
        <v>3.6293941525851978</v>
      </c>
      <c r="M36">
        <v>10.65312050227501</v>
      </c>
      <c r="N36">
        <v>11.19244376522582</v>
      </c>
      <c r="O36">
        <v>0.34616093756127903</v>
      </c>
      <c r="P36">
        <v>5.2738861631230858</v>
      </c>
      <c r="Q36">
        <v>5.3111245875813673E-2</v>
      </c>
      <c r="R36">
        <v>0.93420002343683406</v>
      </c>
      <c r="S36">
        <v>0.57782621969922598</v>
      </c>
      <c r="T36">
        <v>9.0841330915965197E-3</v>
      </c>
      <c r="U36">
        <v>7.0029210888999466E-2</v>
      </c>
      <c r="V36">
        <v>0.44911367446313588</v>
      </c>
      <c r="W36">
        <v>4.5927184315412868E-4</v>
      </c>
      <c r="X36" s="8">
        <v>4.4188680648803711</v>
      </c>
      <c r="Y36">
        <v>1.9748601913452151</v>
      </c>
      <c r="Z36">
        <v>4.1582107543945313E-2</v>
      </c>
      <c r="AA36">
        <v>0.33205948770046229</v>
      </c>
      <c r="AB36">
        <v>2.0868253707885742</v>
      </c>
      <c r="AC36">
        <v>2.2230073809623718E-3</v>
      </c>
      <c r="AD36">
        <v>0.25739833816930813</v>
      </c>
      <c r="AE36">
        <v>5.4240090457610933E-2</v>
      </c>
      <c r="AF36">
        <v>8.1163088974548349E-4</v>
      </c>
      <c r="AG36">
        <v>0.202302464808302</v>
      </c>
      <c r="AH36">
        <v>8.5158014521341141E-2</v>
      </c>
      <c r="AI36">
        <v>8.6473558580797017E-3</v>
      </c>
      <c r="AJ36">
        <v>0.25739833816930813</v>
      </c>
      <c r="AK36">
        <v>5.4240090457610933E-2</v>
      </c>
      <c r="AL36">
        <v>8.1163088974548349E-4</v>
      </c>
      <c r="AM36">
        <v>0.202302464808302</v>
      </c>
      <c r="AN36">
        <v>8.5158014521341141E-2</v>
      </c>
      <c r="AO36">
        <v>8.6473558580797017E-3</v>
      </c>
      <c r="AP36">
        <v>833</v>
      </c>
      <c r="AQ36">
        <v>83.3</v>
      </c>
    </row>
    <row r="37" spans="6:43" x14ac:dyDescent="0.3">
      <c r="F37" t="s">
        <v>232</v>
      </c>
      <c r="H37">
        <v>10</v>
      </c>
      <c r="I37">
        <v>250</v>
      </c>
      <c r="J37">
        <v>100</v>
      </c>
      <c r="K37">
        <v>15</v>
      </c>
      <c r="L37">
        <v>4.3792295963105339</v>
      </c>
      <c r="M37">
        <v>17.25687404844917</v>
      </c>
      <c r="N37">
        <v>11.18238763259372</v>
      </c>
      <c r="O37">
        <v>0.36157156448537259</v>
      </c>
      <c r="P37">
        <v>5.2113764006385273</v>
      </c>
      <c r="Q37">
        <v>5.2602417433771413E-2</v>
      </c>
      <c r="R37">
        <v>4.4560953032180467E-2</v>
      </c>
      <c r="S37">
        <v>0.19135169648574171</v>
      </c>
      <c r="T37">
        <v>9.4644569101370001E-3</v>
      </c>
      <c r="U37">
        <v>8.5378619041872994E-2</v>
      </c>
      <c r="V37">
        <v>0.47423268537569357</v>
      </c>
      <c r="W37">
        <v>6.3980079612989491E-4</v>
      </c>
      <c r="X37" s="8">
        <v>0.19634866714477539</v>
      </c>
      <c r="Y37">
        <v>0.71319198608398438</v>
      </c>
      <c r="Z37">
        <v>4.30908203125E-2</v>
      </c>
      <c r="AA37">
        <v>0.40482524037361151</v>
      </c>
      <c r="AB37">
        <v>2.275362491607666</v>
      </c>
      <c r="AC37">
        <v>3.6475174129009251E-3</v>
      </c>
      <c r="AD37">
        <v>1.017552335454682E-2</v>
      </c>
      <c r="AE37">
        <v>1.108843327873381E-2</v>
      </c>
      <c r="AF37">
        <v>8.4637174287811282E-4</v>
      </c>
      <c r="AG37">
        <v>0.2361320065735617</v>
      </c>
      <c r="AH37">
        <v>9.099950740798303E-2</v>
      </c>
      <c r="AI37">
        <v>1.2162954239421221E-2</v>
      </c>
      <c r="AJ37">
        <v>1.017552335454682E-2</v>
      </c>
      <c r="AK37">
        <v>1.108843327873381E-2</v>
      </c>
      <c r="AL37">
        <v>8.4637174287811282E-4</v>
      </c>
      <c r="AM37">
        <v>0.2361320065735617</v>
      </c>
      <c r="AN37">
        <v>9.099950740798303E-2</v>
      </c>
      <c r="AO37">
        <v>1.2162954239421221E-2</v>
      </c>
      <c r="AP37">
        <v>1006</v>
      </c>
      <c r="AQ37">
        <v>100.6</v>
      </c>
    </row>
    <row r="38" spans="6:43" x14ac:dyDescent="0.3">
      <c r="F38" t="s">
        <v>233</v>
      </c>
      <c r="H38">
        <v>10</v>
      </c>
      <c r="I38">
        <v>250</v>
      </c>
      <c r="J38">
        <v>100</v>
      </c>
      <c r="K38">
        <v>15</v>
      </c>
      <c r="L38">
        <v>3.531359260814968</v>
      </c>
      <c r="M38">
        <v>14.44840858597397</v>
      </c>
      <c r="N38">
        <v>11.19285723144502</v>
      </c>
      <c r="O38">
        <v>0.43053219750254179</v>
      </c>
      <c r="P38">
        <v>5.3736636159989404</v>
      </c>
      <c r="Q38">
        <v>5.2462837930864432E-2</v>
      </c>
      <c r="R38">
        <v>0.75316863823560531</v>
      </c>
      <c r="S38">
        <v>0.90753415000073956</v>
      </c>
      <c r="T38">
        <v>9.0282049691478086E-3</v>
      </c>
      <c r="U38">
        <v>8.3945718783414114E-2</v>
      </c>
      <c r="V38">
        <v>0.50895207941782195</v>
      </c>
      <c r="W38">
        <v>5.0893399858553657E-4</v>
      </c>
      <c r="X38" s="8">
        <v>4.1000990867614746</v>
      </c>
      <c r="Y38">
        <v>3.918183326721191</v>
      </c>
      <c r="Z38">
        <v>4.090118408203125E-2</v>
      </c>
      <c r="AA38">
        <v>0.42019292712211609</v>
      </c>
      <c r="AB38">
        <v>2.4715628623962398</v>
      </c>
      <c r="AC38">
        <v>2.6435479521751399E-3</v>
      </c>
      <c r="AD38">
        <v>0.2132800948895211</v>
      </c>
      <c r="AE38">
        <v>6.2812049133337988E-2</v>
      </c>
      <c r="AF38">
        <v>8.0660413891317441E-4</v>
      </c>
      <c r="AG38">
        <v>0.19498127961246961</v>
      </c>
      <c r="AH38">
        <v>9.4712307242776683E-2</v>
      </c>
      <c r="AI38">
        <v>9.7008476601324958E-3</v>
      </c>
      <c r="AJ38">
        <v>0.2132800948895211</v>
      </c>
      <c r="AK38">
        <v>6.2812049133337988E-2</v>
      </c>
      <c r="AL38">
        <v>8.0660413891317441E-4</v>
      </c>
      <c r="AM38">
        <v>0.19498127961246961</v>
      </c>
      <c r="AN38">
        <v>9.4712307242776683E-2</v>
      </c>
      <c r="AO38">
        <v>9.7008476601324958E-3</v>
      </c>
      <c r="AP38">
        <v>1051</v>
      </c>
      <c r="AQ38">
        <v>105.1</v>
      </c>
    </row>
    <row r="39" spans="6:43" x14ac:dyDescent="0.3">
      <c r="F39" t="s">
        <v>234</v>
      </c>
      <c r="H39">
        <v>10</v>
      </c>
      <c r="I39">
        <v>250</v>
      </c>
      <c r="J39">
        <v>100</v>
      </c>
      <c r="K39">
        <v>15</v>
      </c>
      <c r="L39">
        <v>3.6783667691719568</v>
      </c>
      <c r="M39">
        <v>15.052827133500021</v>
      </c>
      <c r="N39">
        <v>11.213221527769569</v>
      </c>
      <c r="O39">
        <v>0.34237628232514128</v>
      </c>
      <c r="P39">
        <v>5.3476510522186116</v>
      </c>
      <c r="Q39">
        <v>5.2479276303402198E-2</v>
      </c>
      <c r="R39">
        <v>4.7474441771458813E-2</v>
      </c>
      <c r="S39">
        <v>0.51438632679749507</v>
      </c>
      <c r="T39">
        <v>9.6907193807450713E-3</v>
      </c>
      <c r="U39">
        <v>7.104135885831897E-2</v>
      </c>
      <c r="V39">
        <v>0.54170526004164787</v>
      </c>
      <c r="W39">
        <v>7.166790290996242E-4</v>
      </c>
      <c r="X39" s="8">
        <v>0.27051067352294922</v>
      </c>
      <c r="Y39">
        <v>1.5339756011962891</v>
      </c>
      <c r="Z39">
        <v>5.5620193481445313E-2</v>
      </c>
      <c r="AA39">
        <v>0.38128775358200068</v>
      </c>
      <c r="AB39">
        <v>2.5786590576171879</v>
      </c>
      <c r="AC39">
        <v>4.3648555874824524E-3</v>
      </c>
      <c r="AD39">
        <v>1.290639154565488E-2</v>
      </c>
      <c r="AE39">
        <v>3.4172074271199851E-2</v>
      </c>
      <c r="AF39">
        <v>8.6422259265510608E-4</v>
      </c>
      <c r="AG39">
        <v>0.2074949770932257</v>
      </c>
      <c r="AH39">
        <v>0.1012977950042023</v>
      </c>
      <c r="AI39">
        <v>1.365641982096392E-2</v>
      </c>
      <c r="AJ39">
        <v>1.290639154565488E-2</v>
      </c>
      <c r="AK39">
        <v>3.4172074271199851E-2</v>
      </c>
      <c r="AL39">
        <v>8.6422259265510608E-4</v>
      </c>
      <c r="AM39">
        <v>0.2074949770932257</v>
      </c>
      <c r="AN39">
        <v>0.1012977950042023</v>
      </c>
      <c r="AO39">
        <v>1.365641982096392E-2</v>
      </c>
      <c r="AP39">
        <v>1116</v>
      </c>
      <c r="AQ39">
        <v>111.6</v>
      </c>
    </row>
    <row r="44" spans="6:43" ht="15" thickBot="1" x14ac:dyDescent="0.35"/>
    <row r="45" spans="6:43" x14ac:dyDescent="0.3">
      <c r="G45" s="65">
        <v>45834</v>
      </c>
      <c r="H45" s="7" t="s">
        <v>260</v>
      </c>
      <c r="I45" s="104" t="s">
        <v>239</v>
      </c>
      <c r="J45" s="105"/>
      <c r="K45" s="105"/>
      <c r="L45" s="105"/>
      <c r="M45" s="105"/>
      <c r="N45" s="106"/>
      <c r="O45" s="104" t="s">
        <v>240</v>
      </c>
      <c r="P45" s="105"/>
      <c r="Q45" s="105"/>
      <c r="R45" s="105"/>
      <c r="S45" s="105"/>
      <c r="T45" s="106"/>
      <c r="U45" s="104" t="s">
        <v>261</v>
      </c>
      <c r="V45" s="105"/>
      <c r="W45" s="105"/>
      <c r="X45" s="105"/>
      <c r="Y45" s="105"/>
      <c r="Z45" s="106"/>
      <c r="AA45" s="104" t="s">
        <v>262</v>
      </c>
      <c r="AB45" s="105"/>
      <c r="AC45" s="105"/>
      <c r="AD45" s="105"/>
      <c r="AE45" s="105"/>
      <c r="AF45" s="106"/>
      <c r="AG45" s="104" t="s">
        <v>263</v>
      </c>
      <c r="AH45" s="105"/>
      <c r="AI45" s="105"/>
      <c r="AJ45" s="105"/>
      <c r="AK45" s="105"/>
      <c r="AL45" s="106"/>
    </row>
    <row r="46" spans="6:43" x14ac:dyDescent="0.3">
      <c r="H46" s="7" t="s">
        <v>258</v>
      </c>
      <c r="I46" s="63" t="s">
        <v>238</v>
      </c>
      <c r="J46" s="3" t="s">
        <v>242</v>
      </c>
      <c r="K46" s="77" t="s">
        <v>243</v>
      </c>
      <c r="L46" s="3" t="s">
        <v>244</v>
      </c>
      <c r="M46" s="3" t="s">
        <v>245</v>
      </c>
      <c r="N46" s="18" t="s">
        <v>259</v>
      </c>
      <c r="O46" s="63" t="s">
        <v>238</v>
      </c>
      <c r="P46" s="3" t="s">
        <v>242</v>
      </c>
      <c r="Q46" s="77" t="s">
        <v>243</v>
      </c>
      <c r="R46" s="3" t="s">
        <v>244</v>
      </c>
      <c r="S46" s="3" t="s">
        <v>245</v>
      </c>
      <c r="T46" s="18" t="s">
        <v>259</v>
      </c>
      <c r="U46" s="63" t="s">
        <v>238</v>
      </c>
      <c r="V46" s="3" t="s">
        <v>242</v>
      </c>
      <c r="W46" s="77" t="s">
        <v>243</v>
      </c>
      <c r="X46" s="3" t="s">
        <v>244</v>
      </c>
      <c r="Y46" s="3" t="s">
        <v>245</v>
      </c>
      <c r="Z46" s="18" t="s">
        <v>259</v>
      </c>
      <c r="AA46" s="63" t="s">
        <v>238</v>
      </c>
      <c r="AB46" s="3" t="s">
        <v>242</v>
      </c>
      <c r="AC46" s="77" t="s">
        <v>243</v>
      </c>
      <c r="AD46" s="3" t="s">
        <v>244</v>
      </c>
      <c r="AE46" s="3" t="s">
        <v>245</v>
      </c>
      <c r="AF46" s="18" t="s">
        <v>259</v>
      </c>
      <c r="AG46" s="63" t="s">
        <v>238</v>
      </c>
      <c r="AH46" s="3" t="s">
        <v>242</v>
      </c>
      <c r="AI46" s="77" t="s">
        <v>243</v>
      </c>
      <c r="AJ46" s="3" t="s">
        <v>244</v>
      </c>
      <c r="AK46" s="3" t="s">
        <v>245</v>
      </c>
      <c r="AL46" s="18" t="s">
        <v>259</v>
      </c>
    </row>
    <row r="47" spans="6:43" x14ac:dyDescent="0.3">
      <c r="H47" s="7">
        <v>40</v>
      </c>
      <c r="I47" s="63">
        <f t="shared" ref="I47:L48" si="0">L18</f>
        <v>3.963019604370837</v>
      </c>
      <c r="J47" s="17">
        <f t="shared" si="0"/>
        <v>0.60556516246345671</v>
      </c>
      <c r="K47" s="79">
        <f t="shared" si="0"/>
        <v>7.9285661648034687</v>
      </c>
      <c r="L47" s="17">
        <f t="shared" si="0"/>
        <v>-2.3871632446074229</v>
      </c>
      <c r="M47">
        <f>M51-M$54</f>
        <v>0.19126821546381034</v>
      </c>
      <c r="N47" s="17">
        <f>Q18</f>
        <v>6.4823043647603544</v>
      </c>
      <c r="O47" s="63">
        <f>L13</f>
        <v>2.364862606498122</v>
      </c>
      <c r="P47" s="17">
        <f>M13</f>
        <v>0.29543668990030542</v>
      </c>
      <c r="Q47" s="79">
        <f>N13</f>
        <v>7.9575581113800746</v>
      </c>
      <c r="R47" s="17">
        <f>O13</f>
        <v>11.758423756097111</v>
      </c>
      <c r="S47" s="23">
        <f>S51-M$54</f>
        <v>1.1131494161114528</v>
      </c>
      <c r="T47" s="17">
        <f>Q13</f>
        <v>6.459378546885862</v>
      </c>
      <c r="U47" s="63">
        <f>L14</f>
        <v>2.4064267698662261</v>
      </c>
      <c r="V47" s="17">
        <f>M14</f>
        <v>0.33411001027961168</v>
      </c>
      <c r="W47" s="79">
        <f>N14</f>
        <v>7.9497626312471024</v>
      </c>
      <c r="X47" s="17">
        <f>O14</f>
        <v>5.421440828000617</v>
      </c>
      <c r="Y47" s="23">
        <f>Y51-M$54</f>
        <v>0.84942597110713702</v>
      </c>
      <c r="Z47" s="17">
        <f>Q14</f>
        <v>6.4611191542252246</v>
      </c>
      <c r="AA47" s="63">
        <f>L15</f>
        <v>2.7087512128726789</v>
      </c>
      <c r="AB47" s="17">
        <f>M15</f>
        <v>0.28786219034380128</v>
      </c>
      <c r="AC47" s="79">
        <f>N15</f>
        <v>7.9269100174659171</v>
      </c>
      <c r="AD47" s="17">
        <f>O15</f>
        <v>-1.6710679499683041</v>
      </c>
      <c r="AE47" s="23">
        <f>AE51-M$54</f>
        <v>0.94904028181248545</v>
      </c>
      <c r="AF47" s="17">
        <f>Q15</f>
        <v>6.4746624295820654</v>
      </c>
      <c r="AG47" s="63">
        <f>L16</f>
        <v>2.7404076304942042</v>
      </c>
      <c r="AH47" s="17">
        <f>M16</f>
        <v>0.32468841136352011</v>
      </c>
      <c r="AI47" s="79">
        <f>N16</f>
        <v>7.9271919844456598</v>
      </c>
      <c r="AJ47" s="17">
        <f>O16</f>
        <v>-2.23845798882365</v>
      </c>
      <c r="AK47" s="23">
        <f>AK51-M$54</f>
        <v>0.78085132295617488</v>
      </c>
      <c r="AL47" s="17">
        <f>Q16</f>
        <v>6.4756628057658201</v>
      </c>
    </row>
    <row r="48" spans="6:43" x14ac:dyDescent="0.3">
      <c r="H48" s="7">
        <v>60</v>
      </c>
      <c r="I48" s="63">
        <f t="shared" si="0"/>
        <v>5.6981683368704559</v>
      </c>
      <c r="J48" s="17">
        <f t="shared" si="0"/>
        <v>0.47303389258623402</v>
      </c>
      <c r="K48" s="79">
        <f t="shared" si="0"/>
        <v>8.6356233091213319</v>
      </c>
      <c r="L48" s="17">
        <f t="shared" si="0"/>
        <v>-1.9798893660001791</v>
      </c>
      <c r="M48">
        <f>M52-M$54</f>
        <v>0.2639713878933696</v>
      </c>
      <c r="N48" s="17">
        <f>Q19</f>
        <v>5.3464210139199739</v>
      </c>
      <c r="O48" s="63">
        <f>L21</f>
        <v>1.1864723130531121</v>
      </c>
      <c r="P48" s="17">
        <f>M21</f>
        <v>9.9137172747384472</v>
      </c>
      <c r="Q48" s="79">
        <f>N21</f>
        <v>8.6851664712586381</v>
      </c>
      <c r="R48" s="17">
        <f>O21</f>
        <v>25.181518825782739</v>
      </c>
      <c r="S48" s="23">
        <f>S52-M$54</f>
        <v>1.1190129252343688</v>
      </c>
      <c r="T48" s="17">
        <f>Q21</f>
        <v>5.3212012179611907</v>
      </c>
      <c r="U48" s="63">
        <f>L22</f>
        <v>0.83295269372957026</v>
      </c>
      <c r="V48" s="17">
        <f>M22</f>
        <v>10.99713112589971</v>
      </c>
      <c r="W48" s="79">
        <f>N22</f>
        <v>8.7011773874071991</v>
      </c>
      <c r="X48" s="17">
        <f>O22</f>
        <v>18.877214952829981</v>
      </c>
      <c r="Y48" s="23">
        <f>Y52-M$54</f>
        <v>0.6613270855653175</v>
      </c>
      <c r="Z48" s="17">
        <f>Q22</f>
        <v>5.3138597771960869</v>
      </c>
      <c r="AA48" s="63">
        <f>L23</f>
        <v>1.9313768643992291</v>
      </c>
      <c r="AB48" s="17">
        <f>M23</f>
        <v>7.5720829262052263</v>
      </c>
      <c r="AC48" s="79">
        <f>N23</f>
        <v>8.693848536355155</v>
      </c>
      <c r="AD48" s="17">
        <f>O23</f>
        <v>1.943049165691648</v>
      </c>
      <c r="AE48" s="23">
        <f>AE52-M$54</f>
        <v>0.11041025846595609</v>
      </c>
      <c r="AF48" s="17">
        <f>Q23</f>
        <v>5.3197562490190782</v>
      </c>
      <c r="AG48" s="63">
        <f>L24</f>
        <v>3.2017924214288391</v>
      </c>
      <c r="AH48" s="17">
        <f>M24</f>
        <v>2.811909006762614</v>
      </c>
      <c r="AI48" s="79">
        <f>N24</f>
        <v>8.6879353270552677</v>
      </c>
      <c r="AJ48" s="17">
        <f>O24</f>
        <v>-0.52965016799124842</v>
      </c>
      <c r="AK48" s="23">
        <f>AK52-M$54</f>
        <v>0.23065728356023119</v>
      </c>
      <c r="AL48" s="17">
        <f>Q24</f>
        <v>5.3224647122044706</v>
      </c>
    </row>
    <row r="49" spans="7:38" x14ac:dyDescent="0.3">
      <c r="H49" s="7">
        <v>80</v>
      </c>
      <c r="I49" s="63">
        <f>L27</f>
        <v>13.043785853101721</v>
      </c>
      <c r="J49" s="17">
        <f>M27</f>
        <v>2.1537023679676661</v>
      </c>
      <c r="K49" s="79">
        <f>N27</f>
        <v>9.3904549265764974</v>
      </c>
      <c r="L49" s="17">
        <f>O27</f>
        <v>-1.3723179961333549</v>
      </c>
      <c r="M49">
        <f>M53-M$54</f>
        <v>-0.13696452978496243</v>
      </c>
      <c r="N49" s="17">
        <f>Q27</f>
        <v>3.662311010802819</v>
      </c>
      <c r="O49" s="63">
        <f>L28</f>
        <v>7.9753300543270154</v>
      </c>
      <c r="P49" s="17">
        <f>M28</f>
        <v>6.7800437047464222</v>
      </c>
      <c r="Q49" s="79">
        <f>N28</f>
        <v>9.4030250232964399</v>
      </c>
      <c r="R49" s="17">
        <f>O28</f>
        <v>-1.32575692550322</v>
      </c>
      <c r="S49" s="23">
        <f>S53-M$54</f>
        <v>0.1836671156359877</v>
      </c>
      <c r="T49" s="17">
        <f>Q28</f>
        <v>3.6573720154404352</v>
      </c>
      <c r="U49" s="63">
        <f>L29</f>
        <v>8.4834951958501374</v>
      </c>
      <c r="V49" s="17">
        <f>M29</f>
        <v>9.2915293553532532</v>
      </c>
      <c r="W49" s="79">
        <f>N29</f>
        <v>9.4012491441949315</v>
      </c>
      <c r="X49" s="17">
        <f>O29</f>
        <v>-1.3640284292964731</v>
      </c>
      <c r="Y49" s="23">
        <f>Y53-M$54</f>
        <v>0.40047271457480615</v>
      </c>
      <c r="Z49" s="17">
        <f>Q29</f>
        <v>3.6574953732794659</v>
      </c>
      <c r="AA49" s="63">
        <f>L30</f>
        <v>7.7477286548734474</v>
      </c>
      <c r="AB49" s="17">
        <f>M30</f>
        <v>15.893654758525351</v>
      </c>
      <c r="AC49" s="79">
        <f>N30</f>
        <v>9.3963508462006189</v>
      </c>
      <c r="AD49" s="17">
        <f>O30</f>
        <v>-1.3511993400705691</v>
      </c>
      <c r="AE49" s="23">
        <f>AE53-M$54</f>
        <v>0.2157109477236574</v>
      </c>
      <c r="AF49" s="17">
        <f>Q30</f>
        <v>3.657308703548503</v>
      </c>
      <c r="AG49" s="63">
        <f>L31</f>
        <v>8.9681419424108562</v>
      </c>
      <c r="AH49" s="17">
        <f>M31</f>
        <v>15.26700362357291</v>
      </c>
      <c r="AI49" s="79">
        <f>N31</f>
        <v>9.3894398162314836</v>
      </c>
      <c r="AJ49" s="17">
        <f>O31</f>
        <v>-1.380416437491282</v>
      </c>
      <c r="AK49" s="23">
        <f>AK53-M$54</f>
        <v>4.9857011471169166E-2</v>
      </c>
      <c r="AL49" s="17">
        <f>Q31</f>
        <v>3.659289377945679</v>
      </c>
    </row>
    <row r="50" spans="7:38" ht="15" thickBot="1" x14ac:dyDescent="0.35">
      <c r="H50" s="7">
        <v>100</v>
      </c>
      <c r="I50" s="64">
        <f>L37</f>
        <v>4.3792295963105339</v>
      </c>
      <c r="J50" s="19">
        <f>M37</f>
        <v>17.25687404844917</v>
      </c>
      <c r="K50" s="80">
        <f>N37</f>
        <v>11.18238763259372</v>
      </c>
      <c r="L50" s="19">
        <f>O37</f>
        <v>0.36157156448537259</v>
      </c>
      <c r="M50">
        <f>M54-M$54</f>
        <v>0</v>
      </c>
      <c r="N50" s="19">
        <f>Q37</f>
        <v>5.2602417433771413E-2</v>
      </c>
      <c r="O50" s="64">
        <f>L33</f>
        <v>3.884366005698682</v>
      </c>
      <c r="P50" s="19">
        <f>M33</f>
        <v>17.9134245970018</v>
      </c>
      <c r="Q50" s="80">
        <f>N33</f>
        <v>11.182720492085609</v>
      </c>
      <c r="R50" s="19">
        <f>O33</f>
        <v>0.3770121487567466</v>
      </c>
      <c r="S50" s="23">
        <f>S54-M$54</f>
        <v>-3.2852289583561678E-2</v>
      </c>
      <c r="T50" s="19">
        <f>Q33</f>
        <v>5.6079147658143862E-2</v>
      </c>
      <c r="U50" s="64">
        <f>L35</f>
        <v>3.7681326411527918</v>
      </c>
      <c r="V50" s="19">
        <f>M35</f>
        <v>9.039628336483009</v>
      </c>
      <c r="W50" s="80">
        <f>N35</f>
        <v>11.205308931179781</v>
      </c>
      <c r="X50" s="19">
        <f>O35</f>
        <v>0.37608874805438541</v>
      </c>
      <c r="Y50" s="23">
        <f>Y54-M$54</f>
        <v>0.27447037133201579</v>
      </c>
      <c r="Z50" s="19">
        <f>Q35</f>
        <v>5.3535611497697297E-2</v>
      </c>
      <c r="AA50" s="64">
        <f>L36</f>
        <v>3.6293941525851978</v>
      </c>
      <c r="AB50" s="19">
        <f>M36</f>
        <v>10.65312050227501</v>
      </c>
      <c r="AC50" s="80">
        <f>N36</f>
        <v>11.19244376522582</v>
      </c>
      <c r="AD50" s="19">
        <f>O36</f>
        <v>0.34616093756127903</v>
      </c>
      <c r="AE50" s="23">
        <f>AE54-M$54</f>
        <v>6.2509762484558529E-2</v>
      </c>
      <c r="AF50" s="19">
        <f>Q36</f>
        <v>5.3111245875813673E-2</v>
      </c>
      <c r="AG50" s="64">
        <f>L39</f>
        <v>3.6783667691719568</v>
      </c>
      <c r="AH50" s="19">
        <f>M39</f>
        <v>15.052827133500021</v>
      </c>
      <c r="AI50" s="80">
        <f>N39</f>
        <v>11.213221527769569</v>
      </c>
      <c r="AJ50" s="19">
        <f>O39</f>
        <v>0.34237628232514128</v>
      </c>
      <c r="AK50" s="23">
        <f>AK54-M$54</f>
        <v>0.13627465158008434</v>
      </c>
      <c r="AL50" s="19">
        <f>Q39</f>
        <v>5.2479276303402198E-2</v>
      </c>
    </row>
    <row r="51" spans="7:38" x14ac:dyDescent="0.3">
      <c r="M51" s="17">
        <f>P18</f>
        <v>5.4026446161023376</v>
      </c>
      <c r="S51" s="17">
        <f>P13</f>
        <v>6.32452581674998</v>
      </c>
      <c r="Y51" s="17">
        <f>P14</f>
        <v>6.0608023717456643</v>
      </c>
      <c r="AE51" s="17">
        <f>P15</f>
        <v>6.1604166824510127</v>
      </c>
      <c r="AK51" s="17">
        <f>P16</f>
        <v>5.9922277235947021</v>
      </c>
    </row>
    <row r="52" spans="7:38" x14ac:dyDescent="0.3">
      <c r="M52" s="17">
        <f>P19</f>
        <v>5.4753477885318969</v>
      </c>
      <c r="S52" s="17">
        <f>P21</f>
        <v>6.330389325872896</v>
      </c>
      <c r="Y52" s="17">
        <f>P22</f>
        <v>5.8727034862038447</v>
      </c>
      <c r="AE52" s="17">
        <f>P23</f>
        <v>5.3217866591044833</v>
      </c>
      <c r="AK52" s="17">
        <f>P24</f>
        <v>5.4420336841987584</v>
      </c>
    </row>
    <row r="53" spans="7:38" x14ac:dyDescent="0.3">
      <c r="M53" s="17">
        <f>P27</f>
        <v>5.0744118708535648</v>
      </c>
      <c r="S53" s="17">
        <f>P28</f>
        <v>5.3950435162745149</v>
      </c>
      <c r="Y53" s="17">
        <f>P29</f>
        <v>5.6118491152133334</v>
      </c>
      <c r="AE53" s="17">
        <f>P30</f>
        <v>5.4270873483621846</v>
      </c>
      <c r="AK53" s="17">
        <f>P31</f>
        <v>5.2612334121096964</v>
      </c>
    </row>
    <row r="54" spans="7:38" ht="15" thickBot="1" x14ac:dyDescent="0.35">
      <c r="M54" s="19">
        <f>P37</f>
        <v>5.2113764006385273</v>
      </c>
      <c r="S54" s="19">
        <f>P33</f>
        <v>5.1785241110549656</v>
      </c>
      <c r="Y54" s="19">
        <f>P35</f>
        <v>5.485846771970543</v>
      </c>
      <c r="AE54" s="19">
        <f>P36</f>
        <v>5.2738861631230858</v>
      </c>
      <c r="AK54" s="19">
        <f>P39</f>
        <v>5.3476510522186116</v>
      </c>
    </row>
    <row r="55" spans="7:38" x14ac:dyDescent="0.3">
      <c r="H55" t="s">
        <v>277</v>
      </c>
      <c r="I55" s="112" t="s">
        <v>291</v>
      </c>
      <c r="J55" s="112"/>
      <c r="K55" s="112"/>
      <c r="L55" s="112"/>
      <c r="M55" s="112" t="s">
        <v>292</v>
      </c>
      <c r="N55" s="112"/>
      <c r="O55" s="112"/>
      <c r="P55" s="112"/>
    </row>
    <row r="56" spans="7:38" x14ac:dyDescent="0.3">
      <c r="H56" t="s">
        <v>297</v>
      </c>
      <c r="I56" t="s">
        <v>293</v>
      </c>
      <c r="J56" t="s">
        <v>294</v>
      </c>
      <c r="K56" t="s">
        <v>295</v>
      </c>
      <c r="L56" t="s">
        <v>296</v>
      </c>
      <c r="M56" t="s">
        <v>293</v>
      </c>
      <c r="N56" t="s">
        <v>294</v>
      </c>
      <c r="O56" t="s">
        <v>295</v>
      </c>
      <c r="P56" t="s">
        <v>296</v>
      </c>
    </row>
    <row r="57" spans="7:38" x14ac:dyDescent="0.3">
      <c r="H57">
        <v>40</v>
      </c>
      <c r="I57">
        <f>I47-O47</f>
        <v>1.598156997872715</v>
      </c>
      <c r="J57">
        <f>I47-U47</f>
        <v>1.5565928345046109</v>
      </c>
      <c r="K57">
        <f>I47-AA47</f>
        <v>1.2542683914981581</v>
      </c>
      <c r="L57">
        <f>I47-AG47</f>
        <v>1.2226119738766328</v>
      </c>
      <c r="M57">
        <f>I57/I47 *100</f>
        <v>40.326749736743636</v>
      </c>
      <c r="N57">
        <f>J57/I47 *100</f>
        <v>39.277949389597666</v>
      </c>
      <c r="O57">
        <f>K57/I47 *100</f>
        <v>31.649310796111589</v>
      </c>
      <c r="P57">
        <f>L57/I47 *100</f>
        <v>30.850515413252232</v>
      </c>
    </row>
    <row r="58" spans="7:38" x14ac:dyDescent="0.3">
      <c r="H58">
        <v>60</v>
      </c>
      <c r="I58">
        <f>I48-O48</f>
        <v>4.5116960238173434</v>
      </c>
      <c r="J58">
        <f>I48-U48</f>
        <v>4.8652156431408855</v>
      </c>
      <c r="K58">
        <f>I48-AA48</f>
        <v>3.766791472471227</v>
      </c>
      <c r="L58">
        <f>I48-AG48</f>
        <v>2.4963759154416167</v>
      </c>
      <c r="M58">
        <f>I58/I48 *100</f>
        <v>79.17800523062914</v>
      </c>
      <c r="N58">
        <f>J58/I48 *100</f>
        <v>85.382097465603408</v>
      </c>
      <c r="O58">
        <f>K58/I48 *100</f>
        <v>66.105303490209309</v>
      </c>
      <c r="P58">
        <f>L58/I48 *100</f>
        <v>43.81014683768845</v>
      </c>
    </row>
    <row r="59" spans="7:38" x14ac:dyDescent="0.3">
      <c r="H59">
        <v>80</v>
      </c>
      <c r="I59">
        <f>I49-O49</f>
        <v>5.0684557987747052</v>
      </c>
      <c r="J59">
        <f>I49-U49</f>
        <v>4.5602906572515831</v>
      </c>
      <c r="K59">
        <f>I49-AA49</f>
        <v>5.2960571982282731</v>
      </c>
      <c r="L59">
        <f>I49-AG49</f>
        <v>4.0756439106908644</v>
      </c>
      <c r="M59">
        <f>I59/I49 *100</f>
        <v>38.857244789628787</v>
      </c>
      <c r="N59">
        <f>J59/I49 *100</f>
        <v>34.96140390994826</v>
      </c>
      <c r="O59">
        <f>K59/I49 *100</f>
        <v>40.602147703681503</v>
      </c>
      <c r="P59">
        <f>L59/I49 *100</f>
        <v>31.245866473050881</v>
      </c>
    </row>
    <row r="60" spans="7:38" ht="15" thickBot="1" x14ac:dyDescent="0.35"/>
    <row r="61" spans="7:38" x14ac:dyDescent="0.3">
      <c r="G61" s="65">
        <v>45834</v>
      </c>
      <c r="H61" s="39" t="s">
        <v>271</v>
      </c>
      <c r="I61" s="104" t="s">
        <v>240</v>
      </c>
      <c r="J61" s="106"/>
      <c r="K61" s="104" t="s">
        <v>261</v>
      </c>
      <c r="L61" s="106"/>
      <c r="M61" s="118" t="s">
        <v>262</v>
      </c>
      <c r="N61" s="119"/>
      <c r="O61" s="104" t="s">
        <v>263</v>
      </c>
      <c r="P61" s="106"/>
    </row>
    <row r="62" spans="7:38" x14ac:dyDescent="0.3">
      <c r="H62" s="39" t="s">
        <v>258</v>
      </c>
      <c r="I62" s="17" t="s">
        <v>273</v>
      </c>
      <c r="J62" s="18" t="s">
        <v>274</v>
      </c>
      <c r="K62" s="17" t="s">
        <v>275</v>
      </c>
      <c r="L62" s="18" t="s">
        <v>276</v>
      </c>
      <c r="M62" s="45" t="s">
        <v>275</v>
      </c>
      <c r="N62" s="46" t="s">
        <v>276</v>
      </c>
      <c r="O62" s="17" t="s">
        <v>275</v>
      </c>
      <c r="P62" s="18" t="s">
        <v>276</v>
      </c>
    </row>
    <row r="63" spans="7:38" x14ac:dyDescent="0.3">
      <c r="H63" s="39">
        <v>40</v>
      </c>
      <c r="I63" s="17">
        <f>I47-O47</f>
        <v>1.598156997872715</v>
      </c>
      <c r="J63" s="41">
        <f>I63/I47</f>
        <v>0.40326749736743633</v>
      </c>
      <c r="K63" s="17">
        <f>I47-U47</f>
        <v>1.5565928345046109</v>
      </c>
      <c r="L63" s="41">
        <f>K63/I47</f>
        <v>0.39277949389597666</v>
      </c>
      <c r="M63" s="45">
        <f>I47-AA47</f>
        <v>1.2542683914981581</v>
      </c>
      <c r="N63" s="47">
        <f>M63/I47</f>
        <v>0.3164931079611159</v>
      </c>
      <c r="O63" s="17">
        <f>I47-AG47</f>
        <v>1.2226119738766328</v>
      </c>
      <c r="P63" s="41">
        <f>O63/I47</f>
        <v>0.30850515413252233</v>
      </c>
    </row>
    <row r="64" spans="7:38" x14ac:dyDescent="0.3">
      <c r="H64" s="39">
        <v>60</v>
      </c>
      <c r="I64" s="17">
        <f>I48-O48</f>
        <v>4.5116960238173434</v>
      </c>
      <c r="J64" s="41">
        <f>I64/I48</f>
        <v>0.79178005230629145</v>
      </c>
      <c r="K64" s="17">
        <f>I48-U48</f>
        <v>4.8652156431408855</v>
      </c>
      <c r="L64" s="41">
        <f>K64/I48</f>
        <v>0.85382097465603413</v>
      </c>
      <c r="M64" s="45">
        <f>I48-AA48</f>
        <v>3.766791472471227</v>
      </c>
      <c r="N64" s="47">
        <f>M64/I48</f>
        <v>0.66105303490209311</v>
      </c>
      <c r="O64" s="17">
        <f>I48-AG48</f>
        <v>2.4963759154416167</v>
      </c>
      <c r="P64" s="41">
        <f>O64/I48</f>
        <v>0.43810146837688452</v>
      </c>
    </row>
    <row r="65" spans="7:26" ht="15" thickBot="1" x14ac:dyDescent="0.35">
      <c r="H65" s="37">
        <v>80</v>
      </c>
      <c r="I65" s="17">
        <f>I49-O49</f>
        <v>5.0684557987747052</v>
      </c>
      <c r="J65" s="41">
        <f>I65/I49</f>
        <v>0.38857244789628786</v>
      </c>
      <c r="K65" s="17">
        <f>I49-U49</f>
        <v>4.5602906572515831</v>
      </c>
      <c r="L65" s="41">
        <f>K65/I49</f>
        <v>0.34961403909948263</v>
      </c>
      <c r="M65" s="45">
        <f>I49-AA49</f>
        <v>5.2960571982282731</v>
      </c>
      <c r="N65" s="47">
        <f>M65/I49</f>
        <v>0.40602147703681502</v>
      </c>
      <c r="O65" s="17">
        <f>I49-AG49</f>
        <v>4.0756439106908644</v>
      </c>
      <c r="P65" s="41">
        <f>O65/I49</f>
        <v>0.31245866473050882</v>
      </c>
    </row>
    <row r="66" spans="7:26" x14ac:dyDescent="0.3">
      <c r="H66" s="39">
        <v>100</v>
      </c>
      <c r="I66" s="17">
        <f>I50-O50</f>
        <v>0.49486359061185192</v>
      </c>
      <c r="J66" s="41">
        <f>I66/I50</f>
        <v>0.11300243107344053</v>
      </c>
      <c r="K66" s="17">
        <f>I50-U50</f>
        <v>0.61109695515774209</v>
      </c>
      <c r="L66" s="41">
        <f>K66/I50</f>
        <v>0.13954439741469285</v>
      </c>
      <c r="M66" s="45">
        <f>I50-AA50</f>
        <v>0.74983544372533606</v>
      </c>
      <c r="N66" s="47">
        <f>M66/I50</f>
        <v>0.17122542384100309</v>
      </c>
      <c r="O66" s="17">
        <f>I50-AG50</f>
        <v>0.70086282713857706</v>
      </c>
      <c r="P66" s="41">
        <f>O66/I50</f>
        <v>0.16004249417044689</v>
      </c>
    </row>
    <row r="67" spans="7:26" ht="15" thickBot="1" x14ac:dyDescent="0.35">
      <c r="I67" s="19"/>
      <c r="J67" s="42"/>
      <c r="K67" s="17"/>
      <c r="L67" s="41"/>
      <c r="M67" s="45"/>
      <c r="N67" s="47"/>
      <c r="O67" s="17"/>
      <c r="P67" s="41"/>
    </row>
    <row r="70" spans="7:26" ht="15" thickBot="1" x14ac:dyDescent="0.35"/>
    <row r="71" spans="7:26" x14ac:dyDescent="0.3">
      <c r="G71" s="65">
        <v>45831</v>
      </c>
      <c r="H71" s="7" t="s">
        <v>260</v>
      </c>
      <c r="I71" s="104" t="s">
        <v>239</v>
      </c>
      <c r="J71" s="105"/>
      <c r="K71" s="105"/>
      <c r="L71" s="105"/>
      <c r="M71" s="105"/>
      <c r="N71" s="106"/>
      <c r="O71" s="104" t="s">
        <v>240</v>
      </c>
      <c r="P71" s="105"/>
      <c r="Q71" s="105"/>
      <c r="R71" s="105"/>
      <c r="S71" s="105"/>
      <c r="T71" s="106"/>
      <c r="U71" s="104" t="s">
        <v>262</v>
      </c>
      <c r="V71" s="105"/>
      <c r="W71" s="105"/>
      <c r="X71" s="105"/>
      <c r="Y71" s="105"/>
      <c r="Z71" s="106"/>
    </row>
    <row r="72" spans="7:26" x14ac:dyDescent="0.3">
      <c r="H72" s="7" t="s">
        <v>258</v>
      </c>
      <c r="I72" s="63" t="s">
        <v>238</v>
      </c>
      <c r="J72" s="3" t="s">
        <v>242</v>
      </c>
      <c r="K72" s="3" t="s">
        <v>243</v>
      </c>
      <c r="L72" s="3" t="s">
        <v>244</v>
      </c>
      <c r="M72" s="3" t="s">
        <v>245</v>
      </c>
      <c r="N72" s="18" t="s">
        <v>259</v>
      </c>
      <c r="O72" s="63" t="s">
        <v>238</v>
      </c>
      <c r="P72" s="3" t="s">
        <v>242</v>
      </c>
      <c r="Q72" s="3" t="s">
        <v>243</v>
      </c>
      <c r="R72" s="3" t="s">
        <v>244</v>
      </c>
      <c r="S72" s="3" t="s">
        <v>245</v>
      </c>
      <c r="T72" s="18" t="s">
        <v>259</v>
      </c>
      <c r="U72" s="63" t="s">
        <v>238</v>
      </c>
      <c r="V72" s="3" t="s">
        <v>242</v>
      </c>
      <c r="W72" s="3" t="s">
        <v>243</v>
      </c>
      <c r="X72" s="3" t="s">
        <v>244</v>
      </c>
      <c r="Y72" s="3" t="s">
        <v>245</v>
      </c>
      <c r="Z72" s="18" t="s">
        <v>259</v>
      </c>
    </row>
    <row r="73" spans="7:26" x14ac:dyDescent="0.3">
      <c r="H73" s="7">
        <v>40</v>
      </c>
      <c r="I73" s="63">
        <f>'23-06-25-francesca'!I49</f>
        <v>4.2064125120120499</v>
      </c>
      <c r="J73" s="17">
        <f>'23-06-25-francesca'!J49</f>
        <v>-0.23511240898928129</v>
      </c>
      <c r="K73" s="17">
        <f>'23-06-25-francesca'!K49</f>
        <v>8.2717982012443141</v>
      </c>
      <c r="L73" s="17">
        <f>'23-06-25-francesca'!L49</f>
        <v>-2.8201443013470961</v>
      </c>
      <c r="M73" s="17">
        <f>'23-06-25-francesca'!M57</f>
        <v>2.723453590969148</v>
      </c>
      <c r="N73" s="17">
        <f>'23-06-25-francesca'!N49</f>
        <v>6.3249335625972547</v>
      </c>
      <c r="O73" s="63">
        <f>'23-06-25-francesca'!O49</f>
        <v>0.76598710839792805</v>
      </c>
      <c r="P73" s="17">
        <f>'23-06-25-francesca'!P49</f>
        <v>8.2087244624676909</v>
      </c>
      <c r="Q73" s="17">
        <f>'23-06-25-francesca'!Q49</f>
        <v>8.2334765647509087</v>
      </c>
      <c r="R73" s="17">
        <f>'23-06-25-francesca'!R49</f>
        <v>70.51704136629283</v>
      </c>
      <c r="S73" s="17">
        <f>'23-06-25-francesca'!S57</f>
        <v>11.221254388738121</v>
      </c>
      <c r="T73" s="17">
        <f>'23-06-25-francesca'!T49</f>
        <v>6.3321571638865501</v>
      </c>
      <c r="U73" s="63">
        <f>'23-06-25-francesca'!U49</f>
        <v>2.9570275650123241</v>
      </c>
      <c r="V73" s="17">
        <f>'23-06-25-francesca'!V49</f>
        <v>0.58236763190111351</v>
      </c>
      <c r="W73" s="17">
        <f>'23-06-25-francesca'!W49</f>
        <v>8.1966525203329308</v>
      </c>
      <c r="X73" s="17">
        <f>'23-06-25-francesca'!X49</f>
        <v>4.0073681572558346</v>
      </c>
      <c r="Y73" s="17">
        <f>'23-06-25-francesca'!Y57</f>
        <v>7.4217670445615136</v>
      </c>
      <c r="Z73" s="17">
        <f>'23-06-25-francesca'!Z49</f>
        <v>6.4015355863719403</v>
      </c>
    </row>
    <row r="74" spans="7:26" x14ac:dyDescent="0.3">
      <c r="H74" s="7">
        <v>60</v>
      </c>
      <c r="I74" s="63">
        <f>'23-06-25-francesca'!I51</f>
        <v>5.6071590618653726</v>
      </c>
      <c r="J74" s="17">
        <f>'23-06-25-francesca'!J51</f>
        <v>-0.42306063909900382</v>
      </c>
      <c r="K74" s="17">
        <f>'23-06-25-francesca'!K51</f>
        <v>9.2705454239870768</v>
      </c>
      <c r="L74" s="17">
        <f>'23-06-25-francesca'!L51</f>
        <v>-2.1722504710131152</v>
      </c>
      <c r="M74" s="17">
        <f>'23-06-25-francesca'!M59</f>
        <v>2.3420552577883158</v>
      </c>
      <c r="N74" s="17">
        <f>'23-06-25-francesca'!N51</f>
        <v>5.0698103700729611</v>
      </c>
      <c r="O74" s="63">
        <f>'23-06-25-francesca'!O51</f>
        <v>2.4131467959641641</v>
      </c>
      <c r="P74" s="17">
        <f>'23-06-25-francesca'!P51</f>
        <v>0.99406896720860383</v>
      </c>
      <c r="Q74" s="17">
        <f>'23-06-25-francesca'!Q51</f>
        <v>9.302608633504331</v>
      </c>
      <c r="R74" s="17">
        <f>'23-06-25-francesca'!R51</f>
        <v>231.5266355249102</v>
      </c>
      <c r="S74" s="17">
        <f>'23-06-25-francesca'!S59</f>
        <v>15.67844479909607</v>
      </c>
      <c r="T74" s="17">
        <f>'23-06-25-francesca'!T51</f>
        <v>5.0280412231062606</v>
      </c>
      <c r="U74" s="63">
        <f>'23-06-25-francesca'!U51</f>
        <v>2.5685490687239652</v>
      </c>
      <c r="V74" s="17">
        <f>'23-06-25-francesca'!V51</f>
        <v>2.150801053822132</v>
      </c>
      <c r="W74" s="17">
        <f>'23-06-25-francesca'!W51</f>
        <v>9.2522561986853731</v>
      </c>
      <c r="X74" s="17">
        <f>'23-06-25-francesca'!X51</f>
        <v>79.742075446937676</v>
      </c>
      <c r="Y74" s="17">
        <f>'23-06-25-francesca'!Y59</f>
        <v>5.2275350047356657</v>
      </c>
      <c r="Z74" s="17">
        <f>'23-06-25-francesca'!Z51</f>
        <v>5.0682969460308769</v>
      </c>
    </row>
    <row r="75" spans="7:26" x14ac:dyDescent="0.3">
      <c r="H75" s="7">
        <v>80</v>
      </c>
      <c r="I75" s="63">
        <f>'23-06-25-francesca'!I53</f>
        <v>14.138469667491799</v>
      </c>
      <c r="J75" s="17">
        <f>'23-06-25-francesca'!J53</f>
        <v>-0.25205270727416001</v>
      </c>
      <c r="K75" s="17">
        <f>'23-06-25-francesca'!K53</f>
        <v>9.8051942494101159</v>
      </c>
      <c r="L75" s="17">
        <f>'23-06-25-francesca'!L53</f>
        <v>-1.771404969299625</v>
      </c>
      <c r="M75" s="17">
        <f>'23-06-25-francesca'!M61</f>
        <v>2.1119568430021141</v>
      </c>
      <c r="N75" s="17">
        <f>'23-06-25-francesca'!N53</f>
        <v>3.487632046559614</v>
      </c>
      <c r="O75" s="63">
        <f>'23-06-25-francesca'!O53</f>
        <v>7.0738231776673119</v>
      </c>
      <c r="P75" s="17">
        <f>'23-06-25-francesca'!P53</f>
        <v>12.57717994054159</v>
      </c>
      <c r="Q75" s="17">
        <f>'23-06-25-francesca'!Q53</f>
        <v>9.8471118903454435</v>
      </c>
      <c r="R75" s="17">
        <f>'23-06-25-francesca'!R53</f>
        <v>-1.570289254188538</v>
      </c>
      <c r="S75" s="17">
        <f>'23-06-25-francesca'!S61</f>
        <v>2.5372476907423991</v>
      </c>
      <c r="T75" s="17">
        <f>'23-06-25-francesca'!T53</f>
        <v>3.4781644482671479</v>
      </c>
      <c r="U75" s="63">
        <f>'23-06-25-francesca'!U53</f>
        <v>9.753539651006804</v>
      </c>
      <c r="V75" s="17">
        <f>'23-06-25-francesca'!V53</f>
        <v>4.5363228514376894</v>
      </c>
      <c r="W75" s="17">
        <f>'23-06-25-francesca'!W53</f>
        <v>9.8322992750980109</v>
      </c>
      <c r="X75" s="17">
        <f>'23-06-25-francesca'!X53</f>
        <v>-1.796603314684466</v>
      </c>
      <c r="Y75" s="17">
        <f>'23-06-25-francesca'!Y61</f>
        <v>2.505017529570257</v>
      </c>
      <c r="Z75" s="17">
        <f>'23-06-25-francesca'!Z53</f>
        <v>3.4822720281966411</v>
      </c>
    </row>
    <row r="76" spans="7:26" ht="15" thickBot="1" x14ac:dyDescent="0.35">
      <c r="H76" s="7">
        <v>100</v>
      </c>
      <c r="I76" s="64">
        <f>'23-06-25-francesca'!I54</f>
        <v>10.216649789639449</v>
      </c>
      <c r="J76" s="19">
        <f>'23-06-25-francesca'!J54</f>
        <v>-0.39311359260621892</v>
      </c>
      <c r="K76" s="19">
        <f>'23-06-25-francesca'!K54</f>
        <v>11.345411092119139</v>
      </c>
      <c r="L76" s="19">
        <f>'23-06-25-francesca'!L54</f>
        <v>-0.14304100014650459</v>
      </c>
      <c r="M76" s="19">
        <f>'23-06-25-francesca'!M62</f>
        <v>2.276800978290455</v>
      </c>
      <c r="N76" s="19">
        <f>'23-06-25-francesca'!N54</f>
        <v>5.4843010404683132E-2</v>
      </c>
      <c r="O76" s="64">
        <f>'23-06-25-francesca'!O54</f>
        <v>6.4530294599987208</v>
      </c>
      <c r="P76" s="19">
        <f>'23-06-25-francesca'!P54</f>
        <v>12.92498888453364</v>
      </c>
      <c r="Q76" s="19">
        <f>'23-06-25-francesca'!Q54</f>
        <v>11.299592013173291</v>
      </c>
      <c r="R76" s="19">
        <f>'23-06-25-francesca'!R54</f>
        <v>-9.1594914816424761E-2</v>
      </c>
      <c r="S76" s="19">
        <f>'23-06-25-francesca'!S62</f>
        <v>2.3460393277081582</v>
      </c>
      <c r="T76" s="19">
        <f>'23-06-25-francesca'!T54</f>
        <v>5.5127071028018927E-2</v>
      </c>
      <c r="U76" s="64">
        <f>'23-06-25-francesca'!U54</f>
        <v>7.6041882015191593</v>
      </c>
      <c r="V76" s="19">
        <f>'23-06-25-francesca'!V54</f>
        <v>6.8864700412138911</v>
      </c>
      <c r="W76" s="19">
        <f>'23-06-25-francesca'!W54</f>
        <v>11.32680111664992</v>
      </c>
      <c r="X76" s="19">
        <f>'23-06-25-francesca'!X54</f>
        <v>-0.17480817415978381</v>
      </c>
      <c r="Y76" s="19">
        <f>'23-06-25-francesca'!Y62</f>
        <v>2.3924831778575211</v>
      </c>
      <c r="Z76" s="19">
        <f>'23-06-25-francesca'!Z54</f>
        <v>5.612835318494875E-2</v>
      </c>
    </row>
    <row r="81" spans="7:26" ht="15" thickBot="1" x14ac:dyDescent="0.35"/>
    <row r="82" spans="7:26" x14ac:dyDescent="0.3">
      <c r="G82" s="65">
        <v>45828</v>
      </c>
      <c r="H82" s="7" t="s">
        <v>260</v>
      </c>
      <c r="I82" s="104" t="s">
        <v>239</v>
      </c>
      <c r="J82" s="105"/>
      <c r="K82" s="105"/>
      <c r="L82" s="105"/>
      <c r="M82" s="105"/>
      <c r="N82" s="106"/>
      <c r="O82" s="104" t="s">
        <v>240</v>
      </c>
      <c r="P82" s="105"/>
      <c r="Q82" s="105"/>
      <c r="R82" s="105"/>
      <c r="S82" s="105"/>
      <c r="T82" s="106"/>
      <c r="U82" s="104" t="s">
        <v>262</v>
      </c>
      <c r="V82" s="105"/>
      <c r="W82" s="105"/>
      <c r="X82" s="105"/>
      <c r="Y82" s="105"/>
      <c r="Z82" s="106"/>
    </row>
    <row r="83" spans="7:26" x14ac:dyDescent="0.3">
      <c r="H83" s="7" t="s">
        <v>258</v>
      </c>
      <c r="I83" s="63" t="s">
        <v>238</v>
      </c>
      <c r="J83" s="3" t="s">
        <v>242</v>
      </c>
      <c r="K83" s="3" t="s">
        <v>243</v>
      </c>
      <c r="L83" s="3" t="s">
        <v>244</v>
      </c>
      <c r="M83" s="3" t="s">
        <v>245</v>
      </c>
      <c r="N83" s="18" t="s">
        <v>259</v>
      </c>
      <c r="O83" s="63" t="s">
        <v>238</v>
      </c>
      <c r="P83" s="3" t="s">
        <v>242</v>
      </c>
      <c r="Q83" s="3" t="s">
        <v>243</v>
      </c>
      <c r="R83" s="3" t="s">
        <v>244</v>
      </c>
      <c r="S83" s="3" t="s">
        <v>245</v>
      </c>
      <c r="T83" s="18" t="s">
        <v>259</v>
      </c>
      <c r="U83" s="63" t="s">
        <v>238</v>
      </c>
      <c r="V83" s="3" t="s">
        <v>242</v>
      </c>
      <c r="W83" s="3" t="s">
        <v>243</v>
      </c>
      <c r="X83" s="3" t="s">
        <v>244</v>
      </c>
      <c r="Y83" s="3" t="s">
        <v>245</v>
      </c>
      <c r="Z83" s="18" t="s">
        <v>259</v>
      </c>
    </row>
    <row r="84" spans="7:26" x14ac:dyDescent="0.3">
      <c r="H84" s="7">
        <v>40</v>
      </c>
      <c r="I84" s="63">
        <f>'20-06-25-sarah'!I46</f>
        <v>4.6168553722438528</v>
      </c>
      <c r="J84" s="17">
        <f>'20-06-25-sarah'!J46</f>
        <v>0.20287043372196939</v>
      </c>
      <c r="K84" s="17">
        <f>'20-06-25-sarah'!K46</f>
        <v>8.0862204167380263</v>
      </c>
      <c r="L84" s="17">
        <f>'20-06-25-sarah'!L46</f>
        <v>-3.764561540689042</v>
      </c>
      <c r="M84" s="17">
        <f>'20-06-25-sarah'!M46</f>
        <v>7.9187805061909691</v>
      </c>
      <c r="N84" s="17">
        <f>'20-06-25-sarah'!N46</f>
        <v>6.4019798947804007</v>
      </c>
      <c r="O84" s="63">
        <f>'20-06-25-sarah'!O46</f>
        <v>2.4805669202524072</v>
      </c>
      <c r="P84" s="17">
        <f>'20-06-25-sarah'!P46</f>
        <v>0.13227179920136489</v>
      </c>
      <c r="Q84" s="17">
        <f>'20-06-25-sarah'!Q46</f>
        <v>8.0634636542376352</v>
      </c>
      <c r="R84" s="17">
        <f>'20-06-25-sarah'!R46</f>
        <v>89.569224469801952</v>
      </c>
      <c r="S84" s="17">
        <f>'20-06-25-sarah'!S46</f>
        <v>13.63387213594773</v>
      </c>
      <c r="T84" s="17">
        <f>'20-06-25-sarah'!T46</f>
        <v>6.4020931931102973</v>
      </c>
      <c r="U84" s="63">
        <f>'20-06-25-sarah'!U46</f>
        <v>2.9570275650123241</v>
      </c>
      <c r="V84" s="17"/>
      <c r="W84" s="17"/>
      <c r="X84" s="17"/>
      <c r="Y84" s="17"/>
      <c r="Z84" s="17"/>
    </row>
    <row r="85" spans="7:26" x14ac:dyDescent="0.3">
      <c r="H85" s="7">
        <v>60</v>
      </c>
      <c r="I85" s="63">
        <f>'20-06-25-sarah'!I48</f>
        <v>6.2121313493698844</v>
      </c>
      <c r="J85" s="17">
        <f>'20-06-25-sarah'!J48</f>
        <v>0.20738761272514239</v>
      </c>
      <c r="K85" s="17">
        <f>'20-06-25-sarah'!K48</f>
        <v>9.0699046216905117</v>
      </c>
      <c r="L85" s="17">
        <f>'20-06-25-sarah'!L48</f>
        <v>-3.204131324775517</v>
      </c>
      <c r="M85" s="17">
        <f>'20-06-25-sarah'!M48</f>
        <v>6.5374224726110697</v>
      </c>
      <c r="N85" s="17">
        <f>'20-06-25-sarah'!N48</f>
        <v>5.1415430679917344</v>
      </c>
      <c r="O85" s="63">
        <f>'20-06-25-sarah'!O48</f>
        <v>1.803917894020179</v>
      </c>
      <c r="P85" s="17">
        <f>'20-06-25-sarah'!P48</f>
        <v>1.4255914105854179</v>
      </c>
      <c r="Q85" s="17">
        <f>'20-06-25-sarah'!Q48</f>
        <v>9.1100103579327509</v>
      </c>
      <c r="R85" s="17">
        <f>'20-06-25-sarah'!R48</f>
        <v>296.14844628655197</v>
      </c>
      <c r="S85" s="17">
        <f>'20-06-25-sarah'!S48</f>
        <v>21.345243503011591</v>
      </c>
      <c r="T85" s="17">
        <f>'20-06-25-sarah'!T48</f>
        <v>5.0769402778547033</v>
      </c>
      <c r="U85" s="63"/>
      <c r="V85" s="17"/>
      <c r="W85" s="17"/>
      <c r="X85" s="17"/>
      <c r="Y85" s="17"/>
      <c r="Z85" s="17"/>
    </row>
    <row r="86" spans="7:26" x14ac:dyDescent="0.3">
      <c r="H86" s="7">
        <v>80</v>
      </c>
      <c r="I86" s="63">
        <f>'20-06-25-sarah'!I50</f>
        <v>13.407323275078051</v>
      </c>
      <c r="J86" s="17">
        <f>'20-06-25-sarah'!J50</f>
        <v>6.9067816850720867</v>
      </c>
      <c r="K86" s="17">
        <f>'20-06-25-sarah'!K50</f>
        <v>9.7394431529812522</v>
      </c>
      <c r="L86" s="17">
        <f>'20-06-25-sarah'!L50</f>
        <v>-2.714096789765315</v>
      </c>
      <c r="M86" s="17">
        <f>'20-06-25-sarah'!M50</f>
        <v>3.9123584210980429</v>
      </c>
      <c r="N86" s="17">
        <f>'20-06-25-sarah'!N50</f>
        <v>3.503756098031567</v>
      </c>
      <c r="O86" s="63">
        <f>'20-06-25-sarah'!O50</f>
        <v>8.293856131491987</v>
      </c>
      <c r="P86" s="17">
        <f>'20-06-25-sarah'!P50</f>
        <v>6.1169549642779124</v>
      </c>
      <c r="Q86" s="17">
        <f>'20-06-25-sarah'!Q50</f>
        <v>9.7255611546383793</v>
      </c>
      <c r="R86" s="17">
        <f>'20-06-25-sarah'!R50</f>
        <v>-2.433188507892686</v>
      </c>
      <c r="S86" s="17">
        <f>'20-06-25-sarah'!S50</f>
        <v>2.851923980472149</v>
      </c>
      <c r="T86" s="17">
        <f>'20-06-25-sarah'!T50</f>
        <v>3.4954787791567208</v>
      </c>
      <c r="U86" s="63"/>
      <c r="V86" s="17"/>
      <c r="W86" s="17"/>
      <c r="X86" s="17"/>
      <c r="Y86" s="17"/>
      <c r="Z86" s="17"/>
    </row>
    <row r="87" spans="7:26" ht="15" thickBot="1" x14ac:dyDescent="0.35">
      <c r="H87" s="7">
        <v>100</v>
      </c>
      <c r="I87" s="64">
        <f>'20-06-25-sarah'!I51</f>
        <v>10.36785233710423</v>
      </c>
      <c r="J87" s="19">
        <f>'20-06-25-sarah'!J51</f>
        <v>2.0281075534741739</v>
      </c>
      <c r="K87" s="19">
        <f>'20-06-25-sarah'!K51</f>
        <v>11.21896383782064</v>
      </c>
      <c r="L87" s="19">
        <f>'20-06-25-sarah'!L51</f>
        <v>-1.0038257087311471</v>
      </c>
      <c r="M87" s="19">
        <f>'20-06-25-sarah'!M51</f>
        <v>3.739052492232362</v>
      </c>
      <c r="N87" s="19">
        <f>'20-06-25-sarah'!N51</f>
        <v>5.7819532145830722E-2</v>
      </c>
      <c r="O87" s="64">
        <f>'20-06-25-sarah'!O51</f>
        <v>5.7941024212504546</v>
      </c>
      <c r="P87" s="19">
        <f>'20-06-25-sarah'!P51</f>
        <v>14.243771155601319</v>
      </c>
      <c r="Q87" s="19">
        <f>'20-06-25-sarah'!Q51</f>
        <v>11.15710807001868</v>
      </c>
      <c r="R87" s="19">
        <f>'20-06-25-sarah'!R51</f>
        <v>-1.01399813369263</v>
      </c>
      <c r="S87" s="19">
        <f>'20-06-25-sarah'!S51</f>
        <v>2.66756825280744</v>
      </c>
      <c r="T87" s="19">
        <f>'20-06-25-sarah'!T51</f>
        <v>5.3122300079395612E-2</v>
      </c>
      <c r="U87" s="64"/>
      <c r="V87" s="19"/>
      <c r="W87" s="19"/>
      <c r="X87" s="19"/>
      <c r="Y87" s="19"/>
      <c r="Z87" s="19"/>
    </row>
    <row r="91" spans="7:26" ht="15" thickBot="1" x14ac:dyDescent="0.35"/>
    <row r="92" spans="7:26" x14ac:dyDescent="0.3">
      <c r="G92" s="62">
        <v>45821</v>
      </c>
      <c r="H92" s="7" t="s">
        <v>260</v>
      </c>
      <c r="I92" s="104" t="s">
        <v>239</v>
      </c>
      <c r="J92" s="105"/>
      <c r="K92" s="105"/>
      <c r="L92" s="105"/>
      <c r="M92" s="105"/>
      <c r="N92" s="106"/>
      <c r="O92" s="104" t="s">
        <v>240</v>
      </c>
      <c r="P92" s="105"/>
      <c r="Q92" s="105"/>
      <c r="R92" s="105"/>
      <c r="S92" s="105"/>
      <c r="T92" s="106"/>
    </row>
    <row r="93" spans="7:26" x14ac:dyDescent="0.3">
      <c r="H93" s="7" t="s">
        <v>258</v>
      </c>
      <c r="I93" s="63" t="s">
        <v>238</v>
      </c>
      <c r="J93" s="3" t="s">
        <v>242</v>
      </c>
      <c r="K93" s="3" t="s">
        <v>243</v>
      </c>
      <c r="L93" s="3" t="s">
        <v>244</v>
      </c>
      <c r="M93" s="3" t="s">
        <v>245</v>
      </c>
      <c r="N93" s="18" t="s">
        <v>259</v>
      </c>
      <c r="O93" s="63" t="s">
        <v>238</v>
      </c>
      <c r="P93" s="3" t="s">
        <v>242</v>
      </c>
      <c r="Q93" s="3" t="s">
        <v>243</v>
      </c>
      <c r="R93" s="3" t="s">
        <v>244</v>
      </c>
      <c r="S93" s="3" t="s">
        <v>245</v>
      </c>
      <c r="T93" s="18" t="s">
        <v>259</v>
      </c>
    </row>
    <row r="94" spans="7:26" x14ac:dyDescent="0.3">
      <c r="H94">
        <v>100</v>
      </c>
    </row>
  </sheetData>
  <mergeCells count="19">
    <mergeCell ref="U45:Z45"/>
    <mergeCell ref="AA45:AF45"/>
    <mergeCell ref="AG45:AL45"/>
    <mergeCell ref="I71:N71"/>
    <mergeCell ref="O71:T71"/>
    <mergeCell ref="U71:Z71"/>
    <mergeCell ref="I55:L55"/>
    <mergeCell ref="M55:P55"/>
    <mergeCell ref="I61:J61"/>
    <mergeCell ref="K61:L61"/>
    <mergeCell ref="M61:N61"/>
    <mergeCell ref="O61:P61"/>
    <mergeCell ref="I45:N45"/>
    <mergeCell ref="O45:T45"/>
    <mergeCell ref="I82:N82"/>
    <mergeCell ref="O82:T82"/>
    <mergeCell ref="U82:Z82"/>
    <mergeCell ref="I92:N92"/>
    <mergeCell ref="O92:T92"/>
  </mergeCells>
  <conditionalFormatting sqref="AJ11:AO39">
    <cfRule type="colorScale" priority="1">
      <colorScale>
        <cfvo type="min"/>
        <cfvo type="num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26A47-0807-4AF3-AF0A-6E5591CCDCD1}">
  <dimension ref="A1:AQ114"/>
  <sheetViews>
    <sheetView zoomScale="60" zoomScaleNormal="60" workbookViewId="0">
      <pane xSplit="1" ySplit="1" topLeftCell="D78" activePane="bottomRight" state="frozen"/>
      <selection activeCell="S55" sqref="S55"/>
      <selection pane="topRight" activeCell="S55" sqref="S55"/>
      <selection pane="bottomLeft" activeCell="S55" sqref="S55"/>
      <selection pane="bottomRight" activeCell="S55" sqref="S55"/>
    </sheetView>
  </sheetViews>
  <sheetFormatPr defaultRowHeight="14.4" x14ac:dyDescent="0.3"/>
  <cols>
    <col min="1" max="1" width="2" customWidth="1"/>
    <col min="6" max="6" width="51.44140625" customWidth="1"/>
    <col min="7" max="7" width="11.77734375" customWidth="1"/>
    <col min="8" max="8" width="28.6640625" customWidth="1"/>
    <col min="9" max="41" width="11.77734375" customWidth="1"/>
  </cols>
  <sheetData>
    <row r="1" spans="1:43" x14ac:dyDescent="0.3"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1" t="s">
        <v>31</v>
      </c>
      <c r="AL1" s="1" t="s">
        <v>32</v>
      </c>
      <c r="AM1" s="1" t="s">
        <v>33</v>
      </c>
      <c r="AN1" s="1" t="s">
        <v>34</v>
      </c>
      <c r="AO1" s="1" t="s">
        <v>35</v>
      </c>
      <c r="AP1" s="1" t="s">
        <v>235</v>
      </c>
      <c r="AQ1" s="1" t="s">
        <v>236</v>
      </c>
    </row>
    <row r="11" spans="1:43" x14ac:dyDescent="0.3">
      <c r="A11" s="1" t="s">
        <v>0</v>
      </c>
      <c r="F11" s="1" t="s">
        <v>0</v>
      </c>
      <c r="G11" s="1" t="s">
        <v>1</v>
      </c>
      <c r="H11" s="1" t="s">
        <v>2</v>
      </c>
      <c r="I11" s="1" t="s">
        <v>3</v>
      </c>
      <c r="J11" s="1" t="s">
        <v>4</v>
      </c>
      <c r="K11" s="1" t="s">
        <v>5</v>
      </c>
      <c r="L11" s="1" t="s">
        <v>6</v>
      </c>
      <c r="M11" s="1" t="s">
        <v>7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18</v>
      </c>
      <c r="Y11" s="1" t="s">
        <v>19</v>
      </c>
      <c r="Z11" s="1" t="s">
        <v>20</v>
      </c>
      <c r="AA11" s="1" t="s">
        <v>21</v>
      </c>
      <c r="AB11" s="1" t="s">
        <v>22</v>
      </c>
      <c r="AC11" s="1" t="s">
        <v>23</v>
      </c>
      <c r="AD11" s="1" t="s">
        <v>24</v>
      </c>
      <c r="AE11" s="1" t="s">
        <v>25</v>
      </c>
      <c r="AF11" s="1" t="s">
        <v>26</v>
      </c>
      <c r="AG11" s="1" t="s">
        <v>27</v>
      </c>
      <c r="AH11" s="1" t="s">
        <v>28</v>
      </c>
      <c r="AI11" s="1" t="s">
        <v>29</v>
      </c>
      <c r="AJ11" s="1" t="s">
        <v>30</v>
      </c>
      <c r="AK11" s="1" t="s">
        <v>31</v>
      </c>
      <c r="AL11" s="1" t="s">
        <v>32</v>
      </c>
      <c r="AM11" s="1" t="s">
        <v>33</v>
      </c>
      <c r="AN11" s="1" t="s">
        <v>34</v>
      </c>
      <c r="AO11" s="1" t="s">
        <v>35</v>
      </c>
      <c r="AP11" s="1" t="s">
        <v>235</v>
      </c>
      <c r="AQ11" s="1" t="s">
        <v>236</v>
      </c>
    </row>
    <row r="12" spans="1:43" x14ac:dyDescent="0.3">
      <c r="A12" t="s">
        <v>108</v>
      </c>
      <c r="F12" t="s">
        <v>108</v>
      </c>
      <c r="H12">
        <v>10</v>
      </c>
      <c r="J12">
        <v>0</v>
      </c>
      <c r="K12">
        <v>0</v>
      </c>
      <c r="L12">
        <v>1.6262661540830461</v>
      </c>
      <c r="M12">
        <v>0.18995035665260779</v>
      </c>
      <c r="N12">
        <v>7.6389708016369804</v>
      </c>
      <c r="O12">
        <v>-0.92709618679977757</v>
      </c>
      <c r="P12">
        <v>12.08166636905155</v>
      </c>
      <c r="Q12">
        <v>7.5611078391204014</v>
      </c>
      <c r="R12">
        <v>5.5655676013875083E-2</v>
      </c>
      <c r="S12">
        <v>2.325694933860992E-2</v>
      </c>
      <c r="T12">
        <v>9.2185584148513199E-3</v>
      </c>
      <c r="U12">
        <v>0.95837673988921246</v>
      </c>
      <c r="V12">
        <v>0.52962343805361511</v>
      </c>
      <c r="W12">
        <v>4.188778520821476E-3</v>
      </c>
      <c r="X12">
        <v>0.20757043361663821</v>
      </c>
      <c r="Y12">
        <v>8.6585745215415955E-2</v>
      </c>
      <c r="Z12">
        <v>4.4228553771972663E-2</v>
      </c>
      <c r="AA12">
        <v>4.0147030353546143</v>
      </c>
      <c r="AB12">
        <v>3.1237583160400391</v>
      </c>
      <c r="AC12">
        <v>2.0785331726074219E-2</v>
      </c>
      <c r="AD12">
        <v>3.4222981197844567E-2</v>
      </c>
      <c r="AE12">
        <v>0.1224369869499301</v>
      </c>
      <c r="AF12">
        <v>1.2067801611279679E-3</v>
      </c>
      <c r="AG12">
        <v>-1.033740353519748</v>
      </c>
      <c r="AH12">
        <v>4.383695277418858E-2</v>
      </c>
      <c r="AI12">
        <v>5.5399005145108013E-4</v>
      </c>
      <c r="AJ12">
        <v>3.4222981197844567E-2</v>
      </c>
      <c r="AK12">
        <v>0.1224369869499301</v>
      </c>
      <c r="AL12">
        <v>1.2067801611279679E-3</v>
      </c>
      <c r="AM12">
        <v>1.033740353519748</v>
      </c>
      <c r="AN12">
        <v>4.383695277418858E-2</v>
      </c>
      <c r="AO12">
        <v>5.5399005145108013E-4</v>
      </c>
      <c r="AP12">
        <v>370</v>
      </c>
      <c r="AQ12">
        <v>37</v>
      </c>
    </row>
    <row r="13" spans="1:43" x14ac:dyDescent="0.3">
      <c r="A13" t="s">
        <v>109</v>
      </c>
      <c r="F13" t="s">
        <v>109</v>
      </c>
      <c r="H13">
        <v>10</v>
      </c>
      <c r="J13">
        <v>0</v>
      </c>
      <c r="K13">
        <v>0</v>
      </c>
      <c r="L13">
        <v>1.854666907628377</v>
      </c>
      <c r="M13">
        <v>0.16434435931841529</v>
      </c>
      <c r="N13">
        <v>7.6930052541097007</v>
      </c>
      <c r="O13">
        <v>-3.7128083286285398</v>
      </c>
      <c r="P13">
        <v>10.233003921508789</v>
      </c>
      <c r="Q13">
        <v>7.3397218589782716</v>
      </c>
      <c r="R13">
        <v>1.9222950626565191E-2</v>
      </c>
      <c r="S13">
        <v>1.2485226781418699E-2</v>
      </c>
      <c r="T13">
        <v>9.947601449255954E-3</v>
      </c>
      <c r="U13">
        <v>0.1099461333565335</v>
      </c>
      <c r="V13">
        <v>0.50131597248455828</v>
      </c>
      <c r="W13">
        <v>4.3493532584743984E-3</v>
      </c>
      <c r="X13">
        <v>8.9645147323608398E-2</v>
      </c>
      <c r="Y13">
        <v>5.4136559367179871E-2</v>
      </c>
      <c r="Z13">
        <v>4.3137073516845703E-2</v>
      </c>
      <c r="AA13">
        <v>0.51720046997070313</v>
      </c>
      <c r="AB13">
        <v>2.2265138626098628</v>
      </c>
      <c r="AC13">
        <v>1.998138427734375E-2</v>
      </c>
      <c r="AD13">
        <v>1.036463774034023E-2</v>
      </c>
      <c r="AE13">
        <v>7.596991362039214E-2</v>
      </c>
      <c r="AF13">
        <v>1.293070928807935E-3</v>
      </c>
      <c r="AG13">
        <v>-2.961266072066427E-2</v>
      </c>
      <c r="AH13">
        <v>4.8990108508689248E-2</v>
      </c>
      <c r="AI13">
        <v>5.9257739489870147E-4</v>
      </c>
      <c r="AJ13">
        <v>1.036463774034023E-2</v>
      </c>
      <c r="AK13">
        <v>7.596991362039214E-2</v>
      </c>
      <c r="AL13">
        <v>1.293070928807935E-3</v>
      </c>
      <c r="AM13">
        <v>2.961266072066427E-2</v>
      </c>
      <c r="AN13">
        <v>4.8990108508689248E-2</v>
      </c>
      <c r="AO13">
        <v>5.9257739489870147E-4</v>
      </c>
      <c r="AP13">
        <v>375</v>
      </c>
      <c r="AQ13">
        <v>37.5</v>
      </c>
    </row>
    <row r="14" spans="1:43" x14ac:dyDescent="0.3">
      <c r="A14" t="s">
        <v>110</v>
      </c>
      <c r="F14" t="s">
        <v>110</v>
      </c>
      <c r="H14">
        <v>10</v>
      </c>
      <c r="J14">
        <v>0</v>
      </c>
      <c r="K14">
        <v>0</v>
      </c>
      <c r="L14">
        <v>2.2310613257228038</v>
      </c>
      <c r="M14">
        <v>0.1547212096928812</v>
      </c>
      <c r="N14">
        <v>7.808600808075707</v>
      </c>
      <c r="O14">
        <v>-3.7696080665470282</v>
      </c>
      <c r="P14">
        <v>9.8044463503102399</v>
      </c>
      <c r="Q14">
        <v>7.0766742340182374</v>
      </c>
      <c r="R14">
        <v>4.9338486116126318E-2</v>
      </c>
      <c r="S14">
        <v>1.13548520417433E-2</v>
      </c>
      <c r="T14">
        <v>8.243130043324132E-3</v>
      </c>
      <c r="U14">
        <v>0.22117008424380141</v>
      </c>
      <c r="V14">
        <v>0.46744836389048472</v>
      </c>
      <c r="W14">
        <v>3.658442409590134E-3</v>
      </c>
      <c r="X14">
        <v>0.1992528438568115</v>
      </c>
      <c r="Y14">
        <v>4.3027520179748542E-2</v>
      </c>
      <c r="Z14">
        <v>3.6249160766601563E-2</v>
      </c>
      <c r="AA14">
        <v>0.94178462028503418</v>
      </c>
      <c r="AB14">
        <v>2.1737957000732422</v>
      </c>
      <c r="AC14">
        <v>1.520633697509766E-2</v>
      </c>
      <c r="AD14">
        <v>2.2114356762534079E-2</v>
      </c>
      <c r="AE14">
        <v>7.3389111061647416E-2</v>
      </c>
      <c r="AF14">
        <v>1.055647515595756E-3</v>
      </c>
      <c r="AG14">
        <v>-5.8671904436578159E-2</v>
      </c>
      <c r="AH14">
        <v>4.7677181065475797E-2</v>
      </c>
      <c r="AI14">
        <v>5.1697199681789198E-4</v>
      </c>
      <c r="AJ14">
        <v>2.2114356762534079E-2</v>
      </c>
      <c r="AK14">
        <v>7.3389111061647416E-2</v>
      </c>
      <c r="AL14">
        <v>1.055647515595756E-3</v>
      </c>
      <c r="AM14">
        <v>5.8671904436578159E-2</v>
      </c>
      <c r="AN14">
        <v>4.7677181065475797E-2</v>
      </c>
      <c r="AO14">
        <v>5.1697199681789198E-4</v>
      </c>
      <c r="AP14">
        <v>323</v>
      </c>
      <c r="AQ14">
        <v>32.299999999999997</v>
      </c>
    </row>
    <row r="15" spans="1:43" x14ac:dyDescent="0.3">
      <c r="A15" t="s">
        <v>111</v>
      </c>
      <c r="F15" t="s">
        <v>111</v>
      </c>
      <c r="H15">
        <v>10</v>
      </c>
      <c r="J15">
        <v>0</v>
      </c>
      <c r="K15">
        <v>0</v>
      </c>
      <c r="L15">
        <v>3.092488824118798</v>
      </c>
      <c r="M15">
        <v>0.18692435723560341</v>
      </c>
      <c r="N15">
        <v>7.9300003244141681</v>
      </c>
      <c r="O15">
        <v>-3.8480360178164168</v>
      </c>
      <c r="P15">
        <v>8.9156457683882042</v>
      </c>
      <c r="Q15">
        <v>6.7732495478319503</v>
      </c>
      <c r="R15">
        <v>3.1335053686851778E-2</v>
      </c>
      <c r="S15">
        <v>1.8751053952704169E-2</v>
      </c>
      <c r="T15">
        <v>9.8893039035897138E-3</v>
      </c>
      <c r="U15">
        <v>7.8279663073951136E-2</v>
      </c>
      <c r="V15">
        <v>0.52205951632105241</v>
      </c>
      <c r="W15">
        <v>4.4197542729597734E-3</v>
      </c>
      <c r="X15">
        <v>0.13229584693908689</v>
      </c>
      <c r="Y15">
        <v>7.2863385081291199E-2</v>
      </c>
      <c r="Z15">
        <v>5.0296306610107422E-2</v>
      </c>
      <c r="AA15">
        <v>0.4003446102142334</v>
      </c>
      <c r="AB15">
        <v>2.3461956977844238</v>
      </c>
      <c r="AC15">
        <v>2.00958251953125E-2</v>
      </c>
      <c r="AD15">
        <v>1.0132632798044361E-2</v>
      </c>
      <c r="AE15">
        <v>0.1003135933166267</v>
      </c>
      <c r="AF15">
        <v>1.247074842247284E-3</v>
      </c>
      <c r="AG15">
        <v>-2.034275737324601E-2</v>
      </c>
      <c r="AH15">
        <v>5.855543500529091E-2</v>
      </c>
      <c r="AI15">
        <v>6.5253084826536357E-4</v>
      </c>
      <c r="AJ15">
        <v>1.0132632798044361E-2</v>
      </c>
      <c r="AK15">
        <v>0.1003135933166267</v>
      </c>
      <c r="AL15">
        <v>1.247074842247284E-3</v>
      </c>
      <c r="AM15">
        <v>2.034275737324601E-2</v>
      </c>
      <c r="AN15">
        <v>5.855543500529091E-2</v>
      </c>
      <c r="AO15">
        <v>6.5253084826536357E-4</v>
      </c>
      <c r="AP15">
        <v>347</v>
      </c>
      <c r="AQ15">
        <v>34.700000000000003</v>
      </c>
    </row>
    <row r="16" spans="1:43" x14ac:dyDescent="0.3">
      <c r="A16" t="s">
        <v>112</v>
      </c>
      <c r="F16" t="s">
        <v>112</v>
      </c>
      <c r="H16">
        <v>10</v>
      </c>
      <c r="J16">
        <v>0</v>
      </c>
      <c r="K16">
        <v>0</v>
      </c>
      <c r="L16">
        <v>4.6168553722438528</v>
      </c>
      <c r="M16">
        <v>0.20287043372196939</v>
      </c>
      <c r="N16">
        <v>8.0862204167380263</v>
      </c>
      <c r="O16">
        <v>-3.764561540689042</v>
      </c>
      <c r="P16">
        <v>7.9187805061909691</v>
      </c>
      <c r="Q16">
        <v>6.4019798947804007</v>
      </c>
      <c r="R16">
        <v>4.316132812380722E-2</v>
      </c>
      <c r="S16">
        <v>1.515806198522214E-2</v>
      </c>
      <c r="T16">
        <v>1.065267613769319E-2</v>
      </c>
      <c r="U16">
        <v>5.6308884196627031E-2</v>
      </c>
      <c r="V16">
        <v>0.50528885170744731</v>
      </c>
      <c r="W16">
        <v>4.2594455506334439E-3</v>
      </c>
      <c r="X16">
        <v>0.15605878829956049</v>
      </c>
      <c r="Y16">
        <v>6.3563182950019836E-2</v>
      </c>
      <c r="Z16">
        <v>4.9213409423828118E-2</v>
      </c>
      <c r="AA16">
        <v>0.29489612579345698</v>
      </c>
      <c r="AB16">
        <v>2.5000424385070801</v>
      </c>
      <c r="AC16">
        <v>1.722049713134766E-2</v>
      </c>
      <c r="AD16">
        <v>9.3486420179608627E-3</v>
      </c>
      <c r="AE16">
        <v>7.4717945375894518E-2</v>
      </c>
      <c r="AF16">
        <v>1.317386317548646E-3</v>
      </c>
      <c r="AG16">
        <v>-1.4957620851197621E-2</v>
      </c>
      <c r="AH16">
        <v>6.3808922511794361E-2</v>
      </c>
      <c r="AI16">
        <v>6.6533254097005416E-4</v>
      </c>
      <c r="AJ16">
        <v>9.3486420179608627E-3</v>
      </c>
      <c r="AK16">
        <v>7.4717945375894518E-2</v>
      </c>
      <c r="AL16">
        <v>1.317386317548646E-3</v>
      </c>
      <c r="AM16">
        <v>1.4957620851197621E-2</v>
      </c>
      <c r="AN16">
        <v>6.3808922511794361E-2</v>
      </c>
      <c r="AO16">
        <v>6.6533254097005416E-4</v>
      </c>
      <c r="AP16">
        <v>335</v>
      </c>
      <c r="AQ16">
        <v>33.5</v>
      </c>
    </row>
    <row r="17" spans="1:43" x14ac:dyDescent="0.3">
      <c r="A17" t="s">
        <v>113</v>
      </c>
      <c r="F17" t="s">
        <v>113</v>
      </c>
      <c r="H17">
        <v>10</v>
      </c>
      <c r="J17">
        <v>0</v>
      </c>
      <c r="K17">
        <v>0</v>
      </c>
      <c r="L17">
        <v>5.7978659864572366</v>
      </c>
      <c r="M17">
        <v>0.23459246699626629</v>
      </c>
      <c r="N17">
        <v>8.2978520173292889</v>
      </c>
      <c r="O17">
        <v>-3.585503085943369</v>
      </c>
      <c r="P17">
        <v>7.4355178451538082</v>
      </c>
      <c r="Q17">
        <v>5.9373436355590821</v>
      </c>
      <c r="R17">
        <v>3.6712356272073469E-2</v>
      </c>
      <c r="S17">
        <v>9.0402427281486512E-3</v>
      </c>
      <c r="T17">
        <v>9.080221952810422E-3</v>
      </c>
      <c r="U17">
        <v>8.7214130432315656E-2</v>
      </c>
      <c r="V17">
        <v>0.42650364207090691</v>
      </c>
      <c r="W17">
        <v>3.6999300306810689E-3</v>
      </c>
      <c r="X17">
        <v>0.14174699783325201</v>
      </c>
      <c r="Y17">
        <v>3.7658914923667908E-2</v>
      </c>
      <c r="Z17">
        <v>3.9080619812011719E-2</v>
      </c>
      <c r="AA17">
        <v>0.39339733123779302</v>
      </c>
      <c r="AB17">
        <v>2.06395435333252</v>
      </c>
      <c r="AC17">
        <v>1.679325103759766E-2</v>
      </c>
      <c r="AD17">
        <v>6.3320463697896564E-3</v>
      </c>
      <c r="AE17">
        <v>3.8535946375006722E-2</v>
      </c>
      <c r="AF17">
        <v>1.094285838533542E-3</v>
      </c>
      <c r="AG17">
        <v>-2.4324098555159671E-2</v>
      </c>
      <c r="AH17">
        <v>5.7360314500339203E-2</v>
      </c>
      <c r="AI17">
        <v>6.2316252145521464E-4</v>
      </c>
      <c r="AJ17">
        <v>6.3320463697896564E-3</v>
      </c>
      <c r="AK17">
        <v>3.8535946375006722E-2</v>
      </c>
      <c r="AL17">
        <v>1.094285838533542E-3</v>
      </c>
      <c r="AM17">
        <v>2.4324098555159671E-2</v>
      </c>
      <c r="AN17">
        <v>5.7360314500339203E-2</v>
      </c>
      <c r="AO17">
        <v>6.2316252145521464E-4</v>
      </c>
      <c r="AP17">
        <v>325</v>
      </c>
      <c r="AQ17">
        <v>32.5</v>
      </c>
    </row>
    <row r="18" spans="1:43" x14ac:dyDescent="0.3">
      <c r="A18" t="s">
        <v>114</v>
      </c>
      <c r="F18" t="s">
        <v>114</v>
      </c>
      <c r="H18">
        <v>10</v>
      </c>
      <c r="J18">
        <v>10</v>
      </c>
      <c r="K18">
        <v>25.000001907348629</v>
      </c>
      <c r="L18">
        <v>6.2121313493698844</v>
      </c>
      <c r="M18">
        <v>0.20738761272514239</v>
      </c>
      <c r="N18">
        <v>9.0699046216905117</v>
      </c>
      <c r="O18">
        <v>-3.204131324775517</v>
      </c>
      <c r="P18">
        <v>6.5374224726110697</v>
      </c>
      <c r="Q18">
        <v>5.1415430679917344</v>
      </c>
      <c r="R18">
        <v>3.2774412535203537E-2</v>
      </c>
      <c r="S18">
        <v>1.8709630945331741E-2</v>
      </c>
      <c r="T18">
        <v>1.8782712123090961E-2</v>
      </c>
      <c r="U18">
        <v>7.7150642403546188E-2</v>
      </c>
      <c r="V18">
        <v>0.51105954553846311</v>
      </c>
      <c r="W18">
        <v>6.6543883964454197E-3</v>
      </c>
      <c r="X18">
        <v>0.18866252899169919</v>
      </c>
      <c r="Y18">
        <v>8.0370768904685974E-2</v>
      </c>
      <c r="Z18">
        <v>8.1882476806640625E-2</v>
      </c>
      <c r="AA18">
        <v>0.37278056144714361</v>
      </c>
      <c r="AB18">
        <v>2.3800063133239751</v>
      </c>
      <c r="AC18">
        <v>3.0292510986328122E-2</v>
      </c>
      <c r="AD18">
        <v>5.275872432820977E-3</v>
      </c>
      <c r="AE18">
        <v>9.0215759270676557E-2</v>
      </c>
      <c r="AF18">
        <v>2.0708830915567118E-3</v>
      </c>
      <c r="AG18">
        <v>-2.4078489482309659E-2</v>
      </c>
      <c r="AH18">
        <v>7.81744713118325E-2</v>
      </c>
      <c r="AI18">
        <v>1.2942395519103559E-3</v>
      </c>
      <c r="AJ18">
        <v>5.275872432820977E-3</v>
      </c>
      <c r="AK18">
        <v>9.0215759270676557E-2</v>
      </c>
      <c r="AL18">
        <v>2.0708830915567118E-3</v>
      </c>
      <c r="AM18">
        <v>2.4078489482309659E-2</v>
      </c>
      <c r="AN18">
        <v>7.81744713118325E-2</v>
      </c>
      <c r="AO18">
        <v>1.2942395519103559E-3</v>
      </c>
      <c r="AP18">
        <v>256</v>
      </c>
      <c r="AQ18">
        <v>25.6</v>
      </c>
    </row>
    <row r="19" spans="1:43" x14ac:dyDescent="0.3">
      <c r="A19" t="s">
        <v>115</v>
      </c>
      <c r="F19" t="s">
        <v>115</v>
      </c>
      <c r="H19">
        <v>10</v>
      </c>
      <c r="J19">
        <v>10</v>
      </c>
      <c r="K19">
        <v>25.000001907348629</v>
      </c>
      <c r="L19">
        <v>11.913249562624779</v>
      </c>
      <c r="M19">
        <v>0.36275598305077278</v>
      </c>
      <c r="N19">
        <v>9.3895839294069052</v>
      </c>
      <c r="O19">
        <v>-2.8985735019319292</v>
      </c>
      <c r="P19">
        <v>4.0409340606207733</v>
      </c>
      <c r="Q19">
        <v>4.4340320805233899</v>
      </c>
      <c r="R19">
        <v>4.8026416252746229E-2</v>
      </c>
      <c r="S19">
        <v>1.580448975278435E-2</v>
      </c>
      <c r="T19">
        <v>1.524115630814148E-2</v>
      </c>
      <c r="U19">
        <v>6.031218744531805E-2</v>
      </c>
      <c r="V19">
        <v>0.55663072305273664</v>
      </c>
      <c r="W19">
        <v>5.1866988403159271E-3</v>
      </c>
      <c r="X19">
        <v>0.19484043121337891</v>
      </c>
      <c r="Y19">
        <v>6.3080072402954102E-2</v>
      </c>
      <c r="Z19">
        <v>6.3988685607910156E-2</v>
      </c>
      <c r="AA19">
        <v>0.27517032623291021</v>
      </c>
      <c r="AB19">
        <v>2.443907737731934</v>
      </c>
      <c r="AC19">
        <v>2.4540424346923832E-2</v>
      </c>
      <c r="AD19">
        <v>4.0313447645232443E-3</v>
      </c>
      <c r="AE19">
        <v>4.3567826558968938E-2</v>
      </c>
      <c r="AF19">
        <v>1.6231982612571619E-3</v>
      </c>
      <c r="AG19">
        <v>-2.0807541159511521E-2</v>
      </c>
      <c r="AH19">
        <v>0.13774803416792861</v>
      </c>
      <c r="AI19">
        <v>1.1697477027959829E-3</v>
      </c>
      <c r="AJ19">
        <v>4.0313447645232443E-3</v>
      </c>
      <c r="AK19">
        <v>4.3567826558968938E-2</v>
      </c>
      <c r="AL19">
        <v>1.6231982612571619E-3</v>
      </c>
      <c r="AM19">
        <v>2.0807541159511521E-2</v>
      </c>
      <c r="AN19">
        <v>0.13774803416792861</v>
      </c>
      <c r="AO19">
        <v>1.1697477027959829E-3</v>
      </c>
      <c r="AP19">
        <v>293</v>
      </c>
      <c r="AQ19">
        <v>29.3</v>
      </c>
    </row>
    <row r="20" spans="1:43" x14ac:dyDescent="0.3">
      <c r="A20" t="s">
        <v>116</v>
      </c>
      <c r="F20" t="s">
        <v>116</v>
      </c>
      <c r="H20">
        <v>10</v>
      </c>
      <c r="J20">
        <v>15</v>
      </c>
      <c r="K20">
        <v>37.490001678466797</v>
      </c>
      <c r="L20">
        <v>13.407323275078051</v>
      </c>
      <c r="M20">
        <v>6.9067816850720867</v>
      </c>
      <c r="N20">
        <v>9.7394431529812522</v>
      </c>
      <c r="O20">
        <v>-2.714096789765315</v>
      </c>
      <c r="P20">
        <v>3.9123584210980429</v>
      </c>
      <c r="Q20">
        <v>3.503756098031567</v>
      </c>
      <c r="R20">
        <v>0.39252767746687278</v>
      </c>
      <c r="S20">
        <v>2.1451827957526559</v>
      </c>
      <c r="T20">
        <v>1.136119932526636E-2</v>
      </c>
      <c r="U20">
        <v>9.7695666748507673E-2</v>
      </c>
      <c r="V20">
        <v>0.4525175331888085</v>
      </c>
      <c r="W20">
        <v>3.1275366855845238E-3</v>
      </c>
      <c r="X20">
        <v>1.6295890808105471</v>
      </c>
      <c r="Y20">
        <v>6.8626596927642822</v>
      </c>
      <c r="Z20">
        <v>4.7017097473144531E-2</v>
      </c>
      <c r="AA20">
        <v>0.54786348342895508</v>
      </c>
      <c r="AB20">
        <v>2.318878173828125</v>
      </c>
      <c r="AC20">
        <v>1.361465454101562E-2</v>
      </c>
      <c r="AD20">
        <v>2.927710993562118E-2</v>
      </c>
      <c r="AE20">
        <v>0.31059079229174541</v>
      </c>
      <c r="AF20">
        <v>1.1665142602930729E-3</v>
      </c>
      <c r="AG20">
        <v>-3.5995645813705603E-2</v>
      </c>
      <c r="AH20">
        <v>0.1156636188413956</v>
      </c>
      <c r="AI20">
        <v>8.9262397212568382E-4</v>
      </c>
      <c r="AJ20">
        <v>2.927710993562118E-2</v>
      </c>
      <c r="AK20">
        <v>0.31059079229174541</v>
      </c>
      <c r="AL20">
        <v>1.1665142602930729E-3</v>
      </c>
      <c r="AM20">
        <v>3.5995645813705603E-2</v>
      </c>
      <c r="AN20">
        <v>0.1156636188413956</v>
      </c>
      <c r="AO20">
        <v>8.9262397212568382E-4</v>
      </c>
      <c r="AP20">
        <v>553</v>
      </c>
      <c r="AQ20">
        <v>55.3</v>
      </c>
    </row>
    <row r="21" spans="1:43" x14ac:dyDescent="0.3">
      <c r="A21" t="s">
        <v>117</v>
      </c>
      <c r="F21" t="s">
        <v>117</v>
      </c>
      <c r="H21">
        <v>10</v>
      </c>
      <c r="J21">
        <v>15</v>
      </c>
      <c r="K21">
        <v>37.490001678466797</v>
      </c>
      <c r="L21">
        <v>10.36785233710423</v>
      </c>
      <c r="M21">
        <v>2.0281075534741739</v>
      </c>
      <c r="N21">
        <v>11.21896383782064</v>
      </c>
      <c r="O21">
        <v>-1.0038257087311471</v>
      </c>
      <c r="P21">
        <v>3.739052492232362</v>
      </c>
      <c r="Q21">
        <v>5.7819532145830722E-2</v>
      </c>
      <c r="R21">
        <v>0.27966972293119652</v>
      </c>
      <c r="S21">
        <v>1.322931206400126</v>
      </c>
      <c r="T21">
        <v>1.0551593246336021E-2</v>
      </c>
      <c r="U21">
        <v>7.0782312045298806E-2</v>
      </c>
      <c r="V21">
        <v>0.41147643668892331</v>
      </c>
      <c r="W21">
        <v>1.5385805508777411E-3</v>
      </c>
      <c r="X21">
        <v>0.79511928558349609</v>
      </c>
      <c r="Y21">
        <v>3.9977090954780579</v>
      </c>
      <c r="Z21">
        <v>4.6624183654785163E-2</v>
      </c>
      <c r="AA21">
        <v>0.33407413959503168</v>
      </c>
      <c r="AB21">
        <v>2.2462377548217769</v>
      </c>
      <c r="AC21">
        <v>6.4003951847553253E-3</v>
      </c>
      <c r="AD21">
        <v>2.697470159083197E-2</v>
      </c>
      <c r="AE21">
        <v>0.65229834785336116</v>
      </c>
      <c r="AF21">
        <v>9.4051406162529768E-4</v>
      </c>
      <c r="AG21">
        <v>-7.0512551561135922E-2</v>
      </c>
      <c r="AH21">
        <v>0.1100483177339015</v>
      </c>
      <c r="AI21">
        <v>2.6610048434794989E-2</v>
      </c>
      <c r="AJ21">
        <v>2.697470159083197E-2</v>
      </c>
      <c r="AK21">
        <v>0.65229834785336116</v>
      </c>
      <c r="AL21">
        <v>9.4051406162529768E-4</v>
      </c>
      <c r="AM21">
        <v>7.0512551561135922E-2</v>
      </c>
      <c r="AN21">
        <v>0.1100483177339015</v>
      </c>
      <c r="AO21">
        <v>2.6610048434794989E-2</v>
      </c>
      <c r="AP21">
        <v>484</v>
      </c>
      <c r="AQ21">
        <v>48.4</v>
      </c>
    </row>
    <row r="22" spans="1:43" x14ac:dyDescent="0.3">
      <c r="A22" t="s">
        <v>118</v>
      </c>
      <c r="F22" t="s">
        <v>118</v>
      </c>
      <c r="H22">
        <v>10</v>
      </c>
      <c r="J22">
        <v>0</v>
      </c>
      <c r="K22">
        <v>0</v>
      </c>
      <c r="L22">
        <v>0.56818574869964888</v>
      </c>
      <c r="M22">
        <v>0.65695422149664107</v>
      </c>
      <c r="N22">
        <v>7.7885179091533274</v>
      </c>
      <c r="O22">
        <v>337.22694278870568</v>
      </c>
      <c r="P22">
        <v>82.012603629853331</v>
      </c>
      <c r="Q22">
        <v>7.0411096992138367</v>
      </c>
      <c r="R22">
        <v>4.0001466341634068E-2</v>
      </c>
      <c r="S22">
        <v>1.385280444408604E-2</v>
      </c>
      <c r="T22">
        <v>1.194320787614349E-2</v>
      </c>
      <c r="U22">
        <v>27.583992345287619</v>
      </c>
      <c r="V22">
        <v>13.61794256209958</v>
      </c>
      <c r="W22">
        <v>7.2710370049847454E-3</v>
      </c>
      <c r="X22">
        <v>0.17163804173469541</v>
      </c>
      <c r="Y22">
        <v>5.4146349430084229E-2</v>
      </c>
      <c r="Z22">
        <v>5.0909519195556641E-2</v>
      </c>
      <c r="AA22">
        <v>117.4769592285156</v>
      </c>
      <c r="AB22">
        <v>51.148777008056641</v>
      </c>
      <c r="AC22">
        <v>2.7493476867675781E-2</v>
      </c>
      <c r="AD22">
        <v>7.0402093739910784E-2</v>
      </c>
      <c r="AE22">
        <v>2.1086407531604338E-2</v>
      </c>
      <c r="AF22">
        <v>1.5334378139013371E-3</v>
      </c>
      <c r="AG22">
        <v>8.179652585638969E-2</v>
      </c>
      <c r="AH22">
        <v>0.16604694838809539</v>
      </c>
      <c r="AI22">
        <v>1.0326549813300849E-3</v>
      </c>
      <c r="AJ22">
        <v>7.0402093739910784E-2</v>
      </c>
      <c r="AK22">
        <v>2.1086407531604338E-2</v>
      </c>
      <c r="AL22">
        <v>1.5334378139013371E-3</v>
      </c>
      <c r="AM22">
        <v>8.179652585638969E-2</v>
      </c>
      <c r="AN22">
        <v>0.16604694838809539</v>
      </c>
      <c r="AO22">
        <v>1.0326549813300849E-3</v>
      </c>
      <c r="AP22">
        <v>323</v>
      </c>
      <c r="AQ22">
        <v>32.299999999999997</v>
      </c>
    </row>
    <row r="23" spans="1:43" x14ac:dyDescent="0.3">
      <c r="A23" t="s">
        <v>119</v>
      </c>
      <c r="F23" t="s">
        <v>119</v>
      </c>
      <c r="H23">
        <v>10</v>
      </c>
      <c r="J23">
        <v>0</v>
      </c>
      <c r="K23">
        <v>0</v>
      </c>
      <c r="L23">
        <v>2.4805669202524072</v>
      </c>
      <c r="M23">
        <v>0.13227179920136489</v>
      </c>
      <c r="N23">
        <v>8.0634636542376352</v>
      </c>
      <c r="O23">
        <v>89.569224469801952</v>
      </c>
      <c r="P23">
        <v>13.63387213594773</v>
      </c>
      <c r="Q23">
        <v>6.4020931931102973</v>
      </c>
      <c r="R23">
        <v>3.8881886577002783E-2</v>
      </c>
      <c r="S23">
        <v>0.1486021575557239</v>
      </c>
      <c r="T23">
        <v>1.190593330211437E-2</v>
      </c>
      <c r="U23">
        <v>12.74983549354452</v>
      </c>
      <c r="V23">
        <v>2.3322284493851391</v>
      </c>
      <c r="W23">
        <v>5.2675033975452803E-3</v>
      </c>
      <c r="X23">
        <v>0.18453335762023931</v>
      </c>
      <c r="Y23">
        <v>0.55088210105895996</v>
      </c>
      <c r="Z23">
        <v>5.5093765258789063E-2</v>
      </c>
      <c r="AA23">
        <v>50.421939849853523</v>
      </c>
      <c r="AB23">
        <v>9.5491600036621094</v>
      </c>
      <c r="AC23">
        <v>2.1627902984619141E-2</v>
      </c>
      <c r="AD23">
        <v>1.5674596907486939E-2</v>
      </c>
      <c r="AE23">
        <v>1.123460620124312</v>
      </c>
      <c r="AF23">
        <v>1.4765284265722939E-3</v>
      </c>
      <c r="AG23">
        <v>0.1423461637522952</v>
      </c>
      <c r="AH23">
        <v>0.17106134091105871</v>
      </c>
      <c r="AI23">
        <v>8.2277830682220905E-4</v>
      </c>
      <c r="AJ23">
        <v>1.5674596907486939E-2</v>
      </c>
      <c r="AK23">
        <v>1.123460620124312</v>
      </c>
      <c r="AL23">
        <v>1.4765284265722939E-3</v>
      </c>
      <c r="AM23">
        <v>0.1423461637522952</v>
      </c>
      <c r="AN23">
        <v>0.17106134091105871</v>
      </c>
      <c r="AO23">
        <v>8.2277830682220905E-4</v>
      </c>
      <c r="AP23">
        <v>340</v>
      </c>
      <c r="AQ23">
        <v>34</v>
      </c>
    </row>
    <row r="24" spans="1:43" x14ac:dyDescent="0.3">
      <c r="A24" t="s">
        <v>120</v>
      </c>
      <c r="F24" t="s">
        <v>120</v>
      </c>
      <c r="H24">
        <v>10</v>
      </c>
      <c r="J24">
        <v>0</v>
      </c>
      <c r="K24">
        <v>0</v>
      </c>
      <c r="L24">
        <v>3.829995469252268</v>
      </c>
      <c r="M24">
        <v>1.1402627829048371</v>
      </c>
      <c r="N24">
        <v>8.2842389663060505</v>
      </c>
      <c r="O24">
        <v>16.872348263528611</v>
      </c>
      <c r="P24">
        <v>3.7942198428842762</v>
      </c>
      <c r="Q24">
        <v>5.9388966427909002</v>
      </c>
      <c r="R24">
        <v>4.2188742002615173E-2</v>
      </c>
      <c r="S24">
        <v>5.4940199167079103E-2</v>
      </c>
      <c r="T24">
        <v>1.209676095248725E-2</v>
      </c>
      <c r="U24">
        <v>4.4497256209290743</v>
      </c>
      <c r="V24">
        <v>0.72745674950675931</v>
      </c>
      <c r="W24">
        <v>5.0557235522531449E-3</v>
      </c>
      <c r="X24">
        <v>0.17987370491027829</v>
      </c>
      <c r="Y24">
        <v>0.28625690937042242</v>
      </c>
      <c r="Z24">
        <v>5.9456825256347663E-2</v>
      </c>
      <c r="AA24">
        <v>19.200322151184078</v>
      </c>
      <c r="AB24">
        <v>3.4800206422805791</v>
      </c>
      <c r="AC24">
        <v>2.61845588684082E-2</v>
      </c>
      <c r="AD24">
        <v>1.101535036824774E-2</v>
      </c>
      <c r="AE24">
        <v>4.8182050656005893E-2</v>
      </c>
      <c r="AF24">
        <v>1.460213907600641E-3</v>
      </c>
      <c r="AG24">
        <v>0.26372888654436039</v>
      </c>
      <c r="AH24">
        <v>0.19172762244418709</v>
      </c>
      <c r="AI24">
        <v>8.5129003859499384E-4</v>
      </c>
      <c r="AJ24">
        <v>1.101535036824774E-2</v>
      </c>
      <c r="AK24">
        <v>4.8182050656005893E-2</v>
      </c>
      <c r="AL24">
        <v>1.460213907600641E-3</v>
      </c>
      <c r="AM24">
        <v>0.26372888654436039</v>
      </c>
      <c r="AN24">
        <v>0.19172762244418709</v>
      </c>
      <c r="AO24">
        <v>8.5129003859499384E-4</v>
      </c>
      <c r="AP24">
        <v>360</v>
      </c>
      <c r="AQ24">
        <v>36</v>
      </c>
    </row>
    <row r="25" spans="1:43" x14ac:dyDescent="0.3">
      <c r="A25" t="s">
        <v>121</v>
      </c>
      <c r="F25" t="s">
        <v>121</v>
      </c>
      <c r="H25">
        <v>10</v>
      </c>
      <c r="J25">
        <v>10</v>
      </c>
      <c r="K25">
        <v>25.000001907348629</v>
      </c>
      <c r="L25">
        <v>1.803917894020179</v>
      </c>
      <c r="M25">
        <v>1.4255914105854179</v>
      </c>
      <c r="N25">
        <v>9.1100103579327509</v>
      </c>
      <c r="O25">
        <v>296.14844628655197</v>
      </c>
      <c r="P25">
        <v>21.345243503011591</v>
      </c>
      <c r="Q25">
        <v>5.0769402778547033</v>
      </c>
      <c r="R25">
        <v>3.6983768809191513E-2</v>
      </c>
      <c r="S25">
        <v>5.9147005394117928E-2</v>
      </c>
      <c r="T25">
        <v>1.2221501434025509E-2</v>
      </c>
      <c r="U25">
        <v>11.76395974555256</v>
      </c>
      <c r="V25">
        <v>1.4754261339719581</v>
      </c>
      <c r="W25">
        <v>4.3187208251877452E-3</v>
      </c>
      <c r="X25">
        <v>0.16839826107025149</v>
      </c>
      <c r="Y25">
        <v>0.1943634748458862</v>
      </c>
      <c r="Z25">
        <v>5.4241180419921882E-2</v>
      </c>
      <c r="AA25">
        <v>50.513916015625</v>
      </c>
      <c r="AB25">
        <v>7.0247154235839844</v>
      </c>
      <c r="AC25">
        <v>1.807403564453125E-2</v>
      </c>
      <c r="AD25">
        <v>2.0501913602492271E-2</v>
      </c>
      <c r="AE25">
        <v>4.1489451293641878E-2</v>
      </c>
      <c r="AF25">
        <v>1.341546381819792E-3</v>
      </c>
      <c r="AG25">
        <v>3.9723185763972588E-2</v>
      </c>
      <c r="AH25">
        <v>6.9122009958040104E-2</v>
      </c>
      <c r="AI25">
        <v>8.5065425016436302E-4</v>
      </c>
      <c r="AJ25">
        <v>2.0501913602492271E-2</v>
      </c>
      <c r="AK25">
        <v>4.1489451293641878E-2</v>
      </c>
      <c r="AL25">
        <v>1.341546381819792E-3</v>
      </c>
      <c r="AM25">
        <v>3.9723185763972588E-2</v>
      </c>
      <c r="AN25">
        <v>6.9122009958040104E-2</v>
      </c>
      <c r="AO25">
        <v>8.5065425016436302E-4</v>
      </c>
      <c r="AP25">
        <v>389</v>
      </c>
      <c r="AQ25">
        <v>38.9</v>
      </c>
    </row>
    <row r="26" spans="1:43" x14ac:dyDescent="0.3">
      <c r="A26" t="s">
        <v>122</v>
      </c>
      <c r="F26" t="s">
        <v>122</v>
      </c>
      <c r="H26">
        <v>10</v>
      </c>
      <c r="J26">
        <v>10</v>
      </c>
      <c r="K26">
        <v>25.000001907348629</v>
      </c>
      <c r="L26">
        <v>8.845218171428531</v>
      </c>
      <c r="M26">
        <v>1.029280469086671</v>
      </c>
      <c r="N26">
        <v>9.3159046987621803</v>
      </c>
      <c r="O26">
        <v>11.981145773918181</v>
      </c>
      <c r="P26">
        <v>3.4877773366364719</v>
      </c>
      <c r="Q26">
        <v>4.4336873746851584</v>
      </c>
      <c r="R26">
        <v>0.19950000021832401</v>
      </c>
      <c r="S26">
        <v>5.5188339175252552E-2</v>
      </c>
      <c r="T26">
        <v>1.4201957779677549E-2</v>
      </c>
      <c r="U26">
        <v>1.1365521641062819</v>
      </c>
      <c r="V26">
        <v>0.4984731718561915</v>
      </c>
      <c r="W26">
        <v>4.5522737187576861E-3</v>
      </c>
      <c r="X26">
        <v>0.65871047973632813</v>
      </c>
      <c r="Y26">
        <v>0.22050166130065921</v>
      </c>
      <c r="Z26">
        <v>5.70526123046875E-2</v>
      </c>
      <c r="AA26">
        <v>4.7204551696777344</v>
      </c>
      <c r="AB26">
        <v>2.8401331901550289</v>
      </c>
      <c r="AC26">
        <v>1.8374919891357418E-2</v>
      </c>
      <c r="AD26">
        <v>2.2554559576918171E-2</v>
      </c>
      <c r="AE26">
        <v>5.3618368202618061E-2</v>
      </c>
      <c r="AF26">
        <v>1.5244850864097599E-3</v>
      </c>
      <c r="AG26">
        <v>9.4861725710778735E-2</v>
      </c>
      <c r="AH26">
        <v>0.14292001000755031</v>
      </c>
      <c r="AI26">
        <v>1.0267466634543551E-3</v>
      </c>
      <c r="AJ26">
        <v>2.2554559576918171E-2</v>
      </c>
      <c r="AK26">
        <v>5.3618368202618061E-2</v>
      </c>
      <c r="AL26">
        <v>1.5244850864097599E-3</v>
      </c>
      <c r="AM26">
        <v>9.4861725710778735E-2</v>
      </c>
      <c r="AN26">
        <v>0.14292001000755031</v>
      </c>
      <c r="AO26">
        <v>1.0267466634543551E-3</v>
      </c>
      <c r="AP26">
        <v>562</v>
      </c>
      <c r="AQ26">
        <v>56.2</v>
      </c>
    </row>
    <row r="27" spans="1:43" x14ac:dyDescent="0.3">
      <c r="A27" t="s">
        <v>123</v>
      </c>
      <c r="F27" t="s">
        <v>123</v>
      </c>
      <c r="H27">
        <v>10</v>
      </c>
      <c r="J27">
        <v>15</v>
      </c>
      <c r="K27">
        <v>37.490001678466797</v>
      </c>
      <c r="L27">
        <v>8.293856131491987</v>
      </c>
      <c r="M27">
        <v>6.1169549642779124</v>
      </c>
      <c r="N27">
        <v>9.7255611546383793</v>
      </c>
      <c r="O27">
        <v>-2.433188507892686</v>
      </c>
      <c r="P27">
        <v>2.851923980472149</v>
      </c>
      <c r="Q27">
        <v>3.4954787791567208</v>
      </c>
      <c r="R27">
        <v>0.91751505538169142</v>
      </c>
      <c r="S27">
        <v>3.2238448350097548</v>
      </c>
      <c r="T27">
        <v>9.181772216273339E-3</v>
      </c>
      <c r="U27">
        <v>8.9725636936089453E-2</v>
      </c>
      <c r="V27">
        <v>0.48841394665582533</v>
      </c>
      <c r="W27">
        <v>3.0085547483252499E-3</v>
      </c>
      <c r="X27">
        <v>5.9225599765777588</v>
      </c>
      <c r="Y27">
        <v>9.4947196245193481</v>
      </c>
      <c r="Z27">
        <v>4.4698715209960938E-2</v>
      </c>
      <c r="AA27">
        <v>0.50876688957214355</v>
      </c>
      <c r="AB27">
        <v>2.432651162147522</v>
      </c>
      <c r="AC27">
        <v>1.554417610168457E-2</v>
      </c>
      <c r="AD27">
        <v>0.1106258706246257</v>
      </c>
      <c r="AE27">
        <v>0.52703426032012979</v>
      </c>
      <c r="AF27">
        <v>9.4408662598294464E-4</v>
      </c>
      <c r="AG27">
        <v>-3.6875744170680062E-2</v>
      </c>
      <c r="AH27">
        <v>0.17125770181818309</v>
      </c>
      <c r="AI27">
        <v>8.6069890232635287E-4</v>
      </c>
      <c r="AJ27">
        <v>0.1106258706246257</v>
      </c>
      <c r="AK27">
        <v>0.52703426032012979</v>
      </c>
      <c r="AL27">
        <v>9.4408662598294464E-4</v>
      </c>
      <c r="AM27">
        <v>3.6875744170680062E-2</v>
      </c>
      <c r="AN27">
        <v>0.17125770181818309</v>
      </c>
      <c r="AO27">
        <v>8.6069890232635287E-4</v>
      </c>
      <c r="AP27">
        <v>1129</v>
      </c>
      <c r="AQ27">
        <v>112.9</v>
      </c>
    </row>
    <row r="28" spans="1:43" x14ac:dyDescent="0.3">
      <c r="A28" t="s">
        <v>124</v>
      </c>
      <c r="F28" t="s">
        <v>124</v>
      </c>
      <c r="H28">
        <v>10</v>
      </c>
      <c r="J28">
        <v>15</v>
      </c>
      <c r="K28">
        <v>37.490001678466797</v>
      </c>
      <c r="L28">
        <v>5.7941024212504546</v>
      </c>
      <c r="M28">
        <v>14.243771155601319</v>
      </c>
      <c r="N28">
        <v>11.15710807001868</v>
      </c>
      <c r="O28">
        <v>-1.01399813369263</v>
      </c>
      <c r="P28">
        <v>2.66756825280744</v>
      </c>
      <c r="Q28">
        <v>5.3122300079395612E-2</v>
      </c>
      <c r="R28">
        <v>0.1530413575846894</v>
      </c>
      <c r="S28">
        <v>0.98407925542555952</v>
      </c>
      <c r="T28">
        <v>1.271871918724049E-2</v>
      </c>
      <c r="U28">
        <v>7.9408991069636392E-2</v>
      </c>
      <c r="V28">
        <v>0.66526469281447431</v>
      </c>
      <c r="W28">
        <v>6.6814352731930763E-4</v>
      </c>
      <c r="X28">
        <v>0.74899435043334961</v>
      </c>
      <c r="Y28">
        <v>3.3286046981811519</v>
      </c>
      <c r="Z28">
        <v>7.0905685424804688E-2</v>
      </c>
      <c r="AA28">
        <v>0.44578981399536127</v>
      </c>
      <c r="AB28">
        <v>3.6254093647003169</v>
      </c>
      <c r="AC28">
        <v>4.0092617273330688E-3</v>
      </c>
      <c r="AD28">
        <v>2.641329863679916E-2</v>
      </c>
      <c r="AE28">
        <v>6.9088392720952491E-2</v>
      </c>
      <c r="AF28">
        <v>1.139965581351512E-3</v>
      </c>
      <c r="AG28">
        <v>-7.8312758604847044E-2</v>
      </c>
      <c r="AH28">
        <v>0.2493899423620472</v>
      </c>
      <c r="AI28">
        <v>1.257745854981265E-2</v>
      </c>
      <c r="AJ28">
        <v>2.641329863679916E-2</v>
      </c>
      <c r="AK28">
        <v>6.9088392720952491E-2</v>
      </c>
      <c r="AL28">
        <v>1.139965581351512E-3</v>
      </c>
      <c r="AM28">
        <v>7.8312758604847044E-2</v>
      </c>
      <c r="AN28">
        <v>0.2493899423620472</v>
      </c>
      <c r="AO28">
        <v>1.257745854981265E-2</v>
      </c>
      <c r="AP28">
        <v>1075</v>
      </c>
      <c r="AQ28">
        <v>107.5</v>
      </c>
    </row>
    <row r="29" spans="1:43" x14ac:dyDescent="0.3">
      <c r="A29" t="s">
        <v>125</v>
      </c>
      <c r="F29" t="s">
        <v>125</v>
      </c>
      <c r="H29">
        <v>10</v>
      </c>
      <c r="J29">
        <v>0</v>
      </c>
      <c r="K29">
        <v>0</v>
      </c>
      <c r="L29">
        <v>0.49079665268717698</v>
      </c>
      <c r="M29">
        <v>0.35785454476425532</v>
      </c>
      <c r="N29">
        <v>7.7782501575689729</v>
      </c>
      <c r="O29">
        <v>390.46247965194272</v>
      </c>
      <c r="P29">
        <v>116.02371795068289</v>
      </c>
      <c r="Q29">
        <v>7.2424790616225634</v>
      </c>
      <c r="R29">
        <v>3.4908353597432211E-2</v>
      </c>
      <c r="S29">
        <v>1.365875926433228E-2</v>
      </c>
      <c r="T29">
        <v>1.4438048773234289E-2</v>
      </c>
      <c r="U29">
        <v>36.97532342541647</v>
      </c>
      <c r="V29">
        <v>20.282280615480008</v>
      </c>
      <c r="W29">
        <v>8.2296836040668207E-3</v>
      </c>
      <c r="X29">
        <v>0.15155291557312009</v>
      </c>
      <c r="Y29">
        <v>5.9701740741729743E-2</v>
      </c>
      <c r="Z29">
        <v>9.1654777526855469E-2</v>
      </c>
      <c r="AA29">
        <v>165.24554443359381</v>
      </c>
      <c r="AB29">
        <v>78.623519897460938</v>
      </c>
      <c r="AC29">
        <v>4.6753406524658203E-2</v>
      </c>
      <c r="AD29">
        <v>7.112589991456611E-2</v>
      </c>
      <c r="AE29">
        <v>3.8168466669412537E-2</v>
      </c>
      <c r="AF29">
        <v>1.8562078206220581E-3</v>
      </c>
      <c r="AG29">
        <v>9.4696226532127184E-2</v>
      </c>
      <c r="AH29">
        <v>0.17481150383494179</v>
      </c>
      <c r="AI29">
        <v>1.136307545254137E-3</v>
      </c>
      <c r="AJ29">
        <v>7.112589991456611E-2</v>
      </c>
      <c r="AK29">
        <v>3.8168466669412537E-2</v>
      </c>
      <c r="AL29">
        <v>1.8562078206220581E-3</v>
      </c>
      <c r="AM29">
        <v>9.4696226532127184E-2</v>
      </c>
      <c r="AN29">
        <v>0.17481150383494179</v>
      </c>
      <c r="AO29">
        <v>1.136307545254137E-3</v>
      </c>
      <c r="AP29">
        <v>677</v>
      </c>
      <c r="AQ29">
        <v>67.7</v>
      </c>
    </row>
    <row r="30" spans="1:43" x14ac:dyDescent="0.3">
      <c r="A30" t="s">
        <v>126</v>
      </c>
      <c r="F30" t="s">
        <v>126</v>
      </c>
      <c r="H30">
        <v>10</v>
      </c>
      <c r="J30">
        <v>0</v>
      </c>
      <c r="K30">
        <v>0</v>
      </c>
      <c r="L30">
        <v>0.65566648074656453</v>
      </c>
      <c r="M30">
        <v>0.42338293633603169</v>
      </c>
      <c r="N30">
        <v>7.8748570872009349</v>
      </c>
      <c r="O30">
        <v>282.48594371550672</v>
      </c>
      <c r="P30">
        <v>65.070850932270019</v>
      </c>
      <c r="Q30">
        <v>6.996304533350358</v>
      </c>
      <c r="R30">
        <v>0.12767581501861561</v>
      </c>
      <c r="S30">
        <v>3.9850345706599281E-2</v>
      </c>
      <c r="T30">
        <v>3.0238294316610209E-2</v>
      </c>
      <c r="U30">
        <v>166.49974764224291</v>
      </c>
      <c r="V30">
        <v>49.390110904652147</v>
      </c>
      <c r="W30">
        <v>2.9615027671945768E-2</v>
      </c>
      <c r="X30">
        <v>0.53334003686904907</v>
      </c>
      <c r="Y30">
        <v>0.15651777386665339</v>
      </c>
      <c r="Z30">
        <v>0.13771772384643549</v>
      </c>
      <c r="AA30">
        <v>658.91049957275391</v>
      </c>
      <c r="AB30">
        <v>195.0715522766113</v>
      </c>
      <c r="AC30">
        <v>0.1217803955078125</v>
      </c>
      <c r="AD30">
        <v>0.19472676851383269</v>
      </c>
      <c r="AE30">
        <v>9.4123646199502822E-2</v>
      </c>
      <c r="AF30">
        <v>3.83985308962073E-3</v>
      </c>
      <c r="AG30">
        <v>0.58940896475162596</v>
      </c>
      <c r="AH30">
        <v>0.75902051682189609</v>
      </c>
      <c r="AI30">
        <v>4.2329529154677692E-3</v>
      </c>
      <c r="AJ30">
        <v>0.19472676851383269</v>
      </c>
      <c r="AK30">
        <v>9.4123646199502822E-2</v>
      </c>
      <c r="AL30">
        <v>3.83985308962073E-3</v>
      </c>
      <c r="AM30">
        <v>0.58940896475162596</v>
      </c>
      <c r="AN30">
        <v>0.75902051682189609</v>
      </c>
      <c r="AO30">
        <v>4.2329529154677692E-3</v>
      </c>
      <c r="AP30">
        <v>872</v>
      </c>
      <c r="AQ30">
        <v>87.2</v>
      </c>
    </row>
    <row r="31" spans="1:43" x14ac:dyDescent="0.3">
      <c r="A31" t="s">
        <v>127</v>
      </c>
      <c r="F31" t="s">
        <v>127</v>
      </c>
      <c r="H31">
        <v>10</v>
      </c>
      <c r="J31">
        <v>0</v>
      </c>
      <c r="K31">
        <v>0</v>
      </c>
      <c r="L31">
        <v>1.0790356038416491</v>
      </c>
      <c r="M31">
        <v>2.558098801536651</v>
      </c>
      <c r="N31">
        <v>7.9337710667863677</v>
      </c>
      <c r="O31">
        <v>35.098784399877623</v>
      </c>
      <c r="P31">
        <v>6.1447435445423366</v>
      </c>
      <c r="Q31">
        <v>6.7476148793667177</v>
      </c>
      <c r="R31">
        <v>0.69517743110385033</v>
      </c>
      <c r="S31">
        <v>2.6202164940471979</v>
      </c>
      <c r="T31">
        <v>9.1139059505655727E-3</v>
      </c>
      <c r="U31">
        <v>7.1404538185794522</v>
      </c>
      <c r="V31">
        <v>1.4597367752545849</v>
      </c>
      <c r="W31">
        <v>4.1990671192415202E-3</v>
      </c>
      <c r="X31">
        <v>6.0019634962081909</v>
      </c>
      <c r="Y31">
        <v>7.5459848642349243</v>
      </c>
      <c r="Z31">
        <v>5.0252437591552727E-2</v>
      </c>
      <c r="AA31">
        <v>36.816780090332031</v>
      </c>
      <c r="AB31">
        <v>8.9616560935974121</v>
      </c>
      <c r="AC31">
        <v>2.2979736328125E-2</v>
      </c>
      <c r="AD31">
        <v>0.64425810291044794</v>
      </c>
      <c r="AE31">
        <v>1.02428275736388</v>
      </c>
      <c r="AF31">
        <v>1.148748290547439E-3</v>
      </c>
      <c r="AG31">
        <v>0.20343877831291349</v>
      </c>
      <c r="AH31">
        <v>0.2375586165107085</v>
      </c>
      <c r="AI31">
        <v>6.2230390950166587E-4</v>
      </c>
      <c r="AJ31">
        <v>0.64425810291044794</v>
      </c>
      <c r="AK31">
        <v>1.02428275736388</v>
      </c>
      <c r="AL31">
        <v>1.148748290547439E-3</v>
      </c>
      <c r="AM31">
        <v>0.20343877831291349</v>
      </c>
      <c r="AN31">
        <v>0.2375586165107085</v>
      </c>
      <c r="AO31">
        <v>6.2230390950166587E-4</v>
      </c>
      <c r="AP31">
        <v>1975</v>
      </c>
      <c r="AQ31">
        <v>197.5</v>
      </c>
    </row>
    <row r="32" spans="1:43" x14ac:dyDescent="0.3">
      <c r="A32" t="s">
        <v>128</v>
      </c>
      <c r="F32" t="s">
        <v>128</v>
      </c>
      <c r="H32">
        <v>10</v>
      </c>
      <c r="J32">
        <v>0</v>
      </c>
      <c r="K32">
        <v>0</v>
      </c>
      <c r="L32">
        <v>2.9570275650123241</v>
      </c>
      <c r="M32">
        <v>0.58236763190111351</v>
      </c>
      <c r="N32">
        <v>8.06665252033293</v>
      </c>
      <c r="O32">
        <v>4.0073681572558346</v>
      </c>
      <c r="P32">
        <v>7.4217670445615136</v>
      </c>
      <c r="Q32">
        <v>6.4015355863719403</v>
      </c>
      <c r="R32">
        <v>5.4151628238251551E-2</v>
      </c>
      <c r="S32">
        <v>2.0058729589996271E-2</v>
      </c>
      <c r="T32">
        <v>1.264741493559742E-2</v>
      </c>
      <c r="U32">
        <v>1.3956031614793429</v>
      </c>
      <c r="V32">
        <v>0.51570169315626502</v>
      </c>
      <c r="W32">
        <v>4.976884367119531E-3</v>
      </c>
      <c r="X32">
        <v>0.18003606796264651</v>
      </c>
      <c r="Y32">
        <v>7.7345073223114014E-2</v>
      </c>
      <c r="Z32">
        <v>5.892181396484375E-2</v>
      </c>
      <c r="AA32">
        <v>6.396960973739624</v>
      </c>
      <c r="AB32">
        <v>2.2378039360046391</v>
      </c>
      <c r="AC32">
        <v>2.0050048828125E-2</v>
      </c>
      <c r="AD32">
        <v>1.8312858790691E-2</v>
      </c>
      <c r="AE32">
        <v>3.4443414247655603E-2</v>
      </c>
      <c r="AF32">
        <v>1.567864105180947E-3</v>
      </c>
      <c r="AG32">
        <v>0.34825928307895321</v>
      </c>
      <c r="AH32">
        <v>6.9485028303894067E-2</v>
      </c>
      <c r="AI32">
        <v>7.7745164421403647E-4</v>
      </c>
      <c r="AJ32">
        <v>1.8312858790691E-2</v>
      </c>
      <c r="AK32">
        <v>3.4443414247655603E-2</v>
      </c>
      <c r="AL32">
        <v>1.567864105180947E-3</v>
      </c>
      <c r="AM32">
        <v>0.34825928307895321</v>
      </c>
      <c r="AN32">
        <v>6.9485028303894067E-2</v>
      </c>
      <c r="AO32">
        <v>7.7745164421403647E-4</v>
      </c>
      <c r="AP32">
        <v>386</v>
      </c>
      <c r="AQ32">
        <v>38.6</v>
      </c>
    </row>
    <row r="33" spans="1:43" x14ac:dyDescent="0.3">
      <c r="A33" t="s">
        <v>129</v>
      </c>
      <c r="F33" t="s">
        <v>129</v>
      </c>
      <c r="H33">
        <v>10</v>
      </c>
      <c r="J33">
        <v>0</v>
      </c>
      <c r="K33">
        <v>0</v>
      </c>
      <c r="L33">
        <v>4.1184290080922636</v>
      </c>
      <c r="M33">
        <v>0.64687640698690374</v>
      </c>
      <c r="N33">
        <v>8.2705761071846968</v>
      </c>
      <c r="O33">
        <v>-2.909152615659591</v>
      </c>
      <c r="P33">
        <v>7.2162557645442371</v>
      </c>
      <c r="Q33">
        <v>5.940596248713736</v>
      </c>
      <c r="R33">
        <v>7.2333199236773893E-2</v>
      </c>
      <c r="S33">
        <v>1.94764692676275E-2</v>
      </c>
      <c r="T33">
        <v>1.1416183978467959E-2</v>
      </c>
      <c r="U33">
        <v>0.36759530998307249</v>
      </c>
      <c r="V33">
        <v>0.46925771899309188</v>
      </c>
      <c r="W33">
        <v>3.9594229835430272E-3</v>
      </c>
      <c r="X33">
        <v>0.26346945762634277</v>
      </c>
      <c r="Y33">
        <v>7.7344536781311035E-2</v>
      </c>
      <c r="Z33">
        <v>4.6138763427734382E-2</v>
      </c>
      <c r="AA33">
        <v>1.463781595230103</v>
      </c>
      <c r="AB33">
        <v>2.4058599472045898</v>
      </c>
      <c r="AC33">
        <v>1.517009735107422E-2</v>
      </c>
      <c r="AD33">
        <v>1.7563298795401611E-2</v>
      </c>
      <c r="AE33">
        <v>3.010848603730543E-2</v>
      </c>
      <c r="AF33">
        <v>1.3803372135770149E-3</v>
      </c>
      <c r="AG33">
        <v>-0.1263582075427582</v>
      </c>
      <c r="AH33">
        <v>6.5027866847334387E-2</v>
      </c>
      <c r="AI33">
        <v>6.6650262326787917E-4</v>
      </c>
      <c r="AJ33">
        <v>1.7563298795401611E-2</v>
      </c>
      <c r="AK33">
        <v>3.010848603730543E-2</v>
      </c>
      <c r="AL33">
        <v>1.3803372135770149E-3</v>
      </c>
      <c r="AM33">
        <v>0.1263582075427582</v>
      </c>
      <c r="AN33">
        <v>6.5027866847334387E-2</v>
      </c>
      <c r="AO33">
        <v>6.6650262326787917E-4</v>
      </c>
      <c r="AP33">
        <v>263</v>
      </c>
      <c r="AQ33">
        <v>26.3</v>
      </c>
    </row>
    <row r="34" spans="1:43" x14ac:dyDescent="0.3">
      <c r="A34" t="s">
        <v>130</v>
      </c>
      <c r="F34" t="s">
        <v>130</v>
      </c>
      <c r="H34">
        <v>10</v>
      </c>
      <c r="J34">
        <v>10</v>
      </c>
      <c r="K34">
        <v>25.000001907348629</v>
      </c>
      <c r="L34">
        <v>3.5154253425686042</v>
      </c>
      <c r="M34">
        <v>0.49372031034961822</v>
      </c>
      <c r="N34">
        <v>9.0951049338837375</v>
      </c>
      <c r="O34">
        <v>54.267054491878113</v>
      </c>
      <c r="P34">
        <v>8.5977233478001178</v>
      </c>
      <c r="Q34">
        <v>5.1186668795924044</v>
      </c>
      <c r="R34">
        <v>0.16817388670323211</v>
      </c>
      <c r="S34">
        <v>0.91378706634746409</v>
      </c>
      <c r="T34">
        <v>1.6414301630161141E-2</v>
      </c>
      <c r="U34">
        <v>9.8791585241984379</v>
      </c>
      <c r="V34">
        <v>0.48725401278341163</v>
      </c>
      <c r="W34">
        <v>5.9562249404756301E-3</v>
      </c>
      <c r="X34">
        <v>0.55286097526550293</v>
      </c>
      <c r="Y34">
        <v>2.9864680767059331</v>
      </c>
      <c r="Z34">
        <v>7.5737953186035156E-2</v>
      </c>
      <c r="AA34">
        <v>35.957923889160163</v>
      </c>
      <c r="AB34">
        <v>2.3145337104797359</v>
      </c>
      <c r="AC34">
        <v>2.6385307312011719E-2</v>
      </c>
      <c r="AD34">
        <v>4.7838844610579349E-2</v>
      </c>
      <c r="AE34">
        <v>1.8508192739739311</v>
      </c>
      <c r="AF34">
        <v>1.8047402145971729E-3</v>
      </c>
      <c r="AG34">
        <v>0.18204707472518161</v>
      </c>
      <c r="AH34">
        <v>5.6672446073539252E-2</v>
      </c>
      <c r="AI34">
        <v>1.1636281634623429E-3</v>
      </c>
      <c r="AJ34">
        <v>4.7838844610579349E-2</v>
      </c>
      <c r="AK34">
        <v>1.8508192739739311</v>
      </c>
      <c r="AL34">
        <v>1.8047402145971729E-3</v>
      </c>
      <c r="AM34">
        <v>0.18204707472518161</v>
      </c>
      <c r="AN34">
        <v>5.6672446073539252E-2</v>
      </c>
      <c r="AO34">
        <v>1.1636281634623429E-3</v>
      </c>
      <c r="AP34">
        <v>217</v>
      </c>
      <c r="AQ34">
        <v>21.7</v>
      </c>
    </row>
    <row r="35" spans="1:43" x14ac:dyDescent="0.3">
      <c r="A35" t="s">
        <v>131</v>
      </c>
      <c r="F35" t="s">
        <v>131</v>
      </c>
      <c r="H35">
        <v>12</v>
      </c>
      <c r="J35">
        <v>10</v>
      </c>
      <c r="K35">
        <v>47</v>
      </c>
      <c r="L35">
        <v>0.76979093603145932</v>
      </c>
      <c r="M35">
        <v>0.53486488115640329</v>
      </c>
      <c r="N35">
        <v>14.36328763726317</v>
      </c>
      <c r="O35">
        <v>-3.8694680414082092</v>
      </c>
      <c r="P35">
        <v>44.740585986478827</v>
      </c>
      <c r="Q35">
        <v>7.3824231409364283E-2</v>
      </c>
      <c r="R35">
        <v>2.035691799236395E-2</v>
      </c>
      <c r="S35">
        <v>2.4984774890448511E-2</v>
      </c>
      <c r="T35">
        <v>3.0428800683135562E-3</v>
      </c>
      <c r="U35">
        <v>9.6638362905659816E-2</v>
      </c>
      <c r="V35">
        <v>0.3737717023808283</v>
      </c>
      <c r="W35">
        <v>6.7428692140128694E-4</v>
      </c>
      <c r="X35">
        <v>8.567279577255249E-2</v>
      </c>
      <c r="Y35">
        <v>8.7310910224914551E-2</v>
      </c>
      <c r="Z35">
        <v>1.541996002197266E-2</v>
      </c>
      <c r="AA35">
        <v>0.39409518241882319</v>
      </c>
      <c r="AB35">
        <v>1.661705017089844</v>
      </c>
      <c r="AC35">
        <v>2.938434481620789E-3</v>
      </c>
      <c r="AD35">
        <v>2.644473588804638E-2</v>
      </c>
      <c r="AE35">
        <v>4.6712311409248329E-2</v>
      </c>
      <c r="AF35">
        <v>2.1185122411802911E-4</v>
      </c>
      <c r="AG35">
        <v>-2.4974586137295082E-2</v>
      </c>
      <c r="AH35">
        <v>8.3541977410351055E-3</v>
      </c>
      <c r="AI35">
        <v>9.1336802094461982E-3</v>
      </c>
      <c r="AJ35">
        <v>2.644473588804638E-2</v>
      </c>
      <c r="AK35">
        <v>4.6712311409248329E-2</v>
      </c>
      <c r="AL35">
        <v>2.1185122411802911E-4</v>
      </c>
      <c r="AM35">
        <v>2.4974586137295082E-2</v>
      </c>
      <c r="AN35">
        <v>8.3541977410351055E-3</v>
      </c>
      <c r="AO35">
        <v>9.1336802094461982E-3</v>
      </c>
      <c r="AP35">
        <v>162</v>
      </c>
      <c r="AQ35">
        <v>16.2</v>
      </c>
    </row>
    <row r="36" spans="1:43" x14ac:dyDescent="0.3">
      <c r="A36" t="s">
        <v>132</v>
      </c>
      <c r="F36" t="s">
        <v>132</v>
      </c>
      <c r="H36">
        <v>12</v>
      </c>
      <c r="J36">
        <v>0</v>
      </c>
      <c r="K36">
        <v>0</v>
      </c>
      <c r="L36">
        <v>2.1308631276431149</v>
      </c>
      <c r="M36">
        <v>0.60569107369200825</v>
      </c>
      <c r="N36">
        <v>14.228457385546539</v>
      </c>
      <c r="O36">
        <v>-3.8672976771446121</v>
      </c>
      <c r="P36">
        <v>44.757173655784293</v>
      </c>
      <c r="Q36">
        <v>7.3813255697692912E-2</v>
      </c>
      <c r="R36">
        <v>3.7821697275527352E-2</v>
      </c>
      <c r="S36">
        <v>2.987027599322141E-2</v>
      </c>
      <c r="T36">
        <v>6.9468557843242167E-3</v>
      </c>
      <c r="U36">
        <v>8.4590147291354084E-2</v>
      </c>
      <c r="V36">
        <v>0.45506108176611731</v>
      </c>
      <c r="W36">
        <v>5.9655843524676741E-4</v>
      </c>
      <c r="X36">
        <v>0.1861915588378906</v>
      </c>
      <c r="Y36">
        <v>0.1109825968742371</v>
      </c>
      <c r="Z36">
        <v>4.3250083923339837E-2</v>
      </c>
      <c r="AA36">
        <v>0.3762969970703125</v>
      </c>
      <c r="AB36">
        <v>2.1956138610839839</v>
      </c>
      <c r="AC36">
        <v>3.314927220344543E-3</v>
      </c>
      <c r="AD36">
        <v>1.774947287081776E-2</v>
      </c>
      <c r="AE36">
        <v>4.931602477009648E-2</v>
      </c>
      <c r="AF36">
        <v>4.88236749500401E-4</v>
      </c>
      <c r="AG36">
        <v>-2.1873192692477329E-2</v>
      </c>
      <c r="AH36">
        <v>1.0167332845140599E-2</v>
      </c>
      <c r="AI36">
        <v>8.0819959722412474E-3</v>
      </c>
      <c r="AJ36">
        <v>1.774947287081776E-2</v>
      </c>
      <c r="AK36">
        <v>4.931602477009648E-2</v>
      </c>
      <c r="AL36">
        <v>4.88236749500401E-4</v>
      </c>
      <c r="AM36">
        <v>2.1873192692477329E-2</v>
      </c>
      <c r="AN36">
        <v>1.0167332845140599E-2</v>
      </c>
      <c r="AO36">
        <v>8.0819959722412474E-3</v>
      </c>
      <c r="AP36">
        <v>292</v>
      </c>
      <c r="AQ36">
        <v>29.2</v>
      </c>
    </row>
    <row r="39" spans="1:43" ht="15" thickBot="1" x14ac:dyDescent="0.35"/>
    <row r="40" spans="1:43" ht="15" thickBot="1" x14ac:dyDescent="0.35">
      <c r="G40" s="62">
        <v>45828</v>
      </c>
      <c r="H40" s="55" t="s">
        <v>264</v>
      </c>
      <c r="I40" s="107" t="s">
        <v>239</v>
      </c>
      <c r="J40" s="105"/>
      <c r="K40" s="105"/>
      <c r="L40" s="105"/>
      <c r="M40" s="105"/>
      <c r="N40" s="106"/>
      <c r="O40" s="107" t="s">
        <v>240</v>
      </c>
      <c r="P40" s="105"/>
      <c r="Q40" s="105"/>
      <c r="R40" s="105"/>
      <c r="S40" s="105"/>
      <c r="T40" s="106"/>
      <c r="U40" s="108" t="s">
        <v>262</v>
      </c>
      <c r="V40" s="105"/>
      <c r="W40" s="105"/>
      <c r="X40" s="105"/>
      <c r="Y40" s="105"/>
      <c r="Z40" s="106"/>
    </row>
    <row r="41" spans="1:43" x14ac:dyDescent="0.3">
      <c r="H41" s="39" t="s">
        <v>258</v>
      </c>
      <c r="I41" s="66" t="s">
        <v>238</v>
      </c>
      <c r="J41" s="22" t="s">
        <v>242</v>
      </c>
      <c r="K41" s="3" t="s">
        <v>243</v>
      </c>
      <c r="L41" s="3" t="s">
        <v>244</v>
      </c>
      <c r="M41" s="3" t="s">
        <v>245</v>
      </c>
      <c r="N41" s="18" t="s">
        <v>259</v>
      </c>
      <c r="O41" s="66" t="s">
        <v>238</v>
      </c>
      <c r="P41" s="22" t="s">
        <v>242</v>
      </c>
      <c r="Q41" s="3" t="s">
        <v>243</v>
      </c>
      <c r="R41" s="3" t="s">
        <v>244</v>
      </c>
      <c r="S41" s="3" t="s">
        <v>245</v>
      </c>
      <c r="T41" s="18" t="s">
        <v>259</v>
      </c>
      <c r="U41" s="50" t="s">
        <v>238</v>
      </c>
      <c r="V41" s="22" t="s">
        <v>242</v>
      </c>
      <c r="W41" s="3" t="s">
        <v>243</v>
      </c>
      <c r="X41" s="3" t="s">
        <v>244</v>
      </c>
      <c r="Y41" s="3" t="s">
        <v>245</v>
      </c>
      <c r="Z41" s="18" t="s">
        <v>259</v>
      </c>
    </row>
    <row r="42" spans="1:43" x14ac:dyDescent="0.3">
      <c r="H42" s="83">
        <v>0</v>
      </c>
      <c r="I42" s="67">
        <f t="shared" ref="I42:N51" si="0">L12</f>
        <v>1.6262661540830461</v>
      </c>
      <c r="J42" s="51">
        <f t="shared" si="0"/>
        <v>0.18995035665260779</v>
      </c>
      <c r="K42" s="51">
        <f t="shared" si="0"/>
        <v>7.6389708016369804</v>
      </c>
      <c r="L42" s="51">
        <f t="shared" si="0"/>
        <v>-0.92709618679977757</v>
      </c>
      <c r="M42" s="51">
        <f t="shared" si="0"/>
        <v>12.08166636905155</v>
      </c>
      <c r="N42" s="51">
        <f t="shared" si="0"/>
        <v>7.5611078391204014</v>
      </c>
      <c r="O42" s="67"/>
      <c r="P42" s="51"/>
      <c r="Q42" s="51"/>
      <c r="R42" s="51"/>
      <c r="S42" s="51"/>
      <c r="T42" s="51"/>
      <c r="U42" s="51"/>
      <c r="V42" s="43"/>
      <c r="W42" s="44"/>
      <c r="X42" s="44"/>
      <c r="Y42" s="44"/>
      <c r="Z42" s="46"/>
    </row>
    <row r="43" spans="1:43" x14ac:dyDescent="0.3">
      <c r="H43" s="83">
        <v>10</v>
      </c>
      <c r="I43" s="67">
        <f t="shared" si="0"/>
        <v>1.854666907628377</v>
      </c>
      <c r="J43" s="51">
        <f t="shared" si="0"/>
        <v>0.16434435931841529</v>
      </c>
      <c r="K43" s="51">
        <f t="shared" si="0"/>
        <v>7.6930052541097007</v>
      </c>
      <c r="L43" s="51">
        <f t="shared" si="0"/>
        <v>-3.7128083286285398</v>
      </c>
      <c r="M43" s="51">
        <f t="shared" si="0"/>
        <v>10.233003921508789</v>
      </c>
      <c r="N43" s="51">
        <f t="shared" si="0"/>
        <v>7.3397218589782716</v>
      </c>
      <c r="O43" s="67">
        <f t="shared" ref="O43:T43" si="1">L29</f>
        <v>0.49079665268717698</v>
      </c>
      <c r="P43" s="51">
        <f t="shared" si="1"/>
        <v>0.35785454476425532</v>
      </c>
      <c r="Q43" s="51">
        <f t="shared" si="1"/>
        <v>7.7782501575689729</v>
      </c>
      <c r="R43" s="51">
        <f t="shared" si="1"/>
        <v>390.46247965194272</v>
      </c>
      <c r="S43" s="51">
        <f t="shared" si="1"/>
        <v>116.02371795068289</v>
      </c>
      <c r="T43" s="51">
        <f t="shared" si="1"/>
        <v>7.2424790616225634</v>
      </c>
      <c r="U43" s="51"/>
      <c r="V43" s="43"/>
      <c r="W43" s="44"/>
      <c r="X43" s="44"/>
      <c r="Y43" s="44"/>
      <c r="Z43" s="46"/>
    </row>
    <row r="44" spans="1:43" x14ac:dyDescent="0.3">
      <c r="H44" s="83">
        <v>20</v>
      </c>
      <c r="I44" s="67">
        <f t="shared" si="0"/>
        <v>2.2310613257228038</v>
      </c>
      <c r="J44" s="51">
        <f t="shared" si="0"/>
        <v>0.1547212096928812</v>
      </c>
      <c r="K44" s="51">
        <f t="shared" si="0"/>
        <v>7.808600808075707</v>
      </c>
      <c r="L44" s="51">
        <f t="shared" si="0"/>
        <v>-3.7696080665470282</v>
      </c>
      <c r="M44" s="51">
        <f t="shared" si="0"/>
        <v>9.8044463503102399</v>
      </c>
      <c r="N44" s="51">
        <f t="shared" si="0"/>
        <v>7.0766742340182374</v>
      </c>
      <c r="O44" s="67">
        <f t="shared" ref="O44:T44" si="2">L22</f>
        <v>0.56818574869964888</v>
      </c>
      <c r="P44" s="51">
        <f t="shared" si="2"/>
        <v>0.65695422149664107</v>
      </c>
      <c r="Q44" s="51">
        <f t="shared" si="2"/>
        <v>7.7885179091533274</v>
      </c>
      <c r="R44" s="51">
        <f t="shared" si="2"/>
        <v>337.22694278870568</v>
      </c>
      <c r="S44" s="51">
        <f t="shared" si="2"/>
        <v>82.012603629853331</v>
      </c>
      <c r="T44" s="51">
        <f t="shared" si="2"/>
        <v>7.0411096992138367</v>
      </c>
      <c r="U44" s="51">
        <f t="shared" ref="U44:Z47" si="3">L30</f>
        <v>0.65566648074656453</v>
      </c>
      <c r="V44" s="51">
        <f t="shared" si="3"/>
        <v>0.42338293633603169</v>
      </c>
      <c r="W44" s="51">
        <f t="shared" si="3"/>
        <v>7.8748570872009349</v>
      </c>
      <c r="X44" s="51">
        <f t="shared" si="3"/>
        <v>282.48594371550672</v>
      </c>
      <c r="Y44" s="51">
        <f t="shared" si="3"/>
        <v>65.070850932270019</v>
      </c>
      <c r="Z44" s="51">
        <f t="shared" si="3"/>
        <v>6.996304533350358</v>
      </c>
    </row>
    <row r="45" spans="1:43" x14ac:dyDescent="0.3">
      <c r="H45" s="83">
        <v>30</v>
      </c>
      <c r="I45" s="67">
        <f t="shared" si="0"/>
        <v>3.092488824118798</v>
      </c>
      <c r="J45" s="51">
        <f t="shared" si="0"/>
        <v>0.18692435723560341</v>
      </c>
      <c r="K45" s="51">
        <f t="shared" si="0"/>
        <v>7.9300003244141681</v>
      </c>
      <c r="L45" s="51">
        <f t="shared" si="0"/>
        <v>-3.8480360178164168</v>
      </c>
      <c r="M45" s="51">
        <f t="shared" si="0"/>
        <v>8.9156457683882042</v>
      </c>
      <c r="N45" s="51">
        <f t="shared" si="0"/>
        <v>6.7732495478319503</v>
      </c>
      <c r="O45" s="67"/>
      <c r="P45" s="51"/>
      <c r="Q45" s="51"/>
      <c r="R45" s="51"/>
      <c r="S45" s="51"/>
      <c r="T45" s="51"/>
      <c r="U45" s="99">
        <v>1.5300496419270833</v>
      </c>
      <c r="V45" s="51">
        <f t="shared" si="3"/>
        <v>2.558098801536651</v>
      </c>
      <c r="W45" s="51">
        <f t="shared" si="3"/>
        <v>7.9337710667863677</v>
      </c>
      <c r="X45" s="51">
        <f t="shared" si="3"/>
        <v>35.098784399877623</v>
      </c>
      <c r="Y45" s="51">
        <f t="shared" si="3"/>
        <v>6.1447435445423366</v>
      </c>
      <c r="Z45" s="51">
        <f t="shared" si="3"/>
        <v>6.7476148793667177</v>
      </c>
      <c r="AA45" t="s">
        <v>303</v>
      </c>
      <c r="AB45" s="98">
        <f>I61-I45</f>
        <v>-0.39928067985751081</v>
      </c>
      <c r="AD45" t="s">
        <v>305</v>
      </c>
      <c r="AE45" s="51">
        <f>L31</f>
        <v>1.0790356038416491</v>
      </c>
    </row>
    <row r="46" spans="1:43" x14ac:dyDescent="0.3">
      <c r="H46" s="84">
        <v>40</v>
      </c>
      <c r="I46" s="71">
        <f t="shared" si="0"/>
        <v>4.6168553722438528</v>
      </c>
      <c r="J46" s="71">
        <f t="shared" si="0"/>
        <v>0.20287043372196939</v>
      </c>
      <c r="K46" s="71">
        <f t="shared" si="0"/>
        <v>8.0862204167380263</v>
      </c>
      <c r="L46" s="71">
        <f t="shared" si="0"/>
        <v>-3.764561540689042</v>
      </c>
      <c r="M46" s="71">
        <f t="shared" si="0"/>
        <v>7.9187805061909691</v>
      </c>
      <c r="N46" s="71">
        <f t="shared" si="0"/>
        <v>6.4019798947804007</v>
      </c>
      <c r="O46" s="71">
        <f t="shared" ref="O46:T51" si="4">L23</f>
        <v>2.4805669202524072</v>
      </c>
      <c r="P46" s="71">
        <f t="shared" si="4"/>
        <v>0.13227179920136489</v>
      </c>
      <c r="Q46" s="71">
        <f t="shared" si="4"/>
        <v>8.0634636542376352</v>
      </c>
      <c r="R46" s="71">
        <f t="shared" si="4"/>
        <v>89.569224469801952</v>
      </c>
      <c r="S46" s="71">
        <f t="shared" si="4"/>
        <v>13.63387213594773</v>
      </c>
      <c r="T46" s="71">
        <f t="shared" si="4"/>
        <v>6.4020931931102973</v>
      </c>
      <c r="U46" s="71">
        <f t="shared" si="3"/>
        <v>2.9570275650123241</v>
      </c>
      <c r="V46" s="71">
        <f t="shared" si="3"/>
        <v>0.58236763190111351</v>
      </c>
      <c r="W46" s="71">
        <f t="shared" si="3"/>
        <v>8.06665252033293</v>
      </c>
      <c r="X46" s="71">
        <f t="shared" si="3"/>
        <v>4.0073681572558346</v>
      </c>
      <c r="Y46" s="71">
        <f t="shared" si="3"/>
        <v>7.4217670445615136</v>
      </c>
      <c r="Z46" s="71">
        <f t="shared" si="3"/>
        <v>6.4015355863719403</v>
      </c>
    </row>
    <row r="47" spans="1:43" x14ac:dyDescent="0.3">
      <c r="H47" s="83">
        <v>50</v>
      </c>
      <c r="I47" s="67">
        <f t="shared" si="0"/>
        <v>5.7978659864572366</v>
      </c>
      <c r="J47" s="51">
        <f t="shared" si="0"/>
        <v>0.23459246699626629</v>
      </c>
      <c r="K47" s="51">
        <f t="shared" si="0"/>
        <v>8.2978520173292889</v>
      </c>
      <c r="L47" s="51">
        <f t="shared" si="0"/>
        <v>-3.585503085943369</v>
      </c>
      <c r="M47" s="51">
        <f t="shared" si="0"/>
        <v>7.4355178451538082</v>
      </c>
      <c r="N47" s="51">
        <f t="shared" si="0"/>
        <v>5.9373436355590821</v>
      </c>
      <c r="O47" s="67">
        <f>L24</f>
        <v>3.829995469252268</v>
      </c>
      <c r="P47" s="51">
        <f t="shared" si="4"/>
        <v>1.1402627829048371</v>
      </c>
      <c r="Q47" s="51">
        <f t="shared" si="4"/>
        <v>8.2842389663060505</v>
      </c>
      <c r="R47" s="51">
        <f t="shared" si="4"/>
        <v>16.872348263528611</v>
      </c>
      <c r="S47" s="51">
        <f t="shared" si="4"/>
        <v>3.7942198428842762</v>
      </c>
      <c r="T47" s="51">
        <f t="shared" si="4"/>
        <v>5.9388966427909002</v>
      </c>
      <c r="U47" s="51">
        <f t="shared" si="3"/>
        <v>4.1184290080922636</v>
      </c>
      <c r="V47" s="51">
        <f t="shared" si="3"/>
        <v>0.64687640698690374</v>
      </c>
      <c r="W47" s="51">
        <f t="shared" si="3"/>
        <v>8.2705761071846968</v>
      </c>
      <c r="X47" s="51">
        <f t="shared" si="3"/>
        <v>-2.909152615659591</v>
      </c>
      <c r="Y47" s="51">
        <f t="shared" si="3"/>
        <v>7.2162557645442371</v>
      </c>
      <c r="Z47" s="51">
        <f t="shared" si="3"/>
        <v>5.940596248713736</v>
      </c>
    </row>
    <row r="48" spans="1:43" x14ac:dyDescent="0.3">
      <c r="H48" s="84">
        <v>60</v>
      </c>
      <c r="I48" s="71">
        <f t="shared" si="0"/>
        <v>6.2121313493698844</v>
      </c>
      <c r="J48" s="71">
        <f t="shared" si="0"/>
        <v>0.20738761272514239</v>
      </c>
      <c r="K48" s="71">
        <f t="shared" si="0"/>
        <v>9.0699046216905117</v>
      </c>
      <c r="L48" s="71">
        <f t="shared" si="0"/>
        <v>-3.204131324775517</v>
      </c>
      <c r="M48" s="71">
        <f t="shared" si="0"/>
        <v>6.5374224726110697</v>
      </c>
      <c r="N48" s="71">
        <f t="shared" si="0"/>
        <v>5.1415430679917344</v>
      </c>
      <c r="O48" s="71">
        <f t="shared" si="4"/>
        <v>1.803917894020179</v>
      </c>
      <c r="P48" s="71">
        <f t="shared" si="4"/>
        <v>1.4255914105854179</v>
      </c>
      <c r="Q48" s="71">
        <f t="shared" si="4"/>
        <v>9.1100103579327509</v>
      </c>
      <c r="R48" s="71">
        <f t="shared" si="4"/>
        <v>296.14844628655197</v>
      </c>
      <c r="S48" s="71">
        <f t="shared" si="4"/>
        <v>21.345243503011591</v>
      </c>
      <c r="T48" s="71">
        <f t="shared" si="4"/>
        <v>5.0769402778547033</v>
      </c>
      <c r="U48" s="71"/>
      <c r="V48" s="73"/>
      <c r="W48" s="74"/>
      <c r="X48" s="74"/>
      <c r="Y48" s="74"/>
      <c r="Z48" s="75"/>
    </row>
    <row r="49" spans="7:31" x14ac:dyDescent="0.3">
      <c r="H49" s="83">
        <v>70</v>
      </c>
      <c r="I49" s="67">
        <f t="shared" si="0"/>
        <v>11.913249562624779</v>
      </c>
      <c r="J49" s="51">
        <f t="shared" si="0"/>
        <v>0.36275598305077278</v>
      </c>
      <c r="K49" s="51">
        <f t="shared" si="0"/>
        <v>9.3895839294069052</v>
      </c>
      <c r="L49" s="51">
        <f t="shared" si="0"/>
        <v>-2.8985735019319292</v>
      </c>
      <c r="M49" s="51">
        <f t="shared" si="0"/>
        <v>4.0409340606207733</v>
      </c>
      <c r="N49" s="51">
        <f t="shared" si="0"/>
        <v>4.4340320805233899</v>
      </c>
      <c r="O49" s="67">
        <f t="shared" si="4"/>
        <v>8.845218171428531</v>
      </c>
      <c r="P49" s="51">
        <f t="shared" si="4"/>
        <v>1.029280469086671</v>
      </c>
      <c r="Q49" s="51">
        <f t="shared" si="4"/>
        <v>9.3159046987621803</v>
      </c>
      <c r="R49" s="51">
        <f t="shared" si="4"/>
        <v>11.981145773918181</v>
      </c>
      <c r="S49" s="51">
        <f t="shared" si="4"/>
        <v>3.4877773366364719</v>
      </c>
      <c r="T49" s="51">
        <f t="shared" si="4"/>
        <v>4.4336873746851584</v>
      </c>
      <c r="U49" s="51"/>
      <c r="V49" s="43"/>
      <c r="W49" s="44"/>
      <c r="X49" s="44"/>
      <c r="Y49" s="44"/>
      <c r="Z49" s="46"/>
      <c r="AA49" t="s">
        <v>303</v>
      </c>
      <c r="AB49">
        <f>I65-I49</f>
        <v>0.50447055169489019</v>
      </c>
      <c r="AD49" t="s">
        <v>304</v>
      </c>
      <c r="AE49">
        <f>O49+AB49</f>
        <v>9.3496887231234211</v>
      </c>
    </row>
    <row r="50" spans="7:31" x14ac:dyDescent="0.3">
      <c r="H50" s="84">
        <v>80</v>
      </c>
      <c r="I50" s="71">
        <f t="shared" si="0"/>
        <v>13.407323275078051</v>
      </c>
      <c r="J50" s="71">
        <f t="shared" si="0"/>
        <v>6.9067816850720867</v>
      </c>
      <c r="K50" s="71">
        <f t="shared" si="0"/>
        <v>9.7394431529812522</v>
      </c>
      <c r="L50" s="71">
        <f t="shared" si="0"/>
        <v>-2.714096789765315</v>
      </c>
      <c r="M50" s="71">
        <f t="shared" si="0"/>
        <v>3.9123584210980429</v>
      </c>
      <c r="N50" s="71">
        <f t="shared" si="0"/>
        <v>3.503756098031567</v>
      </c>
      <c r="O50" s="70">
        <f t="shared" si="4"/>
        <v>8.293856131491987</v>
      </c>
      <c r="P50" s="70">
        <f t="shared" si="4"/>
        <v>6.1169549642779124</v>
      </c>
      <c r="Q50" s="70">
        <f t="shared" si="4"/>
        <v>9.7255611546383793</v>
      </c>
      <c r="R50" s="70">
        <f t="shared" si="4"/>
        <v>-2.433188507892686</v>
      </c>
      <c r="S50" s="70">
        <f t="shared" si="4"/>
        <v>2.851923980472149</v>
      </c>
      <c r="T50" s="70">
        <f t="shared" si="4"/>
        <v>3.4954787791567208</v>
      </c>
      <c r="U50" s="70"/>
      <c r="V50" s="76"/>
      <c r="W50" s="77"/>
      <c r="X50" s="77"/>
      <c r="Y50" s="77"/>
      <c r="Z50" s="78"/>
    </row>
    <row r="51" spans="7:31" ht="15" thickBot="1" x14ac:dyDescent="0.35">
      <c r="H51" s="85">
        <v>100</v>
      </c>
      <c r="I51" s="68">
        <f t="shared" si="0"/>
        <v>10.36785233710423</v>
      </c>
      <c r="J51" s="52">
        <f t="shared" si="0"/>
        <v>2.0281075534741739</v>
      </c>
      <c r="K51" s="52">
        <f t="shared" si="0"/>
        <v>11.21896383782064</v>
      </c>
      <c r="L51" s="52">
        <f t="shared" si="0"/>
        <v>-1.0038257087311471</v>
      </c>
      <c r="M51" s="52">
        <f t="shared" si="0"/>
        <v>3.739052492232362</v>
      </c>
      <c r="N51" s="52">
        <f t="shared" si="0"/>
        <v>5.7819532145830722E-2</v>
      </c>
      <c r="O51" s="69">
        <f t="shared" si="4"/>
        <v>5.7941024212504546</v>
      </c>
      <c r="P51" s="49">
        <f t="shared" si="4"/>
        <v>14.243771155601319</v>
      </c>
      <c r="Q51" s="49">
        <f t="shared" si="4"/>
        <v>11.15710807001868</v>
      </c>
      <c r="R51" s="49">
        <f t="shared" si="4"/>
        <v>-1.01399813369263</v>
      </c>
      <c r="S51" s="49">
        <f t="shared" si="4"/>
        <v>2.66756825280744</v>
      </c>
      <c r="T51" s="49">
        <f t="shared" si="4"/>
        <v>5.3122300079395612E-2</v>
      </c>
      <c r="U51" s="49"/>
      <c r="V51" s="40"/>
      <c r="W51" s="35"/>
      <c r="X51" s="35"/>
      <c r="Y51" s="35"/>
      <c r="Z51" s="36"/>
    </row>
    <row r="54" spans="7:31" x14ac:dyDescent="0.3">
      <c r="I54">
        <f>I49-O49</f>
        <v>3.0680313911962482</v>
      </c>
    </row>
    <row r="55" spans="7:31" x14ac:dyDescent="0.3">
      <c r="I55">
        <f>I65-I54</f>
        <v>9.3496887231234211</v>
      </c>
    </row>
    <row r="57" spans="7:31" ht="15" thickBot="1" x14ac:dyDescent="0.35"/>
    <row r="58" spans="7:31" ht="15" thickBot="1" x14ac:dyDescent="0.35">
      <c r="G58" s="62">
        <v>45831</v>
      </c>
      <c r="H58" s="33" t="s">
        <v>264</v>
      </c>
      <c r="I58" s="107" t="s">
        <v>239</v>
      </c>
      <c r="J58" s="105"/>
      <c r="K58" s="105"/>
      <c r="L58" s="105"/>
      <c r="M58" s="105"/>
      <c r="N58" s="106"/>
      <c r="O58" s="107" t="s">
        <v>240</v>
      </c>
      <c r="P58" s="105"/>
      <c r="Q58" s="105"/>
      <c r="R58" s="105"/>
      <c r="S58" s="105"/>
      <c r="T58" s="106"/>
      <c r="U58" s="107" t="s">
        <v>262</v>
      </c>
      <c r="V58" s="105"/>
      <c r="W58" s="105"/>
      <c r="X58" s="105"/>
      <c r="Y58" s="105"/>
      <c r="Z58" s="106"/>
    </row>
    <row r="59" spans="7:31" x14ac:dyDescent="0.3">
      <c r="H59" s="30" t="s">
        <v>258</v>
      </c>
      <c r="I59" s="66" t="s">
        <v>238</v>
      </c>
      <c r="J59" s="22" t="s">
        <v>242</v>
      </c>
      <c r="K59" s="3" t="s">
        <v>243</v>
      </c>
      <c r="L59" s="3" t="s">
        <v>244</v>
      </c>
      <c r="M59" s="3" t="s">
        <v>245</v>
      </c>
      <c r="N59" s="18" t="s">
        <v>259</v>
      </c>
      <c r="O59" s="66" t="s">
        <v>238</v>
      </c>
      <c r="P59" s="22" t="s">
        <v>242</v>
      </c>
      <c r="Q59" s="3" t="s">
        <v>243</v>
      </c>
      <c r="R59" s="3" t="s">
        <v>244</v>
      </c>
      <c r="S59" s="3" t="s">
        <v>245</v>
      </c>
      <c r="T59" s="18" t="s">
        <v>259</v>
      </c>
      <c r="U59" s="50" t="s">
        <v>238</v>
      </c>
      <c r="V59" s="22" t="s">
        <v>242</v>
      </c>
      <c r="W59" s="3" t="s">
        <v>243</v>
      </c>
      <c r="X59" s="3" t="s">
        <v>244</v>
      </c>
      <c r="Y59" s="3" t="s">
        <v>245</v>
      </c>
      <c r="Z59" s="18" t="s">
        <v>259</v>
      </c>
    </row>
    <row r="60" spans="7:31" x14ac:dyDescent="0.3">
      <c r="H60" s="51">
        <v>20</v>
      </c>
      <c r="I60" s="67">
        <v>2.016392582428908</v>
      </c>
      <c r="J60" s="53">
        <v>-0.30227295575503582</v>
      </c>
      <c r="K60" s="53">
        <v>7.9951871597838258</v>
      </c>
      <c r="L60" s="53">
        <v>-2.8853388613093638</v>
      </c>
      <c r="M60" s="53">
        <v>3.5037656339580669</v>
      </c>
      <c r="N60" s="53">
        <v>6.982819496752497</v>
      </c>
      <c r="O60" s="67">
        <v>0.72619223304920721</v>
      </c>
      <c r="P60" s="53">
        <v>0.21080408825849489</v>
      </c>
      <c r="Q60" s="53">
        <v>8.0215142005019722</v>
      </c>
      <c r="R60" s="53">
        <v>238.26484531826441</v>
      </c>
      <c r="S60" s="53">
        <v>57.763057470321662</v>
      </c>
      <c r="T60" s="53">
        <v>6.9581265866756441</v>
      </c>
      <c r="U60" s="51">
        <v>0.75046559927391743</v>
      </c>
      <c r="V60" s="53">
        <v>1.2759133589626681</v>
      </c>
      <c r="W60" s="53">
        <v>7.9916732749546009</v>
      </c>
      <c r="X60" s="53">
        <v>102.53460556127</v>
      </c>
      <c r="Y60" s="53">
        <v>18.55498117501309</v>
      </c>
      <c r="Z60" s="53">
        <v>6.9792641595879754</v>
      </c>
    </row>
    <row r="61" spans="7:31" x14ac:dyDescent="0.3">
      <c r="H61" s="51">
        <v>30</v>
      </c>
      <c r="I61" s="67">
        <v>2.6932081442612872</v>
      </c>
      <c r="J61" s="53">
        <v>-0.26592271579036642</v>
      </c>
      <c r="K61" s="53">
        <v>8.1344300464128434</v>
      </c>
      <c r="L61" s="53">
        <v>-2.9373143893613411</v>
      </c>
      <c r="M61" s="53">
        <v>2.7413962585458691</v>
      </c>
      <c r="N61" s="53">
        <v>6.6803196937807154</v>
      </c>
      <c r="O61" s="67">
        <v>1.2864928827522699</v>
      </c>
      <c r="P61" s="53">
        <v>-2.163728263215249</v>
      </c>
      <c r="Q61" s="53">
        <v>8.1104571502401228</v>
      </c>
      <c r="R61" s="53">
        <v>161.94915567717939</v>
      </c>
      <c r="S61" s="53">
        <v>35.608590717197202</v>
      </c>
      <c r="T61" s="53">
        <v>6.6794446512779091</v>
      </c>
      <c r="U61" s="56"/>
      <c r="V61" s="56"/>
      <c r="W61" s="56"/>
      <c r="X61" s="56"/>
      <c r="Y61" s="56"/>
      <c r="Z61" s="56"/>
    </row>
    <row r="62" spans="7:31" x14ac:dyDescent="0.3">
      <c r="H62" s="71">
        <v>40</v>
      </c>
      <c r="I62" s="71">
        <v>4.2064125120120499</v>
      </c>
      <c r="J62" s="72">
        <v>-0.23511240898928129</v>
      </c>
      <c r="K62" s="72">
        <v>8.2717982012443141</v>
      </c>
      <c r="L62" s="72">
        <v>-2.8201443013470961</v>
      </c>
      <c r="M62" s="72">
        <v>2.723453590969148</v>
      </c>
      <c r="N62" s="72">
        <v>6.3249335625972547</v>
      </c>
      <c r="O62" s="71">
        <v>0.76598710839792805</v>
      </c>
      <c r="P62" s="72">
        <v>8.2087244624676909</v>
      </c>
      <c r="Q62" s="72">
        <v>8.2334765647509087</v>
      </c>
      <c r="R62" s="72">
        <v>70.51704136629283</v>
      </c>
      <c r="S62" s="72">
        <v>11.221254388738121</v>
      </c>
      <c r="T62" s="72">
        <v>6.3321571638865501</v>
      </c>
      <c r="U62" s="56"/>
      <c r="V62" s="56"/>
      <c r="W62" s="56"/>
      <c r="X62" s="56"/>
      <c r="Y62" s="56"/>
      <c r="Z62" s="56"/>
    </row>
    <row r="63" spans="7:31" x14ac:dyDescent="0.3">
      <c r="H63" s="51">
        <v>50</v>
      </c>
      <c r="I63" s="67">
        <v>5.5773089576263084</v>
      </c>
      <c r="J63" s="53">
        <v>-0.42873960547579348</v>
      </c>
      <c r="K63" s="53">
        <v>8.47315137876374</v>
      </c>
      <c r="L63" s="53">
        <v>-2.7232715384238859</v>
      </c>
      <c r="M63" s="53">
        <v>2.405154492921147</v>
      </c>
      <c r="N63" s="53">
        <v>5.8680533366170273</v>
      </c>
      <c r="O63" s="67">
        <v>1.5819919546995</v>
      </c>
      <c r="P63" s="53">
        <v>10.579261504966791</v>
      </c>
      <c r="Q63" s="53">
        <v>8.4188733592288187</v>
      </c>
      <c r="R63" s="53">
        <v>12.763516490013551</v>
      </c>
      <c r="S63" s="53">
        <v>3.301829179393426</v>
      </c>
      <c r="T63" s="53">
        <v>5.8905894121595921</v>
      </c>
      <c r="U63" s="51">
        <v>1.7864867687884869</v>
      </c>
      <c r="V63" s="53">
        <v>8.4878722463900615</v>
      </c>
      <c r="W63" s="53">
        <v>8.4190127239517487</v>
      </c>
      <c r="X63" s="53">
        <v>0.65912964878498193</v>
      </c>
      <c r="Y63" s="53">
        <v>2.6457681809223539</v>
      </c>
      <c r="Z63" s="53">
        <v>5.8872186059279068</v>
      </c>
    </row>
    <row r="64" spans="7:31" x14ac:dyDescent="0.3">
      <c r="H64" s="71">
        <v>60</v>
      </c>
      <c r="I64" s="71">
        <v>5.6071590618653726</v>
      </c>
      <c r="J64" s="72">
        <v>-0.42306063909900382</v>
      </c>
      <c r="K64" s="72">
        <v>9.2705454239870768</v>
      </c>
      <c r="L64" s="72">
        <v>-2.1722504710131152</v>
      </c>
      <c r="M64" s="72">
        <v>2.3420552577883158</v>
      </c>
      <c r="N64" s="72">
        <v>5.0698103700729611</v>
      </c>
      <c r="O64" s="71">
        <v>2.4131467959641641</v>
      </c>
      <c r="P64" s="72">
        <v>0.99406896720860383</v>
      </c>
      <c r="Q64" s="72">
        <v>9.302608633504331</v>
      </c>
      <c r="R64" s="72">
        <v>231.5266355249102</v>
      </c>
      <c r="S64" s="72">
        <v>15.67844479909607</v>
      </c>
      <c r="T64" s="72">
        <v>5.0280412231062606</v>
      </c>
      <c r="U64" s="71">
        <v>2.5685490687239652</v>
      </c>
      <c r="V64" s="72">
        <v>2.150801053822132</v>
      </c>
      <c r="W64" s="72">
        <v>9.2522561986853731</v>
      </c>
      <c r="X64" s="72">
        <v>79.742075446937676</v>
      </c>
      <c r="Y64" s="72">
        <v>5.2275350047356657</v>
      </c>
      <c r="Z64" s="72">
        <v>5.0682969460308769</v>
      </c>
    </row>
    <row r="65" spans="7:26" x14ac:dyDescent="0.3">
      <c r="H65" s="51">
        <v>70</v>
      </c>
      <c r="I65" s="67">
        <v>12.417720114319669</v>
      </c>
      <c r="J65" s="53">
        <v>-0.104895698225073</v>
      </c>
      <c r="K65" s="53">
        <v>9.5368891055586893</v>
      </c>
      <c r="L65" s="53">
        <v>-1.923607585761526</v>
      </c>
      <c r="M65" s="53">
        <v>2.476179334510296</v>
      </c>
      <c r="N65" s="53">
        <v>4.3867818021832941</v>
      </c>
      <c r="O65" s="67">
        <v>10.14533667610988</v>
      </c>
      <c r="P65" s="53">
        <v>-1.3547127826076639</v>
      </c>
      <c r="Q65" s="53">
        <v>9.4846906092474956</v>
      </c>
      <c r="R65" s="53">
        <v>6.5761875966472809</v>
      </c>
      <c r="S65" s="53">
        <v>2.7227159640170329</v>
      </c>
      <c r="T65" s="53">
        <v>4.4020535549822384</v>
      </c>
      <c r="U65" s="51">
        <v>9.7767888559859877</v>
      </c>
      <c r="V65" s="53">
        <v>3.5231644557256518</v>
      </c>
      <c r="W65" s="53">
        <v>9.4818753650936944</v>
      </c>
      <c r="X65" s="53">
        <v>1.66573814278022</v>
      </c>
      <c r="Y65" s="53">
        <v>2.4912574628410988</v>
      </c>
      <c r="Z65" s="53">
        <v>4.4044093502201553</v>
      </c>
    </row>
    <row r="66" spans="7:26" x14ac:dyDescent="0.3">
      <c r="H66" s="71">
        <v>80</v>
      </c>
      <c r="I66" s="71">
        <v>14.138469667491799</v>
      </c>
      <c r="J66" s="72">
        <v>-0.25205270727416001</v>
      </c>
      <c r="K66" s="72">
        <v>9.8051942494101159</v>
      </c>
      <c r="L66" s="72">
        <v>-1.771404969299625</v>
      </c>
      <c r="M66" s="72">
        <v>2.1119568430021141</v>
      </c>
      <c r="N66" s="72">
        <v>3.487632046559614</v>
      </c>
      <c r="O66" s="71">
        <v>7.0738231776673119</v>
      </c>
      <c r="P66" s="72">
        <v>12.57717994054159</v>
      </c>
      <c r="Q66" s="72">
        <v>9.8471118903454435</v>
      </c>
      <c r="R66" s="72">
        <v>-1.570289254188538</v>
      </c>
      <c r="S66" s="72">
        <v>2.5372476907423991</v>
      </c>
      <c r="T66" s="72">
        <v>3.4781644482671479</v>
      </c>
      <c r="U66" s="71">
        <v>9.753539651006804</v>
      </c>
      <c r="V66" s="72">
        <v>4.5363228514376894</v>
      </c>
      <c r="W66" s="72">
        <v>9.8322992750980109</v>
      </c>
      <c r="X66" s="72">
        <v>-1.796603314684466</v>
      </c>
      <c r="Y66" s="72">
        <v>2.505017529570257</v>
      </c>
      <c r="Z66" s="72">
        <v>3.4822720281966411</v>
      </c>
    </row>
    <row r="67" spans="7:26" ht="15" thickBot="1" x14ac:dyDescent="0.35">
      <c r="H67" s="52">
        <v>100</v>
      </c>
      <c r="I67" s="68">
        <v>10.216649789639449</v>
      </c>
      <c r="J67" s="54">
        <v>-0.39311359260621892</v>
      </c>
      <c r="K67" s="54">
        <v>11.345411092119139</v>
      </c>
      <c r="L67" s="54">
        <v>-0.14304100014650459</v>
      </c>
      <c r="M67" s="54">
        <v>2.276800978290455</v>
      </c>
      <c r="N67" s="54">
        <v>5.4843010404683132E-2</v>
      </c>
      <c r="O67" s="68">
        <v>6.4530294599987208</v>
      </c>
      <c r="P67" s="54">
        <v>12.92498888453364</v>
      </c>
      <c r="Q67" s="54">
        <v>11.299592013173291</v>
      </c>
      <c r="R67" s="54">
        <v>-9.1594914816424761E-2</v>
      </c>
      <c r="S67" s="54">
        <v>2.3460393277081582</v>
      </c>
      <c r="T67" s="54">
        <v>5.5127071028018927E-2</v>
      </c>
      <c r="U67" s="52">
        <v>7.6041882015191593</v>
      </c>
      <c r="V67" s="54">
        <v>6.8864700412138911</v>
      </c>
      <c r="W67" s="54">
        <v>11.32680111664992</v>
      </c>
      <c r="X67" s="54">
        <v>-0.17480817415978381</v>
      </c>
      <c r="Y67" s="54">
        <v>2.3924831778575211</v>
      </c>
      <c r="Z67" s="54">
        <v>5.612835318494875E-2</v>
      </c>
    </row>
    <row r="71" spans="7:26" ht="15" thickBot="1" x14ac:dyDescent="0.35"/>
    <row r="72" spans="7:26" x14ac:dyDescent="0.3">
      <c r="G72" s="65">
        <v>45834</v>
      </c>
      <c r="H72" s="81" t="s">
        <v>260</v>
      </c>
      <c r="I72" s="104" t="s">
        <v>239</v>
      </c>
      <c r="J72" s="105"/>
      <c r="K72" s="105"/>
      <c r="L72" s="105"/>
      <c r="M72" s="105"/>
      <c r="N72" s="106"/>
      <c r="O72" s="104" t="s">
        <v>240</v>
      </c>
      <c r="P72" s="105"/>
      <c r="Q72" s="105"/>
      <c r="R72" s="105"/>
      <c r="S72" s="105"/>
      <c r="T72" s="106"/>
      <c r="U72" s="104" t="s">
        <v>262</v>
      </c>
      <c r="V72" s="105"/>
      <c r="W72" s="105"/>
      <c r="X72" s="105"/>
      <c r="Y72" s="105"/>
      <c r="Z72" s="106"/>
    </row>
    <row r="73" spans="7:26" x14ac:dyDescent="0.3">
      <c r="H73" s="81" t="s">
        <v>258</v>
      </c>
      <c r="I73" s="63" t="s">
        <v>238</v>
      </c>
      <c r="J73" s="3" t="s">
        <v>242</v>
      </c>
      <c r="K73" s="3" t="s">
        <v>243</v>
      </c>
      <c r="L73" s="3" t="s">
        <v>244</v>
      </c>
      <c r="M73" s="3" t="s">
        <v>245</v>
      </c>
      <c r="N73" s="18" t="s">
        <v>259</v>
      </c>
      <c r="O73" s="63" t="s">
        <v>238</v>
      </c>
      <c r="P73" s="3" t="s">
        <v>242</v>
      </c>
      <c r="Q73" s="3" t="s">
        <v>243</v>
      </c>
      <c r="R73" s="3" t="s">
        <v>244</v>
      </c>
      <c r="S73" s="3" t="s">
        <v>245</v>
      </c>
      <c r="T73" s="18" t="s">
        <v>259</v>
      </c>
      <c r="U73" s="63" t="s">
        <v>238</v>
      </c>
      <c r="V73" s="3" t="s">
        <v>242</v>
      </c>
      <c r="W73" s="3" t="s">
        <v>243</v>
      </c>
      <c r="X73" s="3" t="s">
        <v>244</v>
      </c>
      <c r="Y73" s="3" t="s">
        <v>245</v>
      </c>
      <c r="Z73" s="18" t="s">
        <v>259</v>
      </c>
    </row>
    <row r="74" spans="7:26" x14ac:dyDescent="0.3">
      <c r="H74" s="81">
        <v>40</v>
      </c>
      <c r="I74" s="63">
        <v>3.963019604370837</v>
      </c>
      <c r="J74" s="17">
        <v>0.60556516246345671</v>
      </c>
      <c r="K74" s="17">
        <v>7.9285661648034687</v>
      </c>
      <c r="L74" s="17">
        <v>-2.3871632446074229</v>
      </c>
      <c r="M74" s="17">
        <v>5.4026446161023376</v>
      </c>
      <c r="N74" s="17">
        <v>6.4823043647603544</v>
      </c>
      <c r="O74" s="63">
        <v>2.364862606498122</v>
      </c>
      <c r="P74" s="17">
        <v>0.29543668990030542</v>
      </c>
      <c r="Q74" s="17">
        <v>7.9575581113800746</v>
      </c>
      <c r="R74" s="17">
        <v>11.758423756097111</v>
      </c>
      <c r="S74" s="17">
        <v>6.32452581674998</v>
      </c>
      <c r="T74" s="17">
        <v>6.459378546885862</v>
      </c>
      <c r="U74" s="63">
        <v>2.7087512128726789</v>
      </c>
      <c r="V74" s="17">
        <v>0.28786219034380128</v>
      </c>
      <c r="W74" s="17">
        <v>7.9269100174659171</v>
      </c>
      <c r="X74" s="17">
        <v>-1.6710679499683041</v>
      </c>
      <c r="Y74" s="17">
        <v>6.1604166824510127</v>
      </c>
      <c r="Z74" s="17">
        <v>6.4746624295820654</v>
      </c>
    </row>
    <row r="75" spans="7:26" x14ac:dyDescent="0.3">
      <c r="H75" s="82">
        <v>60</v>
      </c>
      <c r="I75" s="79">
        <v>5.6981683368704559</v>
      </c>
      <c r="J75" s="79">
        <v>0.47303389258623402</v>
      </c>
      <c r="K75" s="79">
        <v>8.6356233091213319</v>
      </c>
      <c r="L75" s="79">
        <v>-1.9798893660001791</v>
      </c>
      <c r="M75" s="79">
        <v>5.4753477885318969</v>
      </c>
      <c r="N75" s="79">
        <v>5.3464210139199739</v>
      </c>
      <c r="O75" s="79">
        <v>1.1864723130531121</v>
      </c>
      <c r="P75" s="79">
        <v>9.9137172747384472</v>
      </c>
      <c r="Q75" s="79">
        <v>8.6851664712586381</v>
      </c>
      <c r="R75" s="79">
        <v>25.181518825782739</v>
      </c>
      <c r="S75" s="79">
        <v>6.330389325872896</v>
      </c>
      <c r="T75" s="79">
        <v>5.3212012179611907</v>
      </c>
      <c r="U75" s="79">
        <v>1.9313768643992291</v>
      </c>
      <c r="V75" s="79">
        <v>7.5720829262052263</v>
      </c>
      <c r="W75" s="79">
        <v>8.693848536355155</v>
      </c>
      <c r="X75" s="79">
        <v>1.943049165691648</v>
      </c>
      <c r="Y75" s="79">
        <v>5.3217866591044833</v>
      </c>
      <c r="Z75" s="79">
        <v>5.3197562490190782</v>
      </c>
    </row>
    <row r="76" spans="7:26" x14ac:dyDescent="0.3">
      <c r="H76" s="81">
        <v>80</v>
      </c>
      <c r="I76" s="63">
        <v>13.043785853101721</v>
      </c>
      <c r="J76" s="17">
        <v>2.1537023679676661</v>
      </c>
      <c r="K76" s="17">
        <v>9.3904549265764974</v>
      </c>
      <c r="L76" s="17">
        <v>-1.3723179961333549</v>
      </c>
      <c r="M76" s="17">
        <v>5.0744118708535648</v>
      </c>
      <c r="N76" s="17">
        <v>3.662311010802819</v>
      </c>
      <c r="O76" s="63">
        <v>7.9753300543270154</v>
      </c>
      <c r="P76" s="17">
        <v>6.7800437047464222</v>
      </c>
      <c r="Q76" s="17">
        <v>9.4030250232964399</v>
      </c>
      <c r="R76" s="17">
        <v>-1.32575692550322</v>
      </c>
      <c r="S76" s="17">
        <v>5.3950435162745149</v>
      </c>
      <c r="T76" s="17">
        <v>3.6573720154404352</v>
      </c>
      <c r="U76" s="63">
        <v>7.7477286548734474</v>
      </c>
      <c r="V76" s="17">
        <v>15.893654758525351</v>
      </c>
      <c r="W76" s="17">
        <v>9.3963508462006189</v>
      </c>
      <c r="X76" s="17">
        <v>-1.3511993400705691</v>
      </c>
      <c r="Y76" s="17">
        <v>5.4270873483621846</v>
      </c>
      <c r="Z76" s="17">
        <v>3.657308703548503</v>
      </c>
    </row>
    <row r="77" spans="7:26" ht="15" thickBot="1" x14ac:dyDescent="0.35">
      <c r="H77" s="82">
        <v>100</v>
      </c>
      <c r="I77" s="80">
        <v>4.3792295963105339</v>
      </c>
      <c r="J77" s="80">
        <v>17.25687404844917</v>
      </c>
      <c r="K77" s="80">
        <v>11.18238763259372</v>
      </c>
      <c r="L77" s="80">
        <v>0.36157156448537259</v>
      </c>
      <c r="M77" s="80">
        <v>5.2113764006385273</v>
      </c>
      <c r="N77" s="80">
        <v>5.2602417433771413E-2</v>
      </c>
      <c r="O77" s="80">
        <v>3.884366005698682</v>
      </c>
      <c r="P77" s="80">
        <v>17.9134245970018</v>
      </c>
      <c r="Q77" s="80">
        <v>11.182720492085609</v>
      </c>
      <c r="R77" s="80">
        <v>0.3770121487567466</v>
      </c>
      <c r="S77" s="80">
        <v>5.1785241110549656</v>
      </c>
      <c r="T77" s="80">
        <v>5.6079147658143862E-2</v>
      </c>
      <c r="U77" s="80">
        <v>3.6293941525851978</v>
      </c>
      <c r="V77" s="80">
        <v>10.65312050227501</v>
      </c>
      <c r="W77" s="80">
        <v>11.19244376522582</v>
      </c>
      <c r="X77" s="80">
        <v>0.34616093756127903</v>
      </c>
      <c r="Y77" s="80">
        <v>5.2738861631230858</v>
      </c>
      <c r="Z77" s="80">
        <v>5.3111245875813673E-2</v>
      </c>
    </row>
    <row r="85" spans="7:32" ht="15" thickBot="1" x14ac:dyDescent="0.35"/>
    <row r="86" spans="7:32" ht="15" thickBot="1" x14ac:dyDescent="0.35">
      <c r="G86" s="62">
        <v>45828</v>
      </c>
      <c r="H86" s="55" t="s">
        <v>264</v>
      </c>
      <c r="I86" s="107" t="s">
        <v>239</v>
      </c>
      <c r="J86" s="105"/>
      <c r="K86" s="105"/>
      <c r="L86" s="105"/>
      <c r="M86" s="105"/>
      <c r="N86" s="106"/>
      <c r="O86" s="107" t="s">
        <v>240</v>
      </c>
      <c r="P86" s="105"/>
      <c r="Q86" s="105"/>
      <c r="R86" s="105"/>
      <c r="S86" s="105"/>
      <c r="T86" s="106"/>
      <c r="AA86" s="108" t="s">
        <v>262</v>
      </c>
      <c r="AB86" s="105"/>
      <c r="AC86" s="105"/>
      <c r="AD86" s="105"/>
      <c r="AE86" s="105"/>
      <c r="AF86" s="106"/>
    </row>
    <row r="87" spans="7:32" x14ac:dyDescent="0.3">
      <c r="H87" s="39" t="s">
        <v>258</v>
      </c>
      <c r="I87" s="66" t="s">
        <v>238</v>
      </c>
      <c r="J87" s="22" t="s">
        <v>242</v>
      </c>
      <c r="K87" s="3" t="s">
        <v>243</v>
      </c>
      <c r="L87" s="3" t="s">
        <v>244</v>
      </c>
      <c r="M87" s="3" t="s">
        <v>245</v>
      </c>
      <c r="N87" s="18" t="s">
        <v>259</v>
      </c>
      <c r="O87" s="66" t="s">
        <v>238</v>
      </c>
      <c r="P87" s="22" t="s">
        <v>242</v>
      </c>
      <c r="Q87" s="3" t="s">
        <v>243</v>
      </c>
      <c r="R87" s="3" t="s">
        <v>244</v>
      </c>
      <c r="S87" s="3" t="s">
        <v>245</v>
      </c>
      <c r="T87" s="18" t="s">
        <v>259</v>
      </c>
      <c r="U87" t="s">
        <v>287</v>
      </c>
      <c r="V87" t="s">
        <v>288</v>
      </c>
      <c r="AA87" s="50" t="s">
        <v>238</v>
      </c>
      <c r="AB87" s="22" t="s">
        <v>242</v>
      </c>
      <c r="AC87" s="3" t="s">
        <v>243</v>
      </c>
      <c r="AD87" s="3" t="s">
        <v>244</v>
      </c>
      <c r="AE87" s="3" t="s">
        <v>245</v>
      </c>
      <c r="AF87" s="18" t="s">
        <v>259</v>
      </c>
    </row>
    <row r="88" spans="7:32" x14ac:dyDescent="0.3">
      <c r="H88" s="83">
        <v>20</v>
      </c>
      <c r="I88" s="67">
        <v>2.2310613257228038</v>
      </c>
      <c r="J88" s="51">
        <v>0.1547212096928812</v>
      </c>
      <c r="K88" s="51">
        <v>7.808600808075707</v>
      </c>
      <c r="L88" s="51">
        <v>-3.7696080665470282</v>
      </c>
      <c r="M88" s="51">
        <v>9.8044463503102399</v>
      </c>
      <c r="N88" s="51">
        <v>7.0766742340182374</v>
      </c>
      <c r="O88" s="67">
        <v>0.56818574869964888</v>
      </c>
      <c r="P88" s="51">
        <v>0.65695422149664107</v>
      </c>
      <c r="Q88" s="51">
        <v>7.7885179091533274</v>
      </c>
      <c r="R88" s="51">
        <v>337.22694278870568</v>
      </c>
      <c r="S88" s="51">
        <v>82.012603629853331</v>
      </c>
      <c r="T88" s="51">
        <v>7.0411096992138367</v>
      </c>
      <c r="U88">
        <f>I88-O88</f>
        <v>1.6628755770231549</v>
      </c>
      <c r="V88">
        <f>U88/I88 *100</f>
        <v>74.532939003118969</v>
      </c>
      <c r="AA88" s="51">
        <v>0.65566648074656453</v>
      </c>
      <c r="AB88" s="51">
        <v>0.42338293633603169</v>
      </c>
      <c r="AC88" s="51">
        <v>7.8748570872009349</v>
      </c>
      <c r="AD88" s="51">
        <v>282.48594371550672</v>
      </c>
      <c r="AE88" s="51">
        <v>65.070850932270019</v>
      </c>
      <c r="AF88" s="51">
        <v>6.996304533350358</v>
      </c>
    </row>
    <row r="89" spans="7:32" x14ac:dyDescent="0.3">
      <c r="H89" s="84">
        <v>40</v>
      </c>
      <c r="I89" s="71">
        <v>4.6168553722438528</v>
      </c>
      <c r="J89" s="71">
        <v>0.20287043372196939</v>
      </c>
      <c r="K89" s="71">
        <v>8.0862204167380263</v>
      </c>
      <c r="L89" s="71">
        <v>-3.764561540689042</v>
      </c>
      <c r="M89" s="71">
        <v>7.9187805061909691</v>
      </c>
      <c r="N89" s="71">
        <v>6.4019798947804007</v>
      </c>
      <c r="O89" s="71">
        <v>2.4805669202524072</v>
      </c>
      <c r="P89" s="71">
        <v>0.13227179920136489</v>
      </c>
      <c r="Q89" s="71">
        <v>8.0634636542376352</v>
      </c>
      <c r="R89" s="71">
        <v>89.569224469801952</v>
      </c>
      <c r="S89" s="71">
        <v>13.63387213594773</v>
      </c>
      <c r="T89" s="71">
        <v>6.4020931931102973</v>
      </c>
      <c r="U89">
        <f t="shared" ref="U89:U94" si="5">I89-O89</f>
        <v>2.1362884519914456</v>
      </c>
      <c r="V89">
        <f t="shared" ref="V89:V94" si="6">U89/I89 *100</f>
        <v>46.271504731004413</v>
      </c>
      <c r="AA89" s="71">
        <v>2.9570275650123241</v>
      </c>
      <c r="AB89" s="71">
        <v>0.58236763190111351</v>
      </c>
      <c r="AC89" s="71">
        <v>8.06665252033293</v>
      </c>
      <c r="AD89" s="71">
        <v>4.0073681572558346</v>
      </c>
      <c r="AE89" s="71">
        <v>7.4217670445615136</v>
      </c>
      <c r="AF89" s="71">
        <v>6.4015355863719403</v>
      </c>
    </row>
    <row r="90" spans="7:32" x14ac:dyDescent="0.3">
      <c r="H90" s="83">
        <v>50</v>
      </c>
      <c r="I90" s="67">
        <v>5.7978659864572366</v>
      </c>
      <c r="J90" s="51">
        <v>0.23459246699626629</v>
      </c>
      <c r="K90" s="51">
        <v>8.2978520173292889</v>
      </c>
      <c r="L90" s="51">
        <v>-3.585503085943369</v>
      </c>
      <c r="M90" s="51">
        <v>7.4355178451538082</v>
      </c>
      <c r="N90" s="51">
        <v>5.9373436355590821</v>
      </c>
      <c r="O90" s="67">
        <v>3.829995469252268</v>
      </c>
      <c r="P90" s="51">
        <v>1.1402627829048371</v>
      </c>
      <c r="Q90" s="51">
        <v>8.2842389663060505</v>
      </c>
      <c r="R90" s="51">
        <v>16.872348263528611</v>
      </c>
      <c r="S90" s="51">
        <v>3.7942198428842762</v>
      </c>
      <c r="T90" s="51">
        <v>5.9388966427909002</v>
      </c>
      <c r="U90">
        <f t="shared" si="5"/>
        <v>1.9678705172049686</v>
      </c>
      <c r="V90">
        <f t="shared" si="6"/>
        <v>33.941290154024898</v>
      </c>
      <c r="AA90" s="51">
        <v>4.1184290080922636</v>
      </c>
      <c r="AB90" s="51">
        <v>0.64687640698690374</v>
      </c>
      <c r="AC90" s="51">
        <v>8.2705761071846968</v>
      </c>
      <c r="AD90" s="51">
        <v>-2.909152615659591</v>
      </c>
      <c r="AE90" s="51">
        <v>7.2162557645442371</v>
      </c>
      <c r="AF90" s="51">
        <v>5.940596248713736</v>
      </c>
    </row>
    <row r="91" spans="7:32" x14ac:dyDescent="0.3">
      <c r="H91" s="84">
        <v>60</v>
      </c>
      <c r="I91" s="71">
        <v>6.2121313493698844</v>
      </c>
      <c r="J91" s="71">
        <v>0.20738761272514239</v>
      </c>
      <c r="K91" s="71">
        <v>9.0699046216905117</v>
      </c>
      <c r="L91" s="71">
        <v>-3.204131324775517</v>
      </c>
      <c r="M91" s="71">
        <v>6.5374224726110697</v>
      </c>
      <c r="N91" s="71">
        <v>5.1415430679917344</v>
      </c>
      <c r="O91" s="71">
        <v>1.803917894020179</v>
      </c>
      <c r="P91" s="71">
        <v>1.4255914105854179</v>
      </c>
      <c r="Q91" s="71">
        <v>9.1100103579327509</v>
      </c>
      <c r="R91" s="71">
        <v>296.14844628655197</v>
      </c>
      <c r="S91" s="71">
        <v>21.345243503011591</v>
      </c>
      <c r="T91" s="71">
        <v>5.0769402778547033</v>
      </c>
      <c r="U91">
        <f t="shared" si="5"/>
        <v>4.4082134553497054</v>
      </c>
      <c r="V91">
        <f t="shared" si="6"/>
        <v>70.961369092700266</v>
      </c>
      <c r="AA91" s="71"/>
      <c r="AB91" s="73"/>
      <c r="AC91" s="74"/>
      <c r="AD91" s="74"/>
      <c r="AE91" s="74"/>
      <c r="AF91" s="75"/>
    </row>
    <row r="92" spans="7:32" x14ac:dyDescent="0.3">
      <c r="H92" s="83">
        <v>70</v>
      </c>
      <c r="I92" s="67">
        <v>11.913249562624779</v>
      </c>
      <c r="J92" s="51">
        <v>0.36275598305077278</v>
      </c>
      <c r="K92" s="51">
        <v>9.3895839294069052</v>
      </c>
      <c r="L92" s="51">
        <v>-2.8985735019319292</v>
      </c>
      <c r="M92" s="51">
        <v>4.0409340606207733</v>
      </c>
      <c r="N92" s="51">
        <v>4.4340320805233899</v>
      </c>
      <c r="O92" s="67">
        <v>8.845218171428531</v>
      </c>
      <c r="P92" s="51">
        <v>1.029280469086671</v>
      </c>
      <c r="Q92" s="51">
        <v>9.3159046987621803</v>
      </c>
      <c r="R92" s="51">
        <v>11.981145773918181</v>
      </c>
      <c r="S92" s="51">
        <v>3.4877773366364719</v>
      </c>
      <c r="T92" s="51">
        <v>4.4336873746851584</v>
      </c>
      <c r="U92">
        <f t="shared" si="5"/>
        <v>3.0680313911962482</v>
      </c>
      <c r="V92">
        <f t="shared" si="6"/>
        <v>25.753102670001365</v>
      </c>
      <c r="AA92" s="51"/>
      <c r="AB92" s="43"/>
      <c r="AC92" s="44"/>
      <c r="AD92" s="44"/>
      <c r="AE92" s="44"/>
      <c r="AF92" s="46"/>
    </row>
    <row r="93" spans="7:32" x14ac:dyDescent="0.3">
      <c r="H93" s="84">
        <v>80</v>
      </c>
      <c r="I93" s="71">
        <v>13.407323275078051</v>
      </c>
      <c r="J93" s="71">
        <v>6.9067816850720867</v>
      </c>
      <c r="K93" s="71">
        <v>9.7394431529812522</v>
      </c>
      <c r="L93" s="71">
        <v>-2.714096789765315</v>
      </c>
      <c r="M93" s="71">
        <v>3.9123584210980429</v>
      </c>
      <c r="N93" s="71">
        <v>3.503756098031567</v>
      </c>
      <c r="O93" s="70">
        <v>8.293856131491987</v>
      </c>
      <c r="P93" s="70">
        <v>6.1169549642779124</v>
      </c>
      <c r="Q93" s="70">
        <v>9.7255611546383793</v>
      </c>
      <c r="R93" s="70">
        <v>-2.433188507892686</v>
      </c>
      <c r="S93" s="70">
        <v>2.851923980472149</v>
      </c>
      <c r="T93" s="70">
        <v>3.4954787791567208</v>
      </c>
      <c r="U93">
        <f t="shared" si="5"/>
        <v>5.1134671435860639</v>
      </c>
      <c r="V93">
        <f t="shared" si="6"/>
        <v>38.139358906122119</v>
      </c>
      <c r="AA93" s="70"/>
      <c r="AB93" s="76"/>
      <c r="AC93" s="77"/>
      <c r="AD93" s="77"/>
      <c r="AE93" s="77"/>
      <c r="AF93" s="78"/>
    </row>
    <row r="94" spans="7:32" ht="15" thickBot="1" x14ac:dyDescent="0.35">
      <c r="H94" s="85">
        <v>100</v>
      </c>
      <c r="I94" s="68">
        <v>10.36785233710423</v>
      </c>
      <c r="J94" s="52">
        <v>2.0281075534741739</v>
      </c>
      <c r="K94" s="52">
        <v>11.21896383782064</v>
      </c>
      <c r="L94" s="52">
        <v>-1.0038257087311471</v>
      </c>
      <c r="M94" s="52">
        <v>3.739052492232362</v>
      </c>
      <c r="N94" s="52">
        <v>5.7819532145830722E-2</v>
      </c>
      <c r="O94" s="69">
        <v>5.7941024212504546</v>
      </c>
      <c r="P94" s="49">
        <v>14.243771155601319</v>
      </c>
      <c r="Q94" s="49">
        <v>11.15710807001868</v>
      </c>
      <c r="R94" s="49">
        <v>-1.01399813369263</v>
      </c>
      <c r="S94" s="49">
        <v>2.66756825280744</v>
      </c>
      <c r="T94" s="49">
        <v>5.3122300079395612E-2</v>
      </c>
      <c r="U94">
        <f t="shared" si="5"/>
        <v>4.5737499158537753</v>
      </c>
      <c r="V94">
        <f t="shared" si="6"/>
        <v>44.114728558443538</v>
      </c>
      <c r="AA94" s="49"/>
      <c r="AB94" s="40"/>
      <c r="AC94" s="35"/>
      <c r="AD94" s="35"/>
      <c r="AE94" s="35"/>
      <c r="AF94" s="36"/>
    </row>
    <row r="96" spans="7:32" ht="15" thickBot="1" x14ac:dyDescent="0.35"/>
    <row r="97" spans="7:32" ht="15" thickBot="1" x14ac:dyDescent="0.35">
      <c r="G97" s="62">
        <v>45831</v>
      </c>
      <c r="H97" s="33" t="s">
        <v>264</v>
      </c>
      <c r="I97" s="107" t="s">
        <v>239</v>
      </c>
      <c r="J97" s="105"/>
      <c r="K97" s="105"/>
      <c r="L97" s="105"/>
      <c r="M97" s="105"/>
      <c r="N97" s="106"/>
      <c r="O97" s="107" t="s">
        <v>240</v>
      </c>
      <c r="P97" s="105"/>
      <c r="Q97" s="105"/>
      <c r="R97" s="105"/>
      <c r="S97" s="105"/>
      <c r="T97" s="106"/>
      <c r="AA97" s="107" t="s">
        <v>262</v>
      </c>
      <c r="AB97" s="105"/>
      <c r="AC97" s="105"/>
      <c r="AD97" s="105"/>
      <c r="AE97" s="105"/>
      <c r="AF97" s="106"/>
    </row>
    <row r="98" spans="7:32" x14ac:dyDescent="0.3">
      <c r="H98" s="30" t="s">
        <v>258</v>
      </c>
      <c r="I98" s="66" t="s">
        <v>238</v>
      </c>
      <c r="J98" s="22" t="s">
        <v>242</v>
      </c>
      <c r="K98" s="3" t="s">
        <v>243</v>
      </c>
      <c r="L98" s="3" t="s">
        <v>244</v>
      </c>
      <c r="M98" s="3" t="s">
        <v>245</v>
      </c>
      <c r="N98" s="18" t="s">
        <v>259</v>
      </c>
      <c r="O98" s="66" t="s">
        <v>238</v>
      </c>
      <c r="P98" s="22" t="s">
        <v>242</v>
      </c>
      <c r="Q98" s="3" t="s">
        <v>243</v>
      </c>
      <c r="R98" s="3" t="s">
        <v>244</v>
      </c>
      <c r="S98" s="3" t="s">
        <v>245</v>
      </c>
      <c r="T98" s="18" t="s">
        <v>259</v>
      </c>
      <c r="U98" t="s">
        <v>287</v>
      </c>
      <c r="V98" t="s">
        <v>288</v>
      </c>
      <c r="AA98" s="50" t="s">
        <v>238</v>
      </c>
      <c r="AB98" s="22" t="s">
        <v>242</v>
      </c>
      <c r="AC98" s="3" t="s">
        <v>243</v>
      </c>
      <c r="AD98" s="3" t="s">
        <v>244</v>
      </c>
      <c r="AE98" s="3" t="s">
        <v>245</v>
      </c>
      <c r="AF98" s="18" t="s">
        <v>259</v>
      </c>
    </row>
    <row r="99" spans="7:32" x14ac:dyDescent="0.3">
      <c r="H99" s="51">
        <v>20</v>
      </c>
      <c r="I99" s="67">
        <v>2.016392582428908</v>
      </c>
      <c r="J99" s="53">
        <v>-0.30227295575503582</v>
      </c>
      <c r="K99" s="53">
        <v>7.9951871597838258</v>
      </c>
      <c r="L99" s="53">
        <v>-2.8853388613093638</v>
      </c>
      <c r="M99" s="53">
        <v>3.5037656339580669</v>
      </c>
      <c r="N99" s="53">
        <v>6.982819496752497</v>
      </c>
      <c r="O99" s="67">
        <v>0.72619223304920721</v>
      </c>
      <c r="P99" s="53">
        <v>0.21080408825849489</v>
      </c>
      <c r="Q99" s="53">
        <v>8.0215142005019722</v>
      </c>
      <c r="R99" s="53">
        <v>238.26484531826441</v>
      </c>
      <c r="S99" s="53">
        <v>57.763057470321662</v>
      </c>
      <c r="T99" s="53">
        <v>6.9581265866756441</v>
      </c>
      <c r="U99">
        <f>I99-O99</f>
        <v>1.2902003493797007</v>
      </c>
      <c r="V99">
        <f>U99/I99 * 100</f>
        <v>63.985573078509837</v>
      </c>
      <c r="AA99" s="51">
        <v>0.75046559927391743</v>
      </c>
      <c r="AB99" s="53">
        <v>1.2759133589626681</v>
      </c>
      <c r="AC99" s="53">
        <v>7.9916732749546009</v>
      </c>
      <c r="AD99" s="53">
        <v>102.53460556127</v>
      </c>
      <c r="AE99" s="53">
        <v>18.55498117501309</v>
      </c>
      <c r="AF99" s="53">
        <v>6.9792641595879754</v>
      </c>
    </row>
    <row r="100" spans="7:32" x14ac:dyDescent="0.3">
      <c r="H100" s="71">
        <v>40</v>
      </c>
      <c r="I100" s="71">
        <v>4.2064125120120499</v>
      </c>
      <c r="J100" s="72">
        <v>-0.23511240898928129</v>
      </c>
      <c r="K100" s="72">
        <v>8.2717982012443141</v>
      </c>
      <c r="L100" s="72">
        <v>-2.8201443013470961</v>
      </c>
      <c r="M100" s="72">
        <v>2.723453590969148</v>
      </c>
      <c r="N100" s="72">
        <v>6.3249335625972547</v>
      </c>
      <c r="O100" s="71">
        <v>0.76598710839792805</v>
      </c>
      <c r="P100" s="72">
        <v>8.2087244624676909</v>
      </c>
      <c r="Q100" s="72">
        <v>8.2334765647509087</v>
      </c>
      <c r="R100" s="72">
        <v>70.51704136629283</v>
      </c>
      <c r="S100" s="72">
        <v>11.221254388738121</v>
      </c>
      <c r="T100" s="72">
        <v>6.3321571638865501</v>
      </c>
      <c r="U100">
        <f t="shared" ref="U100:U105" si="7">I100-O100</f>
        <v>3.440425403614122</v>
      </c>
      <c r="V100">
        <f t="shared" ref="V100:V105" si="8">U100/I100 * 100</f>
        <v>81.790014502606795</v>
      </c>
      <c r="AA100" s="56"/>
      <c r="AB100" s="56"/>
      <c r="AC100" s="56"/>
      <c r="AD100" s="56"/>
      <c r="AE100" s="56"/>
      <c r="AF100" s="56"/>
    </row>
    <row r="101" spans="7:32" x14ac:dyDescent="0.3">
      <c r="H101" s="51">
        <v>50</v>
      </c>
      <c r="I101" s="67">
        <v>5.5773089576263084</v>
      </c>
      <c r="J101" s="53">
        <v>-0.42873960547579348</v>
      </c>
      <c r="K101" s="53">
        <v>8.47315137876374</v>
      </c>
      <c r="L101" s="53">
        <v>-2.7232715384238859</v>
      </c>
      <c r="M101" s="53">
        <v>2.405154492921147</v>
      </c>
      <c r="N101" s="53">
        <v>5.8680533366170273</v>
      </c>
      <c r="O101" s="67">
        <v>1.5819919546995</v>
      </c>
      <c r="P101" s="53">
        <v>10.579261504966791</v>
      </c>
      <c r="Q101" s="53">
        <v>8.4188733592288187</v>
      </c>
      <c r="R101" s="53">
        <v>12.763516490013551</v>
      </c>
      <c r="S101" s="53">
        <v>3.301829179393426</v>
      </c>
      <c r="T101" s="53">
        <v>5.8905894121595921</v>
      </c>
      <c r="U101">
        <f t="shared" si="7"/>
        <v>3.9953170029268081</v>
      </c>
      <c r="V101">
        <f t="shared" si="8"/>
        <v>71.635210336764402</v>
      </c>
      <c r="AA101" s="51">
        <v>1.7864867687884869</v>
      </c>
      <c r="AB101" s="53">
        <v>8.4878722463900615</v>
      </c>
      <c r="AC101" s="53">
        <v>8.4190127239517487</v>
      </c>
      <c r="AD101" s="53">
        <v>0.65912964878498193</v>
      </c>
      <c r="AE101" s="53">
        <v>2.6457681809223539</v>
      </c>
      <c r="AF101" s="53">
        <v>5.8872186059279068</v>
      </c>
    </row>
    <row r="102" spans="7:32" x14ac:dyDescent="0.3">
      <c r="H102" s="71">
        <v>60</v>
      </c>
      <c r="I102" s="71">
        <v>5.6071590618653726</v>
      </c>
      <c r="J102" s="72">
        <v>-0.42306063909900382</v>
      </c>
      <c r="K102" s="72">
        <v>9.2705454239870768</v>
      </c>
      <c r="L102" s="72">
        <v>-2.1722504710131152</v>
      </c>
      <c r="M102" s="72">
        <v>2.3420552577883158</v>
      </c>
      <c r="N102" s="72">
        <v>5.0698103700729611</v>
      </c>
      <c r="O102" s="71">
        <v>2.4131467959641641</v>
      </c>
      <c r="P102" s="72">
        <v>0.99406896720860383</v>
      </c>
      <c r="Q102" s="72">
        <v>9.302608633504331</v>
      </c>
      <c r="R102" s="72">
        <v>231.5266355249102</v>
      </c>
      <c r="S102" s="72">
        <v>15.67844479909607</v>
      </c>
      <c r="T102" s="72">
        <v>5.0280412231062606</v>
      </c>
      <c r="U102">
        <f t="shared" si="7"/>
        <v>3.1940122659012085</v>
      </c>
      <c r="V102">
        <f t="shared" si="8"/>
        <v>56.963111455565418</v>
      </c>
      <c r="AA102" s="71">
        <v>2.5685490687239652</v>
      </c>
      <c r="AB102" s="72">
        <v>2.150801053822132</v>
      </c>
      <c r="AC102" s="72">
        <v>9.2522561986853731</v>
      </c>
      <c r="AD102" s="72">
        <v>79.742075446937676</v>
      </c>
      <c r="AE102" s="72">
        <v>5.2275350047356657</v>
      </c>
      <c r="AF102" s="72">
        <v>5.0682969460308769</v>
      </c>
    </row>
    <row r="103" spans="7:32" x14ac:dyDescent="0.3">
      <c r="H103" s="51">
        <v>70</v>
      </c>
      <c r="I103" s="67">
        <v>12.417720114319669</v>
      </c>
      <c r="J103" s="53">
        <v>-0.104895698225073</v>
      </c>
      <c r="K103" s="53">
        <v>9.5368891055586893</v>
      </c>
      <c r="L103" s="53">
        <v>-1.923607585761526</v>
      </c>
      <c r="M103" s="53">
        <v>2.476179334510296</v>
      </c>
      <c r="N103" s="53">
        <v>4.3867818021832941</v>
      </c>
      <c r="O103" s="67">
        <v>10.14533667610988</v>
      </c>
      <c r="P103" s="53">
        <v>-1.3547127826076639</v>
      </c>
      <c r="Q103" s="53">
        <v>9.4846906092474956</v>
      </c>
      <c r="R103" s="53">
        <v>6.5761875966472809</v>
      </c>
      <c r="S103" s="53">
        <v>2.7227159640170329</v>
      </c>
      <c r="T103" s="53">
        <v>4.4020535549822384</v>
      </c>
      <c r="U103">
        <f t="shared" si="7"/>
        <v>2.2723834382097898</v>
      </c>
      <c r="V103">
        <f t="shared" si="8"/>
        <v>18.299522112673152</v>
      </c>
      <c r="AA103" s="51">
        <v>9.7767888559859877</v>
      </c>
      <c r="AB103" s="53">
        <v>3.5231644557256518</v>
      </c>
      <c r="AC103" s="53">
        <v>9.4818753650936944</v>
      </c>
      <c r="AD103" s="53">
        <v>1.66573814278022</v>
      </c>
      <c r="AE103" s="53">
        <v>2.4912574628410988</v>
      </c>
      <c r="AF103" s="53">
        <v>4.4044093502201553</v>
      </c>
    </row>
    <row r="104" spans="7:32" x14ac:dyDescent="0.3">
      <c r="H104" s="71">
        <v>80</v>
      </c>
      <c r="I104" s="71">
        <v>14.138469667491799</v>
      </c>
      <c r="J104" s="72">
        <v>-0.25205270727416001</v>
      </c>
      <c r="K104" s="72">
        <v>9.8051942494101159</v>
      </c>
      <c r="L104" s="72">
        <v>-1.771404969299625</v>
      </c>
      <c r="M104" s="72">
        <v>2.1119568430021141</v>
      </c>
      <c r="N104" s="72">
        <v>3.487632046559614</v>
      </c>
      <c r="O104" s="71">
        <v>7.0738231776673119</v>
      </c>
      <c r="P104" s="72">
        <v>12.57717994054159</v>
      </c>
      <c r="Q104" s="72">
        <v>9.8471118903454435</v>
      </c>
      <c r="R104" s="72">
        <v>-1.570289254188538</v>
      </c>
      <c r="S104" s="72">
        <v>2.5372476907423991</v>
      </c>
      <c r="T104" s="72">
        <v>3.4781644482671479</v>
      </c>
      <c r="U104">
        <f t="shared" si="7"/>
        <v>7.0646464898244874</v>
      </c>
      <c r="V104">
        <f t="shared" si="8"/>
        <v>49.967547096472806</v>
      </c>
      <c r="AA104" s="71">
        <v>9.753539651006804</v>
      </c>
      <c r="AB104" s="72">
        <v>4.5363228514376894</v>
      </c>
      <c r="AC104" s="72">
        <v>9.8322992750980109</v>
      </c>
      <c r="AD104" s="72">
        <v>-1.796603314684466</v>
      </c>
      <c r="AE104" s="72">
        <v>2.505017529570257</v>
      </c>
      <c r="AF104" s="72">
        <v>3.4822720281966411</v>
      </c>
    </row>
    <row r="105" spans="7:32" ht="15" thickBot="1" x14ac:dyDescent="0.35">
      <c r="H105" s="52">
        <v>100</v>
      </c>
      <c r="I105" s="68">
        <v>10.216649789639449</v>
      </c>
      <c r="J105" s="54">
        <v>-0.39311359260621892</v>
      </c>
      <c r="K105" s="54">
        <v>11.345411092119139</v>
      </c>
      <c r="L105" s="54">
        <v>-0.14304100014650459</v>
      </c>
      <c r="M105" s="54">
        <v>2.276800978290455</v>
      </c>
      <c r="N105" s="54">
        <v>5.4843010404683132E-2</v>
      </c>
      <c r="O105" s="68">
        <v>6.4530294599987208</v>
      </c>
      <c r="P105" s="54">
        <v>12.92498888453364</v>
      </c>
      <c r="Q105" s="54">
        <v>11.299592013173291</v>
      </c>
      <c r="R105" s="54">
        <v>-9.1594914816424761E-2</v>
      </c>
      <c r="S105" s="54">
        <v>2.3460393277081582</v>
      </c>
      <c r="T105" s="54">
        <v>5.5127071028018927E-2</v>
      </c>
      <c r="U105">
        <f t="shared" si="7"/>
        <v>3.7636203296407285</v>
      </c>
      <c r="V105">
        <f t="shared" si="8"/>
        <v>36.838106494140177</v>
      </c>
      <c r="AA105" s="52">
        <v>7.6041882015191593</v>
      </c>
      <c r="AB105" s="54">
        <v>6.8864700412138911</v>
      </c>
      <c r="AC105" s="54">
        <v>11.32680111664992</v>
      </c>
      <c r="AD105" s="54">
        <v>-0.17480817415978381</v>
      </c>
      <c r="AE105" s="54">
        <v>2.3924831778575211</v>
      </c>
      <c r="AF105" s="54">
        <v>5.612835318494875E-2</v>
      </c>
    </row>
    <row r="109" spans="7:32" ht="15" thickBot="1" x14ac:dyDescent="0.35"/>
    <row r="110" spans="7:32" x14ac:dyDescent="0.3">
      <c r="G110" s="65">
        <v>45834</v>
      </c>
      <c r="H110" s="81" t="s">
        <v>260</v>
      </c>
      <c r="I110" s="104" t="s">
        <v>239</v>
      </c>
      <c r="J110" s="105"/>
      <c r="K110" s="105"/>
      <c r="L110" s="105"/>
      <c r="M110" s="105"/>
      <c r="N110" s="106"/>
      <c r="O110" s="104" t="s">
        <v>240</v>
      </c>
      <c r="P110" s="105"/>
      <c r="Q110" s="105"/>
      <c r="R110" s="105"/>
      <c r="S110" s="105"/>
      <c r="T110" s="106"/>
      <c r="AA110" s="104" t="s">
        <v>262</v>
      </c>
      <c r="AB110" s="105"/>
      <c r="AC110" s="105"/>
      <c r="AD110" s="105"/>
      <c r="AE110" s="105"/>
      <c r="AF110" s="106"/>
    </row>
    <row r="111" spans="7:32" x14ac:dyDescent="0.3">
      <c r="H111" s="81" t="s">
        <v>258</v>
      </c>
      <c r="I111" s="63" t="s">
        <v>238</v>
      </c>
      <c r="J111" s="3" t="s">
        <v>242</v>
      </c>
      <c r="K111" s="3" t="s">
        <v>243</v>
      </c>
      <c r="L111" s="3" t="s">
        <v>244</v>
      </c>
      <c r="M111" s="3" t="s">
        <v>245</v>
      </c>
      <c r="N111" s="18" t="s">
        <v>259</v>
      </c>
      <c r="O111" s="63" t="s">
        <v>238</v>
      </c>
      <c r="P111" s="3" t="s">
        <v>242</v>
      </c>
      <c r="Q111" s="3" t="s">
        <v>243</v>
      </c>
      <c r="R111" s="3" t="s">
        <v>244</v>
      </c>
      <c r="S111" s="3" t="s">
        <v>245</v>
      </c>
      <c r="T111" s="18" t="s">
        <v>259</v>
      </c>
      <c r="U111" t="s">
        <v>287</v>
      </c>
      <c r="V111" t="s">
        <v>288</v>
      </c>
      <c r="AA111" s="63" t="s">
        <v>238</v>
      </c>
      <c r="AB111" s="3" t="s">
        <v>242</v>
      </c>
      <c r="AC111" s="3" t="s">
        <v>243</v>
      </c>
      <c r="AD111" s="3" t="s">
        <v>244</v>
      </c>
      <c r="AE111" s="3" t="s">
        <v>245</v>
      </c>
      <c r="AF111" s="18" t="s">
        <v>259</v>
      </c>
    </row>
    <row r="112" spans="7:32" x14ac:dyDescent="0.3">
      <c r="H112" s="81">
        <v>40</v>
      </c>
      <c r="I112" s="63">
        <v>3.963019604370837</v>
      </c>
      <c r="J112" s="17">
        <v>0.60556516246345671</v>
      </c>
      <c r="K112" s="17">
        <v>7.9285661648034687</v>
      </c>
      <c r="L112" s="17">
        <v>-2.3871632446074229</v>
      </c>
      <c r="M112" s="17">
        <v>5.4026446161023376</v>
      </c>
      <c r="N112" s="17">
        <v>6.4823043647603544</v>
      </c>
      <c r="O112" s="63">
        <v>2.364862606498122</v>
      </c>
      <c r="P112" s="17">
        <v>0.29543668990030542</v>
      </c>
      <c r="Q112" s="17">
        <v>7.9575581113800746</v>
      </c>
      <c r="R112" s="17">
        <v>11.758423756097111</v>
      </c>
      <c r="S112" s="17">
        <v>6.32452581674998</v>
      </c>
      <c r="T112" s="17">
        <v>6.459378546885862</v>
      </c>
      <c r="U112">
        <f>I112-O112</f>
        <v>1.598156997872715</v>
      </c>
      <c r="V112">
        <f>U112/I112 *100</f>
        <v>40.326749736743636</v>
      </c>
      <c r="AA112" s="63">
        <v>2.7087512128726789</v>
      </c>
      <c r="AB112" s="17">
        <v>0.28786219034380128</v>
      </c>
      <c r="AC112" s="17">
        <v>7.9269100174659171</v>
      </c>
      <c r="AD112" s="17">
        <v>-1.6710679499683041</v>
      </c>
      <c r="AE112" s="17">
        <v>6.1604166824510127</v>
      </c>
      <c r="AF112" s="17">
        <v>6.4746624295820654</v>
      </c>
    </row>
    <row r="113" spans="8:32" x14ac:dyDescent="0.3">
      <c r="H113" s="82">
        <v>60</v>
      </c>
      <c r="I113" s="79">
        <v>5.6981683368704559</v>
      </c>
      <c r="J113" s="79">
        <v>0.47303389258623402</v>
      </c>
      <c r="K113" s="79">
        <v>8.6356233091213319</v>
      </c>
      <c r="L113" s="79">
        <v>-1.9798893660001791</v>
      </c>
      <c r="M113" s="79">
        <v>5.4753477885318969</v>
      </c>
      <c r="N113" s="79">
        <v>5.3464210139199739</v>
      </c>
      <c r="O113" s="79">
        <v>1.1864723130531121</v>
      </c>
      <c r="P113" s="79">
        <v>9.9137172747384472</v>
      </c>
      <c r="Q113" s="79">
        <v>8.6851664712586381</v>
      </c>
      <c r="R113" s="79">
        <v>25.181518825782739</v>
      </c>
      <c r="S113" s="79">
        <v>6.330389325872896</v>
      </c>
      <c r="T113" s="79">
        <v>5.3212012179611907</v>
      </c>
      <c r="U113">
        <f>I113-O113</f>
        <v>4.5116960238173434</v>
      </c>
      <c r="V113">
        <f>U113/I113 *100</f>
        <v>79.17800523062914</v>
      </c>
      <c r="AA113" s="79">
        <v>1.9313768643992291</v>
      </c>
      <c r="AB113" s="79">
        <v>7.5720829262052263</v>
      </c>
      <c r="AC113" s="79">
        <v>8.693848536355155</v>
      </c>
      <c r="AD113" s="79">
        <v>1.943049165691648</v>
      </c>
      <c r="AE113" s="79">
        <v>5.3217866591044833</v>
      </c>
      <c r="AF113" s="79">
        <v>5.3197562490190782</v>
      </c>
    </row>
    <row r="114" spans="8:32" x14ac:dyDescent="0.3">
      <c r="H114" s="81">
        <v>80</v>
      </c>
      <c r="I114" s="63">
        <v>13.043785853101721</v>
      </c>
      <c r="J114" s="17">
        <v>2.1537023679676661</v>
      </c>
      <c r="K114" s="17">
        <v>9.3904549265764974</v>
      </c>
      <c r="L114" s="17">
        <v>-1.3723179961333549</v>
      </c>
      <c r="M114" s="17">
        <v>5.0744118708535648</v>
      </c>
      <c r="N114" s="17">
        <v>3.662311010802819</v>
      </c>
      <c r="O114" s="63">
        <v>7.9753300543270154</v>
      </c>
      <c r="P114" s="17">
        <v>6.7800437047464222</v>
      </c>
      <c r="Q114" s="17">
        <v>9.4030250232964399</v>
      </c>
      <c r="R114" s="17">
        <v>-1.32575692550322</v>
      </c>
      <c r="S114" s="17">
        <v>5.3950435162745149</v>
      </c>
      <c r="T114" s="17">
        <v>3.6573720154404352</v>
      </c>
      <c r="U114">
        <f>I114-O114</f>
        <v>5.0684557987747052</v>
      </c>
      <c r="V114">
        <f>U114/I114 *100</f>
        <v>38.857244789628787</v>
      </c>
      <c r="AA114" s="63">
        <v>7.7477286548734474</v>
      </c>
      <c r="AB114" s="17">
        <v>15.893654758525351</v>
      </c>
      <c r="AC114" s="17">
        <v>9.3963508462006189</v>
      </c>
      <c r="AD114" s="17">
        <v>-1.3511993400705691</v>
      </c>
      <c r="AE114" s="17">
        <v>5.4270873483621846</v>
      </c>
      <c r="AF114" s="17">
        <v>3.657308703548503</v>
      </c>
    </row>
  </sheetData>
  <mergeCells count="18">
    <mergeCell ref="I97:N97"/>
    <mergeCell ref="O97:T97"/>
    <mergeCell ref="AA97:AF97"/>
    <mergeCell ref="I110:N110"/>
    <mergeCell ref="O110:T110"/>
    <mergeCell ref="AA110:AF110"/>
    <mergeCell ref="AA86:AF86"/>
    <mergeCell ref="I40:N40"/>
    <mergeCell ref="O40:T40"/>
    <mergeCell ref="U40:Z40"/>
    <mergeCell ref="I58:N58"/>
    <mergeCell ref="O58:T58"/>
    <mergeCell ref="U58:Z58"/>
    <mergeCell ref="I72:N72"/>
    <mergeCell ref="O72:T72"/>
    <mergeCell ref="U72:Z72"/>
    <mergeCell ref="I86:N86"/>
    <mergeCell ref="O86:T86"/>
  </mergeCells>
  <conditionalFormatting sqref="R11:R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11:AO36">
    <cfRule type="colorScale" priority="2">
      <colorScale>
        <cfvo type="min"/>
        <cfvo type="num" val="0.5"/>
        <cfvo type="num" val="1"/>
        <color rgb="FF00B050"/>
        <color rgb="FFFFEB84"/>
        <color rgb="FFC00000"/>
      </colorScale>
    </cfRule>
  </conditionalFormatting>
  <pageMargins left="0.75" right="0.75" top="1" bottom="1" header="0.5" footer="0.5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B8BD0-8EA9-4782-9BE0-CD6033894785}">
  <dimension ref="E9:X46"/>
  <sheetViews>
    <sheetView topLeftCell="A16" zoomScale="65" zoomScaleNormal="65" workbookViewId="0">
      <selection activeCell="S55" sqref="S55"/>
    </sheetView>
  </sheetViews>
  <sheetFormatPr defaultRowHeight="14.4" x14ac:dyDescent="0.3"/>
  <sheetData>
    <row r="9" spans="6:24" ht="15" thickBot="1" x14ac:dyDescent="0.35"/>
    <row r="10" spans="6:24" x14ac:dyDescent="0.3">
      <c r="F10" s="39" t="s">
        <v>258</v>
      </c>
      <c r="G10" s="66" t="s">
        <v>238</v>
      </c>
      <c r="H10" s="22" t="s">
        <v>242</v>
      </c>
      <c r="I10" s="3" t="s">
        <v>243</v>
      </c>
      <c r="J10" s="3" t="s">
        <v>244</v>
      </c>
      <c r="K10" s="3" t="s">
        <v>245</v>
      </c>
      <c r="L10" s="18" t="s">
        <v>259</v>
      </c>
      <c r="M10" s="66" t="s">
        <v>238</v>
      </c>
      <c r="N10" s="22" t="s">
        <v>242</v>
      </c>
      <c r="O10" s="3" t="s">
        <v>243</v>
      </c>
      <c r="P10" s="3" t="s">
        <v>244</v>
      </c>
      <c r="Q10" s="3" t="s">
        <v>245</v>
      </c>
      <c r="R10" s="18" t="s">
        <v>259</v>
      </c>
      <c r="S10" s="50" t="s">
        <v>238</v>
      </c>
      <c r="T10" s="22" t="s">
        <v>242</v>
      </c>
      <c r="U10" s="3" t="s">
        <v>243</v>
      </c>
      <c r="V10" s="3" t="s">
        <v>244</v>
      </c>
      <c r="W10" s="3" t="s">
        <v>245</v>
      </c>
      <c r="X10" s="18" t="s">
        <v>259</v>
      </c>
    </row>
    <row r="11" spans="6:24" x14ac:dyDescent="0.3">
      <c r="F11" s="83">
        <v>0</v>
      </c>
      <c r="G11" s="67">
        <v>1.6262661540830461</v>
      </c>
      <c r="H11" s="51">
        <v>0.18995035665260779</v>
      </c>
      <c r="I11" s="51">
        <v>7.6389708016369804</v>
      </c>
      <c r="J11" s="51">
        <v>-0.92709618679977757</v>
      </c>
      <c r="K11" s="51">
        <v>12.08166636905155</v>
      </c>
      <c r="L11" s="51">
        <v>7.5611078391204014</v>
      </c>
      <c r="M11" s="67"/>
      <c r="N11" s="51"/>
      <c r="O11" s="51"/>
      <c r="P11" s="51"/>
      <c r="Q11" s="51"/>
      <c r="R11" s="51"/>
      <c r="S11" s="51"/>
      <c r="T11" s="43"/>
      <c r="U11" s="44"/>
      <c r="V11" s="44"/>
      <c r="W11" s="44"/>
      <c r="X11" s="46"/>
    </row>
    <row r="12" spans="6:24" x14ac:dyDescent="0.3">
      <c r="F12" s="83">
        <v>10</v>
      </c>
      <c r="G12" s="67">
        <v>1.854666907628377</v>
      </c>
      <c r="H12" s="51">
        <v>0.16434435931841529</v>
      </c>
      <c r="I12" s="51">
        <v>7.6930052541097007</v>
      </c>
      <c r="J12" s="51">
        <v>-3.7128083286285398</v>
      </c>
      <c r="K12" s="51">
        <v>10.233003921508789</v>
      </c>
      <c r="L12" s="51">
        <v>7.3397218589782716</v>
      </c>
      <c r="M12" s="67">
        <v>0.49079665268717698</v>
      </c>
      <c r="N12" s="51">
        <v>0.35785454476425532</v>
      </c>
      <c r="O12" s="51">
        <v>7.7782501575689729</v>
      </c>
      <c r="P12" s="51">
        <v>390.46247965194272</v>
      </c>
      <c r="Q12" s="51">
        <v>116.02371795068289</v>
      </c>
      <c r="R12" s="51">
        <v>7.2424790616225634</v>
      </c>
      <c r="S12" s="51"/>
      <c r="T12" s="43"/>
      <c r="U12" s="44"/>
      <c r="V12" s="44"/>
      <c r="W12" s="44"/>
      <c r="X12" s="46"/>
    </row>
    <row r="13" spans="6:24" x14ac:dyDescent="0.3">
      <c r="F13" s="83">
        <v>20</v>
      </c>
      <c r="G13" s="67">
        <v>2.2310613257228038</v>
      </c>
      <c r="H13" s="51">
        <v>0.1547212096928812</v>
      </c>
      <c r="I13" s="51">
        <v>7.808600808075707</v>
      </c>
      <c r="J13" s="51">
        <v>-3.7696080665470282</v>
      </c>
      <c r="K13" s="51">
        <v>9.8044463503102399</v>
      </c>
      <c r="L13" s="51">
        <v>7.0766742340182374</v>
      </c>
      <c r="M13" s="67">
        <v>0.56818574869964888</v>
      </c>
      <c r="N13" s="51">
        <v>0.65695422149664107</v>
      </c>
      <c r="O13" s="51">
        <v>7.7885179091533274</v>
      </c>
      <c r="P13" s="51">
        <v>337.22694278870568</v>
      </c>
      <c r="Q13" s="51">
        <v>82.012603629853331</v>
      </c>
      <c r="R13" s="51">
        <v>7.0411096992138367</v>
      </c>
      <c r="S13" s="51">
        <v>0.65566648074656453</v>
      </c>
      <c r="T13" s="51">
        <v>0.42338293633603169</v>
      </c>
      <c r="U13" s="51">
        <v>7.8748570872009349</v>
      </c>
      <c r="V13" s="51">
        <v>282.48594371550672</v>
      </c>
      <c r="W13" s="51">
        <v>65.070850932270019</v>
      </c>
      <c r="X13" s="51">
        <v>6.996304533350358</v>
      </c>
    </row>
    <row r="14" spans="6:24" x14ac:dyDescent="0.3">
      <c r="F14" s="83">
        <v>30</v>
      </c>
      <c r="G14" s="67">
        <v>3.092488824118798</v>
      </c>
      <c r="H14" s="51">
        <v>0.18692435723560341</v>
      </c>
      <c r="I14" s="51">
        <v>7.9300003244141681</v>
      </c>
      <c r="J14" s="51">
        <v>-3.8480360178164168</v>
      </c>
      <c r="K14" s="51">
        <v>8.9156457683882042</v>
      </c>
      <c r="L14" s="51">
        <v>6.7732495478319503</v>
      </c>
      <c r="M14" s="67"/>
      <c r="N14" s="51"/>
      <c r="O14" s="51"/>
      <c r="P14" s="51"/>
      <c r="Q14" s="51"/>
      <c r="R14" s="51"/>
      <c r="S14" s="51">
        <v>1.0790356038416491</v>
      </c>
      <c r="T14" s="51">
        <v>2.558098801536651</v>
      </c>
      <c r="U14" s="51">
        <v>7.9337710667863677</v>
      </c>
      <c r="V14" s="51">
        <v>35.098784399877623</v>
      </c>
      <c r="W14" s="51">
        <v>6.1447435445423366</v>
      </c>
      <c r="X14" s="51">
        <v>6.7476148793667177</v>
      </c>
    </row>
    <row r="15" spans="6:24" x14ac:dyDescent="0.3">
      <c r="F15" s="84">
        <v>40</v>
      </c>
      <c r="G15" s="71">
        <v>4.6168553722438528</v>
      </c>
      <c r="H15" s="71">
        <v>0.20287043372196939</v>
      </c>
      <c r="I15" s="71">
        <v>8.0862204167380263</v>
      </c>
      <c r="J15" s="71">
        <v>-3.764561540689042</v>
      </c>
      <c r="K15" s="71">
        <v>7.9187805061909691</v>
      </c>
      <c r="L15" s="71">
        <v>6.4019798947804007</v>
      </c>
      <c r="M15" s="71">
        <v>2.4805669202524072</v>
      </c>
      <c r="N15" s="71">
        <v>0.13227179920136489</v>
      </c>
      <c r="O15" s="71">
        <v>8.0634636542376352</v>
      </c>
      <c r="P15" s="71">
        <v>89.569224469801952</v>
      </c>
      <c r="Q15" s="71">
        <v>13.63387213594773</v>
      </c>
      <c r="R15" s="71">
        <v>6.4020931931102973</v>
      </c>
      <c r="S15" s="71">
        <v>2.9570275650123241</v>
      </c>
      <c r="T15" s="71">
        <v>0.58236763190111351</v>
      </c>
      <c r="U15" s="71">
        <v>8.06665252033293</v>
      </c>
      <c r="V15" s="71">
        <v>4.0073681572558346</v>
      </c>
      <c r="W15" s="71">
        <v>7.4217670445615136</v>
      </c>
      <c r="X15" s="71">
        <v>6.4015355863719403</v>
      </c>
    </row>
    <row r="16" spans="6:24" x14ac:dyDescent="0.3">
      <c r="F16" s="83">
        <v>50</v>
      </c>
      <c r="G16" s="67">
        <v>5.7978659864572366</v>
      </c>
      <c r="H16" s="51">
        <v>0.23459246699626629</v>
      </c>
      <c r="I16" s="51">
        <v>8.2978520173292889</v>
      </c>
      <c r="J16" s="51">
        <v>-3.585503085943369</v>
      </c>
      <c r="K16" s="51">
        <v>7.4355178451538082</v>
      </c>
      <c r="L16" s="51">
        <v>5.9373436355590821</v>
      </c>
      <c r="M16" s="67">
        <v>3.829995469252268</v>
      </c>
      <c r="N16" s="51">
        <v>1.1402627829048371</v>
      </c>
      <c r="O16" s="51">
        <v>8.2842389663060505</v>
      </c>
      <c r="P16" s="51">
        <v>16.872348263528611</v>
      </c>
      <c r="Q16" s="51">
        <v>3.7942198428842762</v>
      </c>
      <c r="R16" s="51">
        <v>5.9388966427909002</v>
      </c>
      <c r="S16" s="51">
        <v>4.1184290080922636</v>
      </c>
      <c r="T16" s="51">
        <v>0.64687640698690374</v>
      </c>
      <c r="U16" s="51">
        <v>8.2705761071846968</v>
      </c>
      <c r="V16" s="51">
        <v>-2.909152615659591</v>
      </c>
      <c r="W16" s="51">
        <v>7.2162557645442371</v>
      </c>
      <c r="X16" s="51">
        <v>5.940596248713736</v>
      </c>
    </row>
    <row r="17" spans="6:24" x14ac:dyDescent="0.3">
      <c r="F17" s="84">
        <v>60</v>
      </c>
      <c r="G17" s="71">
        <v>6.2121313493698844</v>
      </c>
      <c r="H17" s="71">
        <v>0.20738761272514239</v>
      </c>
      <c r="I17" s="71">
        <v>9.0699046216905117</v>
      </c>
      <c r="J17" s="71">
        <v>-3.204131324775517</v>
      </c>
      <c r="K17" s="71">
        <v>6.5374224726110697</v>
      </c>
      <c r="L17" s="71">
        <v>5.1415430679917344</v>
      </c>
      <c r="M17" s="71">
        <v>1.803917894020179</v>
      </c>
      <c r="N17" s="71">
        <v>1.4255914105854179</v>
      </c>
      <c r="O17" s="71">
        <v>9.1100103579327509</v>
      </c>
      <c r="P17" s="71">
        <v>296.14844628655197</v>
      </c>
      <c r="Q17" s="71">
        <v>21.345243503011591</v>
      </c>
      <c r="R17" s="71">
        <v>5.0769402778547033</v>
      </c>
      <c r="S17" s="71"/>
      <c r="T17" s="73"/>
      <c r="U17" s="74"/>
      <c r="V17" s="74"/>
      <c r="W17" s="74"/>
      <c r="X17" s="75"/>
    </row>
    <row r="18" spans="6:24" x14ac:dyDescent="0.3">
      <c r="F18" s="83">
        <v>70</v>
      </c>
      <c r="G18" s="67">
        <v>11.913249562624779</v>
      </c>
      <c r="H18" s="51">
        <v>0.36275598305077278</v>
      </c>
      <c r="I18" s="51">
        <v>9.3895839294069052</v>
      </c>
      <c r="J18" s="51">
        <v>-2.8985735019319292</v>
      </c>
      <c r="K18" s="51">
        <v>4.0409340606207733</v>
      </c>
      <c r="L18" s="51">
        <v>4.4340320805233899</v>
      </c>
      <c r="M18" s="67">
        <v>8.845218171428531</v>
      </c>
      <c r="N18" s="51">
        <v>1.029280469086671</v>
      </c>
      <c r="O18" s="51">
        <v>9.3159046987621803</v>
      </c>
      <c r="P18" s="51">
        <v>11.981145773918181</v>
      </c>
      <c r="Q18" s="51">
        <v>3.4877773366364719</v>
      </c>
      <c r="R18" s="51">
        <v>4.4336873746851584</v>
      </c>
      <c r="S18" s="51"/>
      <c r="T18" s="43"/>
      <c r="U18" s="44"/>
      <c r="V18" s="44"/>
      <c r="W18" s="44"/>
      <c r="X18" s="46"/>
    </row>
    <row r="19" spans="6:24" x14ac:dyDescent="0.3">
      <c r="F19" s="84">
        <v>80</v>
      </c>
      <c r="G19" s="71">
        <v>13.407323275078051</v>
      </c>
      <c r="H19" s="71">
        <v>6.9067816850720867</v>
      </c>
      <c r="I19" s="71">
        <v>9.7394431529812522</v>
      </c>
      <c r="J19" s="71">
        <v>-2.714096789765315</v>
      </c>
      <c r="K19" s="71">
        <v>3.9123584210980429</v>
      </c>
      <c r="L19" s="71">
        <v>3.503756098031567</v>
      </c>
      <c r="M19" s="70">
        <v>8.293856131491987</v>
      </c>
      <c r="N19" s="70">
        <v>6.1169549642779124</v>
      </c>
      <c r="O19" s="70">
        <v>9.7255611546383793</v>
      </c>
      <c r="P19" s="70">
        <v>-2.433188507892686</v>
      </c>
      <c r="Q19" s="70">
        <v>2.851923980472149</v>
      </c>
      <c r="R19" s="70">
        <v>3.4954787791567208</v>
      </c>
      <c r="S19" s="70"/>
      <c r="T19" s="76"/>
      <c r="U19" s="77"/>
      <c r="V19" s="77"/>
      <c r="W19" s="77"/>
      <c r="X19" s="78"/>
    </row>
    <row r="20" spans="6:24" ht="15" thickBot="1" x14ac:dyDescent="0.35">
      <c r="F20" s="85">
        <v>100</v>
      </c>
      <c r="G20" s="68">
        <v>10.36785233710423</v>
      </c>
      <c r="H20" s="52">
        <v>2.0281075534741739</v>
      </c>
      <c r="I20" s="52">
        <v>11.21896383782064</v>
      </c>
      <c r="J20" s="52">
        <v>-1.0038257087311471</v>
      </c>
      <c r="K20" s="52">
        <v>3.739052492232362</v>
      </c>
      <c r="L20" s="52">
        <v>5.7819532145830722E-2</v>
      </c>
      <c r="M20" s="69">
        <v>5.7941024212504546</v>
      </c>
      <c r="N20" s="49">
        <v>14.243771155601319</v>
      </c>
      <c r="O20" s="49">
        <v>11.15710807001868</v>
      </c>
      <c r="P20" s="49">
        <v>-1.01399813369263</v>
      </c>
      <c r="Q20" s="49">
        <v>2.66756825280744</v>
      </c>
      <c r="R20" s="49">
        <v>5.3122300079395612E-2</v>
      </c>
      <c r="S20" s="49"/>
      <c r="T20" s="40"/>
      <c r="U20" s="35"/>
      <c r="V20" s="35"/>
      <c r="W20" s="35"/>
      <c r="X20" s="36"/>
    </row>
    <row r="27" spans="6:24" ht="15" thickBot="1" x14ac:dyDescent="0.35"/>
    <row r="28" spans="6:24" x14ac:dyDescent="0.3">
      <c r="F28" s="30" t="s">
        <v>258</v>
      </c>
      <c r="G28" s="66" t="s">
        <v>238</v>
      </c>
      <c r="H28" s="22" t="s">
        <v>242</v>
      </c>
      <c r="I28" s="3" t="s">
        <v>243</v>
      </c>
      <c r="J28" s="3" t="s">
        <v>244</v>
      </c>
      <c r="K28" s="3" t="s">
        <v>245</v>
      </c>
      <c r="L28" s="18" t="s">
        <v>259</v>
      </c>
      <c r="M28" s="66" t="s">
        <v>238</v>
      </c>
      <c r="N28" s="22" t="s">
        <v>242</v>
      </c>
      <c r="O28" s="3" t="s">
        <v>243</v>
      </c>
      <c r="P28" s="3" t="s">
        <v>244</v>
      </c>
      <c r="Q28" s="3" t="s">
        <v>245</v>
      </c>
      <c r="R28" s="18" t="s">
        <v>259</v>
      </c>
      <c r="S28" s="50" t="s">
        <v>238</v>
      </c>
      <c r="T28" s="22" t="s">
        <v>242</v>
      </c>
      <c r="U28" s="3" t="s">
        <v>243</v>
      </c>
      <c r="V28" s="3" t="s">
        <v>244</v>
      </c>
      <c r="W28" s="3" t="s">
        <v>245</v>
      </c>
      <c r="X28" s="18" t="s">
        <v>259</v>
      </c>
    </row>
    <row r="29" spans="6:24" x14ac:dyDescent="0.3">
      <c r="F29" s="51">
        <v>20</v>
      </c>
      <c r="G29" s="67">
        <v>2.016392582428908</v>
      </c>
      <c r="H29" s="53">
        <v>-0.30227295575503582</v>
      </c>
      <c r="I29" s="53">
        <v>7.9951871597838258</v>
      </c>
      <c r="J29" s="53">
        <v>-2.8853388613093638</v>
      </c>
      <c r="K29" s="53">
        <v>3.5037656339580669</v>
      </c>
      <c r="L29" s="53">
        <v>6.982819496752497</v>
      </c>
      <c r="M29" s="67">
        <v>0.72619223304920721</v>
      </c>
      <c r="N29" s="53">
        <v>0.21080408825849489</v>
      </c>
      <c r="O29" s="53">
        <v>8.0215142005019722</v>
      </c>
      <c r="P29" s="53">
        <v>238.26484531826441</v>
      </c>
      <c r="Q29" s="53">
        <v>57.763057470321662</v>
      </c>
      <c r="R29" s="53">
        <v>6.9581265866756441</v>
      </c>
      <c r="S29" s="51">
        <v>0.75046559927391743</v>
      </c>
      <c r="T29" s="53">
        <v>1.2759133589626681</v>
      </c>
      <c r="U29" s="53">
        <v>7.9916732749546009</v>
      </c>
      <c r="V29" s="53">
        <v>102.53460556127</v>
      </c>
      <c r="W29" s="53">
        <v>18.55498117501309</v>
      </c>
      <c r="X29" s="53">
        <v>6.9792641595879754</v>
      </c>
    </row>
    <row r="30" spans="6:24" x14ac:dyDescent="0.3">
      <c r="F30" s="51">
        <v>30</v>
      </c>
      <c r="G30" s="67">
        <v>2.6932081442612872</v>
      </c>
      <c r="H30" s="53">
        <v>-0.26592271579036642</v>
      </c>
      <c r="I30" s="53">
        <v>8.1344300464128434</v>
      </c>
      <c r="J30" s="53">
        <v>-2.9373143893613411</v>
      </c>
      <c r="K30" s="53">
        <v>2.7413962585458691</v>
      </c>
      <c r="L30" s="53">
        <v>6.6803196937807154</v>
      </c>
      <c r="M30" s="67">
        <v>1.2864928827522699</v>
      </c>
      <c r="N30" s="53">
        <v>-2.163728263215249</v>
      </c>
      <c r="O30" s="53">
        <v>8.1104571502401228</v>
      </c>
      <c r="P30" s="53">
        <v>161.94915567717939</v>
      </c>
      <c r="Q30" s="53">
        <v>35.608590717197202</v>
      </c>
      <c r="R30" s="53">
        <v>6.6794446512779091</v>
      </c>
      <c r="S30" s="56"/>
      <c r="T30" s="56"/>
      <c r="U30" s="56"/>
      <c r="V30" s="56"/>
      <c r="W30" s="56"/>
      <c r="X30" s="56"/>
    </row>
    <row r="31" spans="6:24" x14ac:dyDescent="0.3">
      <c r="F31" s="71">
        <v>40</v>
      </c>
      <c r="G31" s="71">
        <v>4.2064125120120499</v>
      </c>
      <c r="H31" s="72">
        <v>-0.23511240898928129</v>
      </c>
      <c r="I31" s="72">
        <v>8.2717982012443141</v>
      </c>
      <c r="J31" s="72">
        <v>-2.8201443013470961</v>
      </c>
      <c r="K31" s="72">
        <v>2.723453590969148</v>
      </c>
      <c r="L31" s="72">
        <v>6.3249335625972547</v>
      </c>
      <c r="M31" s="71">
        <v>0.76598710839792805</v>
      </c>
      <c r="N31" s="72">
        <v>8.2087244624676909</v>
      </c>
      <c r="O31" s="72">
        <v>8.2334765647509087</v>
      </c>
      <c r="P31" s="72">
        <v>70.51704136629283</v>
      </c>
      <c r="Q31" s="72">
        <v>11.221254388738121</v>
      </c>
      <c r="R31" s="72">
        <v>6.3321571638865501</v>
      </c>
      <c r="S31" s="56"/>
      <c r="T31" s="56"/>
      <c r="U31" s="56"/>
      <c r="V31" s="56"/>
      <c r="W31" s="56"/>
      <c r="X31" s="56"/>
    </row>
    <row r="32" spans="6:24" x14ac:dyDescent="0.3">
      <c r="F32" s="51">
        <v>50</v>
      </c>
      <c r="G32" s="67">
        <v>5.5773089576263084</v>
      </c>
      <c r="H32" s="53">
        <v>-0.42873960547579348</v>
      </c>
      <c r="I32" s="53">
        <v>8.47315137876374</v>
      </c>
      <c r="J32" s="53">
        <v>-2.7232715384238859</v>
      </c>
      <c r="K32" s="53">
        <v>2.405154492921147</v>
      </c>
      <c r="L32" s="53">
        <v>5.8680533366170273</v>
      </c>
      <c r="M32" s="67">
        <v>1.5819919546995</v>
      </c>
      <c r="N32" s="53">
        <v>10.579261504966791</v>
      </c>
      <c r="O32" s="53">
        <v>8.4188733592288187</v>
      </c>
      <c r="P32" s="53">
        <v>12.763516490013551</v>
      </c>
      <c r="Q32" s="53">
        <v>3.301829179393426</v>
      </c>
      <c r="R32" s="53">
        <v>5.8905894121595921</v>
      </c>
      <c r="S32" s="51">
        <v>1.7864867687884869</v>
      </c>
      <c r="T32" s="53">
        <v>8.4878722463900615</v>
      </c>
      <c r="U32" s="53">
        <v>8.4190127239517487</v>
      </c>
      <c r="V32" s="53">
        <v>0.65912964878498193</v>
      </c>
      <c r="W32" s="53">
        <v>2.6457681809223539</v>
      </c>
      <c r="X32" s="53">
        <v>5.8872186059279068</v>
      </c>
    </row>
    <row r="33" spans="5:24" x14ac:dyDescent="0.3">
      <c r="F33" s="71">
        <v>60</v>
      </c>
      <c r="G33" s="71">
        <v>5.6071590618653726</v>
      </c>
      <c r="H33" s="72">
        <v>-0.42306063909900382</v>
      </c>
      <c r="I33" s="72">
        <v>9.2705454239870768</v>
      </c>
      <c r="J33" s="72">
        <v>-2.1722504710131152</v>
      </c>
      <c r="K33" s="72">
        <v>2.3420552577883158</v>
      </c>
      <c r="L33" s="72">
        <v>5.0698103700729611</v>
      </c>
      <c r="M33" s="71">
        <v>2.4131467959641641</v>
      </c>
      <c r="N33" s="72">
        <v>0.99406896720860383</v>
      </c>
      <c r="O33" s="72">
        <v>9.302608633504331</v>
      </c>
      <c r="P33" s="72">
        <v>231.5266355249102</v>
      </c>
      <c r="Q33" s="72">
        <v>15.67844479909607</v>
      </c>
      <c r="R33" s="72">
        <v>5.0280412231062606</v>
      </c>
      <c r="S33" s="71">
        <v>2.5685490687239652</v>
      </c>
      <c r="T33" s="72">
        <v>2.150801053822132</v>
      </c>
      <c r="U33" s="72">
        <v>9.2522561986853731</v>
      </c>
      <c r="V33" s="72">
        <v>79.742075446937676</v>
      </c>
      <c r="W33" s="72">
        <v>5.2275350047356657</v>
      </c>
      <c r="X33" s="72">
        <v>5.0682969460308769</v>
      </c>
    </row>
    <row r="34" spans="5:24" x14ac:dyDescent="0.3">
      <c r="F34" s="51">
        <v>70</v>
      </c>
      <c r="G34" s="67">
        <v>12.417720114319669</v>
      </c>
      <c r="H34" s="53">
        <v>-0.104895698225073</v>
      </c>
      <c r="I34" s="53">
        <v>9.5368891055586893</v>
      </c>
      <c r="J34" s="53">
        <v>-1.923607585761526</v>
      </c>
      <c r="K34" s="53">
        <v>2.476179334510296</v>
      </c>
      <c r="L34" s="53">
        <v>4.3867818021832941</v>
      </c>
      <c r="M34" s="67">
        <v>10.14533667610988</v>
      </c>
      <c r="N34" s="53">
        <v>-1.3547127826076639</v>
      </c>
      <c r="O34" s="53">
        <v>9.4846906092474956</v>
      </c>
      <c r="P34" s="53">
        <v>6.5761875966472809</v>
      </c>
      <c r="Q34" s="53">
        <v>2.7227159640170329</v>
      </c>
      <c r="R34" s="53">
        <v>4.4020535549822384</v>
      </c>
      <c r="S34" s="51">
        <v>9.7767888559859877</v>
      </c>
      <c r="T34" s="53">
        <v>3.5231644557256518</v>
      </c>
      <c r="U34" s="53">
        <v>9.4818753650936944</v>
      </c>
      <c r="V34" s="53">
        <v>1.66573814278022</v>
      </c>
      <c r="W34" s="53">
        <v>2.4912574628410988</v>
      </c>
      <c r="X34" s="53">
        <v>4.4044093502201553</v>
      </c>
    </row>
    <row r="35" spans="5:24" x14ac:dyDescent="0.3">
      <c r="F35" s="71">
        <v>80</v>
      </c>
      <c r="G35" s="71">
        <v>14.138469667491799</v>
      </c>
      <c r="H35" s="72">
        <v>-0.25205270727416001</v>
      </c>
      <c r="I35" s="72">
        <v>9.8051942494101159</v>
      </c>
      <c r="J35" s="72">
        <v>-1.771404969299625</v>
      </c>
      <c r="K35" s="72">
        <v>2.1119568430021141</v>
      </c>
      <c r="L35" s="72">
        <v>3.487632046559614</v>
      </c>
      <c r="M35" s="71">
        <v>7.0738231776673119</v>
      </c>
      <c r="N35" s="72">
        <v>12.57717994054159</v>
      </c>
      <c r="O35" s="72">
        <v>9.8471118903454435</v>
      </c>
      <c r="P35" s="72">
        <v>-1.570289254188538</v>
      </c>
      <c r="Q35" s="72">
        <v>2.5372476907423991</v>
      </c>
      <c r="R35" s="72">
        <v>3.4781644482671479</v>
      </c>
      <c r="S35" s="71">
        <v>9.753539651006804</v>
      </c>
      <c r="T35" s="72">
        <v>4.5363228514376894</v>
      </c>
      <c r="U35" s="72">
        <v>9.8322992750980109</v>
      </c>
      <c r="V35" s="72">
        <v>-1.796603314684466</v>
      </c>
      <c r="W35" s="72">
        <v>2.505017529570257</v>
      </c>
      <c r="X35" s="72">
        <v>3.4822720281966411</v>
      </c>
    </row>
    <row r="36" spans="5:24" ht="15" thickBot="1" x14ac:dyDescent="0.35">
      <c r="F36" s="52">
        <v>100</v>
      </c>
      <c r="G36" s="68">
        <v>10.216649789639449</v>
      </c>
      <c r="H36" s="54">
        <v>-0.39311359260621892</v>
      </c>
      <c r="I36" s="54">
        <v>11.345411092119139</v>
      </c>
      <c r="J36" s="54">
        <v>-0.14304100014650459</v>
      </c>
      <c r="K36" s="54">
        <v>2.276800978290455</v>
      </c>
      <c r="L36" s="54">
        <v>5.4843010404683132E-2</v>
      </c>
      <c r="M36" s="68">
        <v>6.4530294599987208</v>
      </c>
      <c r="N36" s="54">
        <v>12.92498888453364</v>
      </c>
      <c r="O36" s="54">
        <v>11.299592013173291</v>
      </c>
      <c r="P36" s="54">
        <v>-9.1594914816424761E-2</v>
      </c>
      <c r="Q36" s="54">
        <v>2.3460393277081582</v>
      </c>
      <c r="R36" s="54">
        <v>5.5127071028018927E-2</v>
      </c>
      <c r="S36" s="52">
        <v>7.6041882015191593</v>
      </c>
      <c r="T36" s="54">
        <v>6.8864700412138911</v>
      </c>
      <c r="U36" s="54">
        <v>11.32680111664992</v>
      </c>
      <c r="V36" s="54">
        <v>-0.17480817415978381</v>
      </c>
      <c r="W36" s="54">
        <v>2.3924831778575211</v>
      </c>
      <c r="X36" s="54">
        <v>5.612835318494875E-2</v>
      </c>
    </row>
    <row r="40" spans="5:24" ht="15" thickBot="1" x14ac:dyDescent="0.35"/>
    <row r="41" spans="5:24" x14ac:dyDescent="0.3">
      <c r="E41" s="65">
        <v>45834</v>
      </c>
      <c r="F41" s="81" t="s">
        <v>260</v>
      </c>
      <c r="G41" s="109" t="s">
        <v>239</v>
      </c>
      <c r="H41" s="110"/>
      <c r="I41" s="110"/>
      <c r="J41" s="110"/>
      <c r="K41" s="110"/>
      <c r="L41" s="111"/>
      <c r="M41" s="109" t="s">
        <v>240</v>
      </c>
      <c r="N41" s="110"/>
      <c r="O41" s="110"/>
      <c r="P41" s="110"/>
      <c r="Q41" s="110"/>
      <c r="R41" s="111"/>
      <c r="S41" s="109" t="s">
        <v>262</v>
      </c>
      <c r="T41" s="110"/>
      <c r="U41" s="110"/>
      <c r="V41" s="110"/>
      <c r="W41" s="110"/>
      <c r="X41" s="111"/>
    </row>
    <row r="42" spans="5:24" x14ac:dyDescent="0.3">
      <c r="F42" s="81" t="s">
        <v>258</v>
      </c>
      <c r="G42" s="63" t="s">
        <v>238</v>
      </c>
      <c r="H42" s="3" t="s">
        <v>242</v>
      </c>
      <c r="I42" s="3" t="s">
        <v>243</v>
      </c>
      <c r="J42" s="3" t="s">
        <v>244</v>
      </c>
      <c r="K42" s="3" t="s">
        <v>245</v>
      </c>
      <c r="L42" s="18" t="s">
        <v>259</v>
      </c>
      <c r="M42" s="63" t="s">
        <v>238</v>
      </c>
      <c r="N42" s="3" t="s">
        <v>242</v>
      </c>
      <c r="O42" s="3" t="s">
        <v>243</v>
      </c>
      <c r="P42" s="3" t="s">
        <v>244</v>
      </c>
      <c r="Q42" s="3" t="s">
        <v>245</v>
      </c>
      <c r="R42" s="18" t="s">
        <v>259</v>
      </c>
      <c r="S42" s="63" t="s">
        <v>238</v>
      </c>
      <c r="T42" s="3" t="s">
        <v>242</v>
      </c>
      <c r="U42" s="3" t="s">
        <v>243</v>
      </c>
      <c r="V42" s="3" t="s">
        <v>244</v>
      </c>
      <c r="W42" s="3" t="s">
        <v>245</v>
      </c>
      <c r="X42" s="18" t="s">
        <v>259</v>
      </c>
    </row>
    <row r="43" spans="5:24" x14ac:dyDescent="0.3">
      <c r="F43" s="81">
        <v>40</v>
      </c>
      <c r="G43" s="63">
        <v>3.963019604370837</v>
      </c>
      <c r="H43" s="17">
        <v>0.60556516246345671</v>
      </c>
      <c r="I43" s="17">
        <v>7.9285661648034687</v>
      </c>
      <c r="J43" s="17">
        <v>-2.3871632446074229</v>
      </c>
      <c r="K43" s="17">
        <v>5.4026446161023376</v>
      </c>
      <c r="L43" s="17">
        <v>6.4823043647603544</v>
      </c>
      <c r="M43" s="63">
        <v>2.364862606498122</v>
      </c>
      <c r="N43" s="17">
        <v>0.29543668990030542</v>
      </c>
      <c r="O43" s="17">
        <v>7.9575581113800746</v>
      </c>
      <c r="P43" s="17">
        <v>11.758423756097111</v>
      </c>
      <c r="Q43" s="17">
        <v>6.32452581674998</v>
      </c>
      <c r="R43" s="17">
        <v>6.459378546885862</v>
      </c>
      <c r="S43" s="63">
        <v>2.7087512128726789</v>
      </c>
      <c r="T43" s="17">
        <v>0.28786219034380128</v>
      </c>
      <c r="U43" s="17">
        <v>7.9269100174659171</v>
      </c>
      <c r="V43" s="17">
        <v>-1.6710679499683041</v>
      </c>
      <c r="W43" s="17">
        <v>6.1604166824510127</v>
      </c>
      <c r="X43" s="17">
        <v>6.4746624295820654</v>
      </c>
    </row>
    <row r="44" spans="5:24" x14ac:dyDescent="0.3">
      <c r="F44" s="82">
        <v>60</v>
      </c>
      <c r="G44" s="79">
        <v>5.6981683368704559</v>
      </c>
      <c r="H44" s="79">
        <v>0.47303389258623402</v>
      </c>
      <c r="I44" s="79">
        <v>8.6356233091213319</v>
      </c>
      <c r="J44" s="79">
        <v>-1.9798893660001791</v>
      </c>
      <c r="K44" s="79">
        <v>5.4753477885318969</v>
      </c>
      <c r="L44" s="79">
        <v>5.3464210139199739</v>
      </c>
      <c r="M44" s="79">
        <v>1.1864723130531121</v>
      </c>
      <c r="N44" s="79">
        <v>9.9137172747384472</v>
      </c>
      <c r="O44" s="79">
        <v>8.6851664712586381</v>
      </c>
      <c r="P44" s="79">
        <v>25.181518825782739</v>
      </c>
      <c r="Q44" s="79">
        <v>6.330389325872896</v>
      </c>
      <c r="R44" s="79">
        <v>5.3212012179611907</v>
      </c>
      <c r="S44" s="79">
        <v>1.9313768643992291</v>
      </c>
      <c r="T44" s="79">
        <v>7.5720829262052263</v>
      </c>
      <c r="U44" s="79">
        <v>8.693848536355155</v>
      </c>
      <c r="V44" s="79">
        <v>1.943049165691648</v>
      </c>
      <c r="W44" s="79">
        <v>5.3217866591044833</v>
      </c>
      <c r="X44" s="79">
        <v>5.3197562490190782</v>
      </c>
    </row>
    <row r="45" spans="5:24" x14ac:dyDescent="0.3">
      <c r="F45" s="81">
        <v>80</v>
      </c>
      <c r="G45" s="63">
        <v>13.043785853101721</v>
      </c>
      <c r="H45" s="17">
        <v>2.1537023679676661</v>
      </c>
      <c r="I45" s="17">
        <v>9.3904549265764974</v>
      </c>
      <c r="J45" s="17">
        <v>-1.3723179961333549</v>
      </c>
      <c r="K45" s="17">
        <v>5.0744118708535648</v>
      </c>
      <c r="L45" s="17">
        <v>3.662311010802819</v>
      </c>
      <c r="M45" s="63">
        <v>7.9753300543270154</v>
      </c>
      <c r="N45" s="17">
        <v>6.7800437047464222</v>
      </c>
      <c r="O45" s="17">
        <v>9.4030250232964399</v>
      </c>
      <c r="P45" s="17">
        <v>-1.32575692550322</v>
      </c>
      <c r="Q45" s="17">
        <v>5.3950435162745149</v>
      </c>
      <c r="R45" s="17">
        <v>3.6573720154404352</v>
      </c>
      <c r="S45" s="63">
        <v>7.7477286548734474</v>
      </c>
      <c r="T45" s="17">
        <v>15.893654758525351</v>
      </c>
      <c r="U45" s="17">
        <v>9.3963508462006189</v>
      </c>
      <c r="V45" s="17">
        <v>-1.3511993400705691</v>
      </c>
      <c r="W45" s="17">
        <v>5.4270873483621846</v>
      </c>
      <c r="X45" s="17">
        <v>3.657308703548503</v>
      </c>
    </row>
    <row r="46" spans="5:24" ht="15" thickBot="1" x14ac:dyDescent="0.35">
      <c r="F46" s="82">
        <v>100</v>
      </c>
      <c r="G46" s="80">
        <v>4.3792295963105339</v>
      </c>
      <c r="H46" s="80">
        <v>17.25687404844917</v>
      </c>
      <c r="I46" s="80">
        <v>11.18238763259372</v>
      </c>
      <c r="J46" s="80">
        <v>0.36157156448537259</v>
      </c>
      <c r="K46" s="80">
        <v>5.2113764006385273</v>
      </c>
      <c r="L46" s="80">
        <v>5.2602417433771413E-2</v>
      </c>
      <c r="M46" s="80">
        <v>3.884366005698682</v>
      </c>
      <c r="N46" s="80">
        <v>17.9134245970018</v>
      </c>
      <c r="O46" s="80">
        <v>11.182720492085609</v>
      </c>
      <c r="P46" s="80">
        <v>0.3770121487567466</v>
      </c>
      <c r="Q46" s="80">
        <v>5.1785241110549656</v>
      </c>
      <c r="R46" s="80">
        <v>5.6079147658143862E-2</v>
      </c>
      <c r="S46" s="80">
        <v>3.6293941525851978</v>
      </c>
      <c r="T46" s="80">
        <v>10.65312050227501</v>
      </c>
      <c r="U46" s="80">
        <v>11.19244376522582</v>
      </c>
      <c r="V46" s="80">
        <v>0.34616093756127903</v>
      </c>
      <c r="W46" s="80">
        <v>5.2738861631230858</v>
      </c>
      <c r="X46" s="80">
        <v>5.3111245875813673E-2</v>
      </c>
    </row>
  </sheetData>
  <mergeCells count="3">
    <mergeCell ref="G41:L41"/>
    <mergeCell ref="M41:R41"/>
    <mergeCell ref="S41:X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13-06-25-francesca</vt:lpstr>
      <vt:lpstr>18-06-25-andre</vt:lpstr>
      <vt:lpstr>20-06-25-sarah</vt:lpstr>
      <vt:lpstr>23-06-25-francesca</vt:lpstr>
      <vt:lpstr>25-06-25-francesca</vt:lpstr>
      <vt:lpstr>26-06-25-francesca</vt:lpstr>
      <vt:lpstr>Comparison-test1</vt:lpstr>
      <vt:lpstr>Comparison-test2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DORUK ÇELEBİ</cp:lastModifiedBy>
  <dcterms:created xsi:type="dcterms:W3CDTF">2025-07-06T23:12:11Z</dcterms:created>
  <dcterms:modified xsi:type="dcterms:W3CDTF">2025-10-17T20:21:00Z</dcterms:modified>
</cp:coreProperties>
</file>