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朱明月\3+\"/>
    </mc:Choice>
  </mc:AlternateContent>
  <bookViews>
    <workbookView xWindow="0" yWindow="0" windowWidth="28800" windowHeight="12540" firstSheet="1" activeTab="2"/>
  </bookViews>
  <sheets>
    <sheet name="CB_DATA_" sheetId="2" state="veryHidden" r:id="rId1"/>
    <sheet name="model" sheetId="3" r:id="rId2"/>
    <sheet name="敏感性" sheetId="4" r:id="rId3"/>
    <sheet name="决策预测表" sheetId="5" r:id="rId4"/>
  </sheets>
  <definedNames>
    <definedName name="CB_04db343b7e264ec7a817bd2540103141" localSheetId="1" hidden="1">model!$W$5</definedName>
    <definedName name="CB_058702fd2abf4fdabc5251ff1c2814ac" localSheetId="1" hidden="1">model!$V$15</definedName>
    <definedName name="CB_0623d4b233e448229d67fdca2da4eb36" localSheetId="1" hidden="1">model!$H$28</definedName>
    <definedName name="CB_098b7d206d2d4a70a69668ce7afe1447" localSheetId="1" hidden="1">model!$X$7</definedName>
    <definedName name="CB_09e4b4bc9acd4e1ba2020d2fc7517762" localSheetId="1" hidden="1">model!$Y$16</definedName>
    <definedName name="CB_0b2ff7fcabc84f4ebdf02bca1dd84cbe" localSheetId="1" hidden="1">model!$W$27</definedName>
    <definedName name="CB_0bb95cec5bde4b9d9363601f43069693" localSheetId="1" hidden="1">model!$V$12</definedName>
    <definedName name="CB_0c7236c158d64c8eaf32a7ee64e371f4" localSheetId="1" hidden="1">model!$V$30</definedName>
    <definedName name="CB_0e0bb4e677cd420890f14f9db1b22836" localSheetId="1" hidden="1">model!$V$18</definedName>
    <definedName name="CB_0e1b25cddd034c1ba5560fe8a100b312" localSheetId="1" hidden="1">model!$I$23</definedName>
    <definedName name="CB_0e21589559c34709afe5d32750ffbae4" localSheetId="1" hidden="1">model!$W$20</definedName>
    <definedName name="CB_0e59a342478048e1b896cba2fb532fda" localSheetId="1" hidden="1">model!$H$36</definedName>
    <definedName name="CB_0faa3f0bd60e4d6bb8b3bb1145dd1479" localSheetId="0" hidden="1">#N/A</definedName>
    <definedName name="CB_11b0879c632040708d042e87c9213a00" localSheetId="1" hidden="1">model!$H$16</definedName>
    <definedName name="CB_120c0790860d48909f1cf9b8f727d399" localSheetId="1" hidden="1">model!$Y$5</definedName>
    <definedName name="CB_12f229e7bc2b44ee9c8b3fabed2dfc80" localSheetId="0" hidden="1">#N/A</definedName>
    <definedName name="CB_1341d3d9f1a540499bbab97b3a5eee65" localSheetId="1" hidden="1">model!$Y$9</definedName>
    <definedName name="CB_1382b3d4ecbd4adda191cfecd676f1b8" localSheetId="1" hidden="1">model!$D$20</definedName>
    <definedName name="CB_13ab2c8ed3e2475ebe88afbadcb060b5" localSheetId="1" hidden="1">model!$X$36</definedName>
    <definedName name="CB_17206c917f05448fb0a5111a8af10b2a" localSheetId="1" hidden="1">model!$D$19</definedName>
    <definedName name="CB_18038fe6ef2f44e480b68ea53690c4c3" localSheetId="1" hidden="1">model!$I$35</definedName>
    <definedName name="CB_18e1ee4366b14143933a99a864b43701" localSheetId="1" hidden="1">model!$D$35</definedName>
    <definedName name="CB_19e0d2cbd03b48e4a8abc848d986a8c6" localSheetId="1" hidden="1">model!$H$13</definedName>
    <definedName name="CB_1f46d05937b249f5b359a61dae22a628" localSheetId="1" hidden="1">model!$V$24</definedName>
    <definedName name="CB_2064e667a1c1421bbd00a2714ea0cada" localSheetId="1" hidden="1">model!$V$23</definedName>
    <definedName name="CB_215a05fd3dbf44a890a62a3b182c0fb2" localSheetId="1" hidden="1">model!$V$3</definedName>
    <definedName name="CB_21bef10a3f3b4686a00e4fe44d891d2b" localSheetId="1" hidden="1">model!$W$2</definedName>
    <definedName name="CB_22da5120b90d433ba8ad2649867b1c99" localSheetId="1" hidden="1">model!$W$29</definedName>
    <definedName name="CB_23115e0932914af5824f86b5a0faeced" localSheetId="1" hidden="1">model!$H$32</definedName>
    <definedName name="CB_237418ecf6c94fda837cc57cbd24c8ef" localSheetId="1" hidden="1">model!$H$25</definedName>
    <definedName name="CB_263139efe49a4789a634923e87bc7687" localSheetId="1" hidden="1">model!$H$21</definedName>
    <definedName name="CB_27ce5469c72a4ca1886a0fcd14f6ac85" localSheetId="1" hidden="1">model!$D$33</definedName>
    <definedName name="CB_283a76c30c1c48cf9a794b4c65e7c5e6" localSheetId="1" hidden="1">model!$W$19</definedName>
    <definedName name="CB_2a18a17a092a4816ab3d5850e2877b33" localSheetId="1" hidden="1">model!$D$14</definedName>
    <definedName name="CB_2a59b65306be4e4393714c94016805e1" localSheetId="1" hidden="1">model!$X$11</definedName>
    <definedName name="CB_2a68c6c73af34a61851511d77dd8487b" localSheetId="1" hidden="1">model!$Y$21</definedName>
    <definedName name="CB_2a740ada2d5044ec9332ca182479a502" localSheetId="1" hidden="1">model!$D$25</definedName>
    <definedName name="CB_2b469fbde1c84c3395752a5f8fc6426b" localSheetId="1" hidden="1">model!$W$6</definedName>
    <definedName name="CB_2bba4e3a3ce0434fa666852c7e82846a" localSheetId="1" hidden="1">model!$V$34</definedName>
    <definedName name="CB_2c4a8b8e898449df88508e130e266a0b" localSheetId="1" hidden="1">model!$V$5</definedName>
    <definedName name="CB_2c5fb319cfa9473daf12642d3c161100" localSheetId="1" hidden="1">model!$Y$6</definedName>
    <definedName name="CB_2e1aa2ed94724b5b91d9e5c58e4d45d9" localSheetId="1" hidden="1">model!$D$31</definedName>
    <definedName name="CB_2f16009513bd47949c83f9be4694ebd0" localSheetId="1" hidden="1">model!$I$12</definedName>
    <definedName name="CB_2fe093876d344dcab76e620017fb5820" localSheetId="1" hidden="1">model!$V$9</definedName>
    <definedName name="CB_2ff5ca78b6214f07a219bdb9b1a86ba2" localSheetId="0" hidden="1">#N/A</definedName>
    <definedName name="CB_323e5a12e4e745ad99976bf21377193d" localSheetId="1" hidden="1">model!$D$23</definedName>
    <definedName name="CB_3308e83d486f4a94a35dd1cada62bd9d" localSheetId="0" hidden="1">#N/A</definedName>
    <definedName name="CB_333bf74439bc4d8a802d6e54f41fc608" localSheetId="1" hidden="1">model!$I$15</definedName>
    <definedName name="CB_349c5f8bb9684aab9b737f5d5dee5c35" localSheetId="1" hidden="1">model!$H$17</definedName>
    <definedName name="CB_35c3579697b44f6fb9fa78b64a3c92c5" localSheetId="1" hidden="1">model!$H$10</definedName>
    <definedName name="CB_35c8dafa73f24695b6246c258a18a8c9" localSheetId="1" hidden="1">model!$H$24</definedName>
    <definedName name="CB_35f694808f304737a4caa07f01ec2bcc" localSheetId="1" hidden="1">model!$D$34</definedName>
    <definedName name="CB_376aa19649664d06bd0b2aafe1fd8bbd" localSheetId="1" hidden="1">model!$Y$17</definedName>
    <definedName name="CB_37f0f237d713405f9f33ddfe816ec673" localSheetId="1" hidden="1">model!$D$17</definedName>
    <definedName name="CB_3a5558aa7218400e9073b2c07924a650" localSheetId="1" hidden="1">model!$D$13</definedName>
    <definedName name="CB_3ba74d9796734dd99ca6776657b4b256" localSheetId="1" hidden="1">model!$V$20</definedName>
    <definedName name="CB_3bf3841ec1ce4bc4983e6f7bcd86398f" localSheetId="1" hidden="1">model!$H$26</definedName>
    <definedName name="CB_3c95b918e4bd4eada13427f4de12d123" localSheetId="1" hidden="1">model!$X$17</definedName>
    <definedName name="CB_3cfcee01cb5d407d91eb1a9a98bcac2d" localSheetId="1" hidden="1">model!$I$7</definedName>
    <definedName name="CB_3e39e38f0c434666a972a3f2c71db098" localSheetId="1" hidden="1">#N/A</definedName>
    <definedName name="CB_3e81c309acd2489b84551953ce1ee157" localSheetId="1" hidden="1">model!$V$27</definedName>
    <definedName name="CB_403fd2d7d6c54701bcf59204f7b3b157" localSheetId="1" hidden="1">model!$X$14</definedName>
    <definedName name="CB_466aff2b59004c1a8e9aa5032d74e14c" localSheetId="1" hidden="1">model!$Y$3</definedName>
    <definedName name="CB_4798b711c6bd4065bb2c242549f75fcf" localSheetId="1" hidden="1">model!$W$21</definedName>
    <definedName name="CB_48299ac320fd4254a4cbce57edb1caeb" localSheetId="1" hidden="1">model!$I$3</definedName>
    <definedName name="CB_497305b0f22f443c83cfee14b89130b2" localSheetId="1" hidden="1">model!$D$26</definedName>
    <definedName name="CB_499912220a2b4e10a186de5488d508b9" localSheetId="1" hidden="1">model!$V$10</definedName>
    <definedName name="CB_4999ef50d31f4dbf97cff4942d39ecfa" localSheetId="1" hidden="1">model!$D$3</definedName>
    <definedName name="CB_4af65d30d8ff4c958d3062e75ded2b4f" localSheetId="1" hidden="1">model!$W$31</definedName>
    <definedName name="CB_4b0f076a86874af2ac3016994cde419f" localSheetId="1" hidden="1">model!$D$24</definedName>
    <definedName name="CB_4d1cd7b854014133af808931fbf5a895" localSheetId="0" hidden="1">#N/A</definedName>
    <definedName name="CB_4d2cc3ee27e148a0b76a8050d2d624d5" localSheetId="1" hidden="1">model!$I$17</definedName>
    <definedName name="CB_4eae302b757749aab8eaa834ea1ffb9b" localSheetId="1" hidden="1">model!$H$3</definedName>
    <definedName name="CB_4f0aea69f48446068c2649329015c3b2" localSheetId="1" hidden="1">model!$H$33</definedName>
    <definedName name="CB_4f8301f7ccc5406a80e5e3a4940dd4e3" localSheetId="1" hidden="1">model!$H$14</definedName>
    <definedName name="CB_5242be4a5aa944e5b3e7749f68c1fd3c" localSheetId="1" hidden="1">model!$I$18</definedName>
    <definedName name="CB_52bc2c25b6e14e1db8ece9ae5b41700a" localSheetId="1" hidden="1">model!$D$2</definedName>
    <definedName name="CB_541683d3d9de4bc7b57ab6c47a7c9c4d" localSheetId="1" hidden="1">model!$V$28</definedName>
    <definedName name="CB_551d6456bdc94a7a97ad230e5fb39580" localSheetId="1" hidden="1">model!$V$21</definedName>
    <definedName name="CB_55777ff58c27494789e8d0b633d8200e" localSheetId="0" hidden="1">#N/A</definedName>
    <definedName name="CB_566d0d11aca64bdfaac0c1b256af0259" localSheetId="0" hidden="1">#N/A</definedName>
    <definedName name="CB_56972608c0214fd48f4735b64e63b6c8" localSheetId="1" hidden="1">model!$I$28</definedName>
    <definedName name="CB_5890349540e64d638359352a64bc6533" localSheetId="1" hidden="1">model!$D$6</definedName>
    <definedName name="CB_59ead4d138bb4409949dd9172e29a56b" localSheetId="1" hidden="1">model!$W$17</definedName>
    <definedName name="CB_5c412dc9c9f04368a2ffa7c9cfb660e0" localSheetId="1" hidden="1">model!$V$2</definedName>
    <definedName name="CB_5eb5cc3e4a894b819837559a4b3f4783" localSheetId="1" hidden="1">model!$V$22</definedName>
    <definedName name="CB_5ebeb338f72e4e97a0c24c5f11e8eddd" localSheetId="1" hidden="1">model!$D$27</definedName>
    <definedName name="CB_5f5abf4cea4c490ab511508e2e54de24" localSheetId="1" hidden="1">model!$D$30</definedName>
    <definedName name="CB_6007f331f60246229f70471d5e777595" localSheetId="1" hidden="1">model!$I$25</definedName>
    <definedName name="CB_6378da893df140e99a6af4127042a183" localSheetId="1" hidden="1">model!$V$11</definedName>
    <definedName name="CB_6459b85036a843958ede065bfa66bc66" localSheetId="1" hidden="1">model!$I$11</definedName>
    <definedName name="CB_654e8c18f45e4667a9bad4645c247532" localSheetId="1" hidden="1">model!$D$5</definedName>
    <definedName name="CB_658d9ca31ff64a61891190ee9b923abc" localSheetId="1" hidden="1">model!$H$18</definedName>
    <definedName name="CB_66b1fa5a99f24ef0adc5d78de0bc2c2e" localSheetId="1" hidden="1">model!$H$31</definedName>
    <definedName name="CB_6755fbb8238246a48f00793c9dd57ef0" localSheetId="1" hidden="1">model!$V$35</definedName>
    <definedName name="CB_684884a03dce4147b8f357ce148eabf0" localSheetId="1" hidden="1">model!$Y$12</definedName>
    <definedName name="CB_6a301244e0234608b5b9706670c147e8" localSheetId="1" hidden="1">model!$V$16</definedName>
    <definedName name="CB_6a7fb1b63c8d42bd89cae5d09ef54dc0" localSheetId="1" hidden="1">model!$V$19</definedName>
    <definedName name="CB_6b4601d91d3c4b00ab723c8ff18e88d4" localSheetId="1" hidden="1">model!$I$8</definedName>
    <definedName name="CB_6da51390b9e84beb8aa6dbfcc9ba5299" localSheetId="1" hidden="1">model!$V$25</definedName>
    <definedName name="CB_6dae5bb94f0549c08b50be81d5b1ddad" localSheetId="1" hidden="1">model!$W$30</definedName>
    <definedName name="CB_6f0df472a43b410e8046c01052558af5" localSheetId="1" hidden="1">model!$I$22</definedName>
    <definedName name="CB_70fd3a1e52794b0ca8bfa4fd55c86612" localSheetId="1" hidden="1">model!$X$18</definedName>
    <definedName name="CB_72141446017a4eeba5b8fb8d2302828a" localSheetId="1" hidden="1">model!$D$4</definedName>
    <definedName name="CB_732486663b1c45caa19c51a63a31e51a" localSheetId="0" hidden="1">#N/A</definedName>
    <definedName name="CB_739c03776e6f48b49d2183cc84957dfa" localSheetId="0" hidden="1">#N/A</definedName>
    <definedName name="CB_73c47fdd30c648c686fb2022c79bd9b3" localSheetId="1" hidden="1">model!$X$4</definedName>
    <definedName name="CB_74d9d1be23054860b9a6ada660181bd1" localSheetId="1" hidden="1">model!$Y$18</definedName>
    <definedName name="CB_76dac2bf3deb4860835ba8dd094efdd8" localSheetId="1" hidden="1">model!$V$4</definedName>
    <definedName name="CB_76e4e74fc33244188e4018d9bc856024" localSheetId="1" hidden="1">model!$X$8</definedName>
    <definedName name="CB_781dfb117fc34d06bd2741cf7a9de891" localSheetId="1" hidden="1">model!$W$10</definedName>
    <definedName name="CB_78e084f5115946598f8babaad93f3ac2" localSheetId="1" hidden="1">model!$W$3</definedName>
    <definedName name="CB_79a252188e8b41c9b28a13e87935a963" localSheetId="1" hidden="1">model!$I$29</definedName>
    <definedName name="CB_7c1d5f2b68af4396aec21c1263f33146" localSheetId="1" hidden="1">model!$H$22</definedName>
    <definedName name="CB_7dedd7c20f5e4e149858161aa2d7e584" localSheetId="1" hidden="1">model!$Y$10</definedName>
    <definedName name="CB_7e7a346df825495a80b0764c93f4ccba" localSheetId="1" hidden="1">model!$Y$15</definedName>
    <definedName name="CB_7fa0c81f094740999157aa77dae0d6c3" localSheetId="1" hidden="1">model!$Y$4</definedName>
    <definedName name="CB_81046669bace4868b86f8d3174be68b3" localSheetId="1" hidden="1">model!$X$2</definedName>
    <definedName name="CB_8139d6f74c1f4cb6bfbd0a7ec62b8a98" localSheetId="1" hidden="1">model!$H$5</definedName>
    <definedName name="CB_819ac2acc04142de8b81324a7ce080e0" localSheetId="1" hidden="1">model!$V$8</definedName>
    <definedName name="CB_81b89ce2bb784ba7937ce5aca90443a6" localSheetId="1" hidden="1">model!$H$7</definedName>
    <definedName name="CB_8319dc25d1e84470839cf46af94de89e" localSheetId="1" hidden="1">model!$H$27</definedName>
    <definedName name="CB_8403c1c2971c4260ad67283f8d158f66" localSheetId="1" hidden="1">model!$D$18</definedName>
    <definedName name="CB_841ec62ab111443fa0cf2f25ecf1d94f" localSheetId="1" hidden="1">model!$X$19</definedName>
    <definedName name="CB_85027da1b73d4463af4359931cfb23bc" localSheetId="1" hidden="1">model!$H$9</definedName>
    <definedName name="CB_87d500c28e964099acb73b610f757f70" localSheetId="1" hidden="1">model!$X$3</definedName>
    <definedName name="CB_888c4df3445f44248e03f2c0faabb513" localSheetId="0" hidden="1">#N/A</definedName>
    <definedName name="CB_88f3c3741f6b432093a130014fc06a9c" localSheetId="1" hidden="1">model!$D$8</definedName>
    <definedName name="CB_8908511a036041faa1e457748f16907e" localSheetId="0" hidden="1">#N/A</definedName>
    <definedName name="CB_8ad8672f12d542fe8ccc391abfc3943d" localSheetId="1" hidden="1">model!$I$30</definedName>
    <definedName name="CB_8b384ab47b514531ad038332ff9aec92" localSheetId="1" hidden="1">model!$Y$7</definedName>
    <definedName name="CB_8ba69ca7491d439699bf9b4828ed351c" localSheetId="1" hidden="1">model!$X$21</definedName>
    <definedName name="CB_8c61914fda7641c3b44cf5a819ef9e0e" localSheetId="1" hidden="1">model!$I$9</definedName>
    <definedName name="CB_8d1ea482cdba43278bab891c504ad5d2" localSheetId="1" hidden="1">model!$I$32</definedName>
    <definedName name="CB_8e39a5dcb18048ba81e3af8c4149309a" localSheetId="1" hidden="1">model!$D$21</definedName>
    <definedName name="CB_900fda2b1791498f8e0f6b078e6977b3" localSheetId="1" hidden="1">model!$W$14</definedName>
    <definedName name="CB_9037c3afc94b41679a743fceb3fc9c77" localSheetId="1" hidden="1">model!$I$10</definedName>
    <definedName name="CB_909f029bafed44e1afb8c52b371135f6" localSheetId="1" hidden="1">model!$W$28</definedName>
    <definedName name="CB_90a44ef8e0b645ecbab5a4b90ae499e1" localSheetId="0" hidden="1">#N/A</definedName>
    <definedName name="CB_919a5eab8b744304a9514a62a4b46db4" localSheetId="1" hidden="1">model!$W$12</definedName>
    <definedName name="CB_932742f2735c4a188fc95de6051d862f" localSheetId="1" hidden="1">model!$W$4</definedName>
    <definedName name="CB_9380ef6382a64951974dd29c9f31b924" localSheetId="1" hidden="1">model!$I$26</definedName>
    <definedName name="CB_94e1441ed4a94eda8a4b796f94a5e0d9" localSheetId="1" hidden="1">model!$X$13</definedName>
    <definedName name="CB_96d6d64546644af28736181ce34a3e29" localSheetId="1" hidden="1">model!$I$21</definedName>
    <definedName name="CB_9708dbe245fb4bd0aa5b4e98ef8a1f28" localSheetId="1" hidden="1">model!$V$13</definedName>
    <definedName name="CB_9926c5944f2f4ba39d842c45fb99ca62" localSheetId="0" hidden="1">#N/A</definedName>
    <definedName name="CB_99e7035b2ff04d61909536d2e5c65f67" localSheetId="1" hidden="1">model!$X$6</definedName>
    <definedName name="CB_9c90ccd2f1114c73900967599929018b" localSheetId="1" hidden="1">model!$D$16</definedName>
    <definedName name="CB_9cb3f5bda7cb4d3d891dbe0bc015db6e" localSheetId="1" hidden="1">model!$W$15</definedName>
    <definedName name="CB_9f521adb18c74ecc854dc1d3ea77d4fe" localSheetId="1" hidden="1">model!$D$22</definedName>
    <definedName name="CB_a322742eb81a4396b60251b9d6614fd9" localSheetId="1" hidden="1">model!$D$12</definedName>
    <definedName name="CB_a3c80268c3784bd8a915aef6de13b016" localSheetId="1" hidden="1">model!$H$23</definedName>
    <definedName name="CB_a4ebbd6cedf74c49aac50ee18e406b1c" localSheetId="1" hidden="1">model!$H$29</definedName>
    <definedName name="CB_a9b24f2b3c414bdbb12a76ee2310e884" localSheetId="1" hidden="1">model!$H$4</definedName>
    <definedName name="CB_ab72a07215854bb392df99492daa3744" localSheetId="1" hidden="1">model!$V$31</definedName>
    <definedName name="CB_ac4f5f7c4acb46e08611bd4d6572bf2d" localSheetId="1" hidden="1">model!$V$7</definedName>
    <definedName name="CB_acde074ed1854fb3afb009cccbbf73fc" localSheetId="0" hidden="1">#N/A</definedName>
    <definedName name="CB_acf7b81d8c1c4bfc9c29af673969fdcc" localSheetId="1" hidden="1">model!$I$31</definedName>
    <definedName name="CB_ae778b6d54914c6f8c2891de93c6c95e" localSheetId="1" hidden="1">model!$I$34</definedName>
    <definedName name="CB_ae90a632acaa4c7fba55b07010a25635" localSheetId="1" hidden="1">model!$X$5</definedName>
    <definedName name="CB_b0d5a5af66214192a9234439115eb9cc" localSheetId="1" hidden="1">model!$H$30</definedName>
    <definedName name="CB_b11690b20c6e4a43b359df02ccf8420b" localSheetId="1" hidden="1">model!$D$15</definedName>
    <definedName name="CB_b2b893e19c6143b9acd5fb66b5d48105" localSheetId="1" hidden="1">model!$Y$20</definedName>
    <definedName name="CB_b3803099622549efb7d1e482e78c2b16" localSheetId="1" hidden="1">model!$Y$13</definedName>
    <definedName name="CB_b4fe8fc94a824db1bfe215597dede2a1" localSheetId="1" hidden="1">model!$I$13</definedName>
    <definedName name="CB_b5c478e4a81846a5a36aaf01c95dde68" localSheetId="1" hidden="1">model!$X$15</definedName>
    <definedName name="CB_b7a024dd1a4f455cb52c639275941c4a" localSheetId="1" hidden="1">model!$I$4</definedName>
    <definedName name="CB_b8703f02ee3a49979d7e80aed2a27da7" localSheetId="0" hidden="1">#N/A</definedName>
    <definedName name="CB_b9835d13d446430f8f2e73afa60578be" localSheetId="1" hidden="1">model!$W$9</definedName>
    <definedName name="CB_baba3bb9391e42538da0fd4c9fa61ec5" localSheetId="1" hidden="1">model!$D$29</definedName>
    <definedName name="CB_be30e855c9e94cb6bcbb1c5ef3f059bc" localSheetId="1" hidden="1">model!$D$32</definedName>
    <definedName name="CB_be662e153c0a4a11b360c6b84c5e2696" localSheetId="1" hidden="1">model!$D$28</definedName>
    <definedName name="CB_bea5536e600944619bb6d7e1dbcf1c9b" localSheetId="1" hidden="1">model!$W$13</definedName>
    <definedName name="CB_bf78fed3d0cf4465a5ed4228fd952fd6" localSheetId="1" hidden="1">model!$H$35</definedName>
    <definedName name="CB_Block_00000000000000000000000000000000" localSheetId="0" hidden="1">"'7.0.0.0"</definedName>
    <definedName name="CB_Block_00000000000000000000000000000000" localSheetId="1" hidden="1">"'7.0.0.0"</definedName>
    <definedName name="CB_Block_00000000000000000000000000000001" localSheetId="0" hidden="1">"'638056829839570374"</definedName>
    <definedName name="CB_Block_00000000000000000000000000000001" localSheetId="1" hidden="1">"'638056829843988563"</definedName>
    <definedName name="CB_Block_00000000000000000000000000000003" localSheetId="0" hidden="1">"'11.1.4323.0"</definedName>
    <definedName name="CB_Block_00000000000000000000000000000003" localSheetId="1" hidden="1">"'11.1.4323.0"</definedName>
    <definedName name="CB_BlockExt_00000000000000000000000000000003" localSheetId="0" hidden="1">"'11.1.2.4.400"</definedName>
    <definedName name="CB_BlockExt_00000000000000000000000000000003" localSheetId="1" hidden="1">"'11.1.2.4.400"</definedName>
    <definedName name="CB_c09c37b025e3423a90ceba5ac2706eab" localSheetId="1" hidden="1">model!$W$11</definedName>
    <definedName name="CB_c2359d8b12dc4886a5d7b6f425221cdf" localSheetId="1" hidden="1">model!$H$15</definedName>
    <definedName name="CB_c2c0c7e2705a4dfa83f8c126f6cc5536" localSheetId="1" hidden="1">model!$W$7</definedName>
    <definedName name="CB_c34fe20e99f74ed0a3b07eb77fd13a73" localSheetId="1" hidden="1">model!$Y$14</definedName>
    <definedName name="CB_c3ff5d265d5949d983f8064eb9b6bbde" localSheetId="1" hidden="1">model!$I$16</definedName>
    <definedName name="CB_c40b4856be8f4acd822e6be4ffc41b78" localSheetId="0" hidden="1">#N/A</definedName>
    <definedName name="CB_c421670e8c184c14b654b73ae477a68e" localSheetId="0" hidden="1">#N/A</definedName>
    <definedName name="CB_c485f5f151d046a286740739db696a57" localSheetId="1" hidden="1">model!$H$11</definedName>
    <definedName name="CB_c5324e13a0fe45048912c11d1cd1bb50" localSheetId="1" hidden="1">model!$W$18</definedName>
    <definedName name="CB_c540525ef6164231a81d5a209b2a41a6" localSheetId="1" hidden="1">model!$W$33</definedName>
    <definedName name="CB_c6c4f50b6e6444e98f95c96ee959ab0a" localSheetId="1" hidden="1">model!$Y$8</definedName>
    <definedName name="CB_c97f45cee38e4c94ae7bd547af1d4de7" localSheetId="1" hidden="1">model!$W$34</definedName>
    <definedName name="CB_cb97f9cef9564ee3b02586b789e22736" localSheetId="1" hidden="1">model!$D$11</definedName>
    <definedName name="CB_cbbae905f7a54ae28aa0412e5a206dda" localSheetId="1" hidden="1">model!$Y$2</definedName>
    <definedName name="CB_cc562dfb6f104aaa8ac7b60fe4de019d" localSheetId="1" hidden="1">model!$I$33</definedName>
    <definedName name="CB_cd362def8a6a47d2955381fd2e16c5d5" localSheetId="1" hidden="1">model!$V$33</definedName>
    <definedName name="CB_ce286b6e312840f2a16fc6b959f16299" localSheetId="1" hidden="1">model!$I$27</definedName>
    <definedName name="CB_d01b973a18784af695eeeca23e1f165b" localSheetId="1" hidden="1">model!$X$20</definedName>
    <definedName name="CB_d047ab9d4f0d425891e4c4969fff1924" localSheetId="1" hidden="1">model!$I$24</definedName>
    <definedName name="CB_d0ff9d3de1d3447eafd1344e41628b01" localSheetId="1" hidden="1">model!$W$26</definedName>
    <definedName name="CB_d137e5f1b7d94515863f4a515cac8bf7" localSheetId="1" hidden="1">model!$W$16</definedName>
    <definedName name="CB_d27252f9dec64902a75d4a28610b35fc" localSheetId="1" hidden="1">model!$V$17</definedName>
    <definedName name="CB_d2e070cc91c7453f8f541d82e11f58ba" localSheetId="1" hidden="1">model!$X$9</definedName>
    <definedName name="CB_d2e6a47929064b998f4c2aa99a004079" localSheetId="1" hidden="1">model!$D$7</definedName>
    <definedName name="CB_d490a619ac044353918ceaa9090fda13" localSheetId="1" hidden="1">model!$X$12</definedName>
    <definedName name="CB_d4ab349395e94c1990313831a27d810a" localSheetId="1" hidden="1">model!$I$36</definedName>
    <definedName name="CB_d559a66fa4e84411b35b331d80e44128" localSheetId="1" hidden="1">model!$V$26</definedName>
    <definedName name="CB_d75bed0eb6a6427784f64580a2947b60" localSheetId="1" hidden="1">model!$W$22</definedName>
    <definedName name="CB_d75e00b3f9224dfa8627f2dae3b6d987" localSheetId="1" hidden="1">model!$V$32</definedName>
    <definedName name="CB_d75e389e1d5b47e39b8a2a266a957def" localSheetId="1" hidden="1">model!$H$20</definedName>
    <definedName name="CB_d7aa0bf5223d47c2b9d9c010d2329693" localSheetId="0" hidden="1">#N/A</definedName>
    <definedName name="CB_d7fb32a31b1448e3b00757759bc4cd04" localSheetId="1" hidden="1">model!$W$36</definedName>
    <definedName name="CB_d8c40831beff41a98b0b4584edd6c702" localSheetId="1" hidden="1">model!$H$8</definedName>
    <definedName name="CB_da36a0ae329d454892eba6e9a6530df9" localSheetId="1" hidden="1">model!$V$36</definedName>
    <definedName name="CB_da516621b4ea418aa6626fe200fb7175" localSheetId="1" hidden="1">model!$W$32</definedName>
    <definedName name="CB_dafe63781be749c5adf82c9a010d785b" localSheetId="1" hidden="1">model!$Y$19</definedName>
    <definedName name="CB_dba7fb3fe3ac4e688e3d23f9e2a62883" localSheetId="0" hidden="1">#N/A</definedName>
    <definedName name="CB_dbf84151287c4a3baf5abba5bd026805" localSheetId="1" hidden="1">model!$D$9</definedName>
    <definedName name="CB_dc042b6a703f4e7f8c07cf6b25989a66" localSheetId="1" hidden="1">model!$I$14</definedName>
    <definedName name="CB_dde8dc8c02134287a29607470c4980f3" localSheetId="0" hidden="1">#N/A</definedName>
    <definedName name="CB_de84d2a55dd2400185dced43e2dd7fd7" localSheetId="1" hidden="1">model!$D$10</definedName>
    <definedName name="CB_decc19ffa1124d70ac3879282f117f98" localSheetId="1" hidden="1">model!$H$34</definedName>
    <definedName name="CB_dfc7313c96b5456dab6045d85b56b752" localSheetId="1" hidden="1">model!$W$8</definedName>
    <definedName name="CB_e34695943f3544599071197f2837dd64" localSheetId="1" hidden="1">model!$V$29</definedName>
    <definedName name="CB_e3d1298d545d48b884b3e7f75f856392" localSheetId="0" hidden="1">#N/A</definedName>
    <definedName name="CB_e55bd35364b64863a11dd7505b1d4dff" localSheetId="1" hidden="1">model!$I$5</definedName>
    <definedName name="CB_e590c5f850b44648bc8e671c835eb194" localSheetId="1" hidden="1">model!$W$25</definedName>
    <definedName name="CB_e7165b3346374856b08ad6b12c63b0aa" localSheetId="1" hidden="1">model!$V$6</definedName>
    <definedName name="CB_e788c389014a45d799407ccd37a8f6c8" localSheetId="1" hidden="1">model!$Y$11</definedName>
    <definedName name="CB_ea0a045ae90b461991d50cb99f3d1c7f" localSheetId="0" hidden="1">#N/A</definedName>
    <definedName name="CB_ea5efa3c68de4bedb6562aca8a77d751" localSheetId="1" hidden="1">model!$W$23</definedName>
    <definedName name="CB_eabaad18164f4415b430f1e71bb7ce16" localSheetId="1" hidden="1">model!$W$35</definedName>
    <definedName name="CB_eaf45e05eb53432ba2ead31d62d18c76" localSheetId="1" hidden="1">model!$I$6</definedName>
    <definedName name="CB_ec659902fe0d4244abc562cbfbdd6d36" localSheetId="0" hidden="1">#N/A</definedName>
    <definedName name="CB_ed88e06a0e684699b12bf66c5eae529c" localSheetId="1" hidden="1">model!$D$36</definedName>
    <definedName name="CB_edbd4bbd2f2c4e60961eab85825f0f46" localSheetId="1" hidden="1">model!$H$12</definedName>
    <definedName name="CB_f2658d70d5f046a9bc2b9b031f305bbc" localSheetId="1" hidden="1">model!$H$19</definedName>
    <definedName name="CB_f366e2de7c7940d4993bd65355183b40" localSheetId="1" hidden="1">model!$W$24</definedName>
    <definedName name="CB_f3a86148dcbe489ca195b4edfdc3b1af" localSheetId="1" hidden="1">model!$V$14</definedName>
    <definedName name="CB_f3e627ae91a3453781b7649e67cf03a6" localSheetId="1" hidden="1">model!$I$2</definedName>
    <definedName name="CB_f4b39b17ce4e47f38217cc6c3568f2dc" localSheetId="0" hidden="1">#N/A</definedName>
    <definedName name="CB_f5c68a5a7c2d42a09efbee3bf52612d4" localSheetId="1" hidden="1">model!$H$6</definedName>
    <definedName name="CB_f7c075f9eba54d4e8eea288d991c9836" localSheetId="1" hidden="1">model!$I$20</definedName>
    <definedName name="CB_f8b533fa65384a43bcd5bd85a50b07dd" localSheetId="1" hidden="1">model!$X$10</definedName>
    <definedName name="CB_fb830c857d7a4f4d8724f3d4557faec4" localSheetId="1" hidden="1">model!$X$16</definedName>
    <definedName name="CB_fd5cd2ca3b6548a38a82b71f1be143b0" localSheetId="1" hidden="1">model!$H$2</definedName>
    <definedName name="CB_fde002aa2b8f465fbf058bc6e749dc92" localSheetId="1" hidden="1">model!$I$19</definedName>
    <definedName name="CBCR_01a9249ec34b411a9b0c73339d3cfda0" localSheetId="0" hidden="1">CB_DATA_!$B$10011</definedName>
    <definedName name="CBCR_02e97b7397fd4c7db469c9d1f74ca421" localSheetId="0" hidden="1">CB_DATA_!$B$10010</definedName>
    <definedName name="CBCR_073e019c247c4c019cd9bf2cc2300683" localSheetId="0" hidden="1">CB_DATA_!$C$10014</definedName>
    <definedName name="CBCR_0768d4af168f4db1b6e0c97c38420243" localSheetId="0" hidden="1">CB_DATA_!$C$10020</definedName>
    <definedName name="CBCR_0a0d942cb6cc4d6493e5a1c945bb6a90" localSheetId="0" hidden="1">CB_DATA_!$B$10009</definedName>
    <definedName name="CBCR_0b543f1316264f668803c46a42d3d139" localSheetId="0" hidden="1">CB_DATA_!$C$10024</definedName>
    <definedName name="CBCR_10628d399db849f885b2973f8bf2d144" localSheetId="0" hidden="1">CB_DATA_!$A$10009</definedName>
    <definedName name="CBCR_10e35f5806f84d028aa7c10173427313" localSheetId="0" hidden="1">CB_DATA_!$C$10009</definedName>
    <definedName name="CBCR_1113fbbede2a4985b7c7f91cf3e7e77a" localSheetId="0" hidden="1">CB_DATA_!$A$10011</definedName>
    <definedName name="CBCR_15da9b70967e4b1caadac3c58133f738" localSheetId="0" hidden="1">CB_DATA_!$A$10010</definedName>
    <definedName name="CBCR_1714c65df8d046559efe5c3cb21b43ad" localSheetId="0" hidden="1">CB_DATA_!$B$10007</definedName>
    <definedName name="CBCR_173217c7f70c4a09aef21b34f6acc7f5" localSheetId="0" hidden="1">CB_DATA_!$B$10023</definedName>
    <definedName name="CBCR_1955fb029e65434a97ba84ebd4ec9da2" localSheetId="0" hidden="1">CB_DATA_!$C$10022</definedName>
    <definedName name="CBCR_19d7d80f6af349dab1d5b4db1e0453e2" localSheetId="0" hidden="1">CB_DATA_!$B$10015</definedName>
    <definedName name="CBCR_234ae9be04ef4977bfe0ab6c9305337e" localSheetId="0" hidden="1">CB_DATA_!$A$10014</definedName>
    <definedName name="CBCR_26388b8c69cb4343b0dd73592ecb9cd5" localSheetId="0" hidden="1">CB_DATA_!$A$10017</definedName>
    <definedName name="CBCR_273dce15f65248349cbb2d533fe22bbe" localSheetId="0" hidden="1">CB_DATA_!$D$10019</definedName>
    <definedName name="CBCR_282d33464bcc4699b2dac3342f11ed88" localSheetId="1" hidden="1">model!$A$1:$X$21</definedName>
    <definedName name="CBCR_28904f3b34bc4ec6a4e62a244d24a75f" localSheetId="0" hidden="1">CB_DATA_!$A$10012</definedName>
    <definedName name="CBCR_29f2bed20d304cf3baa9453014e70b58" localSheetId="0" hidden="1">CB_DATA_!$A$10002</definedName>
    <definedName name="CBCR_2ccbca8f81d844708afadbf5a587bbc5" localSheetId="0" hidden="1">CB_DATA_!$A$10006</definedName>
    <definedName name="CBCR_2da4cfa016074ef2b03bb5b6c8c6892a" localSheetId="0" hidden="1">CB_DATA_!$A$10003</definedName>
    <definedName name="CBCR_3343db7596624f69ad8890d489b891d1" localSheetId="0" hidden="1">CB_DATA_!$D$10022</definedName>
    <definedName name="CBCR_3555587241ba4af1bc23bb25d77c531e" localSheetId="0" hidden="1">CB_DATA_!$A$10016</definedName>
    <definedName name="CBCR_37313f3b4161422bb100e6bb0e0d3fb0" localSheetId="0" hidden="1">CB_DATA_!$B$10013</definedName>
    <definedName name="CBCR_3d5453b610724d54b969ccee89377ec0" localSheetId="0" hidden="1">CB_DATA_!$B$10024</definedName>
    <definedName name="CBCR_3de166657dde43888225ac26cd3a903b" localSheetId="0" hidden="1">CB_DATA_!$C$10015</definedName>
    <definedName name="CBCR_3e0f5e3e72bf46e48aa7768647c14fad" localSheetId="0" hidden="1">CB_DATA_!$D$10016</definedName>
    <definedName name="CBCR_3e1b247c21254fdb88c869a0d48c1b9c" localSheetId="0" hidden="1">CB_DATA_!$A$10013</definedName>
    <definedName name="CBCR_409907e82b634dfd9f86aafd9e5c2f30" localSheetId="0" hidden="1">CB_DATA_!$D$10008</definedName>
    <definedName name="CBCR_40ac770980374dfc9d4138389ff29398" localSheetId="0" hidden="1">CB_DATA_!$B$10003</definedName>
    <definedName name="CBCR_46c460b304ad41e58210e530ab49cc48" localSheetId="0" hidden="1">CB_DATA_!$B$10019</definedName>
    <definedName name="CBCR_4dbca404070b4d19a41cd3348c7241c3" localSheetId="0" hidden="1">CB_DATA_!$B$10017</definedName>
    <definedName name="CBCR_5f5681c32e674b8f96d039f44a470628" localSheetId="0" hidden="1">CB_DATA_!$C$10017</definedName>
    <definedName name="CBCR_61d8052246c448688b6453e93a010600" localSheetId="0" hidden="1">CB_DATA_!$D$10007</definedName>
    <definedName name="CBCR_63844f760d43475cb41218b5636f60a5" localSheetId="0" hidden="1">CB_DATA_!$D$10011</definedName>
    <definedName name="CBCR_64b06e9f2287490f88e2b0b9da16a72b" localSheetId="0" hidden="1">CB_DATA_!$A$10007</definedName>
    <definedName name="CBCR_65eaeca12750433996744501a5b136b8" localSheetId="0" hidden="1">CB_DATA_!$C$10007</definedName>
    <definedName name="CBCR_697002f911ef4d4e884b0d5589c46ef6" localSheetId="0" hidden="1">CB_DATA_!$B$10022</definedName>
    <definedName name="CBCR_6d343c98410d45b1b6edcf73673c43f7" localSheetId="0" hidden="1">CB_DATA_!$D$10010</definedName>
    <definedName name="CBCR_7037f98eee4f45e0a967bd05591a4a70" localSheetId="0" hidden="1">CB_DATA_!$C$10003</definedName>
    <definedName name="CBCR_71d4c25410b346c6b51c1f13ae0dd27f" localSheetId="0" hidden="1">CB_DATA_!$B$10020</definedName>
    <definedName name="CBCR_7359f5bda006461c93e7e4fc42f0a5cb" localSheetId="0" hidden="1">CB_DATA_!$B$10006</definedName>
    <definedName name="CBCR_73d254e363dc4ea3a080297ef5029794" localSheetId="0" hidden="1">CB_DATA_!$C$10012</definedName>
    <definedName name="CBCR_787b20b8385642418187b7ead6d673fb" localSheetId="0" hidden="1">CB_DATA_!$C$10005</definedName>
    <definedName name="CBCR_7acd617b514246688d513089442995db" localSheetId="0" hidden="1">CB_DATA_!$D$10020</definedName>
    <definedName name="CBCR_7d373c9aa150488c964fb9a2b97c0ac0" localSheetId="0" hidden="1">CB_DATA_!$D$10024</definedName>
    <definedName name="CBCR_7e8ebd9831a046838a30252fe6f43a01" localSheetId="0" hidden="1">CB_DATA_!$A$10024</definedName>
    <definedName name="CBCR_80fae6d85eb24f36a3ed249f22ddcd6c" localSheetId="0" hidden="1">CB_DATA_!$B$10016</definedName>
    <definedName name="CBCR_851440269de441dc9a16064ce237cbdf" localSheetId="0" hidden="1">CB_DATA_!$A$10001</definedName>
    <definedName name="CBCR_8accd1ad14ab4efe8eb94643970a6bbd" localSheetId="0" hidden="1">CB_DATA_!$B$10012</definedName>
    <definedName name="CBCR_8d089527fbc540b0bb30fabf53da0623" localSheetId="0" hidden="1">CB_DATA_!$A$10005</definedName>
    <definedName name="CBCR_971df9446aa540b5bc265b60e7a94fbb" localSheetId="0" hidden="1">CB_DATA_!$C$10008</definedName>
    <definedName name="CBCR_99f1c107a4694986aafc407e97036b10" localSheetId="0" hidden="1">CB_DATA_!$C$10021</definedName>
    <definedName name="CBCR_9b11af45bf5a4dc6acee119838fb6732" localSheetId="0" hidden="1">CB_DATA_!$D$10023</definedName>
    <definedName name="CBCR_9b6679203df0465ca71ec9bc03b65424" localSheetId="0" hidden="1">CB_DATA_!$A$10021</definedName>
    <definedName name="CBCR_9ce39f13c2f64057bb20f84495acaeaf" localSheetId="0" hidden="1">CB_DATA_!$D$10005</definedName>
    <definedName name="CBCR_9d7d3f908a264c85b963198dc9bb2e4c" localSheetId="0" hidden="1">CB_DATA_!$D$10012</definedName>
    <definedName name="CBCR_9fa1d77fca2142798050707ab4a2a9ed" localSheetId="0" hidden="1">CB_DATA_!$B$10018</definedName>
    <definedName name="CBCR_a0c5dc38c2f84948a1fffc7e262ea63f" localSheetId="0" hidden="1">CB_DATA_!$C$10011</definedName>
    <definedName name="CBCR_a1fe597d34c446cbba885783bc1388c1" localSheetId="0" hidden="1">CB_DATA_!$D$10009</definedName>
    <definedName name="CBCR_a2ca0f8b30324d418e12c714ec89bbe7" localSheetId="0" hidden="1">CB_DATA_!$A$10022</definedName>
    <definedName name="CBCR_b0177701d8554ddcb419e40a17e6bb1f" localSheetId="0" hidden="1">CB_DATA_!$A$10020</definedName>
    <definedName name="CBCR_b8473d826b1247e6abe5ee23d13f0cd8" localSheetId="0" hidden="1">CB_DATA_!$C$10006</definedName>
    <definedName name="CBCR_bc71021b86b940e381ff18748e3f7252" localSheetId="0" hidden="1">CB_DATA_!$B$10005</definedName>
    <definedName name="CBCR_be3762833eae4ea68fd2af3c9161ba78" localSheetId="0" hidden="1">CB_DATA_!$C$10013</definedName>
    <definedName name="CBCR_c0c91978fff3427781189385edd840c4" localSheetId="0" hidden="1">CB_DATA_!$D$10018</definedName>
    <definedName name="CBCR_c2dbee7924a646faac3fd7fe40310fa6" localSheetId="0" hidden="1">CB_DATA_!$A$10023</definedName>
    <definedName name="CBCR_c381c411e2ca43c6884030f196ce0ad4" localSheetId="0" hidden="1">CB_DATA_!$D$10003</definedName>
    <definedName name="CBCR_c62b4920bd6245a2aea6535ef1f27c9d" localSheetId="0" hidden="1">CB_DATA_!$C$10018</definedName>
    <definedName name="CBCR_c6b94fc59d514152b99aecfed03da984" localSheetId="0" hidden="1">CB_DATA_!$A$10008</definedName>
    <definedName name="CBCR_c6dd68ebf1914ed5b985080fbe64dc8a" localSheetId="0" hidden="1">CB_DATA_!$B$10008</definedName>
    <definedName name="CBCR_COL_0" localSheetId="1" hidden="1">model!$X:$X</definedName>
    <definedName name="CBCR_COL_1" localSheetId="1" hidden="1">model!$W:$W</definedName>
    <definedName name="CBCR_COL_10" localSheetId="1" hidden="1">model!$M:$M</definedName>
    <definedName name="CBCR_COL_11" localSheetId="1" hidden="1">model!$L:$L</definedName>
    <definedName name="CBCR_COL_12" localSheetId="1" hidden="1">model!$K:$K</definedName>
    <definedName name="CBCR_COL_13" localSheetId="1" hidden="1">model!$J:$J</definedName>
    <definedName name="CBCR_COL_14" localSheetId="1" hidden="1">model!$I:$I</definedName>
    <definedName name="CBCR_COL_15" localSheetId="1" hidden="1">model!$H:$H</definedName>
    <definedName name="CBCR_COL_16" localSheetId="1" hidden="1">model!$G:$G</definedName>
    <definedName name="CBCR_COL_17" localSheetId="1" hidden="1">model!$F:$F</definedName>
    <definedName name="CBCR_COL_18" localSheetId="1" hidden="1">model!$E:$E</definedName>
    <definedName name="CBCR_COL_19" localSheetId="1" hidden="1">model!$D:$D</definedName>
    <definedName name="CBCR_COL_2" localSheetId="1" hidden="1">model!$V:$V</definedName>
    <definedName name="CBCR_COL_20" localSheetId="1" hidden="1">model!$C:$C</definedName>
    <definedName name="CBCR_COL_21" localSheetId="1" hidden="1">model!$B:$B</definedName>
    <definedName name="CBCR_COL_22" localSheetId="1" hidden="1">model!$A:$A</definedName>
    <definedName name="CBCR_COL_3" localSheetId="1" hidden="1">model!#REF!</definedName>
    <definedName name="CBCR_COL_4" localSheetId="1" hidden="1">model!#REF!</definedName>
    <definedName name="CBCR_COL_5" localSheetId="1" hidden="1">model!#REF!</definedName>
    <definedName name="CBCR_COL_6" localSheetId="1" hidden="1">model!$R:$R</definedName>
    <definedName name="CBCR_COL_7" localSheetId="1" hidden="1">model!$P:$P</definedName>
    <definedName name="CBCR_COL_8" localSheetId="1" hidden="1">model!$O:$O</definedName>
    <definedName name="CBCR_COL_9" localSheetId="1" hidden="1">model!$N:$N</definedName>
    <definedName name="CBCR_d48893460a8e4a959441d15b385ed4da" localSheetId="0" hidden="1">CB_DATA_!$B$10014</definedName>
    <definedName name="CBCR_d77a9f5471fd453cb06824ccdd349157" localSheetId="0" hidden="1">CB_DATA_!$D$10014</definedName>
    <definedName name="CBCR_df1652a006384fe29b4b628c6910e746" localSheetId="0" hidden="1">CB_DATA_!$D$10021</definedName>
    <definedName name="CBCR_e06d9e2354f24c548218308e88e0a512" localSheetId="0" hidden="1">CB_DATA_!$C$10023</definedName>
    <definedName name="CBCR_e7147dcb337a4f9db95ecfb14f2243df" localSheetId="0" hidden="1">CB_DATA_!$D$10006</definedName>
    <definedName name="CBCR_ea2d501c93264cea81513c5478f3886a" localSheetId="0" hidden="1">CB_DATA_!$A$10019</definedName>
    <definedName name="CBCR_ea3bdf1d01a14818b91f1c7b1a96d015" localSheetId="0" hidden="1">CB_DATA_!$C$10010</definedName>
    <definedName name="CBCR_ebf5cb864f504cca8d745c57ec8c39fa" localSheetId="0" hidden="1">CB_DATA_!$D$10017</definedName>
    <definedName name="CBCR_ecbcdcd7d8634594bc5b7932ba290765" localSheetId="0" hidden="1">CB_DATA_!$C$10016</definedName>
    <definedName name="CBCR_ed013b4394494900b1f5c743d996a245" localSheetId="0" hidden="1">CB_DATA_!$A$10015</definedName>
    <definedName name="CBCR_ee367973cc9140f99e869e875ae52cbd" localSheetId="0" hidden="1">CB_DATA_!$B$10021</definedName>
    <definedName name="CBCR_f0b0abb80aac4cf38c961bb69ab8bd50" localSheetId="0" hidden="1">CB_DATA_!$C$10019</definedName>
    <definedName name="CBCR_f22aeb80025041a8b813d7a7d67f6c35" localSheetId="0" hidden="1">CB_DATA_!$A$10018</definedName>
    <definedName name="CBCR_fc59abba7dcd4a978076119f757fe439" localSheetId="0" hidden="1">CB_DATA_!$D$10015</definedName>
    <definedName name="CBCR_fec5a2d0e56a4429af5c5df609d6d238" localSheetId="0" hidden="1">CB_DATA_!$D$10013</definedName>
    <definedName name="CBWorkbookPriority" localSheetId="0" hidden="1">-2510705515387270</definedName>
    <definedName name="CBx_588469ea7f864cc3b9d18b0ceb90daac" localSheetId="0" hidden="1">"'修正前'!$A$1"</definedName>
    <definedName name="CBx_61bc7df037ed478a9465b114b3ea3a55" localSheetId="0" hidden="1">"'CB_DATA_'!$A$1"</definedName>
    <definedName name="CBx_a2588eb14a8d4c5d87bc511e7eacc9f3" localSheetId="0" hidden="1">"'简化模型'!$A$1"</definedName>
    <definedName name="CBx_c9a628ce721a43abb8218a50f52b135c" localSheetId="0" hidden="1">"'model'!$A$1"</definedName>
    <definedName name="CBx_Sheet_Guid" localSheetId="0" hidden="1">"'61bc7df0-37ed-478a-9465-b114b3ea3a55"</definedName>
    <definedName name="CBx_Sheet_Guid" localSheetId="1" hidden="1">"'c9a628ce-721a-43ab-b821-8a50f52b135c"</definedName>
    <definedName name="CBx_SheetRef" localSheetId="0" hidden="1">CB_DATA_!$A$14</definedName>
    <definedName name="CBx_SheetRef" localSheetId="1" hidden="1">CB_DATA_!$C$14</definedName>
    <definedName name="CBx_StorageType" localSheetId="0" hidden="1">2</definedName>
    <definedName name="CBx_StorageType" localSheetId="1" hidden="1">2</definedName>
  </definedNames>
  <calcPr calcId="152511" concurrentCalc="0" concurrentManualCount="4"/>
</workbook>
</file>

<file path=xl/calcChain.xml><?xml version="1.0" encoding="utf-8"?>
<calcChain xmlns="http://schemas.openxmlformats.org/spreadsheetml/2006/main">
  <c r="K2" i="3" l="1"/>
  <c r="S2" i="3"/>
  <c r="T2" i="3"/>
  <c r="U2" i="3"/>
  <c r="K3" i="3"/>
  <c r="S3" i="3"/>
  <c r="T3" i="3"/>
  <c r="U3" i="3"/>
  <c r="K4" i="3"/>
  <c r="S4" i="3"/>
  <c r="T4" i="3"/>
  <c r="U4" i="3"/>
  <c r="K5" i="3"/>
  <c r="S5" i="3"/>
  <c r="T5" i="3"/>
  <c r="U5" i="3"/>
  <c r="K6" i="3"/>
  <c r="S6" i="3"/>
  <c r="T6" i="3"/>
  <c r="U6" i="3"/>
  <c r="K7" i="3"/>
  <c r="S7" i="3"/>
  <c r="T7" i="3"/>
  <c r="U7" i="3"/>
  <c r="K8" i="3"/>
  <c r="S8" i="3"/>
  <c r="T8" i="3"/>
  <c r="U8" i="3"/>
  <c r="K9" i="3"/>
  <c r="S9" i="3"/>
  <c r="T9" i="3"/>
  <c r="U9" i="3"/>
  <c r="K10" i="3"/>
  <c r="S10" i="3"/>
  <c r="T10" i="3"/>
  <c r="U10" i="3"/>
  <c r="K11" i="3"/>
  <c r="S11" i="3"/>
  <c r="T11" i="3"/>
  <c r="U11" i="3"/>
  <c r="K12" i="3"/>
  <c r="S12" i="3"/>
  <c r="T12" i="3"/>
  <c r="U12" i="3"/>
  <c r="K13" i="3"/>
  <c r="S13" i="3"/>
  <c r="T13" i="3"/>
  <c r="U13" i="3"/>
  <c r="K14" i="3"/>
  <c r="S14" i="3"/>
  <c r="T14" i="3"/>
  <c r="U14" i="3"/>
  <c r="K15" i="3"/>
  <c r="S15" i="3"/>
  <c r="T15" i="3"/>
  <c r="U15" i="3"/>
  <c r="K16" i="3"/>
  <c r="S16" i="3"/>
  <c r="T16" i="3"/>
  <c r="U16" i="3"/>
  <c r="K17" i="3"/>
  <c r="S17" i="3"/>
  <c r="T17" i="3"/>
  <c r="U17" i="3"/>
  <c r="K18" i="3"/>
  <c r="S18" i="3"/>
  <c r="T18" i="3"/>
  <c r="U18" i="3"/>
  <c r="K19" i="3"/>
  <c r="S19" i="3"/>
  <c r="T19" i="3"/>
  <c r="U19" i="3"/>
  <c r="K20" i="3"/>
  <c r="S20" i="3"/>
  <c r="T20" i="3"/>
  <c r="U20" i="3"/>
  <c r="K21" i="3"/>
  <c r="S21" i="3"/>
  <c r="T21" i="3"/>
  <c r="U21" i="3"/>
  <c r="K22" i="3"/>
  <c r="S22" i="3"/>
  <c r="T22" i="3"/>
  <c r="U22" i="3"/>
  <c r="K23" i="3"/>
  <c r="S23" i="3"/>
  <c r="T23" i="3"/>
  <c r="U23" i="3"/>
  <c r="K24" i="3"/>
  <c r="S24" i="3"/>
  <c r="T24" i="3"/>
  <c r="U24" i="3"/>
  <c r="K25" i="3"/>
  <c r="S25" i="3"/>
  <c r="T25" i="3"/>
  <c r="U25" i="3"/>
  <c r="K26" i="3"/>
  <c r="S26" i="3"/>
  <c r="T26" i="3"/>
  <c r="U26" i="3"/>
  <c r="K27" i="3"/>
  <c r="S27" i="3"/>
  <c r="T27" i="3"/>
  <c r="U27" i="3"/>
  <c r="K28" i="3"/>
  <c r="S28" i="3"/>
  <c r="T28" i="3"/>
  <c r="U28" i="3"/>
  <c r="K29" i="3"/>
  <c r="S29" i="3"/>
  <c r="T29" i="3"/>
  <c r="U29" i="3"/>
  <c r="K30" i="3"/>
  <c r="S30" i="3"/>
  <c r="T30" i="3"/>
  <c r="U30" i="3"/>
  <c r="K31" i="3"/>
  <c r="S31" i="3"/>
  <c r="T31" i="3"/>
  <c r="U31" i="3"/>
  <c r="K32" i="3"/>
  <c r="S32" i="3"/>
  <c r="T32" i="3"/>
  <c r="U32" i="3"/>
  <c r="K33" i="3"/>
  <c r="S33" i="3"/>
  <c r="T33" i="3"/>
  <c r="U33" i="3"/>
  <c r="K34" i="3"/>
  <c r="S34" i="3"/>
  <c r="T34" i="3"/>
  <c r="U34" i="3"/>
  <c r="K35" i="3"/>
  <c r="S35" i="3"/>
  <c r="T35" i="3"/>
  <c r="U35" i="3"/>
  <c r="K36" i="3"/>
  <c r="S36" i="3"/>
  <c r="T36" i="3"/>
  <c r="U36" i="3"/>
  <c r="U38" i="3"/>
  <c r="I11" i="4"/>
  <c r="E27" i="3"/>
  <c r="M27" i="3"/>
  <c r="M38" i="3"/>
  <c r="Y39" i="3"/>
  <c r="I8" i="4"/>
  <c r="I7" i="4"/>
  <c r="E36" i="3"/>
  <c r="E35" i="3"/>
  <c r="E34" i="3"/>
  <c r="E33" i="3"/>
  <c r="E32" i="3"/>
  <c r="E31" i="3"/>
  <c r="E30" i="3"/>
  <c r="E29" i="3"/>
  <c r="E28" i="3"/>
  <c r="E26" i="3"/>
  <c r="E25" i="3"/>
  <c r="E24" i="3"/>
  <c r="E23" i="3"/>
  <c r="E22" i="3"/>
  <c r="E21" i="3"/>
  <c r="E20" i="3"/>
  <c r="E19" i="3"/>
  <c r="E18" i="3"/>
  <c r="E17" i="3"/>
  <c r="E16" i="3"/>
  <c r="E15" i="3"/>
  <c r="E14" i="3"/>
  <c r="E13" i="3"/>
  <c r="E12" i="3"/>
  <c r="E11" i="3"/>
  <c r="E10" i="3"/>
  <c r="E9" i="3"/>
  <c r="E8" i="3"/>
  <c r="E7" i="3"/>
  <c r="E6" i="3"/>
  <c r="E5" i="3"/>
  <c r="E4" i="3"/>
  <c r="E3" i="3"/>
  <c r="E2" i="3"/>
  <c r="J36" i="3"/>
  <c r="J35" i="3"/>
  <c r="J34" i="3"/>
  <c r="J33" i="3"/>
  <c r="J32" i="3"/>
  <c r="J31" i="3"/>
  <c r="J30" i="3"/>
  <c r="J29" i="3"/>
  <c r="J28" i="3"/>
  <c r="J27" i="3"/>
  <c r="J26" i="3"/>
  <c r="J25" i="3"/>
  <c r="J24" i="3"/>
  <c r="J23" i="3"/>
  <c r="J22" i="3"/>
  <c r="J21" i="3"/>
  <c r="J20" i="3"/>
  <c r="J19" i="3"/>
  <c r="J18" i="3"/>
  <c r="J17" i="3"/>
  <c r="J16" i="3"/>
  <c r="J15" i="3"/>
  <c r="J14" i="3"/>
  <c r="J13" i="3"/>
  <c r="J12" i="3"/>
  <c r="J11" i="3"/>
  <c r="J10" i="3"/>
  <c r="J9" i="3"/>
  <c r="J8" i="3"/>
  <c r="J7" i="3"/>
  <c r="J6" i="3"/>
  <c r="J5" i="3"/>
  <c r="J4" i="3"/>
  <c r="J3" i="3"/>
  <c r="J2" i="3"/>
  <c r="I4" i="4"/>
  <c r="I3" i="4"/>
  <c r="I2" i="4"/>
  <c r="O16" i="3"/>
  <c r="O2" i="3"/>
  <c r="P2" i="3"/>
  <c r="R2" i="3"/>
  <c r="O3" i="3"/>
  <c r="P3" i="3"/>
  <c r="R3" i="3"/>
  <c r="O4" i="3"/>
  <c r="P4" i="3"/>
  <c r="R4" i="3"/>
  <c r="O5" i="3"/>
  <c r="P5" i="3"/>
  <c r="R5" i="3"/>
  <c r="O6" i="3"/>
  <c r="P6" i="3"/>
  <c r="R6" i="3"/>
  <c r="O7" i="3"/>
  <c r="P7" i="3"/>
  <c r="R7" i="3"/>
  <c r="O8" i="3"/>
  <c r="P8" i="3"/>
  <c r="R8" i="3"/>
  <c r="O9" i="3"/>
  <c r="P9" i="3"/>
  <c r="R9" i="3"/>
  <c r="O10" i="3"/>
  <c r="P10" i="3"/>
  <c r="R10" i="3"/>
  <c r="O11" i="3"/>
  <c r="P11" i="3"/>
  <c r="R11" i="3"/>
  <c r="O12" i="3"/>
  <c r="P12" i="3"/>
  <c r="R12" i="3"/>
  <c r="O13" i="3"/>
  <c r="P13" i="3"/>
  <c r="R13" i="3"/>
  <c r="O14" i="3"/>
  <c r="P14" i="3"/>
  <c r="R14" i="3"/>
  <c r="O15" i="3"/>
  <c r="P15" i="3"/>
  <c r="R15" i="3"/>
  <c r="W39" i="3"/>
  <c r="V39" i="3"/>
  <c r="A10003" i="2"/>
  <c r="C10003" i="2"/>
  <c r="D10003" i="2"/>
  <c r="B10003" i="2"/>
  <c r="A10002" i="2"/>
  <c r="A10001" i="2"/>
  <c r="B22" i="3"/>
  <c r="B23" i="3"/>
  <c r="B24" i="3"/>
  <c r="B25" i="3"/>
  <c r="B26" i="3"/>
  <c r="B27" i="3"/>
  <c r="B28" i="3"/>
  <c r="B29" i="3"/>
  <c r="B30" i="3"/>
  <c r="B31" i="3"/>
  <c r="B32" i="3"/>
  <c r="B33" i="3"/>
  <c r="B34" i="3"/>
  <c r="B35" i="3"/>
  <c r="B36" i="3"/>
  <c r="C22" i="3"/>
  <c r="C23" i="3"/>
  <c r="C24" i="3"/>
  <c r="C25" i="3"/>
  <c r="C26" i="3"/>
  <c r="C27" i="3"/>
  <c r="C28" i="3"/>
  <c r="C29" i="3"/>
  <c r="C30" i="3"/>
  <c r="C31" i="3"/>
  <c r="C32" i="3"/>
  <c r="C33" i="3"/>
  <c r="C34" i="3"/>
  <c r="C35" i="3"/>
  <c r="C36" i="3"/>
  <c r="M36" i="3"/>
  <c r="N36" i="3"/>
  <c r="M35" i="3"/>
  <c r="N35" i="3"/>
  <c r="M34" i="3"/>
  <c r="N34" i="3"/>
  <c r="M33" i="3"/>
  <c r="N33" i="3"/>
  <c r="M32" i="3"/>
  <c r="N32" i="3"/>
  <c r="M31" i="3"/>
  <c r="N31" i="3"/>
  <c r="M30" i="3"/>
  <c r="N30" i="3"/>
  <c r="M29" i="3"/>
  <c r="N29" i="3"/>
  <c r="M28" i="3"/>
  <c r="N28" i="3"/>
  <c r="N27" i="3"/>
  <c r="M26" i="3"/>
  <c r="N26" i="3"/>
  <c r="M25" i="3"/>
  <c r="N25" i="3"/>
  <c r="M24" i="3"/>
  <c r="N24" i="3"/>
  <c r="M23" i="3"/>
  <c r="N23" i="3"/>
  <c r="M22" i="3"/>
  <c r="N22" i="3"/>
  <c r="M21" i="3"/>
  <c r="N21" i="3"/>
  <c r="M20" i="3"/>
  <c r="N20" i="3"/>
  <c r="M19" i="3"/>
  <c r="N19" i="3"/>
  <c r="M18" i="3"/>
  <c r="N18" i="3"/>
  <c r="M17" i="3"/>
  <c r="N17" i="3"/>
  <c r="M16" i="3"/>
  <c r="N16" i="3"/>
  <c r="M15" i="3"/>
  <c r="N15" i="3"/>
  <c r="M14" i="3"/>
  <c r="N14" i="3"/>
  <c r="N13" i="3"/>
  <c r="M12" i="3"/>
  <c r="N12" i="3"/>
  <c r="M11" i="3"/>
  <c r="N11" i="3"/>
  <c r="M10" i="3"/>
  <c r="N10" i="3"/>
  <c r="M9" i="3"/>
  <c r="N9" i="3"/>
  <c r="M8" i="3"/>
  <c r="N8" i="3"/>
  <c r="M7" i="3"/>
  <c r="N7" i="3"/>
  <c r="M6" i="3"/>
  <c r="N6" i="3"/>
  <c r="M5" i="3"/>
  <c r="N5" i="3"/>
  <c r="M4" i="3"/>
  <c r="N4" i="3"/>
  <c r="M3" i="3"/>
  <c r="N3" i="3"/>
  <c r="M2" i="3"/>
  <c r="N2" i="3"/>
  <c r="Y2" i="3"/>
  <c r="Y3" i="3"/>
  <c r="Y4" i="3"/>
  <c r="Y5" i="3"/>
  <c r="Y6" i="3"/>
  <c r="Y7" i="3"/>
  <c r="Y8" i="3"/>
  <c r="Y9" i="3"/>
  <c r="Y10" i="3"/>
  <c r="Y11" i="3"/>
  <c r="Y12" i="3"/>
  <c r="Y13" i="3"/>
  <c r="Y14" i="3"/>
  <c r="Y15" i="3"/>
  <c r="Y16" i="3"/>
  <c r="Y17" i="3"/>
  <c r="Y18" i="3"/>
  <c r="Y19" i="3"/>
  <c r="Y20" i="3"/>
  <c r="Y21" i="3"/>
  <c r="Y22" i="3"/>
  <c r="Y23" i="3"/>
  <c r="Y24" i="3"/>
  <c r="Y25" i="3"/>
  <c r="Y26" i="3"/>
  <c r="Y27" i="3"/>
  <c r="Y28" i="3"/>
  <c r="Y29" i="3"/>
  <c r="Y30" i="3"/>
  <c r="Y31" i="3"/>
  <c r="Y32" i="3"/>
  <c r="Y33" i="3"/>
  <c r="Y34" i="3"/>
  <c r="Y35" i="3"/>
  <c r="Y36" i="3"/>
  <c r="O36" i="3"/>
  <c r="P36" i="3"/>
  <c r="O35" i="3"/>
  <c r="P35" i="3"/>
  <c r="O34" i="3"/>
  <c r="P34" i="3"/>
  <c r="O33" i="3"/>
  <c r="P33" i="3"/>
  <c r="O32" i="3"/>
  <c r="P32" i="3"/>
  <c r="O31" i="3"/>
  <c r="P31" i="3"/>
  <c r="O30" i="3"/>
  <c r="P30" i="3"/>
  <c r="O29" i="3"/>
  <c r="P29" i="3"/>
  <c r="O28" i="3"/>
  <c r="P28" i="3"/>
  <c r="O27" i="3"/>
  <c r="P27" i="3"/>
  <c r="O26" i="3"/>
  <c r="P26" i="3"/>
  <c r="O25" i="3"/>
  <c r="P25" i="3"/>
  <c r="O24" i="3"/>
  <c r="P24" i="3"/>
  <c r="O23" i="3"/>
  <c r="P23" i="3"/>
  <c r="O22" i="3"/>
  <c r="P22" i="3"/>
  <c r="P16" i="3"/>
  <c r="R16" i="3"/>
  <c r="O17" i="3"/>
  <c r="P17" i="3"/>
  <c r="R17" i="3"/>
  <c r="O18" i="3"/>
  <c r="P18" i="3"/>
  <c r="R18" i="3"/>
  <c r="O19" i="3"/>
  <c r="P19" i="3"/>
  <c r="R19" i="3"/>
  <c r="O20" i="3"/>
  <c r="P20" i="3"/>
  <c r="R20" i="3"/>
  <c r="O21" i="3"/>
  <c r="P21" i="3"/>
  <c r="R21" i="3"/>
  <c r="R22" i="3"/>
  <c r="R23" i="3"/>
  <c r="R24" i="3"/>
  <c r="R25" i="3"/>
  <c r="R26" i="3"/>
  <c r="R27" i="3"/>
  <c r="R28" i="3"/>
  <c r="R29" i="3"/>
  <c r="R30" i="3"/>
  <c r="R31" i="3"/>
  <c r="R32" i="3"/>
  <c r="R33" i="3"/>
  <c r="R34" i="3"/>
  <c r="R35" i="3"/>
  <c r="R36" i="3"/>
  <c r="X36" i="3"/>
  <c r="X35" i="3"/>
  <c r="X34" i="3"/>
  <c r="X33" i="3"/>
  <c r="X32" i="3"/>
  <c r="X31" i="3"/>
  <c r="X30" i="3"/>
  <c r="X29" i="3"/>
  <c r="X28" i="3"/>
  <c r="X27" i="3"/>
  <c r="X26" i="3"/>
  <c r="X25" i="3"/>
  <c r="X24" i="3"/>
  <c r="X23" i="3"/>
  <c r="X22" i="3"/>
  <c r="B12" i="3"/>
  <c r="B13" i="3"/>
  <c r="B14" i="3"/>
  <c r="B15" i="3"/>
  <c r="B16" i="3"/>
  <c r="B17" i="3"/>
  <c r="B18" i="3"/>
  <c r="B19" i="3"/>
  <c r="B20" i="3"/>
  <c r="B21" i="3"/>
  <c r="C12" i="3"/>
  <c r="C13" i="3"/>
  <c r="C14" i="3"/>
  <c r="C15" i="3"/>
  <c r="C16" i="3"/>
  <c r="C17" i="3"/>
  <c r="C18" i="3"/>
  <c r="C19" i="3"/>
  <c r="C20" i="3"/>
  <c r="C21" i="3"/>
  <c r="X21" i="3"/>
  <c r="X20" i="3"/>
  <c r="X19" i="3"/>
  <c r="X18" i="3"/>
  <c r="X17" i="3"/>
  <c r="X16" i="3"/>
  <c r="X15" i="3"/>
  <c r="X14" i="3"/>
  <c r="X13" i="3"/>
  <c r="X12" i="3"/>
  <c r="X11" i="3"/>
  <c r="X10" i="3"/>
  <c r="X9" i="3"/>
  <c r="X8" i="3"/>
  <c r="X7" i="3"/>
  <c r="X6" i="3"/>
  <c r="X5" i="3"/>
  <c r="X4" i="3"/>
  <c r="X3" i="3"/>
  <c r="X2" i="3"/>
  <c r="D23" i="5"/>
  <c r="C23" i="5"/>
  <c r="B23" i="5"/>
  <c r="A10024" i="2"/>
  <c r="A10023" i="2"/>
  <c r="A10022" i="2"/>
  <c r="A10021" i="2"/>
  <c r="A10020" i="2"/>
  <c r="A10019" i="2"/>
  <c r="A10018" i="2"/>
  <c r="A10017" i="2"/>
  <c r="A10016" i="2"/>
  <c r="A10015" i="2"/>
  <c r="A10014" i="2"/>
  <c r="A10013" i="2"/>
  <c r="A10012" i="2"/>
  <c r="A10011" i="2"/>
  <c r="A10010" i="2"/>
  <c r="A10009" i="2"/>
  <c r="A10008" i="2"/>
  <c r="A10007" i="2"/>
  <c r="A10006" i="2"/>
  <c r="A10005" i="2"/>
  <c r="C10024" i="2"/>
  <c r="D10024" i="2"/>
  <c r="B10024" i="2"/>
  <c r="C10023" i="2"/>
  <c r="D10023" i="2"/>
  <c r="B10023" i="2"/>
  <c r="C10022" i="2"/>
  <c r="D10022" i="2"/>
  <c r="B10022" i="2"/>
  <c r="C10021" i="2"/>
  <c r="D10021" i="2"/>
  <c r="B10021" i="2"/>
  <c r="C10020" i="2"/>
  <c r="D10020" i="2"/>
  <c r="B10020" i="2"/>
  <c r="C10019" i="2"/>
  <c r="D10019" i="2"/>
  <c r="B10019" i="2"/>
  <c r="C10018" i="2"/>
  <c r="D10018" i="2"/>
  <c r="B10018" i="2"/>
  <c r="C10017" i="2"/>
  <c r="D10017" i="2"/>
  <c r="B10017" i="2"/>
  <c r="C10016" i="2"/>
  <c r="D10016" i="2"/>
  <c r="B10016" i="2"/>
  <c r="C10015" i="2"/>
  <c r="D10015" i="2"/>
  <c r="B10015" i="2"/>
  <c r="C10014" i="2"/>
  <c r="D10014" i="2"/>
  <c r="B10014" i="2"/>
  <c r="C10013" i="2"/>
  <c r="D10013" i="2"/>
  <c r="B10013" i="2"/>
  <c r="C10012" i="2"/>
  <c r="D10012" i="2"/>
  <c r="B10012" i="2"/>
  <c r="C10011" i="2"/>
  <c r="D10011" i="2"/>
  <c r="B10011" i="2"/>
  <c r="C10010" i="2"/>
  <c r="D10010" i="2"/>
  <c r="B10010" i="2"/>
  <c r="C10009" i="2"/>
  <c r="D10009" i="2"/>
  <c r="B10009" i="2"/>
  <c r="C10008" i="2"/>
  <c r="D10008" i="2"/>
  <c r="B10008" i="2"/>
  <c r="C10007" i="2"/>
  <c r="D10007" i="2"/>
  <c r="B10007" i="2"/>
  <c r="C10006" i="2"/>
  <c r="D10006" i="2"/>
  <c r="B10006" i="2"/>
  <c r="C10005" i="2"/>
  <c r="D10005" i="2"/>
  <c r="B10005" i="2"/>
  <c r="M13" i="3"/>
  <c r="C11" i="2"/>
  <c r="A11" i="2"/>
</calcChain>
</file>

<file path=xl/sharedStrings.xml><?xml version="1.0" encoding="utf-8"?>
<sst xmlns="http://schemas.openxmlformats.org/spreadsheetml/2006/main" count="111" uniqueCount="100">
  <si>
    <t>Crystal Ball Data</t>
  </si>
  <si>
    <t>Workbook Variables</t>
  </si>
  <si>
    <t>Last Var Column</t>
  </si>
  <si>
    <t xml:space="preserve">    Name:</t>
  </si>
  <si>
    <t xml:space="preserve">    Value:</t>
  </si>
  <si>
    <t>Worksheet Data</t>
  </si>
  <si>
    <t>Last Data Column Used</t>
  </si>
  <si>
    <t>Sheet Ref</t>
  </si>
  <si>
    <t>Sheet Guid</t>
  </si>
  <si>
    <t>61bc7df0-37ed-478a-9465-b114b3ea3a55</t>
  </si>
  <si>
    <t>c9a628ce-721a-43ab-b821-8a50f52b135c</t>
  </si>
  <si>
    <t>Deleted sheet count</t>
  </si>
  <si>
    <t>Last row used</t>
  </si>
  <si>
    <t>Data blocks</t>
  </si>
  <si>
    <t>㜸〱戵㤹㝢㙣ㅣ挵ㄹ挰㙦捦扥昳㥥敤挴捥ㄳ〲愱ㄸ㥡〰㜹戹晢㝥㠰㐲㝡㍥攷㘱挸㌹て㥢㈰㤵挲㘶㜶㘷㌶㍥攷㝣ㄷ㙥昷㔲ㅢ㄰㐴愵㤵搲㑡㤰ち㉡〱㉤つ〵愴㔲〴㐸㠴㠴ㄶ㘸㔵㡡㐴㘹㐳ㄳ搱㑡愸㝦㔴慤㔴愹㐵㉤㙡愵愲扥愵㑡愵摦户敢㍤㝢敤捤㥥㔲攸搹昷摤敥捣㌷摦晣收摢㜹㝣㌳㥢攱㌲㤹捣㠷昰挱㕦晣㜴攲挵摡戱ㄹ捦㘷㔳㠳愵㝡戵捡ㅣ扦㔲慦㜹㠳挵㐶㠳捣散慥㜸㝥〷㈸攴慤ち攴㝢㌹换慢摣挵㜸敢㈸㙢㜸愰㤴换㘴㜸扥㤰㠵㝣㌴㠲摦晥攸愶㠰愵㝡㍢㐱㡣㤷㠶昶搸㤳㘰㜵捣慦㌷搸收㠱〳㘱搹慤愲㌸㈸づ㉡戲㈴てち㥢〷㑡捤慡摦㙣戰慤㌵搶昴ㅢ愴扡㜹㘰㙦搳慥㔶㥣㥢搹捣㜸晤㌰慢㙤㘵戶㈰摢㐴㌱㐴㐵㔵㕤搳㌴㝡愱敡捣㘸㘹㘸㙦㠳戹摥挷㘴㌳㠷挸敡㌰㜳㉡搸㌶挶ㅡ㤵摡愱挱搲㄰晣捦攳ㅦ㠴ㅡ㘹挵㠱愶っ敥ㄹ挳敢戱〹挶晣ㅥ㈸搹㘳〵㤷〱搱㔲㙢晢戴挳慡㈵㔶慤敥〷挰攵ㄶ㌸戶㌹㔵摢搳愸戰㥡㑦搰扦〵㙢㠲㜸挳挴㘷㕥て㕥敤㘲㠴㠲㕦㔶㔸㠱㤳㘸愸㍥〶〸捣敢㥦㑤摢㕦晦㕣㤸㄰㔷摡㝥ㄴ㑣捥㔷ちㄳ㤶㑣摤攲戱晤愴㜶㠸㡤㤲㈹㤶㥢摡搹慣搰㑥㝣ㅣㅤ搹㙣㌶搳戱㈵愹㤹〱晡㕣〳攷㥡㠳捥ㄶ㤳㑡捣㜷㑣㘹㐸ㅦ㡣戵ㅡ㙢攳㌸㉥愹㙦敤㈲摥㠴㑦散㉡攳㝡㘶㝢㕥挰〷〵ち㜹ㄴ㕤㔸ㄴ㝥㜹昸敤敥敥捥㜴晥ㄳ㝡散㝣㔵㜴㜸搶㈲㔹换捥㕡㑥搶愲㔹㡢㘵㉤㌷㙢ㅤ捡㕡ㄳ㔹慢㤲戵㈶戳搶㘱搰㠹㍥㝣㔷ㄷ戴㍢昸㥣昸慤㜹㘳愹搷摤昱㙣攳改扦晣昸㡡ㄷㅦ敤敤〶愵扤愵愱㕤慣㝡〴ㅥ挱挷搵㤹戰ㅤㄷ攷攵㐱㈸戱摣摡捦づ㌵㤸㠷㍤戰捣晣㠹㍡㠵晥戱ㄷ晡㐱㥤㡥捦ㅣ㘱扤搶ㄸ㈳㕥扤㐶慡ㄵ㝦㘶愹ㄵ㙡㡣㤵㡢挵愶㕦㕦㌶㜷ㅢㄶ昰㈲㠵攱戸〲摣㉥㔰ㄸ摢㍥㠶ㄶ晡㈲ぢ㜰㕢㍤㌲㐱㕡攵攳搹挳㡢戳㠷㤸㑦晡㘷㑢て㡦㡦㡥㔹昳㠱挲〴㌴ㄸ㔳挱㌲㔱㡤㠱捡摥㠹捡㤲㠸㈰㘸㔱㔴晦㔸㌱㠶㌳㔶摣㐹愶愶㕡㜴扢㙥つ㤴㈳㔳㜸㍢ㅦㅥ敥攷搷〴户㐱改㔶㑤㘵㐴㙤搵㔴㡥㤵ㅤ㉢㉦愸㈹㔰㥥慢㈹慥扤敢搶㜲扣愶戰㜴愴㍥㍣㕥っ摣㌲攷〴戸㐷搲昹ち㜱㐷ㄶ慤㔸晤㘸〱㥣㌴愷㕦㕥㘰㄰敥攳〶换㔶摣㘰㜹愱挱㜲㘸㄰㝤㌰〵昳㤲㔳摣㍦㔲㉥慥挲㠹㠰㌵㔸捤㘱摥愶㍤戵搲〴㑥㈳昴敡昹愹敥昶㘹㥦搵㈸愳㝢ㅢ㜵ㄸ㌵晥捣㌸㡥收搵㌱㤵㈲㉣㈴㐷ㄹ㘴慣㠹㈵敦愸㍢㑤慦㔴慦昹㡤㝡㌵㥥㔳愴㐷〹搴㐹换㜵捡㌲挱㘴ㄵつ摦㤴摦㡥づ㡥换㜰ㅢ㤳㘶愷搹ㄱ㍤㌸㌷㝥戶搷㥡㔳㌸摣㌷愵愹捦ㅢ㘲㌸收㔰㥦攳攱㉦捦攵昱㝦昱㑦㤸㥣攷㔶捣捥㘵挱っ扣㡢搴㘸㤵㌵㤲㘶扦搶捡捡攱挴㥡挹晤ㅤ㈶户㡢㘸〰慥戳㕤㐷㐹戵挹㉣㉢挳㈳㕥〱慤晣つ慣㕣㑣扢ㄶ㥢〱㉢㌰㘱愳〸㔶昱慦㍤㠶㥦㔷户㜱搱㐵昴扢㈸攱㠲ㄹ晦て捤愸戲攸昷㠲㜵戴ㄴ扡ぢ㑢愰㔱戰㡣攴㜰㕤戹昸㠵っ扤㔱〸㔶㔰㠸㐷扣摣搴㡥㝡挳敢攸㐸㝡戲慤㜵㉤㌵ㄳㄷ挶挲㔲ㄴ㝤㈰㍡㜱㤱㑢搵㐷敡敥摤㜵㐲㜷㄰っ㍣扡㘶㈳㈸扥㔴㥦㍡㐲ㅡ慣搱㡦搵㤶㘰搰挰㘰㍣㕡㠱㌸㠲挷㠴㌱㠸搴㍡ㄱ㌸㝦〰晢㡡〷㑢㝦㐷㈶㤷敢攱㤳敡ㅡ㠹㙣慤㑢㠸〴㐷ㄶ搹晦搳㍥㘳摢㈵㐸搵扤ㅥ㘴愱ㅦ挵㌲㄰ㅣ㍡ㅡ㝢㔰㘱昹散㐵搰㥤戰慤搸㑡㉣㠶〹摤摤ㄸ㙡ㄵ㔶愰㔸〹㠲㐳㍦㈴㈸慣㐲㠵搵㈰晡戱〶慣㤰攷昱㤶攷㌱㠷攷戱㉣捦愳ㄹ㥥挷ち㜹ㅥ㈱㜸ㅥ戵㜹㍥㌰捡〷㜵昳挸挵昳扤㠱挴搸㠱て挶つ〴慦挱㌵㔶捤昳攸㘶㥥挷㜵㥢攷㜱㘰昲㍣㍥㈸㥥㐷㔶㥥挷㑥挰昳㐸捦愳㝡愶ㅦ慢㐲愴㐲㈰㉥挵慢㌵㈸㉥㐳㜱㌹㡡戵㈸慥㐰昱〹ㄴ㔷愲ㄸ㐰㜱ㄵ㡡慢㔱㝣ㄲ挵㍡ㄴ㠱㈳慦挱慢㙢㔱㕣㠷㘲〳㡡㡤㈸㌶愱搸㡣㘲ぢ㠸㝥㙣㙣搰㡢㌰㘶㔸搲搱㡦㉥㐰戴晣愷㐰慣㉦つ㤵昶㕢㤲㈱㔱㔹㔶㌴挵㜶ㅣ㐵㌳㑤㕢愲挴㠱〴挹ㄵ㐵㐶つ愳㍦㜰㍣愸ㄷ〴㄰晤攸㔰戴㔰㄰昱づ㥤ㅣ摣㘱㕥づㅢ㜸㑤晡㡣㠹㠱敡〸散㄰搰㑣㥦戵昳㤶㤱㘱〸㘴㥣㍡散ㄳㄸ捤〵昷戰㠳㠰昵㘲㍡㘷搵㈰ㅥ敤戲㙡㜵〸㝥㐹㙦㤰㜸〴㔷㤲㥡捦㕢㙣摡愹㌶㈹敢戴慡攴搰㔲㡢搶㐷敢㍥㡣㌵收㄰捦㡦㐵㍥㍤搶㠸ㄷ捤搲㝤慤㤰㈸㥣收㤷㕡扢㐱㝤㉦㈳㠷㐷戰扥㑢㕡搹㘵㔲㙢㤲敡ㅥ㐰㙡挰ㄸ㔹㘶ㄵ改㘴ㄳㄵㅢづ搴㕤愹戲ㄵ昱㤴㘰搰慣㥣㑤㡢㈸㠲挴摥搹挴晤昵㘶㡤㐶㜶㠲㥢㈰㝢㜹㤴捤㍣扦〱㍢㠵㜲愵戶㈸㠹㑣㠳㝢搱挱攱㘳挴㘷㠹㡦ㄳㄶㄹづ扥ㄷ㌳㡢㠷慢ㄳ捦〹㘹捦㘷㘱㔳愳㘵㉤㥦㑦慤㉡㉣ㄶ戴㉣㉡挱攷昳㔸㘳㈶㉦㠳ㄸ㤰㙣㕢㌷㔴㥢㠸愶㐴ㄵ㐱㈵㠶㘸㔰㑤愵扡愰㌱㐱㔷㑤ㅡ㘸㉡㈸㘷ㅢ㥢攱㝥ち慢ㄴ慥㔴㐱㘲㑢攴摥㠶愴㡢㙥〲㍡㌰扥㄰戶っ㘶㝥戳㉤扡捥㥤㙤户㌰㉥㘸㘷㥡㔹㌴晡挱㉣晣〷昷㜱㌸敡㜱㜴㘴昲〶㠸〱ㄸ㘶愲㙤㥢戶㐹㌵㐹ㄱっ捤㤴ㄸ㤵㠸㑢㤹㉡㍡㤲挱㘸㌰愴〲㝦㠴捦㍥挳扤㤵攸づ敥㐷㤰㡣㉥㐱搳攱㘷慥㍤摣㥢㤰㠱㙤㡡戲挲摦㜹㔴㌸つ㠵㔴㕢攱㙡㠰愸扡㘴㍢扡㑤㠹㉤㈹㥡㉤ㄹち㜱㜴挳㤶ㅣ㘲㡡㠶攱摡挱昲ㄶ愳㝡〳慣㉦㝥㐸摣て㈱昹㠲㔴慦㐳㘶㉡ㄵ捥㡢㈱搵㄰㔲㐹慡㉡戹戲攰㄰㕢㔳ㄴ挵㜵㠸㘰㔲㐳㜶㤹㘲ㅢ慡慥慢㙥戰㐲挴愸扥㥦㑣昵扤㌴慡搷摡㔱攱㐴ㅤ㔲敤㐴㉡捤㈰㡥㐲㤹㉢挸〴㡥ㅡ㑣㤱㌰㈲慡戶愴㡢扡愰ぢ㑣㤳㠲㐹㌷㐶昵摤㘴慡敦愴㔱扤摣㡥ち㔷㡥㤰㙡㌷㔲〹㡡攳ㄸ〶㤱っ㐷㜶ㄴ㔵搴㑣搵愵㉥㠱挹㥤摡挴㔰つ〱㔷慢㐲㡣敡愵㘴慡㔳㘹㔴㉦戶愳挲愵㉣愴摡㠷㔴扡捣㜴㔹㈷戶㈳㄰愶㐸㌲戳㘵㤹扡戶收㌸㑣㌷㕤㐸つ㜶昲㌱慡ㄷ㤲愹㥥㑦愳㝡慥ㅤㄵ慥慤㈱搵〱愴㤲㔵愲慡㡥㘳扡ㅡ㍣㐱捤㌵っ㔵㔵ㄵ㙡戸攰㌲挹㌶㠹㠲慢㝣摣㔷摦㑥愶㝡㈶㡤敡㕢敤愸慥㙣㔱摤㠶㔴㑣戰㈵㡤ㄲ挶っ愲㉡㡡㙣摢攰㈸㑤㌱ㅤ㔷㄰㘰愲㔰㐵っ㈹攲㔴㑦㈷㔳㍤㤵㐶昵㘴㍢慡㠱ㄶ搵㐱戸ㅡ㈰戲愹㘹㤲㘳㌳㉡ㅡ搰挵㐴搳搰㈴搹搵㘰挲㠲㙥慦挸づ㐶㐷㜱慡㤳挹㔴摦㐸愳㝡扣ㅤ搵㔵㉤㉡㠶㔴㥡㈱㌲㠵㙡㐰㈳挹ち搱㑣㘲㔲㔹ㄴ㐴㔳㘴㠶㈹㍡㠲ㅣ散㜸㘲晤敡戱㘴慡㐷搳愸ㅥ㘹㐷㠵昱㔹搸慦㈶㤱捡愱愶愴㈸捣ㄱ㘵㕢㔷㘴㤳㤹㌰㜹㈹㔴㤴㕤㐳㤴㈸㤵㔵㡣㉡攳扥晡㙡㌲搵挳㘹㔴て戵愳挲㠰㌱愴慡㈳ㄵ㤳㐴㤸〹㜴㥤攸㄰摡㔱㐹㌶㘴㡤㈹〲捣敢㈲戵㤹收㤸ㄸ昱挶愹㑥㈴㔳㍤㤸㐶昵㐰㍢慡㜵㉤㉡ㅦ愹㜴敡ㅡ戶愰挸㉡ㄳ㈸㐴愰㄰㝢㌲㥢〸愲㉥ㅢ扡ぢ㌳㤹㡡搱㜸㥣敡换挹㔴㕦㑡愳㍡摥㡥ち㐳敡搰㔷㌳㐸〵搳愵敡㐰㔰㙣㤸㥡愰攸戲㘴㍡戶㘹挲搴㉥㌹㥡㘰㍡㡡ㄹ散挸㘲晤敡㡢挹㔴㕦㐸愳扡扦ㅤㄵ挶昸㈱搵扤㐸㈵㔲㥤挲㥣㘹慢㡥㈸㈸㑣㌴㘱㡥搰愸攱戸扡㘶慢㉡㜵㕤摣挵挴㝤㜵㉣㤹敡扥㌴慡㝢摢㔱攱愶㈳愴扡㍦愰㔲㕤捤搱㌵㔹ㄶ㌴㕢㠱㐹㠱〸慥〲昳扣ぢ㡢㡤慢搸戲㡥㍢慣㌸搵摤挹㔴㜷愵㔱捤戴愳挲㕤㔰㐸㜵ㅣ愹㜴搵㔰㜰愲〲㘷挱攲〷㡦っ㥣㈵㙢㡥㈱㌸㡥敢〲ㄵ㙥挹攲㔴㐷㤳愹㥡㘹㔴㝥㍢㉡摣㤶㠵㔴て㈰㤵〴〳㔰㔴㈸愵搰戹ㄴ㔷㠵㤸搸戴㜵㕢ㄷ㘵㔳㔷㈵〰挵捤㕡㥣敡捥㘴慡㈳㘹㔴昵㜶㔴ㅢ㕢㔴て㈱㤵〱㤱愷㘰㐸㍡慣挴㠶㈲愹㤲〱㘱㥦㈰挱戸㌴〴㘲捡挴〶㥤㑣晥㘱㄰晣㝢慦㥤㜸敦昸㈳〳㘲㈶ち㑡慢ぢ昱攰晥挳っ㜷ㄸ攴〵挳扦㐹挸㑣つ晦㜰〷ㅢ㍡敤ㄱ戸ㅡ㠰㜰㔸㔲ㄹ慣㍣㑣戴ㄵ〵㘲㘶搷㘴扡攴挰〰搰ㄹ戱つ㜷㈵㈸挵㥤㜶〸㙡㐸〸㑡摤㌴㉡搶㡥ち户搴㈱搵攳㐸愵㍢㤴㄰捤㌵㈱㉡戶挱㕤戶改㉡㄰㙦㐹㐴ㄴ〴㕢愰㥡ㄹㅣ㐸挴愶〸㍢㤹㡡愴㔱ㅤ㙣㐷㠵㝢晣㤰敡㐹愴㘲慥愴㌳㔱㔰㘵㕤㔴ㄵ㠸㙤っ愶㉢㤲攸㌰㕢ㄲ㈸愱㤴攰㙥㍤敥慢摢㤳愹㍥㥢㐶㜵㕢ㅢ慡ㅣ㥥㌵摣㤰戴捤挴攳㕤て摦ㅢ戵づ㡤ㄷ㥥づ㙦㠷搳摥ㄹ摣㘷㜴挰㠱㔴㉥搸㈶㜷㘶慦晦摦㙣攱㔶ㄴ〳摥攰晢ㄹ㠰晥〸㜶戰挷捦敤㈰搱攲〸㝣ぢ捦愰㜹㍣晡㐸摣㤲愶扤昴挲㤸㜷搵搴㠸〷㙦晤攰㕤搲㜸扤搸㝡〵户㉣㘸㌵愴㙦㡡㑥ㄲ搷捦愵ㄴ㙤て㕥㄰晡㉣㉡戶愷搱㉡户㘴㑥ぢ㑥㈱㔶捤摤攱ㄱ㍡㥢昶昱ㄸ攵昲戹搴㤱㥡〷挷昱㡣㐶ㄶ㍤㌸搱敤捣㜶㜰㌷㈶㌹㝢㝥㑢攰昱㉤㝥慦戹㈹㝡㠳㠹晢㥥换ㄳ㡥〶㠷㉡㝥㜰㥡㡤昹㕣〱㑦㥦昲捦㠲攸搹扡㙥㝣㥤㜴㍤ち㌱㜷〰㥥搱㐷慣㍥晥㥣戰㌲晣㜴ㄷ㥥〳挹攱㠹ㄵ搶㠱㐹㝤昸攸摥㠷㙦㜶㥡㜳づ搲㠳〷晦搵搷㌹㜰㔹攷昴愳挷㠶㡦㥤㝥㜸攷攴㘸㜱㜲摦愹〷㠷㉥晤捡戹㜳敦㥣㔶㤵㜷攵㜷㘵㔱㤳㝥㈱晦㙣摦㤱挱昳ㅢ㌶㙣戹改攵昳㌷㙦搹戲攱愶㜳㍦摦挷㕦㔷㝥晢散敥㝦㡣扥搰㝢昶㥤搱昳愷换㘵㐹ㄸ扤㐹㌹㈵㈸愲㕡㍥㝤收捣㐱㙥捤敢挷挴㔷㕥㝡㘵㥤㝡敢㍢收戶㙢慦㔵㕦敤㥣㤸㍣㜵昲敥挹㍢㈶昷戹㉦㥤摣攳摥㌹昲㜹攲㥦戹㜹戲㜱捤㑦㝥㌰晥捤㠹㍢㕥㍢㜹㝡㐵㝦昱搷㑦晤晥捡戵㝦扥昴㜷敦晦昱て㕦㝦攲愱敥㌳㉢〶㡢敢㜷扥昵㤶搴㜱晢搹搵㑦ㄴ㝣㐷㍣㝣捦㥤敥㉤ㅢ㜷摥戳收捤㝦㙦敥敤晤攵昰つ㕢慥㕦扤昲昸摡戵㡦て晣昵搳㤹㌷㔹㤷㜷昰㡤㜳㑦㡤㥣愹っ㥣晦㔵收㠴㜶搷㝦㍡搱〹㘹捦〶㜷搲㕤㔳ㄶ挱昷昹晣㤴㔵㘵戵㐳晥㐴敢ㅤ㍥散㠷㜸㌸〷㝤ㅥ㤴㈲扦昶攱つ扡ㅣ㜷㈵㤹㥥晦〲ち㈷昳晣</t>
  </si>
  <si>
    <t>Decisioneering:11.1.1000.0</t>
  </si>
  <si>
    <t>StartOptEquations</t>
  </si>
  <si>
    <t>P1</t>
  </si>
  <si>
    <t>t</t>
  </si>
  <si>
    <t>P2</t>
  </si>
  <si>
    <t>C1</t>
  </si>
  <si>
    <t>C2</t>
  </si>
  <si>
    <t>Q1</t>
  </si>
  <si>
    <t>Q2</t>
  </si>
  <si>
    <t>b1</t>
  </si>
  <si>
    <t>b2</t>
  </si>
  <si>
    <t>目标净收入</t>
  </si>
  <si>
    <t>实际净收入</t>
  </si>
  <si>
    <t>超收-成本</t>
  </si>
  <si>
    <t>Ag-成本</t>
  </si>
  <si>
    <t>超额收益分配率</t>
  </si>
  <si>
    <r>
      <rPr>
        <sz val="11"/>
        <color theme="1"/>
        <rFont val="宋体"/>
        <family val="3"/>
        <charset val="134"/>
        <scheme val="minor"/>
      </rPr>
      <t>A</t>
    </r>
    <r>
      <rPr>
        <vertAlign val="subscript"/>
        <sz val="11"/>
        <color theme="1"/>
        <rFont val="宋体"/>
        <family val="3"/>
        <charset val="134"/>
        <scheme val="minor"/>
      </rPr>
      <t>g</t>
    </r>
  </si>
  <si>
    <t>MinD</t>
  </si>
  <si>
    <t>期望净现金流量</t>
  </si>
  <si>
    <t>每年现值</t>
  </si>
  <si>
    <r>
      <rPr>
        <sz val="11"/>
        <color rgb="FFFF0000"/>
        <rFont val="宋体"/>
        <family val="3"/>
        <charset val="134"/>
        <scheme val="minor"/>
      </rPr>
      <t>NPV</t>
    </r>
    <r>
      <rPr>
        <vertAlign val="subscript"/>
        <sz val="11"/>
        <color rgb="FFFF0000"/>
        <rFont val="宋体"/>
        <family val="3"/>
        <charset val="134"/>
        <scheme val="minor"/>
      </rPr>
      <t>e</t>
    </r>
  </si>
  <si>
    <t>总投资</t>
  </si>
  <si>
    <t>动态投资回收期</t>
  </si>
  <si>
    <r>
      <t>M</t>
    </r>
    <r>
      <rPr>
        <sz val="11"/>
        <color theme="1"/>
        <rFont val="宋体"/>
        <family val="3"/>
        <charset val="134"/>
        <scheme val="minor"/>
      </rPr>
      <t>inD</t>
    </r>
    <phoneticPr fontId="6" type="noConversion"/>
  </si>
  <si>
    <t>分配率</t>
    <phoneticPr fontId="6" type="noConversion"/>
  </si>
  <si>
    <t>Ag(W)</t>
    <phoneticPr fontId="6" type="noConversion"/>
  </si>
  <si>
    <t>平均值</t>
    <phoneticPr fontId="6" type="noConversion"/>
  </si>
  <si>
    <r>
      <t>累计M</t>
    </r>
    <r>
      <rPr>
        <sz val="11"/>
        <color theme="1"/>
        <rFont val="宋体"/>
        <family val="3"/>
        <charset val="134"/>
        <scheme val="minor"/>
      </rPr>
      <t>AX流现值</t>
    </r>
    <phoneticPr fontId="6" type="noConversion"/>
  </si>
  <si>
    <t>平均值</t>
    <phoneticPr fontId="6" type="noConversion"/>
  </si>
  <si>
    <t>平均值</t>
    <phoneticPr fontId="6" type="noConversion"/>
  </si>
  <si>
    <t>基本方案</t>
    <phoneticPr fontId="6" type="noConversion"/>
  </si>
  <si>
    <r>
      <t>+</t>
    </r>
    <r>
      <rPr>
        <sz val="11"/>
        <color theme="1"/>
        <rFont val="宋体"/>
        <family val="3"/>
        <charset val="134"/>
        <scheme val="minor"/>
      </rPr>
      <t>5%</t>
    </r>
    <phoneticPr fontId="6" type="noConversion"/>
  </si>
  <si>
    <t>+10%</t>
    <phoneticPr fontId="6" type="noConversion"/>
  </si>
  <si>
    <t>经营成本</t>
    <phoneticPr fontId="6" type="noConversion"/>
  </si>
  <si>
    <t>努力成本</t>
    <phoneticPr fontId="6" type="noConversion"/>
  </si>
  <si>
    <t>出租率b1</t>
    <phoneticPr fontId="6" type="noConversion"/>
  </si>
  <si>
    <r>
      <t>出租率b</t>
    </r>
    <r>
      <rPr>
        <sz val="11"/>
        <color theme="1"/>
        <rFont val="宋体"/>
        <family val="3"/>
        <charset val="134"/>
        <scheme val="minor"/>
      </rPr>
      <t>2</t>
    </r>
    <phoneticPr fontId="6" type="noConversion"/>
  </si>
  <si>
    <t>Decisioneering:7.0.0.0</t>
  </si>
  <si>
    <t>CB_Block_11.1.1000.0:6</t>
  </si>
  <si>
    <t>CB_Block_7.0.0.0:2</t>
  </si>
  <si>
    <t>㜸〱捤㔸㑤㙣ㅢ㐵ㄴ摥㕤㝢搷扢晥㘹㑣㥢戶昴㍦㉤ㄵ戴㈴㤸戸㘹搴ㅦ㔴㤵搸㙥㝥愰㑤搲摡㑤戹愰搵摡㍢ㅢ㙦戳㍦㘶㜶㥤挴㐵㐸ㅣ㉡慡㜲攱㔲㑥ㄴ㠱㠴捡ㄱ㠱㌸㈰㈱ち㜷㈴㠴捡㤱㕢ㄱ㐹ㄱ㔰〹〹㠹ㅢ㠲昷㘶敤挴㝦愱㙤㕡愴㑥攲搹㥤昷㘶摥捣扣㜹敦㝢㙦㤶攳㌹㡥晢〷ち㍥戱㠴昱㘵㘷扥收昹挴㑥㘵㕤换㈲㈵摦㜴ㅤ㉦㌵㐲愹㔶㍢㙤㝡㝥〸㍡㐸慡〹㝣㑦㔴㍤昳ㄲ㤱搵㜹㐲㍤攸㈴㜲㥣㉣㉢〲昰㔱〸晥㤲㡤㠶㠲愳攲㘱愸ち搹捣㔴昱㈲㐸捤晢㉥㈵〳㝤㌳挱搸ㄳ改㜴㉡㥤㍡㍣㜴㘸㈸㌵㌸搰㤷慤㕡㝥㤵㤲ㄳづ愹晡㔴戳〶晡愶慢㐵换㉣扤㑣㙡〵㜷㡥㌸㈷㐸㜱㜰愸愸ㅤ㍥㥡㍥㍣㍣㙣ㅣ㍢㜶㌴づ㔳㜳搳搹捣㌸戱㉡㈰敦㔱㐹㤵㐰敡㘴㌶㌳㑤㠹昱愸㘴㡡愸㠸㜴㡥㤴㑣搴ㄸ㈱搴㜴㘶㔳搹っ晣㌷㘹〵㕡㐷㔲㔳昹㍣㜱㍣搳㌷攷㑤扦㠶晢㔳散愹㔲㜱㐶戳慡㐴戲搹㤲㘴㝢㐶愳㤳㥡㑤ㄲ昶㜹㡦㥣搳㥣㔹㠲㉤搱ㅥ慢㥡㝡ㄸ㑥㌲㜴戰摢㐴㜵㈵愵愶戲㤹㙣㔹愳㍥ㄳ㠹ㄳ㍣摦慤㌷㥢㈹搵戴ㄴ㌶㠶㔱㔱㍤㝣慣㙥㉢㙣㑥㕣㘵〴㉢ㄹ㉡㐹㠱㙡挳昲扢敦㉣㕦晥㘰改换㡦㤷摥晢扡㉦捤㠷晦〲㘳㙢ㅥㄳ㠳㑥㠲慡〹㙡㔱㔰㑢㠲慡ぢ㉡ㄱ㔴㐳㔰㘷〵戵㉣愸愶愰㕥ㄴ搴㌹攸搳㈸㜲㈴㈲搴换㠹㕦攴㈱㜷晣摡㑢ㅦ扤㝡敢摢ㅦ㡢㌷摦㡦愳慣㐹搸㔶㙡㤲昸㡦挸〶㐴摣捥晤慢㌱づ扤㐵㍢㌸㠵ㅣ昱㑡ちㅥ搱㠴愳㤳㐵〹摥攰攸攲㜶搶㜵㝣戲攸攷㌴㕦㡢搸搳ㅡ㈵㡥慦㐰愷㝥㌶㉡㜸挳㤱〹㐶㙢㡣㡥搶㕢㈰㈱挹㕥㥢愴挴ㄸ㈱㤰挴㠳搷㠵挲㐱㉤㑢摤晣㜸㕣昳捡扥㔶戴挸晥戶搳㐶扤㠱㠱㥤昷㑤换㑢㠱挸㌱敡㔶㉢愸搱㐷㈵㠷搹㌰摡㠴㤴㠰㡡愱づ㍥㘱㠲ㄷ㤵つ昰㠸㉡挸㔴㤰㠹㠸〴て㈸つ㕥㝣㈳㌴捥搶㙤㉤㐷戵〵昰㥢搵㈳㍥㤴ㅡ挴扦㝢〳〷攰㠶㌱㙣ㅣ㌱搲㘹㝤㜸㔰ㅢ搲㐴㌴搴〷戵晢㕥ㄸㄳ户㉦㤸㡥敥㉥㌰㐷搸㘸㠳㝦㌰扦㈸搴㉡㠴㤱攲㐶㐱愳戳〴㥣㡢㑥攴㝡㡤慣㑢㈹戱㌴㥦攸㡣㠰㌸扡戵㤵攸㡤㔲搷㐶晡捥㡣收㤱㔵㈷敢㌷㠲㠹㌲㙥搵搱扤ㅤ摤㤹㜹ㅦ㐴㙦㙦攷慤ち改ㄸ㤶〷攰㈱ㅥ㕢改敥昶㘱捣㑥㐷ㄶ捤㠰扤慢㡤つ搰攳ㄶ搷收㡥㔲昲摡ち户㘳㐵㈳㄰㑣收〹昲㍢㜶ㄹ戰㠲㜵昵㘵换慥㐷ㅣ戶扣㝥㝢摡㉣捤ㄱ㥡㈷ㄸ㡡㠸捥戶扡ㄹ㔹〴㕣愷㐴扣晥㈹㔴㍤㘰㥦扥慦㤹㙡㥣㕡昴〹㌸㥥づ敢㠵㤸攰搷ち㘸昴㕢㕡扡〴㜳〲㘳㕢ぢ㜹搴㉤㔵㍤㜴㌰敡㕡慤㥣ㄱ㝤㕥㠳㌹昵㌳慥㑥挲㘱㈱挴㠵戹㌰ㄶ〸㜶愱㄰㜸摤㘰㥢㑦㌱㘰㐷搹㕥㌳㠲㌶㔹づ㐲攸搰㝤つ㙡㌵㉦ㅣ搷捤扢㔷愲㌴晦㘴慢慦愴捥㠱昶㐰㑢ㄶ㐱㐷ㄲ摡㥤扦㘹愱慢㔶㠳㤳㜴㠵扥㘰㐷㑤㍡㐳扢挵摥〷搶摥ちㄳ扢㘲ㄹ晦㙦㘷㐱搸㔴摦晤愹㜹㠰搷㜱捤搱㉤㐲晦㕢㕦戸㈲㘵ㄳ㔶攸摥搱㈸㈷晥〶㈰戴愶ㄶ㌱㤵攱ㄷ昹㥡戸㘰敡㝥㔹㉡ㄳ㜳戶散〳つ㌲㈰㔹㐶ㄵ搳晡敦㙦㐸㠱敥㘲ㅡ愴㙣挱㙡㉢㔴㔱㤰捥㘰㑥㡡㉡摢愰㉤㙤挷㙡昹挳㉢㑢㔷摥㡡昲㘱挴挲㙥㙢㕤㐱㙥っ㐹搱搳慥愶㡦㙡㈵㐸愲㈲昵ㄴ㑡捥扡㜶〵攲〹㑤㘲捦㉣㤸㈸㤸晥扣愹ㄳ㉡㈳㈱て愹㕡ㄸ㌲㈸㑦㘲づ敥㐱愰〸㜱愲ㄸ㤳扢捤㌵搱㤰戵扦慥挸收㔴㜰愲㐳晥敦㘷㡦㥥挴㍤㐶愳㤸摥㈸㍢戰摡〹㤵㠸ち㝤㘰愷攸㠱㐱㕢散㝣搹㕤ㄸ〷慤ㄲ㉦挸㔰扣㉣㌵晤慤㥤㘴〸㝣㥡扤㡤搱挷㈸〱ㅣ愴〵㠰〳戶㐷ㅣ戱扤㉢㠷つ摡捥㙣戲挹ㅢ晢㡤ㄹ㤳㉣㈰㠶敦改㘴㐱㡡㤵慤㝡扥换攲昴敥㑥㝥捥㥤㜴晤㥣改㔵㉣慤戶扦ぢ㍢攰㕣㈸ㄳ〷㈰㡣〲㤲摤慢㤳㕢愹㄰扤换ㅡ昳㙥㤵㤶挸㐴敥㜱〰㐱㌸愹愰昰っ晦㜸㤹㤷〴ㅥ捡晡晣㡦㐳㙦攰㕥敦晤㘴散昶愵换㈷㌱㌴昳搱愸戲ぢ㥥攸㡦攸㤷敢挱㑡捣㉡ㄲ㉤ㄱ㝡㌳收换㘷攰㡥㘱㔶㉣㤲搱㈸ㄸ户㑢㍤挵㙥扣〶挶搷㤴昳〶ㅥ昳㌸㈸ㅣ〲㑥㄰㙡㔲㙢㐳㙤搳挲㤹ㅤ愲㐱㈳扣昱扤㙤㌱㠱敤ㅢ挱㙡㥤攷㈵晥〴㄰昹㠰ぢ挱㙢㘱㘴ㅥ㔳㘱㔵㠵搴ㄲ㕡㔸㜸昱㌶㠸敡扡㍥㐴摡戰㠳昷ㅡ㌶㉡㍡攷戸ぢづ㕢戹攸㘱摡㠳〲㤵㐸〴户ㄱ㠵ㅦ㉢挳㄰㤰挱㜴搰㙡㄰㜵敦㉢摡㈵愱㘳㡦戱攲攵〵搳户㐸捣〸ㄴ㠸敦戲〱㝥ぢ㤹㠸ㅥ㌱ち㘵㑡㐸㉥㘱㡣㔱㔳户㑣㠷愰㠲㈱挷挳换搴㘹㌲ぢ㔹挷戴㡢ㄷ㌷搷㐹ㄸ〵慡㌹ㅥ愲戲㔳慡㙤㙣㘹㌱㥢ㄲ㡤㡣改㜸㌰つ㐳ㄶ㝣敦㌱㄰昸㘰㝦㔵摢ㄹ搳㉡摥攳㘰㜴散㉥ㅦ㘸㌶㜰㜳㠱ㄷ〴㕥ㄶ攴㜵摡つ㈷昵㠱戴搸捡搵昰㜸ㅦ㠷〲搱晢㠵㐳㌸㑦㜰㜴ㄸ㉢敦㍦晦㐰㍢㠸戳㡢㜱㍤㌱っ㜵ぢ㙣㉢〹ㄲ㡢昷㝢㘱っ㥢㤶ㄹ搱㍥㙣搵㝦㐹㡣㘱ㄸ搲愴愷愰摡㤰捤愸㑤改㡥戴ㅦ㘸㑦〰㉤戸戳㑦攸㤰㘴挰㈵㍤㠹㈱㡦㠵㝡㠴㉥攵㘹愸㜸〴㉦㈶晣㤹晡ぢ㥢㘰㙦㠳㝡〰㕥ㅡ㈵㠹昳愳戵㉢〷愱㑡㠴攲捦挲〳㙥㘵㌹搷搶㑣㘷昵戲昳㔰㕦㑡㐴㕣㔵㝦㌷散〸愶㔹昹㄰搱搸ㄴ摥摡攲昸攵愱〰㌶㡦ㄷ㕢㤹㌵挰攲ㄳ昶〵㤷捥ㄵ㕤㜷づ挹ㅢ㔸换㉢ㄳ攲攳愷㠰㤸ㅤ攸〶摦㈱ㅥ㠴㐲㉤㜷晥㍡づ㈱ㄳ㌷㈹昵㐳搵戳㝣昵捤攵敢㔷㤷扥戸昱昳捤敢㜷㍥晤㐶ㅡ〰㘲愲攵㈳㠵昴ㅣ㤰㈲㔳愷㔳㡢㤶户挸晦〰㠸㠱㕦ㄳ晥㜸攳㉢敤敥㤱户挷慥㤱捦㝡㍦晦昵昸㜹晥㔶㥤搱晥㝤㈰㠹㘷挰ㄴ㍣㠸愲㐳挹㠶昶㐵㔴昸ぢ摤㤴搲㤱改昶户㕦㉢㑥挱㌵愱㠶㠷ㅥ㠲摣㑡㘴㑥ㅤㄶ㡥慦㑦㔶〳愸搱㌶挵敦㘱ㄷて㈱〷敤慣ㄵ㘷昷〰㐵㐱昷攲㜱晢戸㘵晥㍢㤸〳攷㜹〵ㅡ戲㄰ㄲ㤱摢づ挲㤸㌷㡥攲〶摢㔲摤㔸っ㈱㤷晢㌳㌶挲摤戹㌱ㄲ晢ㄷ㜸昴㘶捣</t>
  </si>
  <si>
    <t>CB_Block_7.4.0.0:1</t>
  </si>
  <si>
    <t>Decisioneering:7.4.0.0</t>
  </si>
  <si>
    <t>经营成本敏感度</t>
    <phoneticPr fontId="6" type="noConversion"/>
  </si>
  <si>
    <t>出租率b1敏感度</t>
    <phoneticPr fontId="6" type="noConversion"/>
  </si>
  <si>
    <t>出租率b2敏感度</t>
    <phoneticPr fontId="6" type="noConversion"/>
  </si>
  <si>
    <t>努力成本敏感度</t>
    <phoneticPr fontId="6" type="noConversion"/>
  </si>
  <si>
    <r>
      <t xml:space="preserve"> </t>
    </r>
    <r>
      <rPr>
        <sz val="11"/>
        <color theme="1"/>
        <rFont val="宋体"/>
        <family val="3"/>
        <charset val="134"/>
        <scheme val="minor"/>
      </rPr>
      <t xml:space="preserve">                                     </t>
    </r>
    <phoneticPr fontId="6" type="noConversion"/>
  </si>
  <si>
    <t>超额收益分享率</t>
    <phoneticPr fontId="6" type="noConversion"/>
  </si>
  <si>
    <t>最低运营保证金</t>
    <phoneticPr fontId="6" type="noConversion"/>
  </si>
  <si>
    <t>敏感度</t>
    <phoneticPr fontId="6" type="noConversion"/>
  </si>
  <si>
    <t>动态投资回收期</t>
    <phoneticPr fontId="6" type="noConversion"/>
  </si>
  <si>
    <t>出现正值时点的折现值</t>
    <phoneticPr fontId="6" type="noConversion"/>
  </si>
  <si>
    <t>CB_Block_0</t>
    <phoneticPr fontId="6" type="noConversion"/>
  </si>
  <si>
    <t>㜸〱敤㕣㕤㙣ㅣ挷㝤扦搹扢㍤摥ㅥ㐹㤱ㄶ㘵挹㜲ㅣ㥢㠹攳搸㌱㔵㐶㤴慣㍡㜶慢捡晣搰㔷㑣㐹㤴㐹挹㜱昳㜱㕡摥捤㡡㙢摤敥㔲扢㝢㤴㘸㉢㠹ち攴㈱㠵㤳㠷ㄸ㠱㔱ㅢ㙥攲㌸㑤㠰ㄶ㠵㠳〰愹㥢戴㜹㈹㔰愰㐱攱〰㉤㤰㍥ㄴ攸㠳ㅢ搴㈹㡡ㄴ㠵㠰扥攴㈱㐰晡晢捤敥摥敤摤昱㤶昴搹㙥改㠲㉢摦㥦戳㌳戳戳㌳晦敦昹晦㘷㥤ㄳ戹㕣敥㌷戸昸㤷㔷㠱㠵扢ㄶ搷㠳㔰㍡㤳戳㕥扤㉥慢愱敤戹挱攴戴敦㥢敢昳㜶㄰收搱愱㔸戱搱ㅥ攸㤵挰㝥㐶㤶㉡㙢搲て搰㐹捦攵㑡㈵㐳㐳㍢〷攱㙦㌴戹㌱昸搴㔰〱㘰㘹㜶收摣昲搳ㄸ㜵㌱昴㝣㜹㘰晣㘲昴散搱愹愹挹愹挹㠷づㅦ㍡㍣㜹昰挰昸㙣愳ㅥ㌶㝣㜹搴㤵㡤搰㌷敢〷挶ㄷㅡ换㜵扢晡戸㕣㕦昲慥㐸昷愸㕣㍥㜸㜸搹㝣攸ㄳ㔳てㅤ㌹㘲㍤昲挸㈷㠶昰敡摣搹搹㤹〵㕦㕡挱扢㌴愶捥㈹㍦㌴㈷慢㌶搷㈶愵㙦扢㤷㈷㘷㘷昰㕦㙡晥戸㝢㜸㜲㜱㐵捡㤰慦㤶扥㜴慢㌲㌰昰攰愰㌳ㅤ〴つ㘷㤵挸㌳㥣ㄳ㔸㙡搵っ㐲摤㤹㤵昵扡攱㈴愳㤶㥣㜳挰㕤摤㕣ㅦ㜲ㄶ愵ㅢ搸愱扤㘶㠷敢㐵㘷〹〳搵㠶㥤ぢ㠱㝣挲㜴㉦换戳愶㈳㜵攷㘴挳慥ㄵ愲㉢㤷扦㍦ㄹ㈲㍤㌱戵晣挹改挰㤹㕤㌱㝤㌵愳㠰㠸挹攸㝢挲慦戶昷扤户昷戸㥣扡㝡〳挷扣慦㜷㍦戴㕣㌴晤㘶捦㠹摥㍤攳挵户捦攰攳扤晢愷㜰搴晥捣挷㝡㍦愳㔰搹摥㕢っ挶晣慤㌰㡡挵ㄸ㐵㠲〱㠲ㄲ〱〹㘸㤴〹〶〹㠶〰㐴攱扦㈱㈵改〷搹愴㔵㑣慤戲慣㔵慡㕡愵愶㔵愴㔶戱戴捡㘵慤戲愲㔵㙣慤昲戴㔶戹㠲㍥挹㔵ㅡㄸ搰攲敢换㈳㑦晤攴搱昳㥦㥥㝦㘱晥昹ㅦ攴扥㜷晣㤷㐳扢搰改㝣㍣愹㌹摦扣〶㔶㙢㜱昱愱挹㠳晣户戹㔴㐰㈸慣㈳搶挳搶搴㔴敤挸㐱昳戰愹㜳㔹ㄹ挴㙦㘳㤴㔱昴ㅤ戲㥥戴摤㥡㜷㑤搱敥慥ㄹ㌳㤰㉤挴㑤挴㙤㌳㕥挳慤〵ㅦ搸戸㜱㌱㌴㐳㜹㘷㘷㕢㙢㤰慥挷ㄶ㈱㔶㌲㔰敦扢扢昳戱㡢㘶扤㈱愷慦摢㔱昳〷㍢㥡㥤〵摦㕢敥摤㝡挲㤷㔷㥢慤㕤㌳㥡㠶㔲㕢㔳㘳㜷慤㌲㙡㡡收㌵㍥扢攲〵搲㔵搳㥢㜰ㄶ散敡ㄵ改㉦㑡慡㐴㔹㔳㑢扤㥤㑤戱搴㑦㥣㜳戱㔰㐸㙢敤挳改㕡敢昸昵㄰挲㉣㙢㤸敦慡昴挳昵㈵㜳戹㉥昷戶㜵㠹摥㠹㠶晤㙤搵㈷扣㙡㈳㤸昵摣搰昷敡敤㉤搳戵㌵ㄳ㥡愶㜶挶慢挹㐲㈱愷㤴〲ㄴ㙥㍥㉦㐴敥挱摥戲愰〸㤱㈲㌱〵昹㡥㜶戶㥢㝣〲慢挳㉡敡㤲㍣愹㝤㘴㤳挱㌸㕦愵㘳㌲㈴㌰戵㈶摡て扥昴㠱㑤㠶㙤㔲敥扤敤慣㘹㘳昱敡㡦慦㐹㌷㍣㘵扡戵扡昴㌳慤㥦攰㡣㡣ㄱ〰晤ㄶㄴ㐲㑦散搱搴㠹敢㘲㕤扦㘶搷挲㤵攲㡡戴㉦慦㠴愸㠳㠵㉣㤵㠸摡慥换戸つ㔵挶㙥㠲㌱㠰㜲㌹㔷摣挳㑥挵㌲慥㥣㑥敤㤴㈱换㙤㡡㥣捦戵挹昲㤰㜵挲慥㠷㌲㔲捡㈳ㄶ㈸ㄲ㔹㌵㐵扥㘱戲愸㙦㔶㈳㠳戱挷㥡〵㤷㥡戶ㅢ慥户攴戶㑢㑡㈲㈶摡搱〵摢㑥ㄷ㔰ㄵ戴敢㠳っ㔹〳搳㜴㘸㠳散捥㈹㈶愲ㄸ㘴㔸㜶㡣摣捥㘴散㥦愱㈳搰㍦捤㠴散㝤戰户㡥㈰戳㜷㌳㈹ㅦ敡㈹㡦㍢摡㙣㈳㕦㍥搲㘶户〳㜱挶㕥㠲㝤〴㜷㄰散〷㄰扦㠰㠶愳㤶㐳戹晤㌲㍥㠰㝢攳㉥㠲て〲㐰㍦ㄹ搴㌹戱慡愲て戵ㄵ㍦㤲晤㠶攱㈷㉢愷㌸㔲㐵昴㡣㥢㝥收戰愳〸ㅤ㝢㥤摢挳搶ㄶ㤴㡤晤㘸㙦摥㑣㉦㠷ㅣ㤹搱㌵扤搶㑤扡愶ㄱ挱慥㝤摡慤㝢昰愸㌱㑥昰㈱㠰戲昱㘱㐲ㄸㄷ㍡扣㕢昳攸改㔲扥㉦摣愲挸ㄹ敡搳挰挷㡣捣㉤㐰㠶㤲敢摡扥散昸搰㜴〷㈷慣昷扤て㝤愰户㝣挷㐴敦戰㥢㍢㜶㠷昱愲户改㐵摦ぢ昱ㄲ晦搲搳挶摣㠷㘶攳愳〴昷〳㜴搸ㄸ敥扥摦㙥愴㐰戹挵㑥㡡㜲扢ㄹ㜵㔱㕥敥搲晡慡㔴ㄶ㘸挸㕡㌲晤换㌲㐴〴攳昴ㅣ㝣㘱捦昷㘵ㅤ㥢摡㥡慡攰晥㘵㕦㝢㘵㜰挲昷ㅣ搶敦昸挸挱晢挲㌰ㄴち㕡㍥搷攱㈳㘷昸㥡愹㤸㔳㡡㜳㘸㠳て昷㔶ㄲ愹㠷摡搹㡢捦㘵敦㉦㜷㌴㐹ㅦ㥡攴㘳㐰慢昱㈰〰戴㠴昸愷㥥ㅡ攵〰扢晤㤶敡搶敥戱㌲挲㤷戱㍢改㠸㈱㜶改㤱挱㈸㘰㍢㠳昸㐱㌰散㉣摡㑥㔳㔹っ㍡ぢ搲慦㈲戶㘰搷㘵㌹ち换㔲搵散攸㡡昷㠹慥挸攷扢昶搳ㄹ昱㌵挵㈷ㅤ㕡㈲㔳摡㌳ㅢ㌳昶攲㉤愶㘲ㄸ㤲㑡㈵㈳㌴搴搴㐰攴㍣昶摤㔱㌱㝤愸㤸㡦〳㜱挶㐱㠲㈹㠲㐳〰晡㑦愱㘹戶㡡㜸愶挳〶搶ㄸ搲慥㔴㜲㈵㤲㐱㠵〸摦攸愹慣㡥昰㌵扦㑤昰㌰㐰㠷晢挳〰㘴〶㈳㉡㤲愷ㄸ㔱愵㌱慣㡢戶扣㐶ㅥ搸㘵㈱戱㌴摢〸㐲捦㘱㘶㘹搸㥡昳捥㝡攱㥣ㅤ慣㈲ㄳ㌵㘶挵㠵㈷㔷愴ぢ敥昲攱晢㜴搴㜹慢慢戲㘶㔸㡢㕥〳慡敤昴摣㜶搸㤸〳ㅤ昰㈵搵摥㕣ㄳ戸晡摢ㅦ㘳〸〱㑣慢㜸㉢愳戱㕢㡡㝥㜳搳㌷搲挲攸㤲ㅤ搶攵愰ㄵ〹ㅤ换㈵ぢ㔸㐴收愰㌶㘰㉤慤昸㔲捥つ㕢㈷㝤扢㔶户㕤㐹㘲挰挷㘴戲㙥㕥㕥㐶㤶㘰挱㘳づ搰㜳㠷慤㈵摦㜴㠳㔵㤳〹挵昵摤㙤㜷㉡㉤愲㕢㌳戶ㅢ攰㌵㡡㡡㉣㡦㔸㡢㉢摥㌵㘴㙣ㅢ㡥㝢搲㕣つ戶〵㔵挸昴搱愵㐸㈳㌴愱㘹愲愴㤵晡愵て㌷攴戹ㅣ㘵慦㐰愰㘸㤵搳ㄹ㌳捦戰摥昴敢攳ㅣつ晤㜴捥㘹〸搹愳㘶㘵㍥㔳ぢ㔳㔲㡤㐷昸捣愳〰㥦㍣㜹攱㜴㉢㌳昷㡥㜲搶㍡愳晣ㄹ㍡㕥戱㐵㌳ㄱ挲ㄸ摤慥㠸㔵㔸㐷捥㠱〴㠲攲扣敢㘴扦戲愵晡㤰晢㜶戵㡡㈷㤰㐹ㅡ戲收捤㘵㔹㐷㍥摡㌱挳㕤搱つ摤㔸挷慣〷㜱摢慣攷㌸㈶㔹㡢㙣戹㔸㌵挹挱搳㡤搰㍢㘳扢㠶〵愰昸㉦慥㌲慦愳捡扣慥慡㠶慣㈷㤸ㅡ㔴㘵㡥攵㕤㌶㝤㍢㕣㜱散㙡㠹㌷㑣摦㙤ぢ㥥㠴㤰㔳昳㈶㔷愲㌳挶㍢扣昹ぢ㜰搹㠲㐹㤰㝢ㄲ㝡㤴愸㈳昹挱戹㥡㈸攲㥦攸㌳戰〴〵愳㈲愵挶敦㘲㌴㕤㥤㡥㠰捡㔱搷慤攴っ挶慤㉦愲㈶㔲㐲愴㝡〶㡢㈰㉡㤸㔲昲っ㜱ㄷ慤ぢ慥ㅤ㠲㝡愴搸〹㍢㥣ぢ㐰㜲〰ㄴ搵昶昶㑥㐵搵搴㐳ㄳ㑤慢㜰㑦㜷㔳㥢㤹戸扢扢㍤㙤㌷㍥戲㐱㜳㘴㔱㔲㠶㘴戳㑥捡戲㙣㌰挷敤㘴㙡㠴㌲摣㠹戵ㄱ㔹㘱搳ㄶ摥愹㐵摥㠱㘱㔲㍣㤳㌳㝥て愳攰㔴ち㙤㤴㜱っ㘵㠶㙥ㄹ户捦㘶㤱㔴搶㠶㝥㐰㤹戶㉡慡ㅢ㡥搳㠲愷㜱昴愴㈶换昱ㅤ㘴㝣㔷㕣㍣搷〸摢㕡捣敢㘳㜱换㜴扤㝥捥㠵愷㔰㌵晤摡㌶ㄱ㙢㈲㠷〹㜰愱㈴戴㕦て〰愳攰㑡〹㘳㉣㡡㑣㡤㘴挴㠲㈱㡡㄰戰㔴㔶㤵ㅥ摡㌰㔱摤慣㉥昱敥㡣㌴㕤㐵㠱挵戰㌶㈷搷㤴㉢搶昲收挷搴〳捤ㅤ愳搲愵㠶㌵扤ㅣ挰慣㠷搴攵㜱㐹〹戹㘱㍤挱搰ㄴづ㌲㐰昵挶愵㠵㙡㠸昴㙥㜳〰敥づ戶て㜵㠰㤱㈸㝤㐲て㡤㕡戴㤸挱戸敤㡢愰晣昴㐹㔱㈸㔳㑢㕤晦㜵㑣扣昴㈲慦㍦㍤㤶㑢ち戱戳挷㤴㔷㠶〷〱攲愶戳㤳㤴愲戱㈴㘹ㅥ㘹㌷愵戸㠶㤲㍡扡ㄹ挳㜴晢晣㄰㈷㜹㤸捦ㅡ愱搸搴㜱搶㉤戴㘱㔱敢敢扢慣搳㙥戵摥愸㐹㘵㡥ㄳ㝤慤慣昲戶愰㤷㍡〶ㄸ㐹㔳〶㕥㘲愴㥣挶㜶㡡㑢㈶㤱晡昷扤㡤挷昰戸㔲㜴ㄸ㈳㌲㝦㑣㐲㘶㠴收㔴㔲慣敢慣〲㝤挴摤慤㐳っ敡〰ㅤ㔴㕡㔷ㄵ㜵搹㍣捥攴㌵㌳挹㑡摡㔲摤收扤㜹㡦㝥㝢慡敡㤴ㅤ㔵㙤ぢㅡ㘱㥤㤱挲㉢ㄶ攱㤰昴㈹ㅤㅣ〴摡㑥晤挹摤晡㘲晣ㄷ挶㐵㔱㐰㌰捦换㥤㔰づ㔸㠵㈰搱改搶㕡㥥户㘰〶㤸摥户㌱〳㈰㤸ち愶㔳㡢㥥㤱㤳㌳㠷昲收㑥捥㍤攸㤵㤱㈵㑤㈷㔴㤹愷ㅣ㐳搰ㅥ㐴㠳㌴㜱㌳扤攴挱〸㠵㝢搴攱戰攴㝣攲㠴㠳㙤㤰攷敦敤愸㕣㌰㐳ㅣ㠱㜱昷㜷㔴㑦搷㙡㜴㜹ㄱ愳摢ㄶ㔴挵昱㡤挸㈵摤搳㜱㌰㑢慤㠹㍥摥扤ㅤつ昱㠱挱㐳㜳㤳愷捣戰扡戲ㄸ慥㐷㠷户晡㘵〹晤慦ㄱ㤳搸昰敤昴㥢ぢ㉥て愳慥ㄱ昷攵㉢慥㜷捤㔵昳搲〳㥥晣愳㈷㙢っっ㜰㤲攵摣㙦昰㑦㕤㕡㑥晦㉢㡣戸㤵㘹㜳㠰㔶㤰㠴攳愸㉢搲〶攳㈸㘷昰〹晣昷收挹〱昲挹㥥づ㍥㔱㡡㘰㠷㔱摣换敦ㅡ愳㠸ㅦ㠱慣㘴㤶㘸㕢づ㥣㝦ㄷ愲㉦㝥㠸ㅡㄲㅣ昷戱ㅡ搱㍦㠴㔲〶改㤴㈲㡦㡦㜹昰㔰挸晦ㅦ㉡㈵搲扣愱㌸晤㉦〸戳昸换㑥ㄲ摤㑤ㄲ扤摥㐵㈲挱愳㈰㑡㝥ㅦ㐷㈱戹㜴愶㘸摦㔶㌲㥣㙢摡搹㠴扥攷㠷㝥晦て㌷愱㘷㘲收㔰㍥ㅡ搲㙤昷攱扥改㈲攴扢㕣〴㈶昰㤵㡢㜰ㄶ〵挱㑣㝥攴㈲挴㜱㤰〵㔴㙣敥㈲㌰扦㤷攱〸愶搲慤愹搰〶㜷㘰㝢ㅤ挶挸㑥攱昰慤っ㤰搳㠷搱ち㘶ㄱ㤵摡搷㕤扤㘰晡愶戳㕦搵㥦昴㈵㡣㤹扦㠴搳摣敡ㄱ㍥㜱攷㠶㉤敡愱つ攲ㄵ㐹愴㝤㈷愶戲戵㌳散愰㔴㜴㐵㈱㝣㔱ㄲ挵㜷㄰㉤ㄱ摣㌷攴㥥摤昳摡挹㝦㝤收㑢挷㜸㘲㉤收㔵晤㐱㤴晢㐹摢搳㥦㐰㘲㌷㜵㔸攴㜶㝥㥣㜳〶㥦㈹搹慢㜵㌹㘳晡捡ぢちっ㈷㈹㐶㡣㤷㘲捣㠸昹戶㠳㡢㠹戳て㤱㡢㌹搹ㄱ昲㔴ㅦ㌷愹㌰攱㘴㙡攲㉡慥㤷愴づ㐵㑦㐳搶愷户愹㝦て愶攸㙤㑥愴摤㑢攴慥㤳㤷㄰慦㜵摡扡㈳戴㜵搱㐶㠶愹晦㐴㑢㈱〷㐱づ㐹㙦㘴㜸㈸㐰㘹愹㐵ㄴ㜴收晡㌲戲㙢㥤㘹㕥挶〳㜶㤴㠰㙣ㅥ晣敢昳㐳ㄶ㘰ㄱ㔴㑣攲昱晤敥㘸改㡢㈶愶㠹改㕡攵搳㉣愱愰㌶㉦慣㤸㑡㙡摢㍣ㅤ敥㙡户ㅣ㡥攲㑢㠶㥤㈸昹ㄶ〹戶敥㌰搶㔶㜶㡥扢つ㥣晥㠰㥤㈹㉡㠳攱敥㘶㌵㌶愴㉡㑦ㄷ㜵㉤㐷㔵㠴㈳㔱戱昹搰㘰摣〴㥢攵敥挷慥ㄴ〹㐰㝥㉤挴昶㠹搶搰户㜷戶搰挶戹〳㔸㈰㝦昰扦敥捥㄰㙣扣㤵ㄲ〳つ扢愵㕥愵攸㠸昸㐵㍣愲扣㝣㘱戴㡡㝣㤷㄰捣㔳㈷㤲㤵搷扡散㍦㌳搸㑡戲㥥㘴㙦愶戲摢散晦㔳愸搸搴晥㡢㐷昸㉣㝥挶敦挷〵摥攸捣愱㙣㥡戶㈱㐶㄰搹㐶〲㐷㙤㡣つ㔵㘴摡㍢㉡㉤攲〳搶愸㔹㘹㜰挴扤ち㥤挷㈳㥡捦搲户ㅤ散愹〰㤹ㅦ搲扦〳ㄵ搴昳昹㜶扤挵搱㜸ㄵ㍦〳戰攷㡣㕤昵扤挰戳挲昱㐵㈴㝥挷昹晤㤹〵㥦㘷㕡㝣扢㔳愹摤ぢ㑣っ㝤づ捦㥣㍤〷㠵㝤㔶㠶敦㔶㍥㤲搹㠵慤㘵㌳昸㉤搲㘸㉡挵㐴敢㄰摣㘶㥤㙦㤸㜵㝣扥㝡づ戱捥㤰㔵摢挲搸㐵ㄱ攷捥㔳ㅡ㐴ㅤ捥㘹㍤㡥㜸㤰慣㑦㈲㐱愶㤶昰改捦ㄲ慦㥤㌸㘸敦ㅢ慦㉤㘰捦晥㘲㙥㘵晤㕢愰改搶摥搲捥㌲㝣㈷扦㑡㉥ㅢ㤷〸攱㝣㈳㔰ㄷ〹㠶㠹〲挹挲㥦晥ㄸ挰搶挳戶㝣挷ㄸ戸㍦晥搴㥢攱戱㠹㍡㠲㙡㕢挸㡢㉦攳㔱愱㘲㝦㈸ㄸ㔵摥㈵扦㌹ㄴ㈸愰攲㘵㉣㤶㘲㠱㜲慥㈸〱㝡昳晡㑢ㅢ昱晡㘸愲愶〵㜷ㅥ㘴搲戲㜸ㄱㅤ㠹挴〸ㄹ㉢慣〳㌲搴づ〳㘵㈳㜹〲攵㥣攰づ㐳㑤攴〵㍣搰㥣挸ㄵ搴昶㥥挸搷㌷㥡㠸愰㙦挰昵戵㡤㍦㥡搸ㄶ挳㘵㤳㐷戰㑡㜰ㄵ㘰㠴捡㤲ㅡ愸ㄸ㈵ㅣ㝥㐴㝡攱晡㠷昸敦㥢挷㝥晡〶慦晦㍣㈶㤴㝡㐴㔳摢攰㠲敡㔱㑤晥慢改挹㠷愸敤㍤昹攷㌶㥡晣㈸㌵㈷㘷㘲慣〱っ攷挵㈵晣㔱㡢戹㠶〲昱挸摦愸〹挰〸㡣㜱㥤㘰㥤攰ㄹ㠲㘷〹㙥㄰㝣㥥攰ぢ〰㘵愱愸捦摢㌴扥㐷挹〵敡㐵㌷㔱挰㡢㐸ㅤ昵愲㍦㐰㈱㜹㤱㑥㘴㘵㝣㈳愴㕣㉣㥥愷攴㘴㡡㔱㍣户ㄸㄹ搶㤲ㄳ〷㜲户㠵㝡挱㤲㤸㜳散㘹ㄵ㡡㝤ㅥㄴ㄰㕦㐸愸㜸敡㔴昲〱㤶ㄶ愷慤挰㐵㤱㔳㑢㘶㈳㈲挵攷㤳捥摦㝦扤ㄵ㜵㐵〳㉥戰㕡搴㤹㑣愹㍡摦㐸㍡ㅦ挲挷㕤慡㑦㑥㡢晥攴摥㑣㍡㤳㜹㔵攷㘷㤳捥扦㍣戴扦搹㌹㘱摡㘸㘴㥤ㅣ㤵攱㉥慢つ㐴敡㐳㙦敥换㜵㡢㈶㜸搰㡡慡愹㝣㔵昶戹慥㡣昰㄰捥㤴昸昸搴㝡ㅥ㐷愴㜰㤲〴㝡㍡晡㍦㉥㥣挶搱愹㌹㌳㌴昱㈵昵ㅡ昲搵扥愱敥昸㜰搱㍡攷愳㘲挰㍡ㅤ㘰㕢㔶摢㔶㉣〲㡦愲㄰攱㜷㤳戸㝥㠶昷搹挲㐷㤲㘷搳㜸ㄴ愵㍦晢愳㜲㌳〵戱㥥㔰㌶㜷戳挵㌳挶㤷㐱ㅣ愸㔲㐰ㄶ㡣㍦〴㡣㜲㌹㍣昴㥣ㅢ愵戲㔰挲晤ㅣㅢ扥㐲昰㔵㠰戲㑥㝤昱㍢扤摤㑥敥㉡㤳敦攴㤱㌵㙣晢㈰晥㌸㍥㜰㕦㈷㠶昲昸晦㝢攸捡㐷㉥㘸㡦昶㌷ㄶ㤹㠱敥慤晡昹㔸攱㍢ㄸ㠷㐸㘸㈵㈳㌸㈲戵㔷㔹㔰㉢㜲戹攲㉡挶攷㍢攸晤㤶戴扣愰愶㔴つ慢㜱挳㕥㔴㤴〵㜵愷慡昶攲敡㝤慡㥡摡㔴㔵扢㜱昵〳愸㈸㈱昷㐹つ慢ㅡ㥣戸㠱搱㉦攳敢〰㠲㝡㔷㌵㕤㠹㥢㘸ㅦ捡攲㈶㈰㠵戰昸〲㠰昱ㅦ慦㝥改ㄷ㝦昱摣㕢㌷㝦慣〹ㅢ摤㔴㠰㍥㉤扤挶ㅦ戱敢㡢〰㜹〴摥㐵㉣晢㘵攳㈵㍥㑣㌲㉢㤰ㅢ愵扥㔶戴㝥㤹㜵㝦㑣昰つ㠰戲㑥ㅥ搹㌲戳ㄲ㡢㝤㝡ㄷ摦挴愳㠲ㅣ挸㌱㡣㔷攲〲㙦〴搹㑦㈱愲ㄲ㈳㠲㐶戲愴ㄵ〵㔹㔲㌵㝣㉥㙥㌸慡ㅡ㠴㈰㥢慡㠶捦挶つ㌴挱挶㥦〰㡣㄰戵㐳昸つ晣愳㈶㜲㕦搳摦搲扥㔵㜸㑢扢㔲戸㤵㥢〲㙥愶昰戵㠸㈰挶戸㙡攳㍢〰㠲㠸㔲㔳晡㙥㕣㔰㔳㈲㤶搴ぢ㥥敡㤸ㄲ㌱愷ㅡ㍥搵㌱㈵㘲㔳㌵㍣㤹㥥搲㥦㜱㔰戵㜴ㄴ摡㑤敢㉢愸㔱ㄴ昹㜳ㄴ㠶昳㈳㥣㍤晤〶敤扡愸㕥慡㕤扡昴慢㤱挲昸㥤㠵㑦㍤㌶昴攲㥢㝦晦昳攷㝦昶㤹愳晦晥敢㤷㕦晥搹扦㍤晦挶慦㝦扣㝣昴敦㕥㝤昵㙦㍦昹捤㌷㝥扥摢㝡㐵㝢晤㔷昳慦摣㤸扡㜲攳慡㜵攱挱㤳㌷㥥㝡晡晣搴挲㙤ㄳ昹晣挰挰晤㘳㍦戹攳㠱搱㥢㔷㝦㈸晥收㥦昷戹㐲㉤ㄷ㉦㘸㥦〶㤷慤愶昱ㅡち㤸〶㘷晣㥥㑥㠳换㔵㠸㍡ㅦ㈳㙡〶ㄵ㈵挴㜶㌸〱搵戰搰摥㌰昸㍦慣㤵昸ぢ</t>
    <phoneticPr fontId="6" type="noConversion"/>
  </si>
  <si>
    <t>Decisioneering:7.0.0.0</t>
    <phoneticPr fontId="6" type="noConversion"/>
  </si>
  <si>
    <t>CB_Block_0</t>
    <phoneticPr fontId="6" type="noConversion"/>
  </si>
  <si>
    <t>㜸〱敤㕣㕢㙣ㅣ搷㜹摥㌳摣㕤敥㉣㐹㤱ㄶ攵㡢ㄴ㐷㘶攲㌸扥㔰愵㐵挹慡攳㌴慡挲㡢㈹挹愱㐴㕡愴㘴ㅢ戹慣㠶扢㘷挴戱㜶㘶攸㤹㔹㑡㜴つ㔸㐸㥤㈶㠵敢ㄸ㐸摡㈰㑥㥣㌶㌰㡡〰㝤改攵愱㘹㉥㝥〹ㄲ挰㐱㘲㈳㜹㐸㠱〶挸㠳ㄳ㌴〹㠲ㄶ㠵㠰扥攴㈱㐰晡㝤㘷㘶㜶㘷㜶戹㐳㝡㙤户㜴挱㈳敦捦㌳攷㌶攷㥣晦㝡晥晦㡣㜳㈲㤷换晤ㅥ㠹㝦㤹昲捣摣扡戴攱〷搲㥥㤸㜱敢㜵㔹つ㉣搷昱㈷愶㍣捦搸㤸户晣愰てつ㡡ㄵぢ昵㝥愱攲㕢㑦捡㔲㘵㕤㝡㍥ㅡㄵ㜲戹㔲㐹搷㔰捦㐱昸ㅢ㠹ㅦ㜴昶ㅡ捣〳㉣捦㑣㉦慣㍣㡥㔱㤷〲搷㤳㠷挶㉥㠴㝤㡦㑦㑥㑥㑣㑥摣㜷昴挸搱㠹挳㠷挶㘶ㅡ昵愰攱挹攳㡥㙣〴㥥㔱㍦㌴戶搸㔸愹㕢搵㡦挸㡤㘵昷戲㜴㡥换㤵挳㐷㔷㡣晢㍥㌰㜹摦戱㘳收〳て㝣㘰㄰慦捥㥤㥤㤹㕥昴愴改扦㐵㘳ㄶ㌸攵晢㘶㘵搵攲摡愴昴㉣攷搲挴捣㌴晥㑢捣ㅦ㑦昷㑦㉣慤㑡ㄹ昰搵搲㤳㑥㔵晡㍡㍡づ搸㔳扥摦戰搷戸㜹扡㍤㠷愵㔶つ㍦㈸搸㌳戲㕥搷敤㜸搴㤲扤㠰扤慢ㅢㅢ㠳昶㤲㜴㝣㉢戰搶慤㘰愳㘸㉦㘳愰摡㤰㝤摥㤷攷っ攷㤲㍣㙢搸戲㘰㥦㙣㔸戵㝣㤸㜲㝤㜷挶㐳㈴㈷愶㤶㍦㌱攵摢㌳慢㠶愷㘶攴㜳㘳㌲摡捥㜹搵㜴摢摢扢㡦换愹慢㌷㜰捣㍢扡户㐳捤〵挳㙢戶ㅣ敦摥㌲㕡㝣㝡〶昷㜶㙦㥦搸愳㜴㥦扢扢昷㔱㕢㤹㙥㉤〶㈲晡㔶㍢㡡挵攸㐵㠲㝥㠲ㄲ〱ㄱ愸㤷〹〶〸〶〱㐴晥扦挱㈵挹㡥慣搲㉡㠶㔶㔹搱㉡㔵慤㔲搳㉡㔲慢㤸㕡攵㤲㔶㔹搵㉡㤶㔶㜹㕣慢㕣㐶㥢㌸㤵晡晢戵㈸晤昰摦づ晣攸㐳㘳摦㥤㝢敥愲㝦昰㤵搹㈷㍦㌱戸〷㡤ㅥ㡥㈶㌵敢ㄹ㔷㐰㙡㉤㉡㍥㌲㜱㤸晦戶收ち㌰㠵㜹捣扣摦㥣㥣慣ㅤ㍢㙣ㅣ㌵ち㕣㔶〶昲㔳㠴㌲㠲戶㠳收㈳㤶㔳㜳慦㈸摣摤㍡㙤昸戲戵㜱攳㔱摤戴摢㜰㙡晥扢㌶慦㕣ち㡣㐰ㅥ㘸慦㙢つ搲搱㙤〹㙣㈵㝤昵扥㠳敤摤㉥ㄸ昵㠶㥣扡㙡㠵搵敦㙥慢戶ㄷ㍤㜷愵㝢敤㥣㈷㥦㘸搶㜶捣㘸ち㐲㙤㕤㡤摤戱捡戰㉡㥣搷搸捣慡敢㑢㐷㑤㙦摣㕥戴慡㤷愵户㈴㈹ㄲ㘵㑤㉤昵㐶㔶㐵㕣㍦扥攰㘰愱攰搶摡㝢㤳愵收㠳㔷〳㌰戳慣㘱扥㙢搲ぢ㌶㤶㡤㤵扡扣㈹搵㈴㝣㈷㉡昶愷㡡攷摣㙡挳㥦㜱㥤挰㜳敢改㥡愹摡扡〱㐹㔳㍢攳搶㘴㍥㥦㔳㐲〱〲户慦㑦㠸摣㍤摤㜹㐱㈱㈲㠱㘲㌲昲㉤㘹戲㥢㌸㠷搵㘱ㄵ㜵㐹㥡搴摥户挵㘰㥣慦㤲㌱ㄹㅣ㤸㔸ㄳ昵〷㕦㝡搷ㄶ挳㌶㌱昷昶㌶搶戴搱㘸昵て慥㑢㈷㌸㘵㌸戵扡昴㌲戵㥦攰㡣昴㘱㠰挲㜵〸㠴慥扢㐷㔵㈷慥㡡㡤挲ㄵ慢ㄶ慣ㄶ㔷愵㜵㘹㌵㐰ㄹ㌴㘴愹挴慤敤㐸晡つ㈸搲昷ㄲ㡣〲㤴换戹攲㍥㌶㉡㤶㤱㜲〵㑡愷っ㕥㑥〹㜲昶㑢昱昲愰㌹㘷搵〳ㄹち攵㘱ㄳㄸ〹戵㥡㐲摦㄰㐹搴㌳慡愱挲搸㘷捥㠰㑡つ换〹㌶㕡㝣摢挱㈵㈱ㄱ敤捡㠲ㅤ㈷ぢ㈸ち搲昲㈰㠳搷㐰㌴㙤搲㈰扢㜱㠲㠸挸〶ㄹ㥡ㅤ㈳愷㠹㡣敤㌳㘴〴摡㈷㠹㤰慤て㜷㤷ㄱ㈴昶㑥㈲㘵愷慥晣戸㉢捤㌶戳攵㐳㘹㜶㈳㌶㑥扦㠹攰㘶㠲㕢〸昶〳㠸㕦㐱挲㔱捡㈱㥦㑥晡扢昰慣摦㑡昰㙥〰挸㈷㥤㌲㈷ㄲ㔵戴愱戶㘳㐷戲摤㄰散㘴㘵ㄴ㠷愲㠸㤶㜱搳捥ㅣ戲ㄵ愲㈳慢㜳㘷攸摡扣搲戱敦敦㑥㥢挹攵㤰㈲㌳㥡㈶搷扡㐵搳攴㐶戰㘹㡦㝡敢㌶㜴搵挷〸摥〳㔰搶摦㑢〸攵㐲㠳㜷㝢ㄶ㍤㑤捡㜷㠴㔹ㄴㅡ㐳㍤㉡昸㠸㤰㜹〴挸㄰㜲ㅤ挷㤷㕤ㅢ㥡收攰戸昹㡥户愱て㜵攷敦〸改㙤㝡㜳㔷敦搰㕦昴〶慤攸摢挱㕥攲㘷㕤㜵捣ㅤ愸搶摦㑦㜰㈷㐰㥢㡥攱改晢㡤㝡ち㤴㔹㙣㈷㌰户㤷㕥ㄷ㘵攵㉥㙦慣㐹愵㠱〶捤㘵挳扢㈴〳㜸㌰㑥捦挲ㄶ㜶㍤㑦搶㜱愸慤愹〲㥥㕦㙥㑥ㄷ晡㜳㥥㙢戳㝣搷㐶昶摦ㄱ㡡㈱㥦搷晡㜲㙤㌶㜲㠶慤㤹昰㌹㈵㈸㠷㍡昸㘸㜷㈱㤱攸㤴㈶㉦昶换㍥㕦敥㑡㤲ㅥ㈴挹摤搸㔶晤ㅥ〰㐸〹昱慦㕤㈵捡㈱㌶晢〳搵㉣㙤戱搲挳㤷㜱㍡㘹昳㈱㜶挸㤱㠱搰㘱㍢つ晦㠱㍦㘴㉦㔹㜶㔳㔸っ搸㡢搲慢挲户㘰搵㘵㌹㜴换㔲搴散捡㡡㜷㠸慣攸敢敢㌸㑦㘷昸搷ㄴ㥤戴㐹㠹㑣㙥捦慣捣㌸㡢户㠸㡡㙥㐸ち㤵っ搷㔰㔳〲㤱昲搸㜶㔷挴昴㈰㘲敥挵挶改㠷〹㈶〹㡥〰ㄴ㕥㠳愴搹敥挶㌳ㅣ搶扦㑥㤷㜶愵㤲㉢ㄱつ捡㐵昸㙡㔷㘱㜵㡣慦昹㐳㠲晢〱摡捣ㅦ㍡㈰㌳〸㔱愱㍣㐱㠸㉡㡣㘱㕥戰攴ㄵ搲挰ㅥㄳ㠱愵㤹㠶ㅦ戸㌶㈳㑢㐳收慣㝢搶つ㘶㉤㝦つ㤱愸㔱㌳捡㍣戲㉡ㅤ㔰㤷〷摢愷慤捣㕤㕢㤳㌵摤㕣㜲ㅢ㄰㙤愷㘷㜷挲挱ㅣ摢〱㕢㔲㥤捤㌵㠱搴摢昹ㄸ㐳〸散戴昲户搲ㅢ扢㉤敦㌷て㝤挳慤ㅤ㕤戶㠲扡ㅣ㌰㐳愶㘳扥㘴㘲ㄷㄱ㌹愸昵㥢换慢㥥㤴戳㐳收㐹捦慡搵㉤㐷ㄲㄹ戰㌱ㄹ慣㥢㤷㤷㄰㈵㔸㜴ㄹ〳㜴㥤㈱㜳搹㌳ㅣ㝦捤㘰㐰㜱㘳㙦敡㐹㠵㐵ち收戴攵昸㜸㡤挲㈲昳挳收搲慡㝢〵ㄱ摢㠶敤㥣㌴搶晣ㅤ㠱ㄵㄲ㝤㤸ㄴ㙡㠴㈶㌴㑤㤴戴㔲慦昸攱㠱㍣㤷㈳敦攵〹ㄴ慥㜲〵晡捣㌳戴㌷敤晡㈸㐶㐳㍢㥤㜳ㅡ㐴昴愸㔹搸㤷㈹㠵挹愹晡〳散昳㐱㠰㠷㑥㥥㍦摤㡡捣扤愹㤸㜵㠱㕥晥っㄹ慦挸愲ㄹ〸愱㡦㙥㑦㐸㉡㉣㈳攵㠰〳㠱㜱㍥戵㤳㕦搹㔴㙤㐸㝤㝢㕡搹㌹㐴㤲〶捤㜹㘳㐵搶ㄱ㡦戶㡤㘰㑦昸㐰㌳搶㌶敡㝥㔴㌷攳摡戶㐱搲㈲㔹㉥㔵つ㔲昰㔴㈳㜰捦㔸㡥㙥〲㈸晡㡢㡡㡣慢㈸㌲慥慡愲㐱昳ㅣ㐳㠳㉡捦戱摣㑢㠶㘷〵慢戶㔵㉤昱㠱攱扢ㅤ㐱㤳㘰㜲㑡摥㌸挵㌲㘳慣捤㥡㍦て㤳捤㥦〰扡㈷㈰㐷戹㜵㐴㍦㈸㔷ㄳ㐵晣ㄳ㍤㍡㤶㈰㘰㤴愷㔴晦㄰㐶㉢愸摢ㄱ㄰㌹㉡㕤㡦敦㘰㕣㝦ㅡ㈵愱㄰㈲搶㌳㐸〴㕥挱㠴㤰愷㡢扢㘸㥥㜷慣〰搸㈳挶收慣㘰搶〷捡〱㤰㔵挷摢〳ち慢㠹㑥攳㑤慤㜰㕢㘷㔵㑡㑤ㅣ散慣㑦敡㡤昷㙤㔲ㅤ㙡㤴㠴㈲搹慡㤱搲㉣㥢捣㜱㈷愹ㅡ愱ㄴ㜷慣㙤㐴㤶摢戴戵敦㤴㈲㙦㐲㌱㈹㥡挹改㝦慣〸〵㠱摥㐸㐷搱㘷㥦㑤ㅥ㠹㠸つ㙤㠰㌲昵㔴㔸㌶ㄴ㠵〴㑦攳摡㐹㑤㤶愳㈷昰昷㥥㈸扢搰〸㔲㌵挶搵搱愸㘶慡㕥㕦㜰㘰㈵㔴つ慦戶㐳㔸ㅡ㙢ぢ㌵㡣攲捥㕥戵㝦戸扤〹㐶㡣搸㤰㘱㤱っ㍦㌰搸㄰捣㤵㠸愸搲㍡ㅢ攲㔶㌷㡢㑢㝣㍡㈳つ㐷㘱㘰㈹愸捤捡㜵㘵㠶戵㉣昹㔱搵愱㜹㕡㔴㜲㔴㌷愷㔶㝣愸昴㠰㜲㍣捡㈹〶搷捤㜳㜴㑢攱ㄲ〳挴㙥㤴㕢慣〶〸敤㌶〷攰挹㘰攷㘰〷㍢ㄲ㠶㑥㘸㥤㔱㠲ㄶ㌳〸㌷扤〸昲㑥㡦ㄸ㠵㈰㌵㔵晡慦ㄳ攲㑢㉦㌰晤摤㠹㕣㥣㠹㤸㠸攱慥っ敢〱挸㑤㐶㈶挹㐵愳㜱挰㍣㤴㙣㑡㘸つ挶㘵㌴㌱㠶㘸昲㜹〱㙥昱㌰㤶㌵㑣戶愹攳㥥㕢㘰㐱㥢搶㌷昶㤸愷㥤㙡扤㔱㤳㑡ㄵ挷戲㕡㘹攴ㅤ㠱㉦㜵〵㌰攴愶㡣㝤㠹㌶攵㌴㡥㔲㕣㌲㤱搴扢摤慤㥦㐰㜷㈵攴㌰㐶愸晡ㄸ㠰捣㜰换愹㠰㔸挷㍤〵摡㠷㝢㕢ㄷㄸ搴攵㌹㠸戴㡥㈲捡戲㜹摣挷㙢㐶㤱ㄵ户㈵㥡捤扢昳㉥㙤昶㐴搱㈹㉢㉣摡ㄱ㌸挲㍡㐳㠱㔷㉣挲ㄸ改㤱㍢㌸㐸敥㝡ㄴ摤扤晥戴㝡捣㕤〷㉡ㄴ〶〴㘳扣㍣〵攵戰慢㘰㈴ㅡ摣㕡换敡ㄶ㡣晥搲昲搶愷〰〴挳挰㌴㘸搱㌲㌴㜰㘶㤰摦摡挰戹つ慤㌲㈲愴挹㘰㉡㘳㤴愳㜰搸〳㘹攰㈶ㅥ愴㤷㕤㈸愱㘰㥦扡ㄸㄶ摦㑤ㅣ户㜱〴㜲扤㥢摡ちㄷ㡤〰搷㕦㥣晤㙤挵㔳戵ㅡ捤㕤昸攷㜶〴㔶㜱㜵㈳㌴㐷昷戵㕤捡㔲㙢愲㝤㜷㝢㕢㐵㜴㔹昰挸散挴㈹㈳愸慥㉥〵ㅢ攱挵慤㕥㐹愲昰㌲晣ㄱ㥢扥㥤㌶㜳摥攱㐵搴㜵敥㝤昹戲攳㕥㜱搴扣ち㍥㙦晤㠱㐲㜰㠵戲㥦㤳㉣攷㝥㡦㝦㉡㘹戹挲户㌱攲㜶愶捤〱㕡づㄲ㡥愳㔲㈸つ挶㤰捦愰ㄳ搸敥捤㕢〳愴㤳㝤㙤㜴愲〴挱㉥愱㌸㤷摥㌲㐲ㄱ摦〲㕡㐹㉣攱㤱ㅣ㝢晥㌵戰扥昸㈶㑡㠸㜰㍣㐷㘲愴昰ㅥ攴㌲㔰愷〴㜹㜴挵㠳ㄷ㐲晥晦㘰㈹收收㑤搹改㝦㠱㤹挵㌷摡㔱㜴㤰㈸晡㤷づㄴ〹㕥〳㔱晣晢㄰㌲㜱㉡㌰㍣晢㠶〲攱㕣搳敥〱昴㙤扦昰晢㝦㜸〰㥤㡦㠸㐳搹㘸〸戵摤㠱攷愶㠹搰搷㘱㈲㌰㜸慦㑣㠴㌳挸〸㐶昱㐳ㄳ㈱昲㠱㉣愰㘰㙢ㄳ㠱戱扤っ㐳㌰ㄱ㙡㑤戸㌵㜸〲扢挹愶㝦散ㄴ㉥摥㑡ㅦ昱㝣㈸㉤㝦〶ㅥ愹㥢㍢㡢ㄷつ捦戰昷慢昲㤳㥥㠴㌲昳㤶㜱㤳㕢㜵㘱㡦〳㥢搶愸㑥㥢昸㉡㘲㉦晢慥㍦㘵㝢昷搷㠱愹㌰㠵敥㝢㔱ㄲ挵㌷攱㈹ㄱ㍣㌷攴晥㘴摦摦㥦晣昹㤳捦㥣攰㙤戵㠸㔶ぢ昷㈰摦㑢挸㥥昶〴㠲扡㠹㡢㈲㌷昲挳㥣㌳昸㐴挹㕡慢换㘹挳㔳㔶㤰慦摢㜱㌶㈴扣〴㘱㠶挴户ㄳ㑣㑣摣㝢〸㑤捣㠹㌶㜷愷晡戰㐹戹〸㈷ㄲㄳ㔷㍥扤㌸㙣㈸扡㉡戲ㅥ慤捤挲㍦㐲ㄵ扤挱㠹愴慤㐴㥥㍡㤹㠴昸㠷㜶㕤㜷㡣扡㉥㍣挸㌰散ㅦ㑢㈹挴ㅦ㐸㈱挹㠳っ㉦〴㈸㈹㜵づ㤹挲扤〰ㄹ㤱戵昶㄰㉦晤〱扢㐲㐰㌶㉦晤昵昸ㄱぢ㜶ㄱ㔸㡣㝤昱扤㥥㘸㘹㡢挶慡㠹愱㕡㘵搳㉣㈱愳づ㉦㉣㤸㡣㑢㔳㤶捥ㄱ㤴㙥摢ㅤ挵㤷っ搹㘱攰㉤㘴散㠲㑤㕦㕢搹㝥搰㘹攰收〷昴㑣㔱㈹っ㘷㉦㡢㜱㈰㔵㌱扡戰㘹㌹㉣㈲ㅣづ戳捤㑥〳㔱ㄵ㜴㤶戳ㅦ愷㔲〴晦昸愵㄰敢挷㕢㐳摦搸㕥㐳ㅤ攷昴㘳㠱晣挱晥㍡㤸挱搸㜸㉢㌹〶ㄲ㜶㕢慤㑡攱昵昰昳攸挲㐵攷㠴摥捡慡㘷㜱っ㝦㘲捥敡搳㍡昴㍦愳搷㡡戳㉥戰㌷挳搸㈹晤晦㈸ち戶搴晦㠲戱㌷㠵挸挷愲っㅦち㡣㥦㙣ㄹ戲攱㡥挰戳㡤攰㡤㍡ㄸ敢㉡换㤰㜷㤸㕢挲挷慢㘱戵㤲攰昰㝢攵摢慦㐶㌴晢搲戶ㅤ攸㉡〰ㄹㅢ㉡㝣つ㈲愸㙢晦戴摣㡡㑦户挵㡦愲攳扥㌳㔶搵㜳㝤搷っ挶㤶㄰昴ㅤ攳户㘷㈶㙣㥥㈹昱户敤㐲敤㜶散挴攰挷搱攷散〲〴昶㔹ㄹ扣㔵戱㐸㐶ㄶ戶ㄷ挹攰㜷㐸㈳㠹昰ㄲ戵㠳㝦㠳昹㜰挳愸攳搳搵〵昸㍡〳ㄶ敤〸㘵ㄷ㝡㥣摢㙦㘸㜰敢㜰㐷敢㈳昰〷挹晡〴㠲㘳㙡〹ㅦ晤㌸昷戵㝤て搲㙤愳戵昹㙣搹㥢捦慤㕣㜸〹㌸摤摥㕢搲㈴挳㜷昲㡢攴戲㕥㈱挴愵晤ㄳ昸扢㝤〷㉤㐷ㅢ〵㥤㐷ㅦ㜴搳ㄱ㌶㕥㠷晢㙣ㅢ搱敦㡢攸㉡愶〸昰搳㡤㈸挳〷㐱㉦ㅦ㔹㔱晣㌵㤶㐵〶㐰㍥㔷慣〲㜴愷敡ㄷ㌷愳敡㤱㔸㈰ぢ㥥㌱㐸㡥㘵昱㘵㌴攴㜶㠵换〶㑢㜰搹㐲㥤㈵㤰搷攳ㅥ挸攷〴捦ㄲ㙡㈲㕦㐴㠷收㐴㉣㤴㜶㥦挸ㄷ㌶㥢㠸愰ㄵ愰ㄶ㥡ㅣ㝦㈴搶㈲㝡ㅤ搵扡㑤攰㄰戸〰挳ㄴ㡢㤴㌵挵㌰戴昰㑤㘲〶改挷搱摦搷㑦扣昶㉡搳㝦㥥㄰㑡㄰愲㉡㍤㜹ち㐲㌵昹攷㤳㤳昷㔰摡㝤昲捦㙤㌶昹ㄱ捡㐸捥㐴て〰㠶晡㐴〵㝦搴㘲ㅡ挸㜰ㅦ昹ㄳㄷ〹昰㑢捤㘲挴㐰㠹敡㝢〵ㄹ昴攵㠶慢㔶㔷㤱㠹晢ㄶ戸晥㡣㡦㝢㤴㝤挴㡢㤰昴攵ㄴ㐳㘷㙣㌱搴㡡㈵㍢昲挲敥〸搹㠰㈵昱㙢搹慥㈲扤搸㘳㠴㕦㝣㍡㐶捣愹㔳昱㤷㔳㕡ㄴ㜳〲㘱㠴ㄶ㈹改㠷ㅢ㈹晥㉣㙥晣㑦㕦㙦戹㑣㔱㠱〴敡〹ㅢ㤳捥㔴攳㑦挵㡤㡦攰慢㉣搵㈶挷ㅢ〴㑣慦挷㡤㐹㡦慡昱㌳㜱攳晦㌸戲扦搹㌸愶挳㜰攴〲㠹㈴挳搶㔵搶㝦攲ぢ敤㘱㌴㉦㤸搴㥦〳㘶㔸㑣挹愹㐲挷㜵愵㐱〷㜱ㄹ挴挳㌷搲昳戸摢㠴㉢㈰㄰戲攱晦㉡攱㌴敥㍣捤ㅡ㠱㠱㑦愰搷ㄱ㙣昶㜴昵挴捥㐵㜳挱㐳㐱扦㜹摡挷㤹慡戶愳㐸〴收㐰㍥摣摦㉤㥣昲ㄹ愶㘳㙢㍦攲㈰㤹挶㍢㈴扤㈹てㄵ㔸挹㡢㑦挶㤸捤㕤㙢搱㡣晥㌴㤰〳改〸挸㡣㝥つ㌰っ挴昰戶㜲㙥㠴晣慦㤸晢㤳慣昸㔳㠲㘷〰捡㠲捣㑥㍡㈸㝥㡡㘵扦㜹改㤹㕦晤昳戳扦扣昶戲㈶㥥㡣㕦㤳㈴㈰晤搳㙣晡ㄹ㠰㍥㌸㙥㐵㐴㝥㘵晤捦搹㤹㙦㔲㈰㌷㐲㤱愱㕥昷㉣换晥㠲攰㌹㠰㜲㠱搳摣昶㝥㜱㌵㍤敡慣捦愲慢戸㐶㠰㥦晥㝣㤴攱㐳㠱㍢昰㐷摤慤㘴ㅥ㠲攳㑦晡ㄱ攴㑣㝤扢晦㈰扥挵摦攰愲晢昰扦㈲㈹㈸㤳㍥慦㝤戰户戱㐸晥戴挶搵㙦つ㥢晤㈶挶攱扡㕡戱ㄳ㡥㐸㜵㔲搲㡡㠲㤸收㠲㠵㡢㌷昰㉤挷㔵㠵㄰挴扥慡㜰愲㡡ㄳ㈸搰㍦捦愶挴㌱昱愴晦㈵㥦㠸㕡戵㠹㝦ㄵ㘵昸㈰㠸㔷搵晤昱愸㝢晣㐲攲㕡㔵㔸㙤㉦㈴晥㔵挵㙡昲㠵㉦㜰㌰㠵㉣㘴搲晡㠸㐸㔳㌴昴㘵㘴㠶晡㠶㌹户㐷昰搳慥㡡敡挵摡挵㡢扦ㅤ捥㡦ㅤ挸㍦晡攱挱ㄷ㕥晦挱㉦㍥昷㤳㡦ㅤ晦昵敦㕥㝣昱㈷晦晥戹㔷㝦昷昲捡昱㔷㕥㝡改㝢て晤捤慢扦搸㙢㝥㔵晢晡㙦攷扦晡搴攴攵愷㥥㌰捦摦㜳昲愹挷ㅥ㝦㜸㜲昱㠶昱扥扥晥晥㍢㐷扦㝦换㕤㈳搷㥥昸㠶昸捥㑦㙦㜶㠴㕡㉥㕥㤰㥥〶㤷慤愶昱ㄵ㘴㌰つ捥昸㙤㥤〶㤷慢㌶㙡㈵摡愸㘹ㄴ㤴攰捤攰〴㔴㠵㤱慥ㄸ昸ㅦ㤸晣戲敥</t>
    <phoneticPr fontId="6" type="noConversion"/>
  </si>
  <si>
    <t>㜸〱敤㝤〹㤴ㄵ搵戵㜶ㅦ㠶㠲㙡愶挲㔹㐰〵挵㔹戱愶㕢昷ㄶ㠲捡㈴ㄲ㐵ㄴㄱㄵ㤵戶敡摥扡㠰搰㠰摤つ㠲攲㍣㤲愸㐹㕥搴㘸愲㜱㥥昳㌲ㄸ㌵敡㡢戳㘶㌴㌱敡㌳愳ㅡ攷㈱搱㐴㘳㡣戳晥摦㜷捥愹愱改戲挳捦捡㝡㙢扤昵晦戵ㄶ扢捦ㅥ扥㔳晢敥㝤敡㡣挵扤㉤愲愵愵攵㌳㕣晣换慢ㅦぢ愳づ㔹摤搹㤵戴㡦㥢戲㙣挹㤲愴摥戵㘸搹搲捥㜱㤳㍡㍡愲搵〷㉣敡散敡ぢ〳愳㙤ㄱ昴㥤晤摢㍡ㄷ㥤㤰っ㙣㕢㤹㜴㜴挲愸㝦㑢换挰㠱㘶ㅦ攸㌷搷晦慣㤴㌱㠹㌲晢㤱挰慡挵㌴㐸〶㤰っ㈴㌱㐹㕡㐹〶㤱っ㈶ㄹ㐲㌲㤴㘴ㄸ㠹㐵㌲㥣㘴㈳㤲㡤㐹㌶㈱搹㤴㘴㌳ㄲ摥搵摣㠲㘴㑢㤰挱㈳㐰收㑣㤹㍣㉢㍥ㄶ㥦攱㤰慥㘵ㅤ挹㙥愳攷㉡㑦㈷㍡捥㌸㘷㥣敦戹摥㌸㝢户搱㔳㔶㉣改㕡搱㤱㑣㕣㥡慣攸敡㠸㤶散㌶晡愰ㄵ昱㤲㐵昵晤㤳搵㜳㤶㉤㑥㤶㑥㑣㘲摢㡢㈳扦收昸㤵㑡㌳っ㙢㠳㐷愲收〳㘷㑤㤹㍣敥挰愴敢摦㔴㘷㝦〶挸㥥㥡搴ㄷ㌱㤲㐹搲戱㘸改㠲㜱戸㐳㌷晦挷捤㕡摥㌵㙥搶㈱㔳㤰て㌸扡㘸㘹ㄷ㈳㌸戸敤愰㡥愴㤹㜴㈴㑢敢㐹攷搰戶㘹慢敡挹㤲㈹挹㤲㈵戳㤳㘶攷愰戶改ㅤ换㔶㉣㥦戱戴㤱慣敡搷㌶㌷敡ㄸ搸㌶㝤挵愲挶捣㘸昹㤰昶㐳㍢㤳搹搱搲〵挹㠱㔱㝢搲扦㥤攲㍥晤㕡晡昵㙤改敢晣㉢㉦愶㑣慥㡥敢㜶ㅢ㐶㝡攰攸㜵㘰㡣て晣摤㍦改㔸㥡㉣㐱㔳㕡捡愸㤵戵慣晤愲捥㠵㕤㔱扣㈴ㄱ㠳㜴扢愳㌳慣戳搵ㅣ〵捡换摣㡡㘴㙢㄰搱敦㜹㌴搷愲㈵㥢㑣㥦戶愸㑦㕢摣愷慤摥愷慤搱愷㉤改搳搶散搳戶愰㑦摢挲㍥㙤㡢晡戴ㅤ摢愷㙤㌱㙣搲㙢攰㠰〱㝤昴昵敥愰㥢㝦㍢㜱摢〷愷摦昵晢晢慤㈷摣㡢扦㈶搸㐲㤹㠹㔶㜳戴㌶㌷挷愰㘰㙥ぢ㈲挴㌳戸㌳敦摥㍣㝢㙣攷愸㍤㝦㍥敤慡换づ扥㝥扣昳昲〸挱㌶慤㘰㘳㔳搸昶㠴敤㈰㘱扦搷戰㔵㍦㝦㜷㡦㌱㜷っ㤸㜵昵㤶昷摣昵晤ㅢㄷ㕦摤㥦㑦挱ㅥ敢㠴敤㜳㜲慥㕡昱愲㤵挹晦㥥㤴挳攵つ㐹昹㑥㘹〴㜷㘶〴㜷㤱ㄱ㝣㑡㐷㜰昸㤰昶戹搷㝦晢㑦晢摦㝣晦〳户捥晤㙥㥦㈳〴愳愱〲扦㕢ち摢㥤戰㜱ㄲ昶戸㠶扤㝦攰戵㕦戹攳戹㌷愶摤㝤晢戵㜷戵扥㜴改昳㠲㥤㡥㠲搹㈹捣㈱捣㤵戰㕦㙡搸慢㍢晦㝤愳㕤㝦昴搷愹㤷㝤㘹敦㕢摥摣晤攳㔳〵扢㈹〵昳㔳㔸㠵戰㐰挲㝥愶㘱㠳昶扥㜹搸搰摦㉣㥥㜹攷て晥㙢昸戴㘷㌶㔹㉤搸戱㈹㔸㉤㠵㠵㠴㡤㤷戰㐷㌴㙣㕥扦搶㍦て㝡㝤换㝤扦晡搴攰扢慥㤸㌸敡ㄴ挱㜶慤㘰ㄳ㔲搸㐴挲昶㤲戰〷㌴㙣昳㙦晥攰ㅦ〷晥敡㥤改愷㙦晥攸㤲捡挲扦㍦㉤搸㜹㉡搸㍥㈸昱㌲㈷㤱㑣〶ㄱ攲ㅥつ㍢敦改搷㥥搹戸捦㌹㤳慦扥㜸挰昴挱㌳㑥㝤㐷戰扢㔵戰愹㈸昱㌲愷㤱散ぢ㈲挴㕤ㅡ昶敥㈹挷ㅦ扡攳㜹搳㘷慣㝤敤搷㜷㜸扦ㅢ㍤㔴戰㠳㔶戰晤㔰攲㘵捥㈰昹〲㠸㄰户㙢搸摣晤〶㍤晣攵㝢㝦昹㠵搳挷㉤㝥改戳㠷㐷慥ㄲ散搲ㄵ散〰㤴㜸㤹㌳㐹づ〴ㄱ攲晢ㅡ㜶㝣摦换㍡㤷㉤扤㙤扦换挷㥣昱攸㤹ㄷ㥤昴愱攰㈰愰㘰〷愱挴换㍣㤸㘴㌶㠸㄰晦愹㘱〷づ㜸昶摢㘷㍤晥㠳㔹摦晤㥥昹攸㉦敥敢晣㔸㜰搸㔰戰㌹㈸昱㌲て㈵㤹ぢ㈲挴㑤ㅡ㌶㜴挱㤸㠷户㌸㙦㤳〳敥㤸昳挳昱㉦ㅤ㝦晤〵㠲〳㡤㠲ㅤ㡥ㄲ㉦昳〸㤲㜹㈰㐲㕣愷㘱敦捣㍣敦摣戶愹㘳愷㕥搰昷敦昷㝦㜸换敤ㅢぢづ㑤ち㜶ㄴ㑡扣捣愳㐹收㠳〸㜱㤵㠶昵戹㌴㜹㘳挸愷㔳㈷摦昲㐸晣㡢㡦㥥㘹て〴〷㌳〵㍢〶㈵㕥㘶㐴ㄲ㠳〸㜱戹㠶㡤㌸㜸攰摡㘳晡㝥㌸改慡㤷づ敢晡昲㘶㕦㌹戹㍦㠷扦㝦搹㘳慢㜱㘳㜶㜲摣㡡㐵ㅤ㐹㝢昲扦㘹攰㠰搳ㅢ搲㡢㌴㄰ㄶ㕥㘶㐲搲〴ㄱ攲㔲ㅤ挳昳㜷㝥晣挵愳攷摣戹摦㤹㍦㜸昵扤戶戳敡晦㈱㌸㝢㔰愱㕦㠸ㄲ㉦㜳ㄱ挹戱㈰㐲㕣愴㘱㝢㝦㜴挳ㅦ扦晤攲挲〳㉦㤸戸摤〷㉦㕣扦搳ㄹ㠲昳つ〵㕢㠲ㄲ㉦戳㥤㘴㈹㠸㄰㕦搵戰㍢㝦㍢㙡愶㤸攳㑤晡敥愹㙢㥤㡦摥扤昱㈲挱ㄹ㡡㠲㉤㐷㠹㤷㜹ㅣ㐹〷㠸㄰攷㙢搸㠵㡦散㜰改ㅥ戳慥搹晦昲㌳㜷㥢昶搱愵㍦㡦〵攷㌴ち搶㠵ㄲ㉦㜳〵挹㑡㄰㈱搶㙡㔸㥦扤㤷摦㌹晥慦㕦㥦㜱昹挹愷㝥攷㠹慢㑦扡愱㍦㐷搰㝦搹㍥㝡㡣攸㥣户㤹㜲㔲㠰㔹㔰㘷晦昶㝤㤷㜵㜴昶敤摢敢攸摤慢㤲愳戹戹㡡㘴㌵㐸㝦㡥收晦㜲扥挰昰戶戶㑦㔹㤶㌴㥢㥣㜷戶戶㑦㕢ㄹ㉤㔹ㄱ㘱㈲㌷愰㝤昶挲捥戹搱㤲〱敤㘸搸㌳ㄷ㜴昴㙦㔷㤳㤸愹㐹㘷摤㙣挷㌴㐷㑥㜸っ㤴㤶慣㐸〶愳㡡愵㕤挹慡慥愹㔱㔷㌴愰晤愰〸㌳愵慥愱〰挲㙥㔷㕤挱攰㤴㘵㍤ㄹ挳敡慣㔴㤳搶㍡㈴ㄷ愰昲㡤㔳慥㜰㡦慣㙥㜵㉢㔳摥㠷ㄵ慢ㄲ㙢ㅤ㈲㘵㘹㤵慤㥡㐳㝤㤶㉣ㄶ㉡ㅢ㈴〵慡愶扥㤸㥦〹捣捦晢昶搳㝦ㄴ搳㙢攰㜷㕣㘷㝡搱㝤㔶㤶㐵戴㤳捦㤸戱㕤慦挶昸愸㠸㌵つ〷ㅡ扤摥㜳㙣㔹㌵昵昸搰慥㐵㑢㍡挷攱昳挸㌹㈹敢昹㥦扥摦扦换㙦晡㙥㥥〰搲晦㉣㍣㜶敢ㅢ㘲㘴慥㘵〰㥢㜰搲搶搶㌲㤰㜵ㄴ慦㔶㘳つ搸挱挵搹扤㜱ㄲつ㜰㠷捦㔲㐳昳㘴㤴㕡㕢㑤㥡㥡搴昶㔴昶愶敢挷〹㜴慦愹攳㝣慡昵㠰㘵㔱㘳摦愸捥〷㑤慦㤷〶㑥㔹搶扥ㅣて㑥㠷挵挹晡㤴㘵㡤攴愰㡥㘵㉢ㄷ㌵㤲㡥㠱ㄴㅣ㠲㔵㘰㍦㜶ㄴ㠶㝣攲㍡搱㐴晢戶昴敦㍦㘸㘰搹扤㘶愴㜵㡤㉤㔹㘵捥攸㔱晦ㅢ〷搷昶㠶㔳昸搴散晣捣戳㐸捥〶ㄱ愳㐱搸戹㤹攷㤰㥣ぢ㈲挶㠰戰㙢㌱搷㤲㕢㠹攰㌰㍦㈸㘷㔷慢昱㈵㤴㠷ㄵ愳㍣摥ㅢ摦㌳㤴攷挳ち㜱愶昱攷㈸㝢搳〹㉥ㄷㄸ敢㜵㥣扦㤰搵㕤〴㈲戸㑣㤰捥㕦㑣搱搷㈹攲㠲㐱㍡㝦〹戹〵愵捥㝦〳㉡慢㥢昳㡥㕤攲晤㘵㌰㠳昷戴敥改扤㔴昶愶ㄳ㍢〰㔷攲晤㌵慣敥㕡㄰戱ㄳ㠸昴晥㍡㡡慥〷改扦㌳㐸敦㍤㍡㤶〳ㅣ㘷㐵㈴攲晦挷晡敤㝥㘹㝦摤慤摢摥戹慣㤷捣搶换搹㝡㙦摦ㄵ㜲攱扣敢晡㔹捦㔹扤㍣㤱㝤昹晦㜴搷晡㍦㝤扦㝦㘷㔷摥摡晦〸㍣㙤晦㌷ㄱ敥搹㤵㜳挲搴㙡摣〸㍡㘸搶㈱㔹昲㝡㍥㝤㌷搳慥搵愴攱攷㈸㝢搳㠹㕤㠰㑢ㅦ㑤㜶㈴扡㔷晣㍥慢扢ㄵ㐴㜰ㄹ㉣ㅦ捤ㅦ㔰㜴ㅢ㐵扢㠳挸㡥攵㜶㜲㕦㈸敤㔸㝥〸搵㍡ㅤ㡢㔳搲戱摣〵㌳㜸㑦敢㥥摥㑢㘵㙦㍡挱㔵㜹敡㍤㡡愹昷昷愳㘸㍥〰㈲戸ㅡ㤷摥㍦㐸搱㐳ㄴ㌹㈰搲晢㠷挹敤㔹敡晤㡦愱敡敥扤㕢搶㉤晥ㄴ㘶昰㥥搶㍤扤㤷捡摥㜴挲〵慥挴晢挷㔸摤慦㐱㠴て㈲扤㝦㥣愲㈷㈸慡㠰㐸敦㥦㈴户㕢愹昷㑦㐱搵㝤㐴慡㤵㠴晥户戰㠲昳㌴敥改扣㔴昶愶ㄳ〱㜰㈵捥㍦换敡晥〴㈲㙡㈰搲昹攷㈸㝡㥥愲㄰㐴㍡晦〲戹慤㑡㥤㝦〹慡敥愱㜷挲ㄲ敦㕦㠱ㄹ扣愷㜵㑦敦愵戲㌷㥤ㄸて㕣㠹昷㙦戲扡扦㠲㠸〹㈰搲晢扦㔱昴ㄶ㐵ㄳ㐱愴昷㙦㤳ㅢ㕡敡晤㍢㔰㜵て㝤㔰攲晣扢戰㠲昳㌴敥改扣㔴昶愶ㄳ㝢〱㔷攲晣挷慣敥ㄳ㄰戱て㠸㜴晥㔳㡡㌸㕦ㄱ㤳㐰愴昳㉤攸㙡挴㘷㥦㤶捤㘴晡㐰戵㑥攸换扣攷㡥㍥扣愷㜵㑦敦愵戲㌷㥤㤸っ㑦㑡扣ㅦ挴敡〶㠳㠸愹㌰㤰摥て愱㘸㈸㐵搳㔲敦㠷㤱㝢慢搴晢攱㔰㜵て㝤戵㈴昴ㅢ挳ち捥搳戸愷昳㔲搹㥢㑥散㕢敥晣〸㔶㌷ㄲ㐴散㤷㍡㍦㡡愲慤㈸攲昶㤵っ晤搶攴㥥㉦㜵㝥㌴㔴敢㠴摥㉦昱㝥㕢㤸挱㝢㕡昷昴㕥㉡㝢搳〹敥愱㤵㠴㝥㘷㔶户ぢ㠸攰摥㤹っ晤慥ㄴ敤㐶搱捣搴晢摤挹㍤㔱敡晤ㅥ㔰慤攳扤㕢攲扤〳㌳㜸㑦敢㥥摥㑢㘵㙦㍡挱慤扣ㄲ敦㙢慣㉥〴ㄱ〷愵摥㡦愷㘸㑦㡡づ㑥扤㥦㐰敥愱㔲敦昷㠲㙡ㅤ敦换㕡捥㍥㌰㠳昷戴敥改扤㔴昶愶ㄳ戳换扤㥦捥敡昶〳ㄱ㜳㔲敦㘷㔰昴〵㡡づ㑤扤摦㥦摣㙤愵摥捦㠴慡㝢戳慦㤴㠴㝥ㄶ慣攰㍣㡤㝢㍡㉦㤵扤改挴摣㜲攷攷戲扡挳㐰挴攱愹昳㠷㔳㜴〴㐵㐷愴捥捦㈳㜷㕤愹昳㐷㐱搵摤昹戲㔶㍦ㅦ㔶㜰㥥挶㍤㥤㤷捡摥㜴㘲㕥戹昳〹慢㙢㠲㠸愳㔲攷ㄷ㔰戴㤰愲愳㔳攷ㄷ㤱扢戸搴昹挵㔰㜵㙦㌷㙥搹ㄴ愷ㅤ㘶昰㥥搶㍤扤㤷捡摥㜴㘲㝥戹昷㕤慣㙥〵㠸㌸㈶昵㝥㈵㐵挷㔳ㄴ愵摥慦㈲㜷㑥愹昷㈷㐰搵摤㝢愷慣攱慣㠱ㄹ扣愷㜵㑦敦愵戲㌷㥤㠸换扤㍦㠳搵㥤〹㈲ㅡ愹昷㘷㔱㜴㌶㐸晦〴愲摥㔷㝥搸挲晤㝦㜴攵挷昳㜴挴㘸㥤つ㍢攳晦㙦戴㜵㍦攷㤶㥢㤲㘵ㅢ㠴昹㈶搹晢㝡ㅢ攷晤捦㕡㡤㜳㄰搲㈱戳づ㈹ㅣ㘷昴㙣敢㙢㘱㠳〷㠱愶㥦愳散㑤㈷㥡㠵〷㈱㐲㔹慦戳扥挲敡扥ち㈲ㄶ愶て挲㝦㔰昴㌵㡡㜸㘴㈰㈷づㄷ㤲㕢㕣晡ㄸ㕦っ搵㍡㡦㜱搹昶搳㈵㌰㠳昷戴敥改扤㔴昶愶ㄳ㍣户㈸ㄹ㝡慦㘰㜵㔷㠲〸㥥㔷挸㠹挳㔵ㄴ㕤㑤㔱㝢敡晤㌵攴㡥㉡昵晥㍡愸扡昷晦㘵㜳晤ㅢ㘰〵攷㘹摣搳㜹愹散㑤㈷㜸㝡㔲攲晣㜷㔸摤㜷㐱挴昲搴昹敦㔱昴㝤㡡㡥㑢㥤扦㤵摣捣㔲攷㙦㠳慡㝢攸摤戲㔹捦ㅤ㌰㠳昷戴敥改扤㔴昶愶ㄳㅤ攵摥摦挳敡敥〵ㄱ㕤愹昷昷㔱㜴㍦㐵㉢㔲敦ㅦ㈰户㔷愹昷て㐱搵摤㝢愷㙣㤵昸〸捣攰㍤慤㝢㝡㉦㤵扤改挴捡㜲敦ㅦ㘵㜵扦〴ㄱ㍣挲㐹㤳搳ㅦ攵搶㔶敥ㄸ㥢扦愲挱㘳㌴㔸㕤㙥昰㙢ㅡ㍣㑥㠳ㄳち〶㈸愲〶戹慦晢〴つ㥥愴挱挹〵㠳扦攳ㅥ慤慤挳㈱㌱晦㥢〶㑦㠱㔸㘷ㄱ㠶换㍡㕢晤挵㤰㠹㐲㠹㔷扦㈱攴户慣昳摣㜲㠳摦搱攰昷㌴攰㠶㜱㕡〳㙢搵㕥晤㠱〶㝦愴挱昹〵㠳摢攰戱昶敡㘹ㅡ㍣〳㘲㕤㐸ㄸ㉥敢㈲昵ㄷ搳㄰ㄴ搲㍡ぢ戱㝡㤶㤰㍦戱捥慦㤷ㅢ㍣㐷㠳攷㘹挰㥤攰戴〶搶慡扤㝡㠱〶㉦搲攰戲㠲㐱挱慢㤷㘸昰㌲㠸㜵つ㘱戸慣㙢搵㕦捣散㔰㐸敢㠴㐵㕡攷㉢㠴扣ち㈲慥㉦㌷㜸㡤〶慦搳㠰㕢㔸㘹つ㥤㜹㈸晥㑣㠳扦㠰㔸摦㠷〱晥攲㘵㌰㤰ㄶ敢㔶捤㥡㙦㄰捤㝤愹ㄴ㕤㠸捡㥢㐴晦㤵〶户㤵ㅢ晣㡤〶㙦搱攰昶㠲〱㡡改㈷㜸㥢〶㝦愷〱㌷愲搲㕢ㄴ愲昲づつ晥〱㘲摤㑦ㄸ㉥敢〱昵户㐵㍣㠸㐲ち㈹㜸昵㉥㈱晦〴ㄱて㤵ㅢ扣㐷㠳昷㘹昰㜰挱㠰戵敡㕣㝤㐰㠳て㘹昰搳㠲㐱挱慢㡦㘸昰㌱㠸挵㡤㈴㕥ㄶ㌷㤳㜸㠹挷㐱㑡扣晡㠴㤰㑦㔹㈷昷㤸㑡っ昸㌶㥦搹搲〷〶摣㜶㑡つ㔰㑣扤ㄲ搰㤹㝤㘸挰㥤愳搴愰攰㔵㕦ㅡ昴〳戱㥥㈵っ㤷挵㕤㈲㕥攲㌹㤰ㄴ㔲㠸㔵㝦㐲っ搶昹㝣戹挱〰ㅡっ愴挱ぢ〵〳ㄴ㔳慦昸敡愰搹㑡㠳㔷ち〶〵慦〶搱㘰㌰㠸挵㥤ㅦ㕥ㄶ㜷㝦㜸〹㙥晣㤴㜸㌵㠴㤰愱慣㤳㥢㐲㈵〶挳㘸挰昷ㄴ挵摢〵〳ㄴ㔳慦㠶搳㘰㈳ㅡ扣㕢㌰㈸㜸戵㌱つ㌶〱戱㍥㈶っ㤷昵㠹晡摢㈲㍥㐵愱攴愶㥢ㄲ戲ㄹ敢攴戴愶挴㘰㜳ㅡ㙣㐱〳㍥㐹愹〱㙢搵敤㙡㑢ㅡ㡣愰〱户㜰㔲㠳㠲㔷㈳㘹㌰ち挴ㅡ〴〳㕥ㄶ户㙢㜸㠹㈱〵㐸㈱㠳㕢ㄱ戲㌵敢攴㉥㑥㕡㘷挱㘰ㅢㅡ㡣愶挱戰㠲〱慢搴㕥㡤愱挱戶㌴攰摥㑣㕡㐳挱慢敤㘸㌰ㄶ挴ㅡ〱〳㕥ㄶ昷㘱㜸㠹㔱〵㐸攱愶摢ㄳ戲〳敢攴昶㑣㕡㘷挱㘰㐷ㅡ散㐴㠳慤ぢ〶慣㔲㝢戵㌳つ㜶愱〱昷㕣搲ㅡち㕥敤㑡㠳摤㐰慣㥤㘱挰换攲晥ち㉦戱㙢〱㔲戸改敥㠴㡣㘳㥤摣㜶㐹敢㉣ㄸ散㐱〳㥢〶扢ㄷっ㔸愵昶捡愱㠱㑢〳愷㘰㔰昰捡愳㠱て㘲搵㘰挰换攲扥〹㉦㌱扥〰㈹摣戴㐲㐸挰㍡戹㥤㔲攲㔵㤵〶㌵ㅡ㑣㈸ㄸ戰㑡敤㔵㐸㠳昱㌴搸愷㘰㔰昰㙡㑦ㅡ㑣〰戱愶挳㠰㤷挵晤㄰㕥㘲㐶〱㔲昰㙡㈲㈱㝢戱㑥㙥㤳㤴㜸戵㌷つ昶愱挱晥〵〳㔶愹扤㥡㐴㠳挹㌴㤸㔵㌰㈸㜸㌵㠵〶㔳㐱慣戹㌰攰㘵㜱愳㠳㤷㌸扣〰㈹㜸㌵㡤㤰㝤㔹㈷昷㍦㑡扣㥡㑥㠳晤㘸㌰慦㘰挰㉡戵㔷㌳㘸昰〵ㅡ捣㉦ㄸㄴ扣摡㥦〶〷㠰㔸〹っ㜸㔹摣挱攰㈵ㄶㄴ㈰〵慦㘶ㄲ㜲㈰敢攴挶㐶㠹㔷戳㘸㜰㄰つㄶㄵっ㔸愵昶敡㘰ㅡ捣愶㐱㝢挱愰攰搵㈱㌴㤸〳㘲㜵挱㠰㤷挵㥤〹㕥㘲㘵〱㔲昰敡㔰㐲收戲㑥㙥㔸㤴㜸㜵ㄸつづ愷挱慡㠲〱慢搴㕥ㅤ㐱㠳㜹㌴㔸㔳㌰㈸㜸㜵㈴つ㡥〲戱捥㠰〱㉦㡢㍢づ扣挴㔹〵〸㘵扡捥愳〹㤹捦㍡戹ㄱ㤱㝡㔵㌰㘸愳挱㌱㌴㔸㕢㌰㌸つ〲㍤㝤㡢㘸㄰㠳㔸㕣搹ㄱ愹攷㉣㕦搵慣㔹㈷㥡㙢扣戴晡㐲㔴ㅡ㐴㈷㌴攰晡慦挴愰㐹㠳〵㌴戸戰㘰挰㡦愴㍦挱㐲ㅡ㉣愲挱㈵〵㠳㐲㔴㡥愵挱㘲㄰㡢㡢㌷㕥搶㤵扡㈰戸㜶㉢戹改ㄲ㐲摡㔹㈷搷㜵㈵〶㑢㘹戰㡣〶搷ㄴっ㔸户昶㙡㌹つ㡥愳〱㔷㙢㘹つ〵慦㍡㘸搰〹㘲㜱㔵挶换晡慥㉥〸㉥捡㔲㐸㈱㔶㕤㠴慣㘰㥤摦㉦㌷㔸㐹㠳攳㘹挰㌵㕣㕡〳敢搶㕥慤愲挱㙡ㅡ摣㔱㌰㈸㜸㜵〲つ㑥〴戱戸摡攲㘵摤慢ぢ㠲㡢慤戴捥㠲㔷㙢〸㌹㠹㜵摥㕦㙥㜰㌲つ㑥愱〱搷㘶㘹つ慣㕢㝢㜵㉡つ搸愲〴㔷㔷愹㐱挱慢搳㘹㜰〶㠸挵㔵ㄴ㉦敢㤷㘹㠱换愶㝥㤰ㄸ㘷㐲扦晤㤴挹㔳㘶户昹㜶㔴慦㔶敤戰㘶㝢㔵扦搱慣㠷つ摦昱㙡㕥㉤㙣㌶摤搰ぢ㙢挶㔹㤹㘹ㄵ㈶捤戰㤶㈴㠹摦昴㉢㠹ㅤ㠵㐱㌵㙥搸㤵㑡攸㐴㝥㔴戵㡤戳㌳㔳户ㄱ昹昵㘶㘴㍢㠱㕤昵㤳愶换晦搰㄰㔷攲愰㕥慢〷戵搰㡤㡣㜳㌲搳扡㔷㜳敡扥攳㈴㙥㍤昲㍤愸㙢扥敤搹㑤㈷っ敡戸㐵挳户ㅥ搳㑥㥢攷〲㘳慥㈵昹㈲挹㤷㐰㉣慥昳昸㠹捣昳㈸㍡㥦攴〲㤲㉦㔳昹㜸慡愴愹㐲捡㍡〸户戸〰攴㘵㜱ㄱ㈸ぢ㕣昱戵愲㘴㕣〸晤挶㙤㌳㍡攷㉥㕢ㄲ攱ㅤ戲㠴㉦㌹攰晤愳攵挶㐵㔰っ㥢㌲戹つ㙦愶攱㤵戹挶㈲晥㑦ㄵ攳㘲〸㐷㉡攱攴ㄵ㑢ㄶ㐳愱晦戳〴晥换挲㤲ㄵ㡤挴昸㍡っ㠶愴愸㜶扥つ㙢㕣〲搱㠰戶㘹挷挹㕡㉦〵㌳㔴改て挱ㅢ戳晣㝦ㄵ挶㌷㠸㘹攳敢㜲搹捤扦㤹㔷㤳搶㝣㤹㐶㑥㕤搴戹㝣㐹戴㥡敦晣ㄹ㤷㐳㌶㥣戵挹晦㠶㌲愳㠱摢㉤敡㕡㙤㜱㈵换て㌷㔰〸攳㕢㌰改戳搷挴㠱〲㙦㄰㕣㠱昲愸ㅤ㡦㥣㜵挰戸㔵㑢㍡㔷ㅤつ攰搴㐹㜳㈶戵敤㌸㘶散攴戱㡥㙤摢㥥敡愰捣㉢㘱㐷散㔵慣扥ㅤ㉦㘴㉤ㄹ㌳摢ㅤ㍦摢㜵㐶敦㌵㜱戴㙤㕥つ戱昵ㅢ摣㐳㌶慦㙢挰愹收㔵慤㔵㘳搷㡥搱愰㉡㠱敦晡㑥捤㠱愰㥡㐴㡤愰ㄱ㔴扤㘶㙣㕣㥢㤹㠶昵挴ぢ㥢㡥㔷㜷㥢㠱㙦㔷慡㌱㠰捤㥡敦㠷㤵愸ㅥ㈵㔱搳戸㉥㌳㡤敢㔵挷㜶㥤戸ㄶ挴愱㙦㈷㘸㐱捤㈶㉡昶㙢㠹搷慣扡ㄵ搷戸㍥㌳慤㌵散㕡㔸㜱慢捤戸㕥昱敤搸㡥㘳㌴慥㈸㙥㔶扣㐶㘴〷慥㘷㜱扤㉥㕢搰つ挰㤸㌷㤲摣㐴㜲㌳㠸昵扢㔴㜹ぢ㐵摦㈶昹㑦㤲敦㔰挹㠵扣㐴㑡㤰㠴攷挸㍦㐰挹换攲㙡㕥ㄶ㥥㐶㠱ㄹ㌰搹㡡㑣㌶ち㤳捤挰戸〳㘴㠴㑡㝦昷昶愳㕦攷㘴昳㌰搹ㅥ㡣扢㐰戶㈸戳㘴ㅢ㌱搹㍥㑣戶〸㤳㑤挰攲㈶㠱㙣捤昷㠰㐳戶攵昶㡣㜱ㅦ㤸摥搲㕤㌱敥㠷挵搸㐶㌵㡡㙣〴㘹㜷搷昵ㅡ扢晢搵扡扢㝢ㅣ㌶挲摤敢戶㘳㌷㕣捦つ㠳㄰つ攳㌵㉣挶捤〷㘰㍦㜰㈰〸㥡㐷㡢昱㈰ち挳㔴昳ㄸ㍢㝢慣慢ㅡ挷㐳㄰㕡捦挲ㅦ搹㌸ㅥ〶愷ㅡ㐷㉤慡搷ㅢ㑥搴㜰晣㈸㐶㉦㤱搴ㄲ愴㌳昰扤戰㙡㐷㐱ㅣ㌷㡣㐷㌲搳戰㔱㙤㜸捤搰慥㐵㙥攰搷㙢㤵㌸っ㍣㈷慣㌵敡㈱㥡㐹攲搷㡤ㅦ㘷愶㔵慦攱㔶晣挴ぢ扣㐶摤㑦㈲㉦戲㙢戶ㅢ㔶㤳㘶㠵㝦㐲摦昸㐹㘶敡搶㐲摢㙦㝡戱攷挷㌰慤〷㤱㥦〴㙥攴晡㝥挳㐵㠷㔶㘹㕡摣㌶㤱㈹晥㈹㌰收捦㐸㝥㑥昲ぢ㄰敢戹㔴昹㈸㐵扦㈴昹ㄵ挹㘳㔴㜲㍦㐵㈲㜳㤰慣㐳㈲戹愱挲换攲愶㡡㉣㜰〷愵愴㜱㤸㙣ㅣ㘶搶〲㑣戶㠰㜵ㄳ捤㝤ㄷ㤹攸㘷愱捣ㄲ晤ㅣ㤸㕥ㄲ敤戸挶昳戰㔸捦㐴晦㡤㠹㝥〱昶㜹愲㕦〴㤷㈷㍡㔴㠹㝥〹㐲㡢㍢㍢晣㔸挶换攰㜴愲㉢㡥敦摢㙥㄰㌶ㄲ摦㜷㤰戴〸〳〳昲㤸戸㕥戵ㅥ㌷㥡㤶摣〸〲挶㝣㠵㌵扣愶㙢㌰㕦㈵昷㝡捡㐹ㅤ㜷㝤㌸愰ㅡ慦㐳愷㝢搵㐹㡤㤵㠷㜴㐵㕤挶㥦㈱捡㝡搵扦㠰㔹户㔷㝤㈳挷愴㕤攸㥢㄰㤵㜴㤷摣㔷攲㙤搴㔳昳㌷ㄸ㙤㝦攲㥡搹换㤶㜵慤㜹晤敡㌳㕦戹晤㑢㙢㜴㠷戹㐶戶昵㌵㜳扣㘰摣捣㘹㤳づ㍣㐹昵㤶㜸ㄲ捣户㠰ㄹ挰ㅤ㈸ㄹっ㌰㉤㝤㡢晦㠹㑣っ晢㐴晤摦慥ぢ㜶扢㘵攳ㄷ㥥㥣㍦晤摥㜳扦㝢昷搳摦㍢收㜶㌱㔴㉢㝥戵搳昵㍦ㅢ搱㜱换㤴㍢挷㝣昱愰㜷㜷摤昸㈸敢㑤㔴㈶㥦愰㜷攸㡥ㅣ扤扤慡攷㜸㘸挰扥ㄳ㌸扥敢挶㌱扡散〴㡦㡥㥤搸㜸㕣㘲摢昸㐷㘶摡㑣敡㤵挸㙤搸㐹〵捤摣㜷挳愸㔹愹㔷ㅡ捤挰づ搱ㄷ扢㕥捤㜸㌷㌳㡤ㄳ慦ㅡ戸㌵捦㑢愲〴㑦㔰㔰㙢㌶摣愸改搵㐳摣㈵㡥慡㌵攳㥦㤹愹㤷㌸戱换晥挱挱㌳搷㙣挴戵㕡扤ㄶ㠴㤱摤昰㙢㜵㈷づ敢ㄶ户搸攴㜳昰ㅥ㌰收晢㈴ㅦ㤰㝣〸㘲晤㉤㔵㝥㐴搱挷㈴㥦㤰㝣㑡㈵昷摥㈴㌲〷挹㍡㈴昲㙤㈸㜹㔹摣㠰㤳〵敥戶㙤攰ㄳ挴㍤㍡昹〴つ㐱㍢捦㥥愰㘱㘰㝡㝢㠲㍣挳㠲挵㝡㍥㐱㙦昱〹ㅡづ㤲㍦㐱ㅢ㠱戳戲慥搲戱搵㈳戴㌱愵摣〶㤴㤹摥〴㥣捡㜴㠰㑥搱㜶㥢㈱㈶㑡㑤扦攱㈷㤸㈶挵㜶愳㔲愹㠵㜵㍦㐸㥡㠱戱㘹㘶敡㜹扥搷㠸慢㤵㌰〸㕣扦㠹㙣㌴㙡攸攷㤰㤱㌰慥㠵㑥挳㌱㌶换㑣㥤㄰晦挳㌴㐶扦㤸〴ㄵ摦昳愳戰ㅡ㐷㌵㍦㠹㜱〳捣〴㈳搷搸㍣㌳㡤㌰㍦挳㜸㡣攱搳㜳攱㠰㔳㑢ㅣㄷ挳㌰っ㔱㙦㥣㔴慤㝦㙡愷捤㉤㠰㌱户㈴ㄹ㐱㌲ㄲ挴攲扥愵㑣收㈸㡡戶㈲搹㥡㘴ㅢ㉡摦㑦㤵㌹㐸搶㈱㤱摣搰㤴〹晥㌰㉤㜰〷㜳〳㌳晤戱㠶ㅡ攳㜰摦㉣搳㌶㤸㕥㌲敤扡㠶〳㡢昵捣昴〷㌰㌵㕤㤰㍣搳ㅥ戸㐲愶㜵㘷改㔳捡慤㔵㤹改ち㌸㤵㘹摢㑤㤰㠶㉡㐶挱㘶挳慦㔷ㅢ戱ㅦ㠴㐸㠶搳慣晡㤸㈱扢㡥ㄱ㘴愶㑥愵ㄱ㠵㌱㘶敦㐱㌵昱㘳愷ㅥ㐵㡤愸敥搵㉢㌵挷挳㐴〸捦㜴㌵㌳挵㐰㠸㡥搶㘹搸㑥攴攰㝦ㄶ搷攲搰㘹㍡昵㙡散㘰ㄶて㘱挵愸㘵愶㐱〳つ愸ㅥ搶㝣㡣昵㝥㈵㜶攲㈰㘹搴㔱ㅤ㈶㙣㜵ㅦ昵㕡㥦㙡愷捤㄰ㄸ㜳㍣挹㥥㈴ㄳ㐰㉣敥〵换㑣㑦愴㘸㉦㤲扤㐹昶愱戲〵て戶㔴搲㔴㠱戲㍡㉣〱愵捣㜴㥦戴搰ㄷ㠵つ捣㜴㍦つ㌵㘶攱㑥㔹愶て〶搳㑢愶ㅤ摢㤸つ㡢昵捣昴㥢晣っ㠷㠰攴㤹㥥〳㉥ㅦㄵ慢敡㤱㍥ㄴ㐲慢㍦晣㤱㠹㥥ぢ㑥㈵㍡挱ㅣ愵ㅡ㈲愸攸㔸㝤ㅢ晦搱㍢㐱搷㤹搴慡㤵㈸愹戸ㄸㄶ㡤挳㌲搳㄰ㄳ攳扡㘳㔷㈳戴〵㍦慣〵㔱搴慣晢㜶ㄵつ挵昶〲㜴晡挶攱㤹㈹㤲ㅣ㔴摣挸戶〳慦收㌷ㄳ㌷㡣晤ㄸ㥤㜹㍤〸ㅤ㍢愹晡㠱㜱㐴㘶ㅡ挶〱ㅣ㜰㙤慦搱戴晤愰㔲㡦慡づㅥ晢戸㡥挵ㅡ扡〳搷户っ敤戴㌹てㄸ昳㐸㤲愳㐸㡥〶戱〶愴捡昹ㄴ戵㤱ㅣ㐳ㄲ㔱挹〹愱㑣戴戴㤷㐸㔹㠷㐴㥡㔰捡㐴户愶㠵㐱㈸㙣㘰愲〷㙢愸戱ㅣ昷捤ㄲ摤〱愶㤷㐴攳㈹攲㐹搲㝡㈶晡㝤㤸㥡㕤㈰㜹愲㔷㠰㉢㍣搲㌵㤵改㤵㤴づ㠱㐳㌲搳挷㠳㔳㤹慥〷㡤㐶㠰搹㉤㔶戵攸㌰ㅢ㤸扤搶㉡㤸㤵㌶攳㈴昰ㅢ昵㕡㘴慣捡㑣㝤㍢っ㤱搸㥡ㅢ〷ㅥ搶攳㡤戰㈹戳摤〸㤳ちㄶ㐶㥥㙤慣捥㑣挳慡搳㘸㠶扥㡦搶挰愵㑤㈵慥扢〱搶搸挸㜲ㄴ晡捤㌸㌶㑥挸㑣敢㕣㈸㌵敢㤵戰㠱㤹㤸㔳㜱攳㌰㡣㤲㝡㌳㘹㈰昷ㄱ㥥㜴㙢愸㜶摡㍣ㄱㄸ㜳つ挹㐹㈴㈷㠳㔸挳㔲攵㈹ㄴ㥤㑡㜲ㅡ挹改㔴㕡愹㌲〷挹㍡㈴㤲㘷ㄹ㌲搳㍣捦㤰㠵㡤㔱搸挰㑣㙦愲愱挶㔷㜱摦㉣搳㕦〳搳㑢愶敤㥡㜱㈱㉣搶㌳搳㝦㠱愹㜹ㄱ㐸㥥改㡢挱攵㡦㜴㐵㈵晡敢㄰㕡㥢挲ㅦ㤹攸㑢挰愹㐴㠷捤挸㘹㔴慢捤㝡攴㘲㍥㔶挵慥㑡挵慥攲戱㡤晤挸㡤挲愴㘱㕣㥡㤹㌶㕤㌷㑡攲ㅡ〶昵㡡敤㍢㔱㉤㐶愷㡤㘵㔷ㄵ敢攲㘶㔰昷㉡挶㌷㌲搳㝡攰挶㍥㥥搳戸㠱〱ㅤ㤳㌸慣㠶㠳㡡㔷㐹㥡㑥搳慤㘲㘸㌰扥㤹㥢摡攸㑣挲㙡慤搹㙣㝡㜰愰㕡㜳㥣㕡㠸挵㜷搲㘸㘰㕦愵敥㕢㥢㘹愷捤换㠰㌱㉦㈷昹ㄶ挹ㄵ㈰搶收愹昲㑡㡡慥㈲戹㥡攴ㅡ㉡户㐸㤵㌴㔵愰慣づ㙢㑢㈸㘵㝥㐷愴㠵㤱㈸㙣㘰愲㐷㘹愸㜱㉢敥㤴㈵晡㌶㌰扤㈴摡愹ㄹ户挳㘲㍤ㄳ晤㉥㍦挳ㅤ㈰㜹愲㝦〸慥昰㐸敢㑣摦㐹改㔶㜰㐸㘶晡㉥㜰㉡搳づ㌶て㙡つ㉦っ㌱攷昵昱㤰㘲㐹㡡搵愵㠷〹㔲搳挵㠲搶㌷敥㉥㤸㈶㕥愵㔹愹搹〱戶㌳ㅡ戶㕢㡢愲㉡㍡㜳愷捡っ㘱晥㙥晣㔷㘶㙡㘳收ㅣ晡攸晣㠳㝡摤㙦〴㝥攸㈵㤵挸愹㠷ㄸ㠶攳㈰ち㙤攳㐷㤹㘹攴㌴㤳㑡㠸㔵戱㕦㐷ㄷ㔰㡦㌱㜱慢㔵慡㌵㉦慥㘳晦づ㤳㙦㙢㙢敤戴㜹て㌰收扤㈴昷㤱摣て㘲㙤㤳㉡ㅦ愰攸㐱㤲㠷㐸ㅥ愶㜲㜴慡愴㘹〱挹㡡慣㌱㔰捡㑣㙦㥢ㄶ戶㐳㘱〳㌳㍤㔶㐳㡤㈷㔱㜵㤶改愷挰昴㤲㘹㍢㌴㝥〳㡢昵捣昴ㅢ㌰㌵㝦ぢ㤲㘷晡㜷攰昲㐷㍡㔰㡦昴敦㈱戴戶㠷㍦㌲搱㝦〰愷ㄲ㡤㙥㍡㑡㠲〶ㅥ㈱㉣㜴㥡㕥㄰㜹〹㜶〷㐲㍣扥㡤㐶扤ㄱ搴㡤㍦㘶愶㕥〵㔷慤㡡㙤㉥㝣㝢㑢搴㜴搰㈱㘳摢搳慤愰㐷愸㔷㍣㈷㌱㥥捥㑤ㄳ扢㔹㐹扣愴敡挶㑤捣摦㝤戶㠹㙡㔰ぢ戰㤴㜲晣㘶搴㌰㥥挹㑣㤳㝡㕣挷㥤慡㡤ㅡ㐶㠴㑡㠸慤㡡㑡㕣つ㍤㌷㡥㕣㡣ㄴ㐱挵摡㐱㍢㙤㍥ぢ㡣昹㈷㤲攷㐸㥥〷戱㜶㑣㤵㉦㔰昴㈲挹㑢㈴㉦㔳戹㔳慡捣散昳㍡慣㥤愱㤴㠹摥㈵㉤散㡡挲〶㈶㝡㌷つ㌵晥㠱晢㘶㠹晥㈷㤸㕥ㄲ敤〴挶㝢戰㔸捦㐴扦〳㔳昳㝤㤰㍣搱ㅦ㠰㉢㍣搲㥥捡昴㠷㤴敥づ㠷㘴愶㍦〲愷㌲㙤㔷扤挴㜶挲㍡搷戳㍥㜶扡挲㝡㈳挴搳㕣㐷ㄶ㌱㥢慡㜹挶挷㤹愹㡢戵㔲ㄲ挶㠹㡤㙤㉢㍦慣㔶攳㈶昶慡昱搰㠶㥥㕤昱扣㙡㘲㝣㤲㤹㈲昹㔱搸慣昸㔵〷搳昹㡡㔷㡦㔱㤵敢搷敢つ㍣戹愱㔳愹ㅡ㥦收愶㍥ㄶ㙡㥥ㅦ搸㔱㉤挱㕡っ戹挶㘶㠹㔳㠹㘵晦敤㌷㈲㙢㥣㜶摡晣っㄸ㤳晥㥢晣〶ㄹㄳ㕦愴搳㘲敤㤱㉡昱摦戶昱㉥〵㐹㝦ㄲ㠳㑡㍢㔵㑡㝢〹㈷㐸搶㘱昱㘴㔸㘶㥡愷挳戲攰愱戰㠱㤹昶㌵搴搸ㄴ昵㘷㤹摥ㅣ㑣㙦㤹昶㡤㉤㘰戱㥥㤹㝥㥢㥦㝥㑢搸攷㤹ㅥ〱慥㤰㘹扤㉢㍤㤲搲ちㅣ挲摦ㄶ㘳ㄴ愸捡㌴晡㑢㐴ㄹ㑢㔹ㅦ〷っ㑥㔲愹戹㤸ㅢ㔷㍣愴搰て搱昱搶㡣慤㌲搳㈶昶㡣愳ㄸ攳㜴ㄴ愱㔱㌴扤㕡㍤挴㈶㐸㡣㔵㜵㕣㡢ㅢㄵ摢搸㍡㌳㑤戰扤㔲戱搱㕢㝢摣愳㑣愲㥡㔳挱㙥㌶㌲㕦〳っ戳㌸㘳㥢捣ㄴ晤㝥愳㥥㌸㤵㈶愶敡㝥つつ〱晤㌷挰㔸戵㈵摣挵㐹慣㐰㍢㙤㡥〶挶ㅣ㐳戲㉤挹㜶㈰㔶㌵㔵㡥愵㘸㝢㤲ㅤ㐸㜶愴戲㤶㉡㘹慡㤰戲づ挲慤㄰㑡㤹攰昱㘹㘱㑦ㄴ㌶㌰搳ㄳ㌴搴〸㔰㜵㤶改ㅡ㤸摥㌲ㅤㅡ㈱㉣搶㌳搳散㈰捣昱戰捦㌳扤㈷戸㐲愶㜵敦㍤㠱搲㠹㜰〸㝦㕢㡣㠹愰㉡搳㐱〵㝢㔸昵挸㜱慢㤸㘵㜹ㄸ慥㠳慡敦㈳㐹ㄱ搶戵㔸㌹搵㡣扤㜲㔳㙣愸〴〹㍢㜶㥣㈴㠴搸敡愸㈵㌸户挲戶㌷㌶㉢㈳昴搳挶摥戹愹搳挰捣捥㜵搹㡥晣ㅡ㡥慣攲〰㡦㜶ㄲ㘲慦ㄹ昳〲摢㌶昶挹㑣ㅤ㙣㤱搴〳㙣戴攱㈰〲㙢慣㑡㠸㝤敥ち搶攸㌱㡥㉦㝣㉦㙡㔸㝢㘹愷捤㐹挰㤸㤳㐹愶㤰㑣〵戱昶㑥㤵搳㈸摡㤷㘴㍡挹㝥㔴敥㤳㉡愵扤㠴ㄳ㈴敢戰㈶㐱㈹㌳㍤㌹㉤㑣㐱㘱〳㌳㍤㔵㐳㡤挳㔰㝦㤶改㈳挰昴㤲㘹扢㙡捣㠳挵㝡㘶晡捦捣昴㤱戰捦㌳㝤ㄴ戸㝣㤸昶㔵攷㝤㌴㠴搶㌴昸㠳扦㉤挶㝣㔰㤵攸〴㜱慥㌶敡㌱㝡摦挸㙦㘲㔶ㄶ㔶戰挰㠹㌱㤸㈲㑤㔸攰ㅡ㙤㤹㘹搵慢愰㐳㡥㜱晥㠳㍤攸㠰捦㙢㠲敤ㄳ㉣愸摤愶ㅤ㔵敡戱㜱㑣㘶㡡戹ㅤ㥥搴㥡㡢㌵㌶㐶㠵㈴㠸攲愴㤲㘰搷扡㠱㕤㔷扢摥愸ㄹ㔱㘶㡡㜱㈲慥㐷戵㘶つ㙤挳昷慢㌸愹挰㌰㡥㈳㤴〸㌳㠲ㄸ㘳戶戵慦㜶摡㡣㠱㌱敢㈴つ㤲〴挴㥡㥥㉡㥢ㄴ㉤㈰㔹㐸戲㠸捡晤㔲愵㐴㑡㤰㠴㑢攴っ㈸㘵愲扦㤰ㄶ昶㐷㘱〳ㄳ㝤㠰㠶ㅡ慢㜰摦㉣搱㈷㠰改㉤搱㠱㜱㈲㉣搶㌳搱慦㌳搱㙢㘰㥦㈷晡㈴㜰㜹愲昵㈸㝤㌲㠴搶㑣昸㠳扦㉤挶㈹愰㉡搱㘱散㌸ㄱ捥㥦ㄹ㕡㉣㥥㠳愸㥥㈴づ㡥㠲扣㕡㌳挶づ㤵㙢㥣㥡㤹㘲㠶敤㍡搵㝡戵㔹挵捡㈷戲戱攴㙤攲愹昳戰㈷㡡㠳愷㙡戳㘲㥣㤶㤹㈶㜶㠰㈵戶敢㘱ㄳㅢ㠳㜳挵挷㠸㔰昳散ㅡ戶㔹㌱戰㔷㜰㕡㜲㝡㘶㕡㜷ㅢ㜱㤲㘰摦挴㡦搰㝣㥡ㄸㄷ扣㘶愳摡㑣㜰㙣敤㘰慥ㄸ㔸〷㙡愷捤㌳㠰㌱捦㈴㌹㡢攴㙣㄰㙢㔶慡㍣㠷愲㜳㐹搶㤲㝣㤱捡㠳㔲愵㐴㑡㤰㠴㑢㈴摦戳㤱㠹㥥㥤ㄶづ㐱㘱〳ㄳ㍤㐷㐳㡤㑢㜱摦㉣搱摦〴搳㑢愲㕤捦戸っㄶ敢㤹㘸㑥戳捣换㘱㥦㈷晡㕢攰昲扥摢搵㕢摥㔷㔰㝡㈸ㅣ挲摦ㄶ攳㑡㔰㤵㘹慣㤹〲扣ㅢ攰戹〹㍡敤戸搶攴㐶㈵㑥㠸㝤㍦挲攳㠵搵㤷㜱㔵㘶㡡慤ㄵ㍣戸㤸㍥攳㤰て㜳慢愸搶愸晡㌸摥愸㘲㜳扡づ㐸㘴㕣㥤㤹晡つ㍣愶扥㡤摤㌳㍢昶ㅢ㑥ㄸ昹㑥扤㠱㉤昳㕡㥤ㄳ昷扡㘷㕣㤳㤹扡搸㐲挳扡ㅣ㕢㘷㜵昴搵扥㠷つ昷〶㍢てㄷ㔳㜲㑣づ㉢搶㕣敤戴㜹㉤㌰收㜵㈴搷㤳摣〰㘲ㅤ㤶㉡㙦愴攸㈶㤲㥢㐹㙥愱昲昰㔴㈹㐱ㄲ㥥㈳㡦㠰㔲㘶㝡㕥㕡㌸ㄲ㠵つ捣昴㔱ㅡ㙡摣㡤晢㘶㤹晥ㄱ㤸㕥㌲敤㔴㡤㝢㘰戱㥥㤹收㥣摥扣ㄷ昶㜹愶敦〳㤷㘷摡搱㥤昷晤㤴ㅥつ㠷戰㐷摣㘲㍣〰㑥㘵摡挵愸ㅢ㘳㔹㠵㐳㉢愴て攷㔹ㄱ㜶戰㌰ㅦ挳㘶ㄹ戲㔴愹㔹昳㌵挶㝣㤰㌵戴愵摣㐳攴㡥㐹㌹愹㡢挰挹昳挱㐷愰㕢攷㝣昰挷㄰㘵攷㠳㍦〱戳敥昹攰㑦㜳㑣㝡㍥昸㌳㠸㑡捥〷㘳㝤ㅢ㜵㍥昸ぢㄸ敤戲㕥攷㠳㜲㄰换て〹ㅦ〵㜰㐰ㅤ㜵㝤捥㈱愱昷搱攷ㅣㄲ扡㕡搱攳㤰戰㠱捡㔰㘹㡢昱ㄸ愸㡡慥搷㐸㥣㈰〸㉡搵〶㡥㕦搱愲㙢慥㡢㔷㉡摣〰捤ㅥ㕢ち㕥㙣晣㍡㌳攵ㄶ㈱㘶扢搸㠵慡㌷㜸ㅡ㔴挳〲ㄳ㥤㙢戳㕡㘱〷攷㠵挶攳㤹㈹昶づㅤㅣ㍣㝡㔸愴㘰㑢摡戶㘳〷㡦㘰ㄵ㐳㉤收㔸㌸㐲慦ㄸ㑦㘴愶づ㑦敦戱㡥づ㜰㠸攸㘳㍥ㄵ㍢搸〲挵㜳攸㘰晤㠴㘹㤳㙢㈵摡㘹昳㐹㘰捣晦㈶㜹㡡攴㌷㈰㔶㌳㔵晥㤶愲摦㤱晣㥥攴て㔴㉥㐸㤵ㄲ㈴攱〴㐹戸戵㄰㑡㕥搶愲戴㜰㉣ちㅢ昸ㅣ㉤搶㔰攳㜵搴㥦㍤㐷㝦〱搳摢㜳㔴㌱摥㠰挵㝡㍥㐷㝦攷㜳昴㈶散昳攷攸慦攰ち捦㤱㝥愱攲㙦㤴㉥㠱㐳昸摢㘲扣〵慡㌲ㅤ搹㌸搲挵ぢ㔵搸㈹挶愶ㄴ㌶ㄵ昰㕥㑣戳㕥㑤摣挰挵㤶愱搷㌴摥捥㑣㌱〵挶〸ㄶ㈶㜵扣晢㠰户慦㜰㡣㘴搷慢ㅥ㘶挸つ慦摥挴搴挸昸㝢㘶敡㌸㤸敤㘰㔱搲㐸摣〸㠷て搸㝤挰攰ㄹ㍡㜸㑥㌱㙦挲敡搶㜸㈷㌳攵㤹㠳摦慣〶㌸㌸昲晣㉡扡㘴摦挱㐰ㅡ㔷〲㉦挰㐹㜳㔴戱摡戵搳收㍦㠰㌱摦㈵昹㈷挹㝢㈰搶搲㔴昹㍥㐵ㅦ㤰㝣㐸昲ㄱ㤵换㔲㈵㑤搷㠱㕢换愱攴㘵昱㉤㐲㔹攸㐰㘱〳㌳摤愹愱㐶㉢㍡㤲㉣搳㠳挱昴㤶㘹挷ㄸ〲㡢昵捣昴㕦㤹改愱戰捦㌳㍤っ㕣㍥〹搲〷ちㄶ㠴㔶ㄷ晣挱㘷㙥㌱㠶㠳㔳㠹挶戶ㅦ捥㡤挲㈸㜲㌰摥㘱户㉦挴挸ㄷ㠷ㄱ昶昵慢㜵扣搰㘷ㅢㅢ㘵愶攸㍦㜱㘸攷㜸㑥㠰㔵㘹㌳挰㘲挵挶㌱ㅥ摥〱㜰ㅢ㥣挶㠶挶挶㤹愹搷愸攰㜹㡣〳ㅣ㌴攱㠸户攲攳㈵ㅢ㉣㠷㤳〴㥢ㄲ㔵っ愵戶戱㐹㘶㡡ㄳち㥣ㄲ㘳搶攵㐴㔸搶㘰昲ㄵ㜹搸挸㜶㥢㐹搰挴慡挶㜶慣ㄵ摡㘹㜳㔳㘰捣捤㐸㌶㈷搹〲挴㕡㤹㉡户愴㘸〴挹㐸㤲㔱㔴ㅥ㥦㉡换㤰慢愰㤴昹㕤㥤ㄶ㑥㐰㘱〳ㄳ㝤愲㠶ㅡ扢攲扥㔹愲㜷〷搳㑢愲㕤摦ㄸ〷㡢昵㑣㌴㜷㤷捣㍤㘰㥦㈷摡〶㤷㍦搲改ぢ㜴づ愵㙢攰㤰捣戴ぢ㑥㘷摡挱㈱㌰摥慤㜰戰㕤㠱攵㘶㄰㔷㜰㄰㠸㜴㐶㜸挳愳㠱搷摡っ㉦㌷㡤戰ㅦ改㔴㘱㠱戳㍢㈶ㅡ㠷㍤㤸挳愲㠳㜶挳戰搲㠸つ㍦㌳㡤戱晢㡣户㍥戱㔴愹㔴㝣散㘳攲㌹つ㌱㠱㡤ㅣ慣㜱昰ㄲ㐹搳愸㘴愶ㄸ〱㙡ㄸぢ㜰慡㔸挳㡢〷昲㌴ㄸ㘷っ㔵昴㌲扥㙢㘳㘹㘵㥤愴㥤㌶〳㘰捣㉡㐹㡤㈴〴戱㑥㑥㤵攳㈹摡㤳㘴〲挹㐴㉡㑦㐹㤵ㄲ㐴㝢㔵〷攱搶愹㔰捡㑣㥦㤶ㄶ㑥㐷㘱〳㌳㝤㠶㠶ㅡ〷愰敡㉣搳〷㠲改㉤搳戶㌱ぢㄶ敢㤹㘹敥㔴㥡〷挱㍥捦昴挱攰昲㑣㍢晡㌸㜸㌶愴晤捦㠵㐳晦昲摢户搷晤㤶㑣〳昱搸戴㝤㐶㈷扥㘹ㅢ㕦㉢㍥㘷搹愴散晢戴㠷换敦挱㠳㝣搷昴㍢㌴户捦㈵㤳攲捥㘵㑢㔶㜴㈵㈹㙣㔶㐷㠶挳昷㐲攲敢〱㈵づ摦戸戹㘹捥ㄵ扥ㄱ㜲㘴㉥㥤戱戴㌳改攸㑡ㅡ㘹㡤㥤昸㈲搰㝥㝤晡㡡捡㍡㕦ㄶ昶㜹摦㈹慤扥〳㌳晤戲昰ㄱ昸㌸㈳㑢扥㤳㙦昲愲㉥昹攵敦搴ぢ昳㑣㐴捡㤸㠳㤸㤹ㄳ搳㔷㔲晢摦昲攱㘷㥦㙤搸㍤㌹昱捣扦ㄳ㔱摥〱㤲㔶㜳㉥㙥㈰搶攲㔶㑣㡣㌰捦攲㑤て㔷㌷㥤愲摥㠳ㄵ㌷攰愶扣㌱㔴〰捣㈳攰㡢ㄹ攰㙣〲㡥㔲㠰㐹ㅡ㜰㡤〶挰ㅥ㠰昹〴㝣㈹〳㥣㐳挰㌱ち㌰㔵〳慥搰〰戴㈴〰㘲〲捥㠳ㄹ㙦㑡㤱㌸㕦㌳昸搳㈲㉥搰っ㍦㤱昸戲㘶㔰㙥改㝦㈵ㄸ㙦㥤㡣㜴晦ㅡ㑥㘴㜷搷挲㝢捡㉢搵㕢挶摤㘳㤳晥㔷昸挱㜵昸〱昸搴㘵敤昸〶昸㝦搷户捦㕦つㅦ搷晤〲㌴搹㙡搴㙤戲慦愱㑦摦㕦㠶て㉤㠳摢㘷搵攳㌹ㅤ㠹晣〶昹㠱㤲挱㝢慦㐳摡て㕢搶戱㌸㕥戶㙣㌱㕦㝦ㅥ㉡戹捥㠵㐹搲挵㉦㜵ㅦ搴慥㕥㠳㘶㔹〸搱户摢㉢㜸挵搷昱昸㈱㡤〶挸戰㔷搶㥥晡捡㘵㙢㕦晥攱㜵㉦摤㜳搹慢摦扢捦㐸㈰散㡢㘰ㄹ㑤ㄴ〶攸搷晥挴愵挸〹扦㤹晤慤㤳㝥ㄴ扤㔹晤攲昴ぢ㤳敦㙦昲㠳㍦㡦㍦㔴㕣愲ㄵ㍤扥改晤〶㝣㘲搵戸慥㐱挹㌸ㄶ戵愱㐵慢挶㔵ㄱㄷ改搴㐳㠵搴㉦㠱㔲摣㤸〱慥㈵㠰扦㜶〰㠰㙡㉢ㄵ昱㔵つ㔰㙤㘵㌹〱㌷㘵㠰敢〸攸㔰〰昵ㅡ㜷㐵㥣慦〱捣㜲慢搹㐵挰捤ㄹ攰㝡〲㔶㉡㠰㙡扥ㄵ戱㔶〳㘰て挰㉡〲㙥㠱㔹搶ㅡ扦慤ㄹ晣㘹ㄱ晦愹ㄹ搹ㅡ扦愳ㄹ㈲挵〳㘰搸㈲愵收㈱ㄴ㤸㝡㤳愱㌶ㄹ㕡㤳㘱ㄵ㘷攲㕥愵攱㍣㐳㉢㝡㝣〳晥㑦㔱㡢ち攷挳㈸ㄹ愷戰㉡摤㐱㌸慥㌸戵摢㠷㍤㡤户昸㔹〶㜸㠴㠰㌳ㄴ㐰㠶ㄳ㠰㌵ㅡ愰挲㜹ㄶ〱㍦捦〰㍦㈶攰ㅣ〵㤰〹〳㘰㤵〶㐰㠵攸慣㈵攰ㄷㄹ攰㈷〴㝣㐹〱㘴㌸〱攸搲〰〶愵搵㍣㥦㠰㐷㘱㤶㠵昳㤷㥡挱㥦ㄶ昱㉢捤挸愰㍤愶ㄹ㈲挵ぢ㘰戲㜰扥〴愶㉣㥣换㜰慦搲㜰㉥搵㡡㜵㝦ㄹ㐰扣㠲㥡㔴㌸㕦㐶挹戸戰攰扢敤㠸挵摤㝣扦㤸扥扦ち㌳晡㉥㥤㝡㑢晢㘱㝣ㅤ慡ㅥ㑦搰㈵㄰昶挵㜳㘸㕣㡡㐲昶〴㌵㍦捦挷㐴㉢㝡㝣昷晥㝢㤹㡦敦搰挷换㔱㕢㤶㜲㑦挴摡㐷搵扥慦㠰㔲扣㥦〱晥㐱挰㔵ち愰㔲敥㠹昹ㅡ愰㔲㝥つ〱ㅦ㘴㠰㜷〹戸㑥〱㔴捡㍤㌱㑦〳愰㐲〶㙦㈰攰挳っ昰㑦〲㙥㔲〰㤵㜲㑦捣搵〰挶愸搵扣㠵㠰㡦㘰㤶愵晣㘳捤攰㑦㡢昸㐴㌳㌲攵㥦㙡㠶㐸㌱ㅣㅥ㘶㈹摦ㄸ㑣㔹捡て挶扤㑡㔳㝥㤰㔶昴昸㑤㠲㉤㔰㤳㑡昹㈶㈸ㄹ户㉡摦㘵㜷攱扡㘲愶昶㕤㠵昳㌶晡扥㘵〶搸㤴㠰㍢ㄴ㐰㠶ㄳ㠰ㄹㅡ〰ㄵ㍥散㥤〴㡣挸〰㥢ㄱ㜰户〲挸㜰〲㌰㑤〳昸改㕢捤ㅦㄱ㌰㌲〳㙣㑥挰扤ち㈰挳〹挰㈴つ㘰㔰㕡捤晢〹ㄸ〵戳㉣㥣㕢㘹㐶㠶㜳㙢捤挸㜰㙥愳ㄹ㈲㠵ぢ㈶ぢ愷て愶㉣㥣ㄳ㜰慦搲㜰敥愹ㄵ㍤㝥慢㈱㐴㑤㉡㥣ㄵ㤴㡣㥦㈸摦㘵㌸ㅤ㕢搴戴敦㉡㥣㍦愳敦攳㌳㐰㐰挰㉦ちㅦㄶ〰扦摢㠷晤㈵〱㝢㘶㠰㉡〱㡦㈹㠰㙡㥤戶戰㌵㐰㠵昳㜱〲㈶㘴㠰ㅡ〱㑦㉡㠰㙡晦戶搸㑤〳愰㐲㌸㥦㈲㘰㈲捡㔹㌸昷搲㡣っ攷摥㥡㤱攱摣㐷㌳㌲㥣㠷㠰挹挲㜹㈸㤸戲㜰敥㠸㝢㤵㠶㜳〷慤攸昱ㅢㄶ昳㔰㤳ち攷㕣㤴㡣愷㤵敦慡㜵㍡㘲㍢敤扢ち攷戳昴晤挸っ㜰ㄸ〱捦㈹㠰㙡㙣㡥搸㐶〳㔴㜴㕥㈰攰愸っ㜰㌸〱㉦㈹㠰㙡捥㡥ㄸ愹〱㔰㈱㍡慦㄰㜰㜴〶㌸㠲㠰搷ㄴ㐰戵㑥㐷㙣慥〱っ㑡慢昹㘷〲收挳㉣ぢ㘷㥢㘶㘴㌸㡦搱㡣っ㘷愴ㄹㄹ捥㉥㌰㔹㌸㔷㠲㈹ぢ攷㐶戸㔷㘹㌸㠷㙢㐵㡦摦昶㌸ㄱ㌵愹㜰ㅥ㡦㤲昱戶昲㕤捤つ㙡㘲愸昶㕤㠵昳ㅤ晡扥㈶〳慣㈲攰㕤〵㤰搱戱㙢愲㔵〳愰挲㠷㝤㡦㠰㤳㌲挰㙡〲㍥㔰〰ㄹ㝦〰っつ㔰昱晦㠸㠰㤳㌳挰〹〴㝣愲〰㌲㥣〰昴搱〰ㄵ捥捦〸㌸〵㘶㔹㌸㑦搵㡣っ攷㘹㥡㤱攱攴㕢㠹㌴㤳攱扣〸㑣ㄶ捥慦㠳㈹ぢ攷㈷ㅦ㝣㑥㌸㍦搶㡡ㅥ扦㜹㜲ㄹ㙡㔲攱扣〴㈵挳挰捡㉣ㅢ㡡㙡攲〳挰攸㠱ち攷㐰㈸挵攵ㄹ攰㔲〲㕡ㄵ㐰つㄴ㌵昱慥〶愸て㍢㤸㠰㙦㘵㠰㙦㄰㌰㔴〱搴挳㕥ㄳ㙦㙢㠰ち愷㐵挰ㄵㄹ攰㥢〴㙣愴〰敡㘱慦㠹㌷㌵〰㉡㈴㙣ㄳ〲慥㐴㌹ぢ攷㔵㥡㤱攱攴㍢㝦愹晦㠲敦晥㘵攱扣〳㑣ㄶ捥㍢挱㤴㠵昳㌵摣慢戴㜵扥慡ㄵ㍤㝥ぢ收ㅥ搴愴挲㜹ㄷ㑡挶㐸攵扢㙡ち愱㜸㐹晢慥愲戳ㄵ㝤扦㌷〳摣㑤挰㌶ち愰ㅡ㕢㈸㥥搳〰ㄵ㥤㌱〴摣㤷〱晥㡢㠰敤ㄴ㐰戵晦㔰㍣慤〱㉡㘱摢ㄳ㜰㝦〶昸ㄱ〱㍢㉡㠰㙡晦愱昸㥤〶㐰㠵㜰敥㑣挰〳㈸㘷攱攴ぢ㜵㘴㘴㌸昹㘲㕤ㄶ㑥扥㘰㤷㠵昳户㘰戲㜰晥ㅥ㑣㔹㌸㥦挴扤㑡挳昹㠴㔶昴昸㡤㥣㘷㔱㤳ち攷ㅦ㔰㌲散挲㠷㜵〲昱㔸户て敢搲昷㍦㘵㠰㍦ㄲ攰㉢㠰㙡㥤㠱昸㠵〶愸昸〷〴㍣㤷〱㥥㈶愰愶〰慡戱〵攲㈷ㅡ〰ㄵ愲㌳㥥㠰攷㌳挰㌳〴㑣㔰〰搵㥣〳昱㤰〶愸㠴敤㐵〰㕦㔷换挲挹搷搶戲㜰昲昵戵㉣㥣㝣㡤㉤ぢ攷晢㘰戲㜰㝥〸愶㉣㥣昷攲㕥愵攱扣㐷㉢㝡晣㜶搰㘷愸㐹㠵昳㈳㤴㡣㘹㐵摦㝤㜱㜷㌷摦愷搳㜷敥攱㈹挰挷〴捣㔰〰ㄵ㑥㕦摣愱〱㉡㥣晢ㄳ㈰㌲挰㈷〴捣㔴〰ㄵ㑥㕦摣慡〱㔰㈱㥣戳〸攸㤳〱㍥㈵攰㘰〵㔰㤳つ㕦㝣㐷〳㔴㜳㍥㠴㠰扥〰㘴攱散愷ㄹ搹㍡晢㙢㐶昶㥤㠶㘶攸㥢搸ㄲ㑣ㄶ捥㤱㘰捡挲㜹ㄳ敥㔵ㅡ捥ㅢ戵愲挷㙦㉡㡤㐶㑤㉡㍡愳㔰㌲收ㄵ㝤て挵㜵摤㝣㍦㡡扥㡦挹〰㕢ㄱ㌰㕦〱㔴摢〹挵㔵ㅡ愰摡捥㌱〴㙣㥢〱戶㈶㈰㔶〰ㄵ晦㔰㕣慥〱㉡晥つ〲戶换〰摢㄰搰㔴〰ㄵ晦㔰㕣慡〱㉡晥ぢ〹ㄸぢ戳㉣㥣摢㙢㐶㠶㜳〷捤挸㜰敥愸ㄹㄹ捥昱㘰戲㜰㑥〰㔳ㄶ捥ぢ㜱慦搲㜰㝥㑤㉢㝡晣搶搴㈴搴愴挲㌹ㄱ㈵㘳㤹昲㕤㜵㠵㔵昱ㄵ敤扢㡡捥㜱昴㝤㜲〶搸㡢㠰㑥〵㔰㥤㙤㔵㥣愷〱㉡㍡㉢〸㤸㤲〱昶㈶攰㜸〵㔰㕤㘱㔵㥣慢〱㉡㍡慢〹㤸㥡〱昶㈱攰㐴〵㔰㥤㙤㔵㥣愹〱慡㜵㥥㐴挰㌴㤸㘵攱摣㔷㌳㌲㥣搳㌵㈳挳戹㥦㘶㘴㌸㡦〴㤳㠵昳㘸㌰㘵攱㍣〵昷㉡つ攷挹㕡搱攳㌷戸㘲搴愴挲㌹ㅦ㈵攳捣攲㠷つ挴㠹摤㍥散搹昴扤㥥〱摡〸㌸户昸㘱〳㜱㝣户て晢㐵〲ㅡㄹ攰ㄸ〲捥㔳〰㤵戰㐰㜴㙡㠰㑡搸〵〴㈴ㄹ㈰㈲攰㉢ち愰ㄲㄶ㠸㘵ㅡ愰ㄲ昶ㅦ〴㌴㘱㤶㠵㜳㠱㘶㘴㌸ㄷ㙡㐶㠶㜳㤱㘶㘴㌸搷㠰挹挲㜹㌲㤸戲㜰ㅥ㡢㝢㤵㠶㜳㤱㔶昴昸㙤戲㌳㔰㤳ち攷㈹㈸ㄹ㤷㉡摦㘵摢㜱㍤搱搴扥慢戶昳㑤晡㝥㘶〶㌸㤵㠰换ㄵ㐰戶ㅤ〰㘲つ㔰㙤攷ち〲捥捡〰愷ㄱ㜰㤵〲挸㜰〲㌰㕦〳㔴㌸慦㈱攰散っ㜰㍡〱搷㈹㠰っ㈷〰昳㌴㐰㠵昳〶〲捥㠱㔹ㄶ捥㜳㌵㈳挳戹㔶㌳㌲㥣㝣㠳㠷㘶㌲㥣㤷㠳挹挲㜹〵㤸戲㜰ㅥ㡡㝢㤵㠶㜳㡥㔶昴昸捤戶㙢㔱㤳ち攷㤵㈸ㄹ摦㈹㝣㔸愷㉡づ敥昶㘱扦㐷摦慦换〰㔷ㄱ㜰慢〲愸㥥慤㉡㘶㙡㠰㡡晦㙤〴㕣㥦〱慥㈶攰づ〵㔰㈳㑢㔵捣搰〰ㄵ晦㍢〹戸㈱〳㕣㐳挰摤ち愰㍡摢慡㤸愶〱㉡㥣㍦㈲攰㐶㤸㘵攱扣㐹㌳㌲㥣㝣㍤㠶ㅡㄹ㑥扥㈶㤳㠵昳㕥㌰㔹㌸敦〷㔳ㄶ捥㝤㜰慦搲㜰敥慤ㄵ敢晥㤶㥤㜸㄰㌵愹㜰㍥㠰㤲昱㔰挱㜷摢ㄵㄳ扡昹晥〸㝤㝦〸㘶㤹㔳㝣㜹㠳㝥ㄸ㍦㠶慡挷慥搷㑦㈰散㡢慦㡣㌵㝥㡡㐲戶敢㔵晤㍣ㅦ〳慤攸昱㕢㜱㝣愷㐱昹挸㌷㍡㡣㐷㔱ㅢ㤶ㅡ㙡昴慢〸㑦晢愸摡昷慦愰ㄴ㝣ㄳ㐲〱昸㕥㠷昱㙢〵㔰㈹慦㠸㍤㌴㐰愵晣〹〲昸慡㠵〲昰敤づ攳扦ㄵ㐰㘵戰㈲㜶搵〰㤵挱摦㄰挰㌷㉣ㄴ㠰敦㜸ㄸ扦㔳〰搵㐶㉡㘲㐷つ㔰㙤攴て〴昰捤㡤㉣攵㝣㠳㠳㡣㑣㌹摦攴㈰㈳㔳捥㌷㍡戲攸昲㍤㠸㉣攵㝣攱愱㉣攵摢攲㕥愵㈹ㅦ愳ㄵ㍤㝥㐳㡦敦ㅤ㈸摦昹摡㠴昱扣昲㕤㠵搳ㄱ㕢㙢摦㔵㌸㕦愴敦㝣㐷㐱〱昸昲㠴昱㜲昱挳㍡㘲㐴户て晢㉡〱㝣㥦㐱〱昸ち㠵昱扡〲愸㜰㍡㘲㌳つ㔰攱晣ぢ〱㝣愱㐱〱昸㈲㠵昱愶〲愸㠴㌹㘲㈳つ㔰〹晢ㅢ〱㝣㍤㈲ぢ㈷㕦㤳挸挲挹搷㈵戲㜰昲戵㠹㉣㥣㝣搹㈰ぢ㈷㕦㉢㈸ぢ攷㄰摣慢㌴㥣㠳戵愲挷㙦ぢ昲㡣㕥昹㍥ㅣ㈵攳㥦〵摦㕤㕦㤸摤㝣㝦㥦扥㙦㤶〱㌶㈲攰㐳〵㔰摤戵㉦晡㙢㠰㡡晦挷〴㙣㥥〱昸愲㠲昱愹〲愸〱挱ㄷ㐲〳㔴㘳㙢挱㤷挳㡡㉤㌲挰㈶〴昴㠱って㡣敡摦㝤昱挹晢㙡㙤慥攲摦㡦㠰㉤㘱㤶㠵㤳㉦㈳㘴攱攴㑢〹㔹㌸㐷㘹㠶㐸挱㈳晤㉣㥣づ㤸戲㜰扥㡦㝢㤵㠶昳㍤慤攸昱㥢㡢〱㙡㔲攱㜴㔱㌲〶㈹摦搵㠷戵挵㍦戴敦敡挳づ愱敦㍣㌹㔷〰扥〷㘰っ㔳〰㌵扥摡攲㉤つ㔰㙤㘷㌸〱戵っ攰ㄳ戰戱〲愸攸搸攲つつ㔰搱搹㤴〰ㅥ换慢㍢昰㥤〰㘳㜳〵㔰〹戳挵㙢ㅡ愰ㄲ戶㈵〱㍣改捦挲挹ㄳ晦㉣㥣ㄳ㌴㈳ㅦ㜶扥〱㐰㡤っ㈷捦捤戳㜰捥〶㔳ㄶ捥ㄷ㜱慦搲㜰扥愰ㄵ敢晥ㄶ㘵扦戹愸愹户ㄳ㘶挶㘵㐰㝢㕢挴㥦ㅡㅦ搸摥戶㈴㔹扡愰㙢㘱昶昳攲昸㌰〳昱晢攲摢攰㉦㍦ㅥ㉦挱㘳㕦搶㙡㡥㉥㑡㜹戶㉢愵㘳㡡㔲ㅥ攰㑡改戶㐵㈹捦昶愴㜴扢愲㤴〷㜸㔲㍡戶㈸敤㑡愵摢ㄷ愵慢㔲改づ㐵㈹て戹㘴つ㍢ㄶ愵㍣挹㤲搲㥤㡡㔲ㅥ㔷㐹改捥㐵㈹捦愴愴㜴㤷愲昴攲㔴扡㙢㔱捡昳ㄵ㘹扢㕢㔱捡㐳ㄴ㈹摤扤㈸攵㐹㠹㤴㡥㉢㑡㜹ㅣ㈲愵㝢ㄴ愵㍣㘸㤰㔲扢㈸攵㘹㠲㤴㍡㐵㈹㡦っ愴搴㉤㑡敦㑦愵㕥㔱捡ㅤ㜷㘹敢ㄷ愵摣㔶㤷搲㑡㔱捡扤㜳㈹つ㡡㔲㙥㤰㑢㘹戵㈸攵搶戳㤴搶㡡㔲敥㉦㑢㘹㔸㤴㜲ㄳ㔹㑡挷ㄷ愵摣㈹㤶搲㍤㡢㔲敥挱㑡改㠴愲㤴ㅢ慤㔲㍡戱㈸攵㙥慡㤴敥㔵㤴㜲换㔴㑡昷㉥㑡戹ㄹ㈹愵晢ㄴ愵摣㜱㤴搲㐹㐵愹㤵㑡㈷ㄷ愵摣㍢㤴戶㔳㡡㔲敥捡㐹改搴愲㤴㕢㙦㔲㍡慤㈸摤㍥㤵敥㕢㤴㜲ㄳ㑤摡㑥㉦㑡戹㍤㈵愵晢ㄵ愵摣㠳㤲搲ㄹ㐵改昸㔴晡㠵愲㤴扢㐹搲㜶晦愲㤴晢㌴㔲㝡㐰㔱捡捤ㄸ㈹㥤㔹㤴㜲挷㐵㑡て㉣㑡戹慤㈲愵戳㡡㔲㙥㔸㐸改㐱㐵㈹㜷㈵愴昴攰愲㤴㕢て㔲㍡扢㈸攵晥㠲㤴ㅥ㔲㤴㜲攵㉥愵㜳㡡㔲㉥捦愵昴搰愲㤴㙢㜰㈹㥤㕢㤴㜲愱㉤愵㠷ㄵ愵㕣挲㑡改攱㐵㈹搷愹㔲㝡㐴㔱捡挵愸㤴捥㉢㑡戹攲㤴搲㈳㡢㔲慥攵愴昴愸愲㤴ぢ㌶㈹㍤扡㈸攵慡㑣㑡攷ㄷ愵㕣㝡㐹㘹㕢㔱捡㐵㡤㤴ㅥ㔳㤴㜲攵㈲愵㔱㔱捡攵㠹㤴挶㐵㈹搷㈰㔲㕡㉦㑡㌹扢㤷搲㐶㔱捡昹戴㤴㈶㐵㈹㈷捤㔲摡㉣㑡㌹㌳㤶搲〵㐵㈹愷扦㔲扡戰㈸攵挴㔲㑡ㄷㄵ愵㥣㍤㑡改戱㐵㈹愷㠸㔲扡戸㈸攵㍣㔰㑡㤷ㄴ愵㥣㘱㐹㘹㝢㔱捡㘹㤴㤴㉥㉤㑡㌹㔷㤲搲㘵㐵㈹㈷㐴㔲扡扣㈸攵㔴㐳㑡㡦㉢㑡㌹㥦㤰搲㡥愲㤴㤳〶㈹敤㉣㑡㌹㌳㤰搲慥㠲㜴ㄸ㠷㔶㑥〶攴昷戶て攳㤰㥡㜳ㅣ㑡㜳㡥㐳㘸捥㜱攸捣㌹づ㤹㌹挷愱㌲攷㌸㐴收ㅣ㠷挶㥣攳㤰㤸㜳ㅣち㜳㡥㐳㘰捥㜱攸换㌹づ㜹㌹挷愱㉥攷㌸挴攵ㅣ㠷戶㥣攳㤰㤶㜳ㅣ捡㜲㡥㐳㔸捥㜱攸捡㌹づ㔹㌹挷愱㉡攷㌸㐴攵ㅣ㠷愶㥣攳㤰㤴㜳ㅣ㡡㜲㡥㐳㔰捥㜱攸挹㌹づ㌹㌹挷愱㈶攷㌸挴攴ㅣ㠷㤶㥣攳㤰㤲㜳ㅣ㑡㜲㡥㐳㐸捥㜱攸挸㌹づㄹ㌹挷愱㈲攷㌸㐴攴ㅣ㠷㠶㥣攳㤰㤰㜳ㅣち㜲㡥㐳㐰捥戱敢捦㌹㜶昹㌹挷慥㍥攷搸挵攷ㅣ扢昶㥣㘳㤷㥥㜳散捡㜳㡥㕤㜸捥戱敢捥㌹㜶搹㌹挷慥㍡攷搸㐵攷ㅣ扢收㥣㘳㤷㥣㜳散㡡㜳㡥㕤㜰捥戱敢捤㌹㜶戹㌹挷慥㌶攷搸挵收ㅣ扢搶㥣㘳㤷㥡㜳散㑡㜳㡥㕤㘸捥戱敢捣㌹㜶㤹㌹挷慥㌲攷搸㐵收ㅣ扢挶㥣㘳㤷㤸㜳散ち㜳㡥㕤㘰捥戱敢换㌹㜶㜹㌹挷慥㉥攷搸挵攵ㅣ扢戶㥣㘳㤷㤶㜳散捡㜲㡥㕤㔸捥戱敢捡㌹㜶㔹ㄹ㌷攸晦〰㍤昰收㌳</t>
  </si>
  <si>
    <t>X(实际收入-C1)</t>
    <phoneticPr fontId="6" type="noConversion"/>
  </si>
  <si>
    <t>X每年现值</t>
    <phoneticPr fontId="6" type="noConversion"/>
  </si>
  <si>
    <t>X累计现值</t>
    <phoneticPr fontId="6" type="noConversion"/>
  </si>
  <si>
    <t>折现系数</t>
    <phoneticPr fontId="6" type="noConversion"/>
  </si>
  <si>
    <r>
      <t>V</t>
    </r>
    <r>
      <rPr>
        <sz val="11"/>
        <color theme="1"/>
        <rFont val="宋体"/>
        <family val="3"/>
        <charset val="134"/>
        <scheme val="minor"/>
      </rPr>
      <t>aR</t>
    </r>
    <phoneticPr fontId="6" type="noConversion"/>
  </si>
  <si>
    <t>CB_Block_7.0.0.0:10</t>
    <phoneticPr fontId="6" type="noConversion"/>
  </si>
  <si>
    <t>㜸〱捤㝤〹㝣ㄴ㔵戶㝥摦㑥扡㤳摢㙣㉤攰㠲㍡〲㉥〸〲㈱㈱慣愲〲㐹搸㘴㈷〸敥戱㐹慡㐹㑢㤲挶敥づ㡢㉢攰㠲换㈸敡戸㍥搷㜱㕣㘶㜴㔴㕣㥥攲㡣㈸㉥愳㠳愳㡥摢搳挷㌸晥挵㝤挵敤戹㡥㈳扥敦㍢㔵户㔳㕤㕤㥤〴摥晣㝦扦㈹搲愷敦㍤攷摣㜳敥昷搵慤敡慥㝢慢㥡㠰ち〴〲㍦㘳攳㍢户㘲ㄶ昶慥㕤㤹捥㔸捤㘵搵挹愶㈶慢㍥㤳㐸戶愴换㈶愶㔲戱㤵㌳ㄲ改㑣ㄱㅣ挲㜵〹搸搳愱扡㜴攲㘴慢戴㙥㤹㤵㑡挳㈹ㄴ〸㤴㤶敡㈰散㔱昳㌲ㄵ捤㔶扡㤸〲㕥〱ㅤ愶㈸愱㈸愵搰ㄴㄱ㡡㉥ㄴ㕤㈹扡㔱㜴愷攸㐱挱㤰㝡ㄷ㡡㥥㄰㕤㝢㐱捣慦慥㥡扤攸㐴㜴戰㌶㤳㑣㔹㐳晡㉤戰扢㜱㘸㐵㐵㔹㐵搹㠸捡攱㤵㘵攵㐳晡㔵户㌶㘵㕡㔳搶愱㉤㔶㙢㈶ㄵ㙢ㅡ搲㙦㑥敢愲愶㐴晤㜴㙢攵晣攴ㄲ慢攵㔰㙢㔱㜹攵愲搸㠸㌱ㄵ㈳㐶㡥㡣㡦ㅤ㍢愶㙢㙦㐴㥥㔵㕤㌵㈷㘵挵搳晦慡㤸扢㌲收散敡慡戲㔹㔶收㕦ㄵ㜳㌷挴㐴挸㥡㘴㜳㉣搱昲㉦ちㅡ攲㙥ㅡ㔹㘳搵㈷戸㍦㉤㉢㤵㘸㔹㕣㠶㙥攷㄰㡤摡攸戲㠹改㜴㙢昳㔲づ㡤㙡慢愹㘹㥥ㄵ㤷晤搸㕣㤳捥捣㠹愵㥡搳㕤㥢挹㥦㤵戲㕡敡慤㜴昷收㐹㉢敡慤㈶挷㌱㕤摡扣㈰㤶㥡ㄵ㙢戶㡡㔹攸搱㙣敦挳㘹つ㔶㑢㈶㤱㔹搹慤昹㠸戴㌵㉦搶戲搸愲㑢愸㜹㑡㙢愲㐱ㄵㄷ攳㉦㔰㜴愰㕦捦㘴㐷愱㍦捤搵㡤戱㔴㐶㙡摣㠵ㄵ㝥扥慥攱㈲㈸㜲晡挵㈱搵捦搳㡡晢慣㌶搱㍣摤㑡戵㔸㑤㑣挲㍤㌹搸攳㈴〴搹晢㈱换㤴㠱挳扤愴扡㌸挷ㄳ戱㌰㑢㜸㜷㠸㠱㔵㔶㈶㌶㘷搲扣昹㐳㘶㈶㕡づ㉤㉦ㅢ㍢㘴㐶㘲㠹搵㤴戰搲ㄹ搶㉡㠷捣㡣慤㘰㘱慣摥〳摥扡て摢敤〹ㄱ㥣㕡愹昷愲㘶㙦〸㔵晣づづ㕥㜷㝣ㅥ㐰挱扡㔸戰㙥㔱戰慥㍥㔸搷㄰慣戳㠲㜵昱㘰摤攲㘰㕤㘳戰㉥ㄱ慣㍢㌱㔸户〴㍥㘶㉢㉤㈹〹㍡摢攰昲扢㘶㉤㙦扤㝤摡㠶㡦㝦㍢攲攳扥㍦㕥愳㜸扣捡攱扥てち㥤敦㙦㕦㜸敢㝥㄰攱晥㄰㐵㔳㉢㐶改㝤愹摡て㐲愹扦愳挳散昴戵㙢搷敦搲慦㝥改㠴ぢ㡢换搶㙥敥㝦㜰㐰昱挴㈰搹づ㐰愱昳搹〶㌰昴㠱㄰攱㠱㄰挱㐵ㄵ㝡㄰㌵〷㐱㈸昵㕦㑥戲㘷㕥㍡昶㈷㙢摣㙦愶㥥扦收挱扥㝢扤㔵扤㕥昱〴㈴挹㠶愰㌰㝡㝥㉡㠱ㄱ搷摡ㄴ㑢挹捥ㄸ㕥㌹戶戲㝣㑣㜹戹㙢㡦っㅦ㔱㌹愶愲㝣搴㘸搹㉢挳㐷㡣ㅥ㌵㘶㐴㜹戹ㅥ捡㑣㘵㄰攱㘱㡣㔷㔳㔹愱换愹慡㠰㔰敡㜹㈷昹戶㥢昶㉣㑢㕤㜶捣昴㑢戶扣昷愷㡢㘶㑥摡愲㜸攲㤳攴㤵㈸ㅣ攴ㅤ〷㈳㉡㕤㜹㌱〰㐶戶㡤㠴ㄱっ㍥ㄲ㈲㍣㡡㈱愶㔵っ搷愳愹ㅡ〳愱搴搳㑥扥换〳扢つ摢搸敢戲㈹搷㥥昹挳㈳㤳㉦晢攴〵挵㘳㔳昲ㅤ㡣㐲攷㤹ㅤ挷搰㠷㐰㠴て㘵㠰愹挸㜶ㄸ㔵攳㈱㤴摡攴㘴摢㌸㝤攳戶㈱挳㑥㤸㜵挵㍥㜷㥣扤愶慥挷㘴挵㤳戹㘴㥢㠸挲㑥㔳㕢挵㑣搵㄰攱ㅡ挶慢ㄹ㍥㔲㑦愲㙡㌲㠴㔲て㌹挹晦ㄶ挹ㅣ㌴㘷攸愷㌵扦ㅡ晥捣ㅥ晢慦扣㈵愸昸㈱㈲挹愷愲戰搳挹愷㌱搳攱㄰攱改㡣㔷㌳㝣㤴㥥㐱搵㑣〸愵敥㜵㤲慦て愵愷つ晢敡㤰㥡㌳晦晡㔹敦つ㤷㤴摦慢㜸散㐹昲搹㈸散㜴昲㌹捣㌴ㄷ㈲㍣㡦昱㙡㠶㡦搶戵㔴捤㠷㔰敡づ㈷昹㤸晢ㅥ㌹扥散扢㉢㘷摤昸昸㡣扡㕤㍥摣昶㠶攲㠷愶㈴㕦㠰㐲攷㜷昲㐲㠶㍥ㄲ㈲㝣ㄴ㐴㜰敡㐸㝤㌴㌵挷㐰㈸㜵戳㤳散扢㔷挷慥敥㍢攳㠱ㄹ㡦㙥㡣㥣晥搴攰昳慦㔲晣㜰㤶㘴挷愱戰㈳㈳昸㜸〶慦㠳〸㥦〰㠱ㄱ㕣愹㘳㔴㉤㠲㔰敡㍡㈷摦收㜵摢敦㕦㜳昸㍤㌳ㅦ㝤㝢搷愳㑥摢昶昶慦ㄵ扦〷㐸扥〶ㄴ㜶㥡㔹㡢㤹攲㄰攱挵㡣㔷㌳㝣㡣㙥愴㉡〱愱搴ㄵ㑥昲㕤换攲㡦㐴づ搹攵昰晢㑥㜸㙡挳㡣攳〷㕣愱昸晤㐳㤲昳扣搹㜹㘶㥢ㄸ扡ㄹ㈲摣挲〰㔳㉢㉡㜴㤲慡愵㄰㑡慤㜳戲㝤昹捤搹㑦扥㌰昷愶挹攷㘴㑡挶扥㥥㌸㜱愱攲ㄷㅤ挹㤶㐲愱昳搹搲っ㥤㠱〸户㐲〴愷㡥搲换愸㔹づ愱搴戹㑥戲愳捦㝦敡㥢愱愷摥㔸㜵晤㡦㥦㡤晢㘶㐰捦㔷ㄴ扦㔰㐹戲㤵㈸ㅣ摣改搳攰愸㌲敦㤹昰㘴㈶㍢〵㈲㝣㉡㐳搶㔴㡣搶愷㔱㜵㍡㠴㔲慢㥤晣愳扦晡㘲㜴慦搷敡㈶摣㔰昹挶昶搵㉤㑦愵ㄵ扦换㐹晥㔵㈸散昴㝥㕤㡤挶㝡つ㐴昸㑣〸散搷攱晡㉣慡捥㠶㔰敡㘴㈷昹敢㝢捥扢攱改㍤㥥㥤㜵昶捣挷㕥晥㜸昹㉢摢扢慥㠵㜹慥昳搱㕣㤳㡡㉤挷㤷㥤戶敦㔱挳换捡昹慦攳㉦㤰昸晥ㄸㅦㄹㅦㅤ慦愸㘸ㄸ㔹ㅥ慢㡣㠵昸㜱摤搹㙦㉡摣搹㕤攳ぢㄳ㉤つ挹攵昲搵㘵敦慡㔸摡㙡晢㈶㌳搸戱㔵㈵㕢㕢ㅡ搲㝢昹ㅢ㙢㌳戱㡣戵愷搷搶ㄶ㈴慦㔹㉤扥搸㔹㘹挹户㡦户搹㠲㔸㔳慢㌵㜱㐵挲㌶晦挲㘳挶搷扡攴愲挲搶挹㈹敢愴慣㌵慦㐷ㄳ㜱㈹戱㑣㘲攷愱戴㑤㜶扦晡㔵㌷㈶搳㔶㡢㜴㙦㜰昳㥣㐴晤ㄲ㉢㔵㙢昱㐲挴㙡㄰愸扢搲攴㝣户ㅣ㍣扢〵㐰昱㙤戱㘱㕦户㌶㍥㘹㐵挶㙡㘹戰ㅡ搰摦愵㔶㉡戳㜲㝥㙣㔱㤳戵㕢㡥㡢㥤ㄳ㠶㍥㌹敡挹挹晡搶㜴㜵戲㈵㤳㑡㌶攵㕡㈶㌶㉣㡢攱晢㙣挳捣㘴㠳㠵慦愳挵摣〲㉡㔰㔴愴㔴攰㈰扦敦㠴㡣㥢㉥㤳ㅤ攱摡挵晣㜶扡㐷敥戰㉢㥢〷㜴㐰搱㘴㜱㑣〶昷敦㈰㤸挴㘵㤸㐱㠵ㅤ㕤㤸㜸搵㐶敦㠱㠵扤愵㡦搹㍤昷晦搷㌹ㄸ散攵愰㥦戴っ摦昹愷挶㕡ㅡ㥡慣㔴扢搷㥣㡡㍤搲攷㐲㠴㤶攳㘸㉥挸ㅥ扦戰慡ㄵ㙡㘵㘸㜹愲㈱搳ㄸ㙥戴ㄲ㡢ㅢ㌳搰攱扡戴戴㤴搴收㙤晡㝣愸昴〵ㄴ扦㠴㠸㐴〲攱ぢ改ㄴ㡥攸㡢散㝡㠸摦扣㜷晣㙡㈲㠸㔶㕡慥㕥㜰愹㤹づ㌵㑦㑥愶搲㐵㐵㝥㈸愷挶搲㡤ㄹづ捦㜶㡤扣㙥搰敢㈸㉥㠶〸昱ち愰挳㡢ㄵ㝥㜰ㄵ昳㥡慣㕢㜳㡤ㄵ㡦攱㑡㔸㡥㙥ㄵぢ㌵摢ㄷ㔷㌵㔶扡㕥昳㉡㙣ㅡ㡥㤵ㄵ㘱㤴㜰昰㜷㙤收攸户㔶㘴㙡㘲㤹㔸㐹㌳慥攷戰㤷㌴㥣〶㑢㉢扢挴㤶摤㐴㘷㕡㐷㥣ㅡ㈲㐴愵攸㡡搲㐵ㄴ㜶㈴ㅣ㌸㌸㕥〲㐵㡥㙣ㅦ〴晡捥㉢慥戰㜷愰攷㕥㤷攱㜲戱㘱㡡搵㌲㝦攵㔲㉢㑤昷搲㜰扢㔴㝡て㉦〶㥢㕤扦攸㠸㑣愲㈹㕤㠶㥥㑥㐹㈵㕢㤷晥㉢攳㌰㤶扥〴挲㙣愱ㄶ㡣攲捥㘳〲㕤㠱㤲㘵摣㌷㜵㜵㠱㔲㐶愳㐶昳㙡㔰㜳戴㈲搸捦㜸㤳㑤㕦㡥户㐸㝢戶㄰㉦ㅣ㜷攴ㅡ㌶〴晦慥捤㘰㘸㝥捡㤲慢昲㔲愹㠰敤㙥捤ぢ㤳愹㈵㡢㤲挹㈵ㅣ㑦摤愵㤶㙥戴慣っ慦㜴扢㌸㔷昶㜲〵慦㔴㔱㔱捥㘵慡敢㤲㤸搷挸攱慢㈱㝡扣㝦摥慡昷慦㍤敦扤〷㙦㜹㜷攳戵ㅦ慣㝦㌴晣ㅦ㔰ㄶ攱慡㍢㝣つち㈵戳㘷㤴慤㘸㑡慦㔰つ㠰换㉢挸攷〷摥扡㜹捦搴ㅤ搵ㅢ晡㥦㍦攷㥢挱扤㡥㔵昵㡥㈱敦㐲㤶㔷愴㜲ㄵ㝤㍤ち㉡〶㌷㥥㐶㔰捥摤昴㡤愸敢㕦㔳摣〴㠱㤳㠱搰㡢㜳挱捤㜶㔵昵挳㍢捦〷晡ㄶ㡡㕢㈱搴扥㄰㍣ㅡ昵㙤㄰㘶㔳㐷㈲㍥㜷戲散愸晥㔰攷敦愸㍢愰㡤攸㜶㙣㙡㍦㜸㜰㘷㘹㤲愳㐹㠶㈶ㄱ㙡ㄶ〲晢ㄲ㌰搳㌱攴㕤㕢て㐰㌳㈱攰㝥戶㥦づ㌷㝦〲ㅥ㘰㡥〷㈹㌶㐰戸〸昸㠳㕤㔵〷攲㕤〸昸㈳㥤ㅥ㠶㔰扣摣ㄶ〲㌶愲㘰㌶㔵㠵ㅣ㔹〲〶㐲㥤㑦挰㘳搰㐶㜴㍢㌶挵㡢㜸㍦〲挶ㄴ㈲㘰戴㘳挸扢摥ㅦ㡡㐸㐲挰㌳㈸愸㤱〵〹㜸ㄶ㘶晤ㅣ挵昳㄰㉥〲㕥戰慢慡っ敦㐲挰㡢㜴㝡〹㐲㤵㐳〸〱㉦愳㘰㌶㌵挴㑤挰㌰愸昳〹㜸つ摡㠸㙥挷愶㉡攰攱㐷挰扥㠵〸攸敦ㄸ昲收ㅣ㐶㈰㤲㄰戰ㄵ〵搵ㄷ㙥晥㈳攰㙤㤸昵㍢ㄴ敦㐲戸〸㜸摦慥慡㤱㜸ㄷ〲㍥愰搳㠷㄰㙡㌴㠴㄰昰ㄱち㘶㔳扢㈱㐷㜶〴㡣㠲㍡㥦㠰㙤搰㐶㜴㍢㌶㌵〶ㅥ㝥〴㜴㜵㜰收㥤〳扡㌸㠶扣㐹㤰㜱㠸㈴〴㝣㡢㠲搲〵〹昸ㅥ㘶晤〳挵㍦㈰㕣〴晣搳慥慡㐳昰㉥〴晣㐴愷敤㄰敡㌰〸㈱挰㝤㑥㔱㍣㉦㘷〹㌸㤴捥㜹㈷敢㈲㥣ㅦ㈲扡ㅤ㥢ㅡ㡦㜶㝥〴㝣扢扤挰㌹攰ㅢ挷㤰㌷㉦㔳㠵㐸㐲㐰㔷㈴㔵晦〳㌷晦ㄱ搰ㅤ㘶摤㠳㈲捡摥戵㥤〴㝢摡㔵㔵㡤㐰㐲㐰㉦㍡昵㠶㔰㤳愰ㄲ〲㜶㐵捤㙣敡㘳攴挸ㄲ㔰〳㜵㍥〱㝤ㄸ㔳户㘳㔳㤳搱捥㡦㠰慤㠵〸㜸搳㌱攴捤つ㜱㔶㐷〸搸㤷㕤㝥愳㈰〱晢挳慣て愰ㄸ挰摥戵ㄱ㌰搰慥㉡捥っ〹〱㠳攸㜴㄰㠴㥡〱㤵㄰㌰ㄸ㌵戳愹㔷摣〴㑣㠷㍡㥦㠰㘱㡣愹摢戱愹㤹㘸攷㐷挰㌳㠵〸搸散ㄸ昲收愷收㈰㤲㄰㌰㠶㕤㝥扡㈰〱〷挳慣挷㔱ㅣ挲摥戵ㄱ㜰㤸㕤㔵㜳ㄱ㐸〸ㄸ㑦愷〹㄰㡡㔳㔴㐲挰㐴搴捣愶ㅥ㜱ㄳ挰改慣㝣〲㈶㌱愶㙥挷愶收愳㥤ㅦ〱昷ㄷ㈲攰㍥挷㤰㌷㐷戶㄰㤱㠴㠰㔹散昲㍤〵〹㤸〳戳㥥㑢㌱㡦扤㙢㈳㘰扥㕤㔵㐷㈲㤰㄰㜰〴㥤ㄶ㐰愸愳愱ㄲ〲ㄶ愲㘶㌶昵㕢㌷〱㐷㐱㥤㑦挰㌱㡣愹摢戱愹㘳搰捥㡦㠰敢ぢㄱ㜰㥤㘳挸㥢户㍢ㅥ㤱㠴㠰〶㜶昹㥡㠲〴挴㘱搶㡢㈹ㅡ搹扢㌶〲㑥戴慢慡づ㠱㠴㠰㈵㜴㙡㠲㔰㌱愸㠴㠰㘶搴捣愶㉥㜵ㄳ㜰〲搴昹〴㥣〴晦㠸㙥挷愶ㄶ愱㥤ㅦ〱攷ㄶ㈲㘰慤㘳挸㥢㐸戴㄰㐹〸㌸㤹㕤㍥扢㈰〱愷挲慣㑦愳㌸㥤扤㙢㈳㘰㤵㕤㔵㜱〴ㄲ〲㔶搳㘹つ㠴㙡㠴㑡〸㌸ㄳ㌵戳愹㔳摤〴㉣㠶㍡㥦㠰戵㡣愹摢戱㈹捥㔰晡ㄱ㤰㉡㐴挰㐹㡥㈱㙦㌲戳〹㤱㠴㠰㡢搹攵㘴㐱〲㉥㠵㔹晦㡡攲㌲昶慥㡤㠰㉢散慡㙡㐶㈰㈱攰㑡㍡㕤〵愱㤲㔰〹〱㔷愳㘶㌶ㄵ㜷ㄳ挰愹搰㝣〲慥㘳㑣摤㡥㑤㉤㐵㍢㍦〲㡥㉤㐴挰㌱㡥㈱㙦㝥㤵ㄳ愵㐲挰慤散昲㔱〵〹昸㉤捣晡㜷ㄴ户戳㜷㙤〴晣摥慥㉡㑥㉣〸〱㜷搲改㉥〸戵っ㉡㈱攰㙥搴捣愶收戸〹㘸㠵㍡㥦㠰晢ㄸ㔳户㘳㔳换搱捥㡦㠰挹㠵〸㤸攴ㄸ昲收㝣㑦㐶㈴㈱攰㘱㜶戹扡㈰〱㡦挰慣ㅦ愵搸挴摥戵ㄱ昰戸㕤㔵愷㈰㤰㄰昰〴㥤㥥㠴㔰愷㐱㈵〴晣〹㌵戳愹㠳摤〴㥣ち㜵㍥〱㥢ㄹ㔳户㘳㔳愷愳㥤ㅦ〱攵㠵〸ㄸ收ㄸ昲㈶㥤㔷㈳㤲㄰昰ㄲ扢㍣戴㈰〱慦挰慣晦㡢攲㔵〸ㄷ〱晦㙤㔷搵ㅡ〴ㄲ〲戶搰改㙦㄰敡㉣愸㠴㠰搷㔱㌳㥢摡摦㑤〰攷愸昳〹㜸㤳㌱㜵㍢㌶㜵㌶摡昹ㄱ戰㘷㈱〲晡㌸〶敦挴㜷攸㕣㐴摡㠱〹换㉥散㜰㝣㐱挲㕡捥ㄹ㤶敥㜱㉣搰㔷户愶㌳㐹㤹づ敡ㄶ慦㐹捥㑡㘶㙡ㄲ改愵㑤戱㤵扤攲㑥㘱㘱愳搵㠲挹摡ㄴ收㙣㍤扡攴搲愵㔶㠳㡥搷㈶㕢㔳昵搶戴㥡㝦㠷挹㕣攰挳慥㤳㜹摣愰挲戶㜳昳㤳〸愱㌰㑡戰〵㐲攷㈳愰㜷㥡㐹㙥ㄳ㜰㑤〹㑢㌱ち挷ㅥ㙤㡣捥㑦㘴㥡慣㉥㜱㤹㡥㤵㜲㘹ㅣ㉣㘲〶扣愱㈴㍥扦ㄱ搳㉦㌵摤攲㔳㔲㠹㠶愶㐴㡢挵㥤搱摢㜶㥤㘱㉤挶㙣昷㥣㘴㍡挱㍢㌲扡挵攷愷㘲㉤改愵㥣戸慢㕦搹㌳愷㈶㌳㝣愱㜸㔵愲㈵㡤㌴戲ㄷ㔹敥ㄱ慦㙤㑣㉥挷晤㍥慤捤㉤㔳㘲㑢搳晦ㄶ㝢愵敤〸㤲㕤愳㠲㉡ㄸ㔴愵挱搲㥤摤㍦攱てㄱ戱㈷㤷摢〷㔶つ攲㥤ㄷ晤摥㍢昷㥣昷㌶昰㤸ぢ〴㠶攳㔵㑣㈱扢㌰㄰扡〰㈵敦っ㥤㙢て㝡愶搷搹搵㥣㝢㕥㝣㘷㝡戳昷㔰昵㠶扢晥〸㡤扡㝥っ㜱昸㤴㈳愶戵㉤㍣晤㥦敥㕥ち晤ㄲ㤱㍢㍤捦扦㉢㥣扢摢㈳㠸㜳晦ㅣ㔰㌸㌰㌱㄰㔸昳㡥捡㐸㕣㝣㌸㐰扢户ㄵ㈷㘳慡戸㙢㝣㐶㙣㤱搵㠴ㄹ敥收㔸愶扢㕤攱㔲㐳㜳慣㈹敤搸慡㤳捤捤㌱㡥㌸摥愳㔳㕢ㅦ㙢戲㑡攳ㄳ㕢㌳㐹摣晡愲攳㄰㌲㉣ㅤ㔵㙣〵㔴戱ㄵ昶㕣㜴㝣ㅥ㔷扥愴捣㔸挹挵戱㔴㈲搳搸㥣愸㉦㘵㠵慢㔳晦ㄶ㐳ㄵ挷㝥㌱挸㌴㥢㌹㤵㜸㈷户敤㈹㘶散敥㌲慣〷㤱㍡敥㝥っ攸愰ち攳㥦摡挹㠵ㄱ㥣㜷攴昳㐴㝦㡡㘸愱㈰㍡㠱㜳㤸摤㤵㉦㘴〲ㄲ攵㉦捥㠰㐶捥㑤敡㈲㍡攰愵户㐱戲挰㔷昱㍡㠸㜶㘷捤㑢攰㄰㤹㤱㡣㌵㑣㡥搵攳㝥扢ㄲ攷㙥扢㔲散㕡㥥㘹㔲㔱慥㘳㔴㘳㘹っ㑢㙥换ㄲつ㔶慡㤴㡡㕡摣㈰㔸捣ㄵ㤰戰扤て㌱㥦㕢ㄴ〸㠵扡㤴晡攵㥡㘶㘲敤敦捣づ扢㙦㐰㥣㤶ㄷ晦搳戹㘳㌸㍢〲㔸㐵㤰晡㌳攰搰㥦ㄳ搳挵愸ㄲ㡦挷攱ぢ㍡㝣〹ㄱ攲㕣扣㜷摦攴㉥㈹㘰攱㐱挳愹㔸敥㔳攳㘲㐷㈹ㄶ〶㘴㤵㈴㈴㐰扡戸㔶㌷挲昶挲㐶㈹摡愰搴㥣づ搷㘲㤴㕢つㄱ晢昴捡㔵ㄴ敥㡥㘰戰ㄸ扢㍡散㕤ㄹ捥㑢换㄰戵㤶㉣㝢㈸ㅥ愰攱慦搰㌸挲㠳〵昱敢㜰昳㤷㜷ㄲ㈹ㄲ搱㕦挳㈵㄰㔱㤷㐳ㅡ摣㤵搴㐴戸搳昴㌷戰敡㙦㈱搴昵愸昲挳ㅦ㐵昳㔱愵㙥㐴㡤ㅦ㔷㠱昰㜷㜰改攴改㔱晤ㅡつ㜸㡡搴摦㌳敥㑤㈸昱捣㤳ㅤ㠹晦㠰戶攳㤱㜸㌳㕢攰愵㝦㘴㄰愷愲㌸戵㙥㔰愰㘸㜶敦㍦攱愰㝦愲攳慤晥づ摢改挰昱慥㙥㠳〳㜷㜱㌸㠰㠳愱㑢㤶㍡摣㠷收挳㕤㤰〷㑣㐴摤攱ち㍡㤵ㅡ㥢扢㈲㔸㜵㌱㠴扡ㅦ㑡攱㡥〷㤷晤㌱慦ㅥ㠰捥收㡥㘰㍢换摤㠳㘸㈵摣㠵ㄹ㜷〳㙡㌹摣㤵㐲摢㌱㜷㥣㤰〷㔶摣㍢换㈰㑥㐵晤ㄱ〵ㅦ敥㈲昰搱㕤攸昸戰扦㐳㔷㍡㜴愳挳㐶㌸〸㜷摤㔱换づ㍢摣㔵攷㐳㕤ㄴ㉥愰敥㌱㔷㑣搷戰摢㠵㌱㝢㌲收㌳㜰昰づ扢㘷愱戳愹敢〵㤷攸扢ㅢ捥晢昰戶㑢〷捥ㅦ搴捥㘷戲㝡づ㙤㠴戸摥㡣晡㍣㙡㌹挴敤〶㙤挷挴扤㠰㘶㐲摣敥っ攲㔴搴㡢㈸昸㄰户〷㝣㜴ㅦ㍡扥攴敦戰㈷ㅤ昶愲挳换㜰㄰攲昶㐶㉤㍢攸㜸㑢愰て㜳晢挰〷捣扤收ち摡㤳ㅡ㝢搰昵㘵搰㝥っ扡ㄵ㑡㉦㜳㙦㐳㘷㌳搷ㅦ㉥㥤ㅤ㜴敦愰㤵㜰户㉦攳扥㡢㕡づ㜷晢㐳摢㌱㜷敦愳㤹㜰㜷〰㠳㌸ㄵ昵〱ち㍥摣つ㠰㡦㍥㤰㡥ㅦ晡㍢っ愴挳㈰㍡㜰摤㐰戸㍢〸戵㉣㜷扣扤搱㠷扢㈱昰〱㜷摢㕣㐱愷㔲㘳㜳㌷㤴㐱换ㄸ㤴昳晣㕥敥扥㠷捥收㙥ㄸ㕣㍡换摤て㘸㈵摣㤵㌳㉥㤷〵㜲戸ㅢづ㙤挷摣晤ㄳ捤㠴扢㑡〶㜱㉡敡㈷ㄴ㝣戸ㅢ〱ㅦ㍤㤲㡥摢晤ㅤ㐶搱㘱㌴ㅤ戸攴㈰摣㡤㐱㉤换ㅤ㙦搶昴攱敥㘰昸㠰㍢㉥㍢㤸慣㉥敥挶㌱攸㈱っ捡㈵〲㉦㜷㕣ㄷ戰戹㍢ㄴ㉥㥤㍢㘲戹㡣㈰捣ㅤ挶愸㕣㑦挸㘱㙥〲戴ㅤ㌳搷ㄳ捤昰ㄷ搰ㄳㄹ〴〵㜹㜱昱挱㘰㠰づ晢㕦扥〵㔴挱㐷㔷搳戱户扦㐳つㅤ㈶搱㠱㙢ㄵ挲摣㘴搴戲捣昱㑥㔳ㅦ收愶挲〷捣㜱扤挲㘴㜵ㅤ戱搳ㄸ昴㜰〶攵摡㠲㤷㌹㉥㈸搸捣㑤㠷㑢攷㤸攳晡㠳㌰㌷㠳㔱戹㄰㤱挳摣㉣㘸㍢㘶㡥ぢㄶ昸ぢ攸搹っ㠲㠲扣戸㙡㘱㌰㐰㘷㤸㥢〳ㅦ㍤㤷㡥〷昹㍢捣愳㐳㉤ㅤ戸挸㈱捣捤㐷捤挵㥣敦〷散〲昸㠰㌹㉥㜴㤸慣㉥收ㄶ㌲攸㤱っ捡㐵〹㉦㜳㕣㠹戰㤹㍢ち㉥㥤㘳㡥ぢㄷ挲摣搱㡣捡ㄵ㡣ㅣ收㡥㠵戶㘳收戸搲㠱扦㠰㍥㡥㐱㔰㤰搷㜸㐸㠳〱㍡挳摣昱昰搱㜵㜴㥣攰敦㜰〲ㅤ㘲㜴㤸〸〷㘱㙥ㄱ㙡㉥收㐶晢㡤戹〶昸㠰㌹慥㤰㤸慣㉥收㉣〶㡤㌳㈸㔷㌳扣捣㜱〹挳㘶㙥㌱㕣㍡㝢愶攳㥡㠷㜰搷挸戸昳㔰换攱敥㐴㘸㍢收㙥㍥㥡攱㉦愰㤷㌰〸ち昲攲㑡㠹㐱〱㥤攱慥〹㍥扡㤹㡥㕣㐵昱㜱㘸愱㐳㤲づ㕣㔸ㄱ敥㤶愲㤶晤㙡㠲㍢㤶㝤づ搷ㄴ㕣㐰ㅤ搷㔶㑣㑣搷㔷㤳㌴㘳㘶ㄸ㤳敢㈰㕥敡戸昸㘱㔳搷ち㤷捥㔲挷搵ㄲ愱㙥ㄹ攳㜲搹㈴㠷扡ㄵ搰㜶㑣摤㠹㘸㠶扦㠰㕥挹㈰㈸挸㡢㙢㉣〶〵㜴㠶扡㤳攱愳㑦愱㈳搷㕦㝣ㅣ㑥愵挳㘹㜴攰㤲㡣㔰㜷㍡㙡搹㘱挷扢慦㝤戸㕢〵ㅦ㜰挷㘵ㄹㄳ㜴慡㘴㤵慢㠹搵っ扡㠶㐱戹㠴攲攵㡥敢㈶㌶㜷㘷挲愵㜳〷㉣㤷㔹㠴戹戳ㄸ㤵敢㉤㌹捣㥤〳㙤挷捣慤㐲㌳晣〵昴㕡〶㐱㐱㕥慢㈱つ〶攸っ㜳攷挲㐷㥦㐷㐷㉥摣昸㌸㥣㑦㠷ぢ攸挰戵ㅣ㘱敥㤷愸㘵㤹攳慤攳㍥捣㕤〴ㅦ㌰挷昵ㅣㄳ搴㜵挰慥㘳搰㡢ㄹ㤴㙢㉦㕥收㉥㠵捥㘶敥ㄲ戸㜴㜶搴㜱㠵㐶戸扢㤴㜱㉦㐳㉤㠷扢换愰敤㤸㍢㉥改攰㉦愰㉦㘷㄰ㄴ攴挵㜵ㅤ㠳〲㍡挳摤ㄵ昰搱㔷搲㤱㙢㍥㍥づ㔷搱攱㙡㍡㜰ㄹ㐸戸晢て搴戲摣昱㐶㜸ㅦ敥慥㠵て戸攳㔲㤰〹敡㍡㘲慦㘳搰敢ㄹ㤴换㌶㕥敥戸㔶㘳㜳㜷〳㕣㍡换ㅤㄷ㜷㠴扢ㅢㄹ昷㜶搴㜲戸扢〹摡㡥戹攳㙡㄰晥〲晡㌷っ㠲㠲扣戸㈴㘴㔰㐰㘷戸扢ㄹ㍥晡ㄶ㍡㜲戹挸挷攱㔶㍡摣㐶〷慥㈰〹㜷扦㐵慤敤㘴攷晢〹㝢㍢㕣㐰ㅤㄷ㤱㑣㑣ㄷ㜵㜷㌰收敦ㄹ㤳ぢ㍥㕥敡戸捡㘳㔳㜷㈷㕣㍡㜷挰㍥㡡㌶㐲摣㕤㡣扡〹戵ㅣ攲搶㐳摢㌱㜱㕣㐵挲㕦㐰摦挳㈰㈸挸㡢㑢㐹〶〳㜴㠶戸㝢攱愳敦愳㈳㤷㤹㝣ㅣ敥愷挳㝦搲㠱㉢㑦㐲摣〳愸㘵〷ㅤㅦ㐸昰ㄹ㜴ㅢ攰〳收戸晡㘴㠲㑥㤵慣㜲慡㝢㠸㐱晦挰愰㉦挱挱换摣㉢搰搹捣晤ㄱ㉥㥤㘳㡥慢㐹挲摣挳㡣捡㘵愵ㅣ收ㅥ㠱戶㘳收戸晣㠴㍦㉣捥㌱〸ち昲攲ㅡ㤴挱〰㥤㘱㙥ㄳ㝣昴㘳㜴攴晡㤴㡦挳攳㜴㜸㠲づ㕣戲ㄲ收㥥㐴慤㡤㌹㍣㑤攱挳摣㔳昰〱㜳㙦扡㠲扡㑥㜵㑦㌳攸㥦ㄹ㤴戳摣昸ぢ攸捤慣愱挰㙦改㈱捥㔴㝡㈷攰昲㈶㐷㌹愳ㅡ㠹㜳㥡戴㌶戳戲〹㔳搳㉣㜲㐲捥㉥㜱㙡搱㌶㘳㥡㌰㤹㉡㔶㠱㘲敦㡤攱搹戶㙢ㄱ慡㑢㙦捦㑤昷搲㡣ㄶ捥挲㠶㐶晤㤴㝦㘳㜹戶㍤㍢摥㜶〷㉥摢㜰ぢ晦〵㤸㝡捦㑣搴愷㤲改㘴㍣搳慦ㄶ慢㉥晤昸㄰〳㙥づ㈸㥦ㄸㅡ㠱㠸扥㌹〹慣戸㠵㡦户㉥攳㑤扤㤱㈵㉤挹攵㉤搲㥢㔰㥡捦㜲㌰㥢㉥㈹㘱㥡〸㕥戲敤〷昲愲㥣戱㘵㘳晤ㅣㄲ㜷㉢㡡㜲捡㤳㕢㤴搳㥥㔲攰ㅣ愷ㄴ㌸捦挹㉤昴㌵ち㥤㥤㜴㘴㙣戵㐸搵攳㙢㤱㔵㕣㔲愲づ昰㍣㌱㤰㌷㔹㤹扤攵㍡ㅣ收㕣㘵㘸㌸㈰㜷慥ㄱ扢搷挶㈸ㅢ换㤲散㕦〱㑣扦〰ㄱ㠹㜲摡㤲ㅤち扦㠸㙡昷敡慡㍡搷㥡㑢昸㈵攸扡㐲㈷㤳戱㜸晣㌸ㅤ㝥ㄹ㥡㕤愰挹㝤㥣㌸晣ち搴㍤愱挶㕤挴敥㝢㤵愳㥣てㄵ㉡㈵慤慣攲扥〶㔷晢〶㕢㤹搴㐴㙡扤〵㉡昶㤴㠳㔶㜱㔲㤳〳㔷つ〰㑡づㄷ㈸〳攱搷攱㔲㜰っ愸晤攱挶㜱㤰扢ㅦ㌹摦㈹挹摦㐰㘳散㐷捥㙤㜲㡢㜲㝥㔳ち㥣捣㤴〲㈷㌴戹㘱敤㉢㄰攰扥㔴晢㈲ㅣ㜹㤶㡥扦〹慤摥ちㄱ㠹ㄶ㐱ち㕦㙦愱攰攵敢㙤攸㜲昹㝡〷ㅡㅦ扥摥㠵摡㡦慦㘲攸愵换㝤搱ㄹ摤㡦攲〳愸㙣扥挲㈸戱㥦晡㈳愷㈰㝣㤵愲㈲㝣敤㠶摥ㅡ扥㌴㡦ㄹㅥㅥ慡㌷戴昹搴㘸㤸㈵捦㌶ㄴ㐰㑤㐴摣㐱㑤ㄷ㔳攸㙡ち摤㥣㠲㡡愲㈰搴昴㜴㔳昳㌹戴晡ぢ㠸㐸㜴ㄷ㐸〹捡愱愴㌹㜶㌴㠷㡢收攰㠸昶㠴㄰攳〰㈲㌸㤰攲㍢ㅡ慦㐱㐹昵㐶㐹㤰晤攰ㄴ〴搹㙥愸〸戲戰ぢ㔹昸㐷㘸ぢ㡦㠴㘲㕦戸扢愳㡤㈴晦〹〵挰摤〳㙦摣愲㝤㑣㘱㑦㔳搸换㈹愸㝤㔰㄰戸㐱〷㉥つ晡㘷㐸捤㠱ㅡ㠹昶㐵㤱㐱挳ち㔵敦㐸〸㐲㤷㍢ㄲ戰㈲攳㌷ㄲ㡡愱昶ㅢ〹晤㥣攸㙤㑦㍦敢ㄲ戸摡㝣敤ぢ愳昰挵㕦㝣㘰〱㙦〱戵㍦戴挲搷户晦㜴㡤〴ㅥ㌹㌲ㄲ扥㠶㌶㝦㈴ㅣ㘰昲㜴㐳っ㔰㌳㐰摣㐱捤㠱愶㌰搰ㄴ〶㌹〵㌵〴〵愱收㉢㠴捣ㅥ㈴㍤搸扤㈸㐴㈴㍡ㄴづ挲㌷てㄲ捤愳㐲昳㐰搰ㅣ昶搱㌲〸㌱㡥㐰扦攴㌹㙢扤㍢㥢捡㐸㈸㠷㔱㤰昵㠱㉡㡢㙣㌸戴㠲散㝤㕦㘴敦晡㈲慢㌴㜹㝥㠱㔰㐰㌶〲㜵㙥㔱捥昸㐹㘱㤴㈹㡣㜶ち敡㘰ㄴ〴搹摢㙥㘴㝤搹扤㝥㄰㤱攸㌸㌸ㄴ㐴㜶㠸㌱㡥㐳㜸㜹愶㕢ㅦ挸愶㠲散㌰ㄸ〵搹㈰愸戲挸㈶㐰㉢挸㕥㜵㈳攳ㄸ㤷㝤昶㡡㉦戲㠹㈶捦㔰㠴〲戲㉡㜱〷戲㙡㔳愸㌱㠵㐹㑥㐱㑤㐵㐱㤰扤攴㈰愳㐱て㘳昷捡㈱㈲搱㘹㔰〸㌲づ㘷捤昱慢㌹㘴㌵〷㘸昴㜰㘳慣㘲慢㙡㡡搱㌴ち戲ㄹ㌰ち戲戱㔰㘵㤱捤㠲㔶㤰㍤攵㡢散㐹㕦㘴戳㑤㥥㐳ㄱち挸收愰捥㉤㍡搷ㄴ收㤹㐲慤㔳㔰ぢ㔰㄰㘴㡦扢㤱㡤㘷昷㈶㐰㐴愲ぢ攱㔰㄰搹㤱挶挸晢㤶攵㘹㜴㍤㠵㑤〵搹搱㌰ち戲㘹㔰㘵㤱ㅤぢ慤㈰㝢挰ㄷ搹晤扥挸㡥㌳㜹㘶㈲ㄴ㤰ㅤ㡦㍡户㘸㥤㈹㥣㘰ち㌱愷愰ㅡ㔰㄰㘴昷扡㤱捤㘶昷收㐰㐴愲ㄶㅣち㈲㡢ㅢ攳ㅣ愴㤱㐷摤昵㐲㌶ㄵ㘴㡤㌰ち戲愳愰捡㈲㍢ㄱ㕡㐱㜶慢ㅢ㔹昶戳攴㘶㕦㘴㑢㑣㥥攳㄰ち挸㥡㔰攷ㄶ㙤㌶㠵ㄶ㔳㐸㍡〵㤵㐲㐱㤰摤攴㈰㤳㡦搹㍡㜶敦〴㠸㐸㌴つ〷㐱收昷㔹㤲㌱㐶摥㘹㉣㡦搵敢挵㙣㉡挸㤶挱㈸挸ㄲ㔰㘵㤱慤㠰㔶㤰㕤攱㐶㤶㍤㌷㕥收㡢㙣愵挹搳㡣㔰㐰㜶㌲敡摣愲愷㤸挲愹愶㜰㥡㔳㔰慢㔰㄰㘴㤷扡㤱㈵搹扤愵㄰㤱攸㙡㌸〸㌲扦㜳攳ㅡ㘳攴㉤挴昲〴扦㕥捥愶㠲散㉣ㄸ〵搹㑡愸戲挸捥㠱㔶㤰㥤攳㐶㤶㍤㠳㥣攵㡢㙣慤挹㜳ㅡ㐲〱搹戹愸㜳㡢㥥㘷ち攷㥢挲〵㑥㐱㕤㠴㠲㈰㕢攳㈰愳㐱㥦挱敥慤㠲㠸㐴搷㐱㔱㜰㌴㕥㙣㡣扣㌷㔸㝥ㅥ㐰慦㘵㔳㐱㜶㈹㡣㠲散㍣愸戲挸㉥㠳㔶㤰㉤㜳㈳换㡥挶㡣㉦㌲㑥慥㐸㈷㉥㐴㈸㈰扢〲㜵㙥搱㉢㑤攱㉡㔳戸摡㈹愸㙢㔱㄰㘴㈹〷㤹㡣挶㜵散摥挵㄰㤱攸㜵㜰㈸㌸ㅡ慦㌷挶㈶愴㤱㥦㈲搰㔷戲愹㈰扢ㄱ㐶㐱㜶㌵㔴㔹㘴㌷㐱㉢挸攲扥挸ㅡ㝣㤱晤挶攴戹づ愱㠰散㘶搴戹㐵㙦㌱㠵㕢㑤攱㌶愷愰㙥㐷㐱㤰㉤㜲㈳扢㠱摤扢ㄱ㈲ㄲ扤〳づ〵㤱晤摥ㄸ搳㐸㈳㍦㝢愰㙦㘳㔳㐱㜶ㄷ㡣㠲散㜷㔰㘵㤱慤㠷㔶㤰㉤㜰㈳换ㅥ㘷昳㝤㤱摤㘳昲摣㠹㔰㐰㜶㉦敡摣愲昷㤹挲晤愶挰挹〷㙥㙡〳ち㠲㙣㥥㠳㡣〶㝤㌷扢户ㅥ㈲ㄲ㝤〸ち㐱收㜷㥣晤挱ㄸ㜹㥢慥晣愲㠲㝥㤰㑤〵搹挳㌰ち戲㠷愰捡㈲㝢〴㕡㐱㌶搹㡤㉣㝢㥣搵昸㈲㝢搴攴搹㠸㔰㐰戶〹㜵㙥搱挷㑣攱㜱㔳㜸挲㈹愸愷㔰㄰㘴㔵㙥㘴㡦戲㝢㥢㈰㈲搱愷攱㈰挸晣㍥愹晦㙣㡣慢㤱㐶慦愱㜸㥡㑤㠹㉣扡搹ㄸ㌷㑢㜷㐲捦愱㍥捥㜳昵改㝦晢摤㘰敦愳晥㤳昰攸㍥捦㡦㠱㈲摣㜷㘴摦慤㔳ㅣ㍣㜸攷㘲挹㍤㤶〸挵ㅢ昶㐲愳㠰晡晦㄰㠷晢慢敤㡡㤷ㄱ攵㔲敡㉦〰摣攳慦攸㙦ㄸㅡ扥㕣摢ㄷ攳㥤捡〴晢扤搴㜹㡦㍡敦扤㈷昴㜸挱戴㍣㑥昵扦㜴㘲㘸敢ㄹ㌷㝣㜹晢戸〳慥扢晢㘷攷晤㡣攷㥥攵昶改昸㈷扥ㄹ㜸散扡挷户㡤扦㙢捡㕢㈷昷扥敢昳昱敡㌵戴昴扢㥦戸〲㌰㝤㥦㉥㉤㜷っ摥挷㙢愳㕢㄰挹㍥㔴㘵攷愹㌷㔰攷づ㔴㘵㘸㐱搶〴攸换〴晡㈶搴㍢〷㜴慢㘹戹挳㐰㍦㐰㑢㍦愰㠳ち〱ㅤ攸ㄸ扣㡦搱㐶㍦㐲㈴〱扡挵〶扡つ㜵〱㍡挰つ昴㜵〲晤摣㜴搷摥㜳㐶㜶㘲㡦㝥㘱㕡敥㌰搰敦搰搲て㘸晦㐲㐰晢㌹〶敦攳戲搱ㅦ㄰挹㍥㐵搹㐰㝦㐲㕤㠰敥攳〶晡づ㠱晥㙣扡㙢㈰摡敦㥤〰ㅡ㐰㜳ㄹぢ㠵㠰㌲搲㈹㉦㉤㥢㠸户昵㡤ㄳ㤶昳㍤昰挳昵换㈷慡ㄲ戴昴〳摡愷㄰搰㍤ㅣ㠳昷戱搸愸㐶㈴〱晡ㄱち摤㡡㔴㌷扣〹搰摤摣㐰㍦㠱戶㐷て㠸㥤ㅢ扡㔱搳戲㄰搰㕦敤㔱扣愰晢搰捦挶挷㘵晢慣敤ㄸ摤ㅤ㉤晤㠰敥㔲〸㘸搴㌱㜸ㅦ㝦㡤昶㐱㈴〱晡㈵ち〰晡ぢ扣〹搰敥㙥愰晦〳㙤㡦扥㄰㍢〷戴㥦㘹㔹〸㘸挱㤳搱㠱㘸改〷㔴ㄷ〲㕡敡ㄸ扣㡦戹㐶〷㈱㤲〰晤〱〵〰ㅤ㡡㌷〱ㅡ㜶〳晤ㄱ摡ㅥ挳㈰㜶づ㘸戹㘹㔹〸㈸㠷慡敦搰ㅤ㡤㤶㝥㐰㔵㈱愰〱挷攰㝤㥣㌵㍡ㄶ㤱〴㈸㙦㍤〶搰㐳㔱ㄷ愰摢㝦㜴㥤㜵㡢㘰散㌱摥㜴㤷摤㙡摢㍡㜱㡣㑥㌰㉤㜷ㄸ攸ㄴ戴昴〳晡〳㝡攷晢昱昲扤㘳昰㍥戶ㅡ㥤㠶㐸〲㤴㍦㈰ち愰㌳㔱ㄷ愰摦扡㠱㜶㈱搰搹愶扢㙤㈰㔹敡〴搰㌹愶攵づ〳㕤㠸㤶㝥㐰扦㉣〴昴ぢ挷攰㝤㍣㌵㝡ㄴ㈲〹搰㕤㙣愰挷愱㉥㐰㍦㜳〳敤㐵愰㜵愶扢㍢っ昴〴搳戲㄰搰㠲挷攸㘲戴昴〳晡㔱㈱愰ㅦ㍡〶敦㘳愸搱〴㈲〹搰㍥㌶搰㘶搴〵攸晢㙥愰㝢ㄱ㘸搲㜴㜷㠷㠱㉥㌵㉤ぢ〱㉤㜸搶㕤㡥㤶㝥㐰摦㉡〴㜴慢㘳昰㍥㙥ㅡ㕤㠹㐸〲戴扦つ昴㌴搴〵攸晦㜳〳摤㡦㐰捦㌰摤摤㘱愰慢㑣换㐲㐰ㄹ搱昷㘴戴ㄶ㉤晤㠰㙥㈹〴昴扦ㅤ㠳昷戱搲攸㜹㠸㈴㐰〷搹㐰㉦㐴㕤㠰扥敡〶㍡㤸㐰搷㤹敥敥㌰搰㡢㑤换㐲㐰ぢづ摤㉢搱搲て攸㡢㠵㠰扥攰ㄸ扣㡦㡦㐶慦㐶㈴〱㕡㘱〳扤づ㜵〱晡扣ㅢ㘸㈵㠱摥㘰扡扢挳㐰㙦㌴㉤㜷ㄸ攸㙤㘸改〷㜴㜳㈱愰㝦㜶っ摥挷㐴愳扦㐳㈴〱㍡搶〶㝡㈷敡〲昴㈹㌷搰㜱〴㝡户改敥づ〳㕤㙦㕡ㄶ〲捡㠸ㅣ扡㥦捥摤㜰㝢捥㔷挰〷搱搲て攸㘳㠵㠰㙥㜲っ摥挷㐱愳て㈱㤲〰㥤㘸〳摤㠸扡〰㝤挴つ戴㥡㐰ㅦ㌵摤摤㘱愰㥢㑣换㡥㠰㈲㜲敥㜷摤愷搱搲て攸㐳㠵㠰㙥㜰っ㜹㡦㝤㙥㐶愴㡥ㅥ晢㜴晤㌴㘰て㜴㈵ㄴ攷㝡㝢㤷戸慤收搵㌰㔶摣ㄳ㑤㑤戲㔸摤ㄵ㡦㘹愵昰攳㝣㌳昰㌰㈲ㅥ捥挲敦㈴㍢㙢慦㜸㐸㤱㑦扤㤸〷㠱戴搴搸㌸ㅣ㥦㥤挲㤳㐱㈵昱㘹㘹㍣㐴摡㔰㡡ㅦㄷ换㘴昰摢捡晦づ捦㜰攱昶㠱㘲㕣捡㘰戳㥦摥昲㕤戹攷㤲㝣㍢㡦搷戵昱㘱㝥㜳㉦挸愷扢㜶敥㜹搲昰㌴づ㌹昳敢挰捥㜳ㄱ挵敡〱散㕥㝢戱㙣㔵攰㘷改㙦㈰ㄸ搰搳攱ㅢ㥥〱挱㥦换㤲愹㈱㠸㠸㥥〹㡤摣扤㈱㈲㄰攲㘴㠳ㄷㄸ敦愳㤸㑣攴㥥㕦捤敢搲挵摣攷挰㉣敡㐵㌴攵〸ち捦昶敤搶㝡摦㙥捤㘵㝥㜶慢慤㑢戵戹㕤㔲㥣ㄶ㘰户捣愶戶㤸㐴㐷昸㈶扡摤㌷搱挲晣㐴㐷㜹ㄲ昱戲㍣㈷搱㕢㈶搱㌱昰散㘶㍦㠱㤲愵昹㘶摦㌴挷挱㌳㝣㍣㐴㉥捤㜵㥥㔴扣㌰捥㐹昵㤱㐹ㄵ㠳㘷晥㍥扤摥㌷㔹㍤愳收㤲㘷㜹ㄲ㝤攲㑤挴慢㍢搹㑢㡢㝤ㄳ㕤攵㥢㈸㤱㥦㘸㠹㈷ㄱ㉦っ㜳㄰晤㘰ㄲ㌵挳搳㑢摥愵扥㘹㤲㡣㐹昲摡〶挳㐹㥥㌴扣㉣换㐹挳㙢ㅢ挱㤳㐶挱㥢收㤷扥㘹㕡ㄹ㌳㌷捤㜲㑦ㅡ㕥ㄴ攵愴攱㤵㠵愴㔹㠹㠲㌷捤㌹扥㘹㑥㘱捣摣㌴愷㔱挵㝢愵散愳㑤昱㤲㈴㈷つ扦搷㑢㥡㌳㔰挸ㅦ〶慢㝣ㄳ慤㘶搴摣㘱㜰㈶㔵慥㐴扣㈴挸㐹挴敦搵㤲攸㙣ㄴ昲ㄳ㥤散㥢㘸㉤愳收㈶㍡㡦㉡㔷㈲㝥㈵捦㐹搴ㅦち㐹㜴〱ち㕥攲㌲扥㘹㉥㘴捣㕣攲搶㔱攵㑡戳ㅦ敡㌹㘹〶㐱㈱㘹㉥㐱㈱ㅦ㑦㡢㙦愲㕦㌱㙡㉥㥥换愹㜲㈵ㅡ㡣㝡㑥愲ち㈸㈴搱㤵㈸攴㈷㙡昴㑤㜴㌵愳收㈶扡㠶㉡㔷愲㑡搴㜳ㄲ㡤㠵㐲ㄲ㕤㠷㠲㤷戸㐵扥㘹㙥㘰捣摣㌴扦愶捡㤵㘶ㅣ敡㌹㘹㈶㐲㈱㘹㝥㠳㠲㌷捤戱扥㘹㙥㘱捣摣晤㜳ㅢ㔵慥㌴搵愸扢搳㠴愶㐳搱改捦㐵㑥㠴昷挲㌷〸攷晦ㄶ愹挲㐳摣㠳㥢昸㍦㡢昸㍤ㄳ㥣晢捣晣敦㤰㐷昱㐳㡤㌱昴敤㈸昰㠳㡢㉦㌵ㄷㄵ㜶㐳摦㐱㜳㉤〵㝤㝥㡦㐲搶㠷㥦ㄲ攲㜳㈷捤㐷ㄹ㥦扢摣㍥㍣挵㡢捦摤㌴昳捣㉥㜱搶扢㝤敡㡤捦㍤㌴昳愴㉣㍥昷扡㝤ㄲ挶攷㍥㥡㤷ㄸ㥦晢摤㍥㍣㈳㑡慥晦愴昹㈴攳昳㠰摢㠷愷㌳昱㜹㤰㘶㥥挹㈴搷〶户て捦㐵攲昳㄰捤㍣つ㠹捦ㅦ摣㍥㍣㡤㠸捦ㅦ㘹㍥搳昸㍣散昶攱ㄹ㐰㝣㌶搲捣㠳㕦攲㍣攲昶攱攱㉢㍥㡦搲捣㈳㔷㝣㌶戹㝤㜸攴㠹捦㘳㌴昳愰ㄳ㥦挷摤㍥㍣㘸挴攷〹㥡㜹扣㠸捦㤳㙥ㅦ㡥㜸昱昹ㄳ捤ㅣ散攲昳㤴摢㠷挳㔵㝣㥥愶㤹㈳㔵㝣晥散昶㤱㘱挳搱戰ㄹ㕡戳㐵㌹㝣㔸搷捦㐰敡扦㐰㜴ぢ慡㍢昰㈶〱㥥愵挹搹愲ㅣ㐵慣敢攷㈰昵昳㄰㜰㤵㐱㐴㘵㑥㔴づ㈶㜱㝤㠱慥㉦摡慥㌲㤶攸晡ㄲ㑤捥ㄶ攵㤸㘲㕤扦っ愹㕦㠱㐰㔴ㄹ㔲㔴收㜴㠰㐳㑢㕣㕦愵敢㙢戶慢㡣慣㍣㔷㡥㌰㜱摤㐲搷扦搹慥㌲挰攸㥡搳〱づ㌴㜱晤㍢㕤摦戰㕤㘵㥣攵戹㜲扣㠹敢㥢㜴摤㙡扢捡㜰换㜳攵戰ㄳ搷户改晡㡥敤㉡愳㡥慥㌹㘴㜱昴㠹敢㝢㜴㝤摦㜶㤵挱㐷搷ㅣ〶㌸〸挵昵㐳扡㝥㘴扢捡ㄸ捣敢挰㈶攳晡〹㕤㍦戵㕤㘵㈸收㜵㠰㐳ㄲ㝦昸昵〰扡㝥㙥扢捡㠸捣㜳攵挸ㄴ搷㉦改晡㤵敤㉡〳㤳慥㌹㝤攵〰ㄵ搷慦改晡㡤敤㉡攳㤳慥㌹扢㠰攳㔴㕣扦愳敢昷攲ㅡ㌵ㅣ㈹㡥㑣戹ㄶ㉤挱愹㥡㉢㘹㔵〸㔰慡〲㡡愳㔵っ㘱挷挰ㅦ㤲搱㍦㐲ㅢ㌵㍤㔱ㅣ慢攲㔳散㘹捣昱㉢㠶㈲㜷攳敤搰㉡づ㕡㌱㈹㑦ㅢづ㘴㌱〴摣㙤昸㥦戶㐴つㅥ挵㘱㉣㍥摢晦㤱摢㕢づ㙤㌱晣攴ㄸ愴户挵㘸慣㌸㥥挵昴愳愷つ挷戸ㄸ晥攱㙥㔳挲㌶ㅣ搸㘲晡摥搳㠶㠳㕤っ摦戹摢㐴搸㠶㈳㕣㑣摦㜸摡㜰搴㡢攱㙢㜷㥢㙥㙣挳愱㉥愶慦㍣㙤戶ㅡ挳㤷敥㌶㔱戶攱㤸㤷㌶㥦㝢摡昰㌸㄰挳㘷敥㌶扤搸㠶㠳㕦㑣㥦㝡摡昰㠰㄰挳㈷敥㌶扢戱つ㡦〲㌱㝤攴㘹挳㈳㐳っㅦ扡摢昴㘱ㅢㅥづ㘲㝡摦搳㠶㠷㠸ㄸ摥㜳户搹㥢㙤㜸㕣㠸改ㅤ㑦ㅢㅥ㉢㘲㜸摢摤愶㉦摢昰〰ㄱ搳㔶㑦ㅢㅥ㌴㘲㜸搳摤㘶㕦戶攱㤱㈲愶㌷㍣㙤㜸昴㠸攱敦敥㌶〷戰つてㄹ㌱晤捤搳㠶㠷㤱ㄸ戶戸摢っ㘴ㅢㅥ㈲搳昱搲㠳㔸攳㤸㤷摡㐱慣㜱㌴㑢㙤㌰㙢ㅣ㥥㔲ㅢ挲ㅡ〷㥥搴㠶戲挶㈱㈵戵㌲搶㌸㔸愴㌶㡣㌵づ〳愹㤵戳挶ㅤ㉣戵ち搶戸敢愴㌶㥣㌵敥ㄴ愹㔵戲㐶扡愵㌶㠲㌵ㄲ㈹戵㤱慣㤱㈲愹㡤㘲㡤攰愵㌶㥡㌵挲㤲摡ㄸ搶〴ㄶ捦〵收ㅣ㠲㜲㐰〹㍣㙡捤挹㐱戴〲㤳摡ㅣ㕦㠱㑢慤㌹慥挵㔷㘰㔳㥢ㄳ㐱攰攷㘹㠵㠶扣〸㐲㐷㥥㔶㘸挹搳ち㍤搴收昴㑣㘸愲㌶愷て㐲㔷㕥〴愱㉤㉦㠲搰㤷愷ㄵㅡ昳攲ち㥤摥戸㕤晥ㄷち㤵愴愸</t>
    <phoneticPr fontId="6" type="noConversion"/>
  </si>
  <si>
    <t>Decisioneering:7.0.0.0</t>
    <phoneticPr fontId="6" type="noConversion"/>
  </si>
  <si>
    <t>CB_Block_7.0.0.0:9</t>
    <phoneticPr fontId="6" type="noConversion"/>
  </si>
  <si>
    <t>㜸〱搵㝤〷㥣ㄴ㐵昶晦搴敥捥散搶散〲㑤㌲ぢ㉣㡡㐴昷㔸㘰〹㉡㤲㤶愴㈰㔱㌰攱㍡散捥挰挲〶㙥㘶㐹㠶〳捦㠸〸㥥愲㈲㈲愶㌳㘳㐴挵慣㍦㔱捣昱捣攱捣ㄸ㌹昵昴扣㍢㈳晦敦昷㜵搷㑣㑦㑦捦戰户晡晦㝤敥搷捣㍣慡摥晢搶慢㝡慦㕥㜵昷㔴㔵昷〶㔴㈰㄰搸㠱㠳晦昳㈸㘰㘲慦㘹㑢ㄳ㑤搱晡戲㔱㡤㜵㜵搱敡愶摡挶㠶㐴搹㠸㜸㍣戲㜴㐲㙤愲㈹ㅦ㠰㔰㔵㉤攴㠹㘰㔵愲昶昸㘸㔱搵愲㘸㍣〱㔰㌰㄰㈸㉡搲㜹㤰敦敥㝣㉤㤳搱㉣愵ぢ㐸㠰ち攸㄰㐹㈱㐹ㄱ㠹㈶〹㤳ㄴ㤳㤴㤰戴㈲㘹㑤搲㠶挴㈲㘹㑢搲㡥愴㍤㐹〷㤲㡥㈴扢㤰散㑡戲ㅢ〹敢搷㝢㤰散〹㔲戲ㄷ挸昴㔱㈳㈷捤㥥〷㙢愶㌵㌵挶愳㝤扡捣戰摢㍣戴扣扣慣扣㙣㐰晦㝥晤换晡昶改㌲㙡㘱㕤搳挲㜸㜴㘸㐳㜴㘱㔳㍣㔲搷愷换攴㠵戳敢㙡慢て㡤㉥㥤摥㌸㍦摡㌰㌴㍡扢㙦晦搹㤱〱㠳换〷㔴㔴挴㠶っㄹ㕣戲㌷㌴ㅦ㌶㙡攴攴㜸㌴㤶昸慤㜴㜶愲捥㐹愳㐶㤶ㅤㄶ㙤晡慤㜴㜶㠶㑥愸慣㙣慣㡦搴㌶晣㐶㑡㠳散搳㡡捡㘸㜵㉤㍢㍦ㅡ㡤搷㌶捣㈹㐳戳搳ㅣ㡤摣愰戲ㄱ㠹挴挲晡〵㡣愳㔱搱扡扡愹搱㤸㜴㝡㝤㘵愲㘹㜲㈴㕥㥦㈸愹愷晦愲昱㘸㐳㜵㌴搱扡㝥昴㤲敡㘸㥤〳㑣ㄴ搵捦㠸挴て㡢搴㐷ぢ㤸㘸㔳㙦昷攱昸㥡㘸㐳㔳㙤搳搲㔶昵㠷㈷愲㔳㈳つ㜳愲㠴〴敢挷㉥慣慤㔱〵〵昸〴昲扢晢戵㑣㍡ち敤愹ㅦ㌵㌷ㄲ㙦㤲ㅣ扢戰摣て敢ちㄷ戱㈲慤㕤っ愹㉥㥥㔲散戳㘹戵昵㠷㐶攳つ搱㍡㔶挲㥥散敤〱㠹㠳散㝥㐸㝡捡㤸挳㕥㔲挵捥攰愳㉤慣㈵搴〵攴㠰改昱㕡㤸戹戰㉥ㄲ敦㌳戱戶㘱㘸扦晥㐳晡昷ㅤ摣户㙦㥦〹戵昳愳㜵戵搱㐴搳搰㝥〳晡て㉥敦㍢㜰㘰搹挰㐱㝤㈶㐶㤶㈰㍦㘸攰攰〱㝤晢敡㔲㤴搷㕤愹㘹ㅦ㤰晣捡昲晥㝡㕦戲扡㠱愸㠲㌷㌱昸摤㔵㜲〰收㔵㐵昲慡㘶攷㔵㔵攷㔵搵攴㔵㐵昳慡㘲㜹㔵㜳昲慡收收㔵搵收㔵捤换慢㥡て㡣㌹㡡ちぢ昳㥣攳㠶㈳づ㍦㘰户㜸敢攱㝦㑡㙣晡㥦愵晢㕥㌳㔹㜱扣换改愲㍢ㄲ扦挶㠴ㅥ㈸慦㝢㠲㠴㝡㔱㘵㘵昹㄰摤㥢慣㍥㈰㑡扤〴ㄳ㘸挶戹㜵㕤㜶つ㉥㍢愷昲搶慢摢敥㜱搶摦㡢㝢〵㜹慡㘹㔶搷愲㡦㄰㕤慥攰㙣捤挰ㅡ戵㌰搱搴㔸捦挸晡㙤㈳㌴攰㐴愸敡收ㄷㅢ㜶㠸摡㉤晡㤵〱扡㡦㐷㍦〳㜴搲㠲㈶㈷㐰敤㉡㝥㤳ㄸ㔵扡㡣摤昱㍢㤰㔰㕦㤰㍤㍦摤㝣摡㘷㔷㙥昸昸晣捤㥦慣㍦㙢摢㤹愷㝦㜶摡慡㑦㔶㥦搱愵挷ㄱ晤晡昶搴攵㠴昶〳㔱敡㔹愷攷搶㑥扣昶挰挴㠵㙦㑣扣攴㥡挵戱㤹㜷㙣㥡愱㜸㝤㤰挸ㄹ㠰挴慦㠹㥣ち㔶㌶㄰㈴㌴㠸㉡㉢晢㤵敢挱㘴つ〱㔱敡㌱愷晥户慦ㅥ戲㝡昹㙤昷㡥㍢昹挳㕢捥ㅥ㌱扥敦挵㡡㤷㈶愹晦㐰㈴㝡㡣㡣㌶㐵㈶㡦㥥㍡㕤㠶㕥摦戲㈱慥㔱㠷㕣㝦ㄹ㙥㐸っ搱〷㔱昵㔰㤰搰挱㔴㌰慥㝣㠰ㅥ㐶搶㜰㄰愵ㅥ㜲㙡晢㤷㍡㘵搲搶㘷收つ㕦扥敤挳慢捥㙦昵昲㠷㡡愷㐳愹㙤㈴ㄲ㠳㥡㍤搴㍤攳㝣ㄴち敢㑡㤰搰㘸敡慢散搷㕦㡦㈱㙢㉣㠸㔲㜷㍢㤵户㍢敡攰㝥㥦㝣㜴搳攸㜵㙢攷㝦搳㝥昱敥㐳ㄵ慦扤ㅣ㈸㑡㡦㈷晡㄰㤰搰愱㈰㝢㘴敢挳挱㍤昵〴㈲㈷㠲㈸戵挹搱㝢攳㤶㡢㑦ㅥ昱㍦敦㡣㕣㜹㜲扦㐳㑥㝣㙦昹㝢㡡㤷㜳㌱㙡ㄲㄲ㉤㌶㙡㌲㙢㥡〲ㄲ㥡㑡㝤㤵晤〶攸㘹㘴㑤〷㔱㙡愳㔳昹扣挲㌶㠷㥥㜱晡㌷㠷摣搸㜷㤷㜵ㄳ摥ㄹ㜱㤹㉡㈶ㄸ摦搰っ㤰收昷摦㑣愰昵ㄱ㉣㜷㈴㐸摥戸〱晡㈸㜲㡥〶㔱敡㉡愷戲摥㤳㌶㕤㍦攲愰户づ扤慤搷愲㉦昷戱㍥㍤㔵昱㜶挵昶攰㉣愲㡦〵〹㔵㠱㜴昴昵愰㍥㡥愰〸㠸㔲㤷㍡㉡㥦摣㝦挴㌱㕦㍦㌹㜷搴㤵㍢慥㝤昲昹捤挷扤愷㜸昳㈳敤慦㐶愲㤷㌷晥〶昴㑦㡦挰㡡㔴〴搶㔰㜹ㄴ㈴ㄴ愳㡡昱㠸挰㌹㘴捤〵㔱㙡慤昱㔷敦㠲户㠷㉤㔸㜶搸搹㠵捦捦敦㜶搱挵㌱挵晢㉣愹㙦ㅥㄲ㉤敥慣昹慣愹づ㈴㔴㑦㝤㤵晤㠶攸〶戲ㅡ㐱㤴晡㤳㔳昹㍤〷摥㝢㙦愷㈱搳㐶慥扡晣攷〹㤷㕤搳㘹慢攲晤㥤㔴晥㝢㈴㥡摦㔹㜱慡㑥㠰㠴㥡愸㘰㕣㜹㕦扤㤰慣㐵㈰㑡慤㜰㙡扢㜰收㈳ㄵ㜷慣㙤㥣㜴捦て㑢㌶ㅦ㜲搰㜹㕢ㄵ㙦㈴愵戶㈵㐸㌴扦戶愵㔴㝤㍣㐸攸〴㉡ㄸ㔷㍥㐸㥦㐸搶㐹㈰㑡晤搱愹㙤㘵搵㈵〳收摥戳昱㤰昵㠹㘵戳㘶㝤㜹㑣㠵攲ㅤ慢ㅤㅢ换㠸㕥づㄲ㍡ㄹ㈴敢ㄹ戲扣㝦㑦晤㐷㐲㑦〱㔱敡㐴㐷昱〷㙦ㄵ慤晤㜱昴ぢ㠷摥㜰昴㘱ㄷ㝤㜵㔶攷ㅥ㡡㜷挱㘲挶㘹㐸㌴摦㡣搳愹晡っ㤰搰㤹㔴㌰慥扣㐲慦㈰敢㉣㄰愵ㄶㅡ㌳㌶㔴㙣㜹扢摤改攳慥㝥㙤昳㍦扡㜵摤敢㕤挵摢㙤愹敤㙣㈴㥡㕦摢㉡慡㕥つㄲ㍡〷㈴㙦摣㘰晤㈷㜲捥〵㔱慡挱愹慣扣攸搱搷㜷㍣㜸晤㠸㤵挵愳㑦晤摢慢㡦攷㈹摥搶摢㍥㕢㐳昴昹㈰愱ぢ㐰戲晢慣㕦㑦㝤㈱愱㙢㐱㤴㥡敢㈸摥㝥捣㍤挵敦ㅣ扤攱搰㌵搵挷㜵ㅥㄵ扡㜰㡤攲㑦〵戱㘲ㅤㄲ晦挹愸扡㤸捡搷㠳㠴㉥愱㡡昱攵〳昵〶戲㉥〵㔱㉡攲搴户摦慣ㅤ㡦ㅣ㌹敢㡤昱愷晣㍢㜴搸㍤㥢敦㝢㐷敤㐲㌰扥愱换㐱㥡敦戵㉢㠰搶㔷戲摣㥦㐱昲挷昵敢慢慦㈲敢㙡㄰愵㡥㜲㙡扢㜴昰戱慦ㅤ扤昷㠷㘳搷㥦搵㙢扦㜹ㄷ㥣昴㤵攲捦ㅦ愹敤㕡㈴㕡㍣㠶慦㘳㑤搷㠳㠴㙥愰扥捡晥㝤昵㐶戲㙥〴㔱㙡㥡㔳昹㠴㠷㡥慡㥡昰㜹㜸晣㥤㙤㈷慦㉥㥢晥捥扥㡡㍦扢散㍥扢㤹攸㕢㐰㐲户㠲㘴敦戳㠱㍤昵㙤㠴㙥〲㔱㙡愲愳戸戲㕤摦㜹晢扣㔷㌴收捥㝢ㄶ挴ㄶ㍣㍣昶㔳戵㍢挴戶攲㍢㠸扥ㄳ㈴戴ㄹ㈴敢攵愹愲愷扥㡢挸扢㐱㤴ㅡ敢攸㕤扤昲㤰㍥愷慥㜸㜷晣㤹㤳㔷户㙦扤摦扣㘲挵㕦㠷攲慤㝢㤱㘸㝥摦摣㐷搵昷㠳㠴ㅥ愰㠲㜱戸㥦㜸㤰慣㠷㐰㤴ㅡ敥搴昶搵㤰昲晤㉥晥㘸挵搸㙢〶㥣㜷昰ㄹ昷㉦㍡㐳敤㐹㌰扥愱㠷㐱㝥捤晤捣ㄶ㤴搷㡦㔰搳愳㈰戸ㄳㅥ慣户㤲昵ㄸ㠸㔲㐳㥣晡户㍣㥣㝦敡㕥㙢㡦ㅢ㜹搳㥣ㅥ挳㔶㜵㍣㈷㔶昲〴挴㔳㥣ㅦㄶ㤵昱挸㘲晣㔴㑢晤ち散㔷搶㤷晦㜶晥昳ㄷ扦㝥㘳ㄵ戱㐱戱昲昲㥡㡡扥㤱晥㤱㘰㈹搴㌶昷㜷ㄶ捦扢㈵戱㤹戵つ㌵㡤㡢攵扥㜶慦㤱ㄱ摣㘳㈷㝦㠷昵㜶㘴㈳ㅢㄷ㌶搴㈴昶昴ㄷ㑥㙢㡡㌴㐵昷昰捡㔲㑡㌲㡡㑤挳捦搲㘸㐲敡敢攴㉤㌶㈳㔲户㌰㍡㘲㐹慤㉤摥摢㈳挶㡦搲挶搹搹愵㘳攲搱摦㈷愵ㄹ㉤ㅡ㠱㔹㤳㐵愲㍢挳㑡㕢㘴户慢换愸戹㡤㠹㘸㠳㌴慦㜷晤攴摡敡昹搱昸戴㈸攷㕣愲㌵㘲㙡㐷㡡㥣㕦挶扤㈷㌵挰㔰晣搶慤改敡收挶㐶㉦㘹㡡㌶搴㐴㙢搰摥〵搱㜸搳搲改㤱搹㜵搱㕤搲㈰㜶㥤㄰散㥥挶ㅥ搳㔸扤㌰㌱慡戱愱㈹摥㔸㤷㉥ㄹ㔱戳㈸㠲㕦攳㌵ㄳㅢ㙢愲昸㌱㕤挰㈳愰〲昹昹㑡〵㝡㜹㝥㔵挸㉦㕡敡㑤㤴㐹㐷戸扡㜸㙦昴昹㙥改㘱㔷㌶ㄵ搶挱㡡扡㈸㘳㌲㙦摦㥤㈸ㄳ扤㔴搳㌳㍢搰㘵ㄳ㈷愸㠸敥㤱ㅤ㉤㙤㑣昶摣晦㕦㜰㕥㕥㝢挷晡搱㡢㌰㘳㌱㉥搲㔰㔳ㄷ㡤攷㥣㕥㔳㙣㤱㝥ㄲ㈴㌸㄰愳㌹慢昷ち㠰㔰㑢搴搲攰攲摡㥡愶戹愱戹搱摡㌹㜳㜹ㅦ㠴㈹戸愲㈲扡㌶攳搰㑦㠳愵㥦㈱㜹ㄶ㈴ㅣづ㠴㥥㈳㈸ㄴ搶捦摢昹㘰㔷晣摦慣ㅦ捣㘹㜳㈱㜹㈸愵㘵敥〵ㄳ㘵㠹㘰晤㤸挶㜸㈲㍦摦捦捡㜱㤱挴摣㈶㠶㘷㙥㈱昵扤㐰昲㈲㐸㜰㕦㤰㥤㑥戵昰ㅥ戲㠰㌳㑡慤敡㉢愳戱〸收昱㘴㜴慢㐸㔰㝥挰〷挱㑤㔴㙢捥㈱㡤挷㔸㔹ㄲ㐲ち㠳扦愴㥥搱ㅦ㕤搲㔴ㄹ㘹㡡ㄴ搶㘳㌶ち扤愴〱敡㉤愵散ㄴ㑢戶ㄲ㥥㈹ㅤ㜶㜲搰㘰㐹搲愵愵㔸ㄸ戶㈶っㅣ㡣㤷㐰扥㐳㜳ㅢ㠱戶㜷㠲ㄱ㈱㙦愰愷捦㉡㘱戲慢㘶㙣戴㘱晡搲〵搱〴攱㐵愱㥣慥昴づ㉦㤹〱愸㥥㝤㜸㔳㙤㕤愲っ㉤ㅤㅢ㙦㕣戸攰户搴㐳㕤晡㉦㈰收〸敥㡦㈸㙥扥㑤㜰㔷愰㜰ㄱ晢愶慡㉡㔰㐴㙤攴攸㝤㐸ㄸ慤㔰戶〳晦挹愱㕦挵㝦攱㕣戲㘰㌷㈰晥㤳ㄹ㌸摥㘹㤴搴㑦慡㥥㍤㍤ㅥ㤵㌹挵㈲挹挰摢慤敡㘷㌶挶攷捦㙥㙣㥣捦〹愱搶㤲㑢捣㡤㐶㥢㌸㑦㔷散捣㑢捡晣愳㔲昹昹㘹㌳㙡慥〹扤捥搰ㅦ㝡ㄳ愴捤挷㉢㤶㝦㝣挹㡡㙤㜷㕤晤搱〳㤷㝣㜲敢㐳愱户挰捣挷㥣㘱攸㙤㈴ち㈷㑤㈸㕢㔲㤷㔸愲昶㠱戹㥣摡㝡慥挷㌵㑦敥ㄱ摦㌸敡敥搲戳㈶㝦搷扢晤㌱慡慢㈳挸㤸㜳敢㠱攲扣㉣敢㜷㐱㔴ㄷ挰㜸ㅡ㐱㍡晤搰敦㈳慦㍦㈰昹㄰〴㈷〳㜱㉦捥〵摢散慣敡㠹晦㜹㍥搰ㅦ㤳㝣〲愲㝡㠳㜰㌴敡㑦㐱捣愱㜶㠵㝥㜶戲㜴㔴㉦戰㌳㍢㙡㍢戸㘱㥤㐳愶晡〰挱捥搲㜴㡥愶㌳㌴ㅤ愱㕡㐱戱慦〳㑡ㅣ㐱挶愴㕦ㄹ㡡㌵㙦㘲㉤〴攴晦㠹㉢戰㝤摤㙤攱戵㈴ㄴ挶ㄱ㔰扦㠳戱搲㥤摦㈱愱晦〹ㄲ㉣〷㘹捥ㄴ㈱㙦挱㔵㐴捤㔶搵慡㐶㐵ぢ敢㌱㠵㌸㜱㑥晣㍦㍦戱戶㐶㐱㌹㍢摡ち㑡㑣㔶㘶㔸㑤㠶㘷㕢换㘴㠰㤶搳㜵慢ㄴ〳㘷㠶昶㈶攷㍡敤㈶㜵晦搶攷㜰搸捥㔵㌱〴㜷㍥愶㙤攵㍦㥢㠶㜸攴㜶ㅦ摡〹㐷晤㤶愷搷晦敤晡㝥慢换ぢ㝤㘰㡥㐵㠱敤㜳戶㥤晣户㘱㜶晥㙢攷㝦㈳㝤敦愱戰敥㡢㡣㥣㐴㜸㐶㌰㠷晥ㅥ愹㜰㑥㘱慥㠲慡ㅦ㡡㈷捦㌰㈱昶㘱〸㌷㠹㠸㌰晢㐴昳昳㉦㔹㑥㌴㍦㌹㠲㡣㌹敡ち㈸㉣挵㔷〷愱㑢晤〰㤸晦㤹戶㄰㘲㕤㐴愲㐱㕣㘷摡㘲㍢慢〶㐲㠹っ捤ㄲ㠲㕡㠱愸挱㘰挹㤹戶㌵㜲收㔰㝦㐷ㅤ挹㌳敤㈰戰㌳捦戴敤愸㔳攷㤰愹㈱㈸㤷昴㠳敢㑣晢㐹㌶〷㝣散〸㌲㈶挹て㠲愶㔲戶㘲㑦㌶昹愳慣づ搸ㅢ㘲摤㠹愴㌳㠸换〱愵㜶㔶つ㠵ㄲ㜱㐰㔷㠲昶〱㔱㡣ち㜱挰扥挸㤹㐳扤攵㜶挰挱㘰㘷㍡愰〷㜵敡ㅣ㌲㌵ㅣ攵晣ㅣ昰㘲㌶〷扣攰〸㌲收敤㐷㐱㔳㈹㕢㔱捥㈶㍦㤷搵〱晤㈱搶〳㐸㉡㐰㕣づㄸ㘴㘷㔵㈵㤴㠸〳〶ㄳ㌴〴㐴㡤〱㑢ㅣ㜰〰㜲收㔰㕢摤づㄸつ㜶愶〳づ愶㑥㥤㐳愶挶愲㥣㥦〳敥换收㠰㝢ㅤ㐱挶摡挱㜸㘸攲昵搶戹挶ㅣ㠲愴㤸㌱㤶㘶㡣愳ㄹㄳ挰攲㜵挶ㅣ慢㤶㕤搰㝡搲㈹㕦收ㄸ晣㠷〲㉡㔶㜵㌶㘵挸㌸㤴㔶㠵㜵づ㘱㉥㤹㥡〸ㅤ㈹㤳ㄵ㥢㈷户ㄷㅢ戳㤹㝣㠳㈳挸㔸搶㤸っ㑤愵㙣搱㑣㥡㜷ㅤ㘰晥愳晥㐸搶㜱ㄴ挹搱㈰慥㍥㥦㘵㘷搵ㄴ㈸ㄱ㘷ㅤ㑢㔰ㄵ㠸攲捡㠶昴昹㜱挸㤹㐳㕤㠶㍡㤲愳㝥㉡搸㤹㝤㕥㐳㥤㍡㠷㑣㑤㐷戹㤴〳㔲昷㔷ㄷ㘴㜳挰昹㡥㈰㘳㘹㘵㈶㌴㤵戲ㄵ昵㙣昲㜹㔹ㅤ搰〸戱㕥㐰昲㝢㄰㤷〳ㄲ㜶㔶ㅤ〱㈵攲㠰㈶㠲ㄶ㠲愸愳挰ㄲ〷㉣㐲捥ㅣ㙡㠵摢〱㐷㠲㥤改㠰攳愹㔳攷㤰愹愳㔱捥捦〱换戲㌹攰て㡥㈰㘳戹㘷ㄶ㌴戹㠲晥㔸㘴挵㡣㔳㘸挶愹㌴攳㌸戰摣㐱晦捡捡㔱㔳㝦扥攷搳ㅣ㐱㕦㠵ㄲ㘲㔵㜷㈴捣愱捦愰㔵㘱㥤㐳㤸㑢愶㈲㔰㤴㌲㌹ㄵ昴㡤搹㑣㙥㜰〴ㄹ换㔱㌵搰㔴㡡慦㕥㐳昳敡〰昳て晡ぢ㈰搶ㄷ㤲慣〵㜱昵昹㍡㍢慢愲㔰㈲捥扡㤸愰昵㈰㙡づ㔸搲攷㤷㈰㘷づ㔵㡤㍡㤲㐱ㅦ〳㍢戳捦㉦愷㑥㥤㐳愶收愲㕣捡〱愹愰㍦㌲㥢〳㡥㜰〴昳扣敢㘳昳愱愹㤴慤戸㥥㑤㥥㤱搵〱ㅢ㈱搶㌷㤲摣〴攲㜲挰㉤㜶㔶搵㐱㠹㌸攰㔶㠲㙥〳㔱つ㘰㠹〳㌶㈱㘷づ㌵搱敤㠰㝡戰㌳ㅤ戰㤹㍡㜵づ㤹㙡㐴㌹㍦〷㡣捡收㠰㤱㡥㈰㘳㡤㉥づ㑤愵㙣挵㐳㙣昲昰慣づ㜸ㄸ㘲扤㠵攴ㄱ㄰㤷〳戶摡㔹挵〵㍢㜱挰㘳〴㍤づ愲ㄶ㠲㈵づ㜸〲㌹㜳愸㐱㙥〷㜰㘶㉢搳〱捦㔰愷捥㈱㔳㡢㔰捥捦〱晢㘷㜳㐰ㅦ㐷㤰戱㙣戸ㄴ㥡㑡搹㡡㔷搸攴㕥㔹ㅤ昰ㅡ挴晡㜵㤲㌷㐰㕣づ㜸换捥慡攳愱㐴ㅣ昰㌶㐱㝦〵㔱㈷㠲㈵づ㜸〷㌹㜳愸㔲户〳㑥〰㍢搳〱ㅦ㔰愷捥㈱㔳㈷愱㥣㥦〳㜶捤收㠰㕤ㅣ㐱挶㑡收㌲㘸㜲㥤昶㤶㈳㉢㘶㝣㐱㌳戶搳㡣㍦㠲攵㍥敤㝤㍥扡挷㐷〷晦㉢搷㡤晥挹㈸㈱㔶搱㝡㜳攸慦㘸㔵㔸攷㄰收㤲愹㔳愰㈸㘵戲㠲㌲晢㕡㕦㤸捤攴㤰㈳挸㔸㘳㍤ㅤ㥡㑡昱搵㍦㐲㠹㉡〰捣晦戴昷㌳敢昸㠵㠴㤳㈰慥㍥㔷㜹㤲㔵㘷㐰㠹㌸㉢てっ㥤て愲㔶㠰㈵㝤㕥㠰㥣㌹搴㡦㍦扢㑥㝢㘷㠲㥤搹攷㐵挰㠷㜵づ㤹㍡ぢ攵㔲づ㐸㥤昶晥づ攵扥㜳㈹㕦㍢㠲㤵摥㘵摦㔵搰㔴捡㔶戴㘵㤳扦〴捣摦〱敤㈱搶ㅤ㐸㍡戲㜵愹挹愴㕤敤慣㕡つ㈵㕤愹㘸㌷㠲㜶〷㔱㝦㐲㔶ㅣ戰〷㜲收㔰摢摣づ㌸〷散㑣〷㜴〲㍥慣㜳挸搴戹㈸攷攷㠰户戲㌹攰㑤㐷㤰戱ㄴ捤〵㘸㔷搰㥦㡦㙣㔷㌶慡㍢摡愰㝢㠰愸ぢ㤱㜵〷晤昰攳㙦晢㘲㐵挹ㄷ㌹慥昵ㄷ㔰挱㜳㈰昴慣㌹㜴㙦㕡ㄵ搶㌹㠴戹㘴㙡㉤ㄴ愵㑣㑥〵晤搳搹㑣㝥捡ㄱ㘴㉣㤲㕦っ㑤搲攷㠳㘸摥ㄳ㠰昹昷昹㄰扡攰〰㤲〳愵改戶㑤㤸㐰ㅣ㙡㘷搵㝡㈸敡㡡慦㍥㤸愰㘱㈰㙡〳戲搲攷挳㤱㌳㠷㝡〸㜵㈴慦昵㤷㠰㥤搹攷㤵挰㠷㜵づ㤹扡ㄴ攵㔲づ㐸〵晤㥤搹ㅣ㜰㠷㈳挸㔸戵扦〲㥡挴〱ㄳ搹攴㑤㔹ㅤ㌰〹㘲㍤㤹㘴ち㕢㤷ち晡㘹㜶㔶㕤〹㐵㕤㘹捥㜴㌰昴攱㈰敡㉡㘴挵〱㌳㤰㌳㠷扡摥敤㠰㍦㠳㥤改㠰愳㠰て敢ㅣ㌲㜵㌵捡昹㌹攰戲㙣づ戸搴ㄱ㘴㙣㈴戸づ㥡挴〱搵㙣昲㈵㔹ㅤ㄰㠵㔸挷㐸收戰㜵㈹〷搴摡㔹㜵㍤ㄴ㜵愵㌹昳〸㥡て愲㌶㈲㉢づ愸㐳捥ㅣ㙡㡤摢〱㌷㠰㥤改㠰〵挰㠷㜵づ㤹扡ㄱ攵晣ㅣ戰㈲㥢〳捥㜴〴ㄹ㥢ㄹ㙥㠶㈶搷愸扦〵搹慥㙣搴㔲戴㐱ㅦて愲㙥㐳搶㍤敡㉦㍡㜵㐳户㜱㑦㙤捦㌱敡㙦愵〲㡥㝡㙡㌲㠷㍥〹捡㌰敡㜳〸㜳挹搴㈶㈸㑡㤹㥣ㅡ昵㑢戳㤹扣挴ㄱ㘴㙣戳戸〳㥡㕣㈶摦㠹㉣ㅢ慡㔷愰㠱晡㉣㄰㜵ㄷ戲㙥㤳昳ㄲ㤳㉡㡥㠹㝣㥥挳攴捤㔴㐰㤳昷挳搷ㅣ㝡㤵㙤㜲づ愱捥㈱㔳摣搶攱㘷㜲㙤㌶㤳攷㍡㠲㡣ㅤ㈰昷㐱㤳㠴昹㍡㥡ㄷ〳捣晦㐴户㥥㉥戸㠴㘴㠳㌴摤戶〹㈷扡换散慣扡ㅦ㡡扡攲慢㉦㈷攸ち㄰昵㈰戲ㄲ收㔷㈲㘷づ㌵ぢ㜵㈴㑦㜴て㠰㥤ㄹ收搷〰ㅦ搶㌹㘴敡㈱㤴㑢㌹㈰㜵愲㥢㤶捤〱㔳ㅤ㐱挶愶㤴㉤搰㈴づ戸㠵㑤㥥㥣搵〱户㐱慣㌷㤱摣づ攲ㅡ攷㜷摡㔹昵〸ㄴ㜵愵㌹㥢〹扡ぢ㐴㙤㐵㔶ㅣ㜰㌷㜲收㔰㘳摤づ㜸ㄴ散㑣〷摣て㝣㔸攷㤰愹挷㔰捥捦〱㐳戳㌹攰㈰㐷攰摤ㄵㄳ㝣ㄲ㥡晥㠳摤っ挵㙣㜰㙣㐶㙤㜴㌱㤷㕦㕢挷搲戶㠸户㡡㔵㌶ㅥ搶搸㔴㔹㥢㔸㔰ㄷ㔹摡㍥收㈴㘶捥㡤㌶㘰㈷㐷ㅣㅢ㍡㍣扣挶〵ぢ愲㌵㍡㌶慤㜱㘱扣㍡㍡扥昲扦㘱愷〷散㐳搷挹㈶㡦㍣㠵愳㘵㥢ㄷ愰㐲㈱㑡戸敡ㄴ㝣ㅡち扤㙢搰摥晤㈲戲挵挳〲戰㑤捡愳搳㙢㥢敡愲挵㌱搹慢㈱改愲ㄸ扣㠸敤㌱㌵㠵戱改㜳戱㌶㕢搹㉡㌶㌶㕥㕢㔳㔷摢㄰㘵㘷㜴戰愱ㄳ愲㜳戰ㄵ㘶㜲㘳愲㤶て㥢戴㡡㑤㡦㐷ㅡㄲぢ戸慡㕦扤戴㕤㕡㑥㤶晦㠳戱㤱戵つ〹㔴㈳ㅢ晤㤹㙥ㄳ㥢㌶户㜱㌱㥥㝢㕡㔸摦㌰㌶戲㈰昱㕦搱㉢㡡摤㈲㠷㜴㡤捡㔳㜹㜹慡㈸慦愸愵晤ㄳ摡㡡㌱㘶㝤㜴昷㡡㑦慦㍤慦挷昴㥥㕤戰㐱㝦摢摤晣搵ㄴ〸昴挳户㠰㐴㍡㌰㄰㝣〶㈹敦攲扤慢晦㍣㍢㙦搸搰戴㐷㈵㝣㌷㠱㈴㥦㈴摢ㅢ㜰晤ㄸ摡㔲昲㌸挸㈱㘳てㅦ㥦摡㤳昶慢ㅥ换ち㍥ぢ捤捤摥〲搴ㄱ攰搶㜶晣㜰㕢㄰挳〹挳ㄲ㘱挰㥣㌷㈶挳㌱挱㌰㍣㕢愷㤲㘳戰㡢愴㈴㌶㈱㌲㍢㕡㠷捤㉦昵㤱愶搶㜶㠶扢㤰敡㈳㜵〹㐷㌶慡戱扥㍥挲㜸攳愶户㘹搵㤱扡㘸㔱㙣挴挲愶㐶㍣搱愳㘳㈰ㄲ㤴づ㉢戲〴慣挸ㄲ㝢㥢㑡㙣㉡㌷挵㐹㥡扡ㅡ攷㐴攲戵㑤㜳敢㙢慢㡢㤸攱挶戵晦㡡㐰挵挸㉦㠰㌳捤㘱㑥㈴摥㝤㉦昶敥ㄳ㜴㜷ㄹ戶㡡搱㜵散㝥㠴㜳㥥ち攱㥦㙡攱㍡㌷捥㍡㜲㌵搱㑦㐲㕢㄰㕦㌰㥣㤱昳㌵㝦㤶昳昸㝡ㄹㄲ㜲㘶㔲捦㈳㑢慥㝥ち㔰㈶昸㉤㜸〱㈴攷㠶㥡㐲〰挲ㄳㅡ㈳㌵㘳㈲搵㜸㤰戰搰㜹㡣戰〸㕤换昳㑣摣攲ㄶ愷㔱搸㌵㠷摤㜸㡢㙡㙢愲昱㈲㌲愶攱㌱挹〲㙥㡥ち搹㝤㠸挵攴晣㐰㌰㔸㕣攴㔷搷㜸愳㙢㕦㘷攳㠸晢㌱捣昱ㄹ晡户㑦ㄹ㉣昷㘰攱㜰㍥摡愶㥦㠶㌹晡ㄹ摡昴㈲戲戴挷〳㜸㤶㠰攷㐰㠲㝦㠱搰摢㌷改扢㡤戰㈷㐹〳㔴挰ㄵ晡〲慥捣ㄷ㤹ㄵ昹愰ㄸ㔲散㕡㠱て搹㉢敦㐵㈸㠳㔴㝤㈲㌴つ㔱ㅥ慤〹摢㈷㔷㙥戰㘲㜷攴攵ㄵ愰慢㐳摥㑤愳ㄹ搵㔲挵戴愸散㠸㔲㥤搰㠴搰昳㘸㜱㌱〷ぢ昴㔷昱ㄹ㌶摥㔸㘲て挸づ晣㈷〷㙥愳㕦〴㈶㄰㔶慦㠲ㅡ挳挷㤱ㄳ㘶慦改扦搰昰㤷㐰搴扢挸昲摡㡦愴戹㔲愹昷㤱攳搵㉡㄰㝡ㄹ㤰㘶㥤ㅤ搵〷㠰昳っ愹㕦愱搶て㤱攲㠹㈷ㄹ㠸慦㠱扢昳㐰摣挶ㄲ昸敡搷愹挴挹愸㡦㤱㌰㌶㈰〹ㅢ愴㜷摦〰㐶扦㐹攰㈷晥㠰户〸㜸㥢㠰㑦〱㘰て㠷晥㡡㥣换㜳㐳晣㍣昷㉥㌰昰摣㜶㤷㔲㤷攷摥愳搲昷愹昴㍢ㄷ〰㐹搳慣て〸昸㤰㠰㝦晡〳㍥㈲㘰ㅢ〱摦扢〰慢㐲搴搰ㄶㅣ晤㌱〱㥦㄰挰搵㜴㙦攷㜰〹摤敥㥣㑦〱㘹㕥攷㜰挵㕤㍡攷㌳㙡攵搲㝢㕡攷㝣〱敥捥㍢㠷㑢昴昸㘰㠲㤳㑡㤰㤰㉦搷改㝤㍡攷㙦挰攸㉦〹㙣攵て昸㡡㠰慦〹攰戲扥㜴捥摦㤱㑢㜵づ㜶㤳晢㠴昵户挰愰㜳戸戴㙦㙡㜵㜵捥㍦愸昴㍢㉡摤ㄳ〰慦攷戸昶㙥㝢敥㥦㠰戴攳㤳㐴㍤㐶昶攴挳㙣㌹㉥晢慡ㄳ㑡㠹敦晥㐵扤㥤㤱㑢昳摤昷攰敥摣㜷愵㈸㠶㑦㐰晦㐰㈵挶㜷㕣攲㌷㔶㠰㘷㈲攸㐷㘰昴㑦〴㜲昹摦〷昰㌳〱扦㄰挰ㅤ〱攲扢ㅤ挸㈵㝤挷㘷敤㝣㝣愷㌸㙣挲㡡扢〲㡣㔲㤷敦昲㈰搵㌸ㄵ〷ㄴ㔷昰扤扥攳戲扤敤扢〲㐰㥡ㄷ㜵㕣攵ㄷ捦昱改㘸挵攵晥㌴捦ㄵ㠲扢㜳捦㜱㕢〰㍥搸㌵㐲㈵㐸挸㤷㝢〳㡣つ攰ㄹ捦昱搱㝡捤戳㠳攲扥〱ㅦ㐰㌱〱㈵〴㜰㉢㠱㜸慥ㄵ㜲㐹捦昱㐱㐱ㅦ捦戵〱〶㥥㍢搸愵戴㥤搴㉡㈷㔳㡢㑡摢㔲㈹搷晡㝤㙡㙤㐷㐰㝢〲戸て挰〷搰㠱㠰㡥〴㜰㙤摦〰㉥㑡㥤ㄲ㜶㈱㘰㔷〲戸搴敥敤ㅣ慥慦摢㥤戳ㅢ㈰捤敢ㅣ㉥挷㑢攷散㑥慤㐷㈳㤷搶㌹㝢㠲扢昳捥攱晡㍤㍥〱扤ㄷ㤵㈰㈱摦㘳㐱㡤つ攰㤹捥搹ㅢㄸ摤㠹挰㉡㝦㐰㘷〲扡㄰㜰ㅣ〰搲㌹愵挸戹㍡挷㌷慣昷〱〶㥤挳㜵㝦㔳慢慢㜳昶愵搲㙥㔴㕡て㠰搷㜳㕣㤸户㍤户ㅦ㈰捤㍤㈵㜰㈵㕦㝣搷㥤㝡戹愴㥦收扢㥥攰敥摣㜷㕣晡挷㈷愰㝢㔱〹ㄲ昲攵晡扦戱〲㍣攳扢摥挰攸㍥〴㜲㙦㠰て㘰㝦〲捡〸攰㜶〱昱摤敦㤰ぢ㥢扢〴㍣扥改ㄳ搷攵㠰挰㜵摣㌱㘰㜴昶㤷㑡㈵慥晢㔱㘷㝦敡攴㜲扥〱戸㕡㌵㠰㠰ち〲戸搴敦〳ㄸ㐸挰㈰〲戸㝣㙦〰㔷愵攲㝡㌰〱㐳〸攰㙡扡户㜷戸㠴㙥昷捥〱㠰㌴户㜷戸收㉥扤㜳㈰昵㜲昱㍤慤㜷㠶㠲扢昳摥攱㈲㍤㍥㤸戰愷ㄲ㈴攴换㤵㝡㘳㠵换て挳㠰搱挳〹㕣敦てㄸ㐱挰㐸〲戸戰㉦扤㌳ち戹㘴㘴昳搱㔴㥦敥ㄹつっ扡攷㜲㤷㔲搷〹㝢っ㤵㡥愵㔲㉥挴㝢㝤挷搵㜷摢㜷攳〰㘹摥㌹㠱㡢昵攲戹昱搴㝡ㄳ㜲㘹㥥㍢ㄴ摣㥤㝢㡥慢晢昸〴昴〴㉡㌱㥥攳ㄲ扦㡦攷㈶〲愳て㈳㤰换晦㍥㠰㐹〴㑣㈶㠰㍢〲挴㜳㔳㤰㑢㝡㡥捦搵晡㜸㙥ㅡ㌰昰ㅣ㜷〵ㄸ愵慥㜳挲㜴㉡㍤㥣㑡ㅦ〲挰敢戹㠷挱戳㍤㌷〳㤰收㐶ㅤ搷昹挵㜷㌳愹㤷ぢ晥㘹扥㍢ㄲ摣㥤晢㡥ㅢ〳昰挱㘶㈹㉡㌱扥攳敥〰㘳〵㜸收㥣㜰㌴㌰晡ㄸ〲戹㜳挰〷㌰㡢㠰㘳〹攰㘶〲昱㕤ㄵ㜲㐹摦昱㈹㘱ㅦ摦㐵㠰㠱敦戸愱挰㈸㜵㥤ㄴ㘶㔳㘹㌵㤵㜲昱摦敢㍢慥昸摢扥慢〱愴戹扥攳ㄶ〱昱㕤㤴㝡戹㔷㈰捤㜷㜳挰摤戹敦摥㐲㌱㝣昰㜸㌷㤵㈰㈱㕦㙥㉣㌰㔶㠰㘷㝣㔷ぢ㡣㥥㐷㈰㌷ㅤ昸〰收ㄳ㔰㐷挰㍢〰㠸敦敡㤱㜳昹㙥㤰㥦敦ㅡ㠱㠱敦戸ㄷ挱㈸㜵㡤搸〵㔴晡㝢㉡攵㐶〱〳㜰㌵㉢㑥㐰㠲〰㙥㈲昰〱昰㡤㐳㝡㈱〱摣ㄸ㘰〰慥ㅢ㠵㐵〴㉣㈶攰㐷〰扣摤挳挵㜹扢㝢㤶〰搲摣敥昹〵愵愴㝢㤶㔲敦づ攴搲扡攷〴㜰㜷摥㍤㡡户慢㌰㔵㥦㐸㈵㐸挸㤷㝢〰㡣ㄵ㉥㍦㥣〴㡣晥〳㠱摣ㅦ攰〳㔸㐶挰㜲〲戸㘵㐰扡攷㘴攴㕣摤㔳攱搷㍤愷〰㠳敥攱戶〱愳搴搵㍤愷㔲改㘹㔴摡ㄶ〰慦敦摡㠳㘷晢敥㜴㐰㥡敢㍢㙥〴㄰摦㥤㐱扤ㅤ㤱㑢昳摤ち㜰㜷敥扢㕤㔱㑣㝣㜷ㄶ㤵ㄸ摦㜱晢㠰戱挲攵扢㤵挰攸戳〹摣摤ㅦ戰㡡㠰搵〴散〱㠰昸敥ㅣ攴㔲户ち㠳晤㕣㜷㉥㈰㜰ㅤ㌷ㅣ㤸㑡㕤㘷㠵昳愸㜳つ㜵㜶㜷〱㕣慤㍡㥦㠰ぢ〸攰㑥〱愳挱〵戸㤰㠰戵〴㜰昵摦〰㕣㤱㝤ㄱ〱敢〸ㄸ〴㠰户㜷㠶㠰㘷昷捥挵㠰㌴户㜷づ㐰㈹改㥤昵搴换戵晢戴摥搹〰敥捥㝢㘷㈸㡡㐹敦㕣㑡㈵㌰㐹扥㕣攸㌷㔶戸捣扣っㄸ㝤㌹㠱摣〴攰〳戸㠲㠰㉢〹攰扥〰改㥤㍦㈳㤷㡣㙣㍥㙦敦㜳搲扥ㅡㄸ㜴て昷〶ㄸ愵慥挸扥㠶㑡慦愵㔲慥攳㝢㝤挷挵㝢摢㜷搷〱搲㕣摦㜱戵㕦㝣㜷㍤昵㑥㐱㉥捤㜷ㅢ挱摤戹敦愶愱㤸昸敥㐶㉡㌱扥攳ㅥ〱㘳㠵换㜷㌷〱愳㙦㈶昰㜰㝦挰㉤〴摣㑡〰户ㄴ㠸敦㙥㐳㉥改㍢扥㍤挰挷㜷户〳〳摦ㅤ攵㔲敡昲摤ㅤ㔴㝡㈷㤵㜲ぢ㠰搷㜷㔱昰㙣摦㙤〶愴㜹户㔹㌱㤴ㄱ捦摤㐵慤㜳㤰㑢昳摣㍤攰敥摣㜳摣㔷㈰㥥扢㤷㑡㡣攷戸戹挰挷㜳昷〱愳敦㈷㤰ㅢて㝣〰て㄰昰㈰〱摣㡢㈰㥥㝢〸戹愴攷昸敡〳ㅦ捦㍤っっ㍣挷晤〸㐶㘹㍢㜲散㐹挶㉤㔴晡〸㤵㉥㜵〱㈰㌷㔷攱㐷〹搸㑡挰昱晥㠰挷〸㜸㥣㠰㤳㕣〰搷㐹攱〹〲㥥㈴㠰㡢昳愶つ慥㉡㥥㈲攰㘹〲戸㜰敦〳㜸㠶㠰㘷〹攰㘲扣〱戸慡㜸㡥㠰攷〹㔸〷㠰户晦戹㈰㙥昷晦ぢ㠰㌴㜷散㜰〵㕤㈲攰㐵敡摤㠰㕣㕡〴扣〴敥捥㈳㠰㑢敥ㄲ〱㉦㔳〹㙣㤶㉦搷摤㡤ㄵ㉥㍦扣〲㡣㝥㤵㐰慥挹晢〰㕥㈳攰㜵〲戸㑣㉦ㄱ昰〶㜲挹〸攰摢ㅤ㝣㈲攰㉤㘰㄰〱搷戸㤴扡挶捥摢㔴晡㔷㉡攵戲扡搷㜷户㠱㘷晢敥ㅤ㐰㥡㌷㜶戸昴㉥㥥㝢㤷㕡㙦㐷㉥捤㜳敦㠳扢㜳捦摤㠹㘲攲戹て愸挴㜸㡥ぢ昶㍥㡥昹㄰ㄸ晤ㄱ㠱㜷昹〳戶ㄱ昰㌱〱㕣摦ㄷ捦㝤㠲㕣搲㜳㝣㉦㠵㡦攷㍥〳〶㥥攳ㅡ扦愹搵攵戹捦愹昴ぢ㉡㝤っ〰㘹散㜶收㔰㠶攵㠲㕣搸昱慥㔷㘴慣㈵㜱〱㉡ㅣ攳慡搲戴愶愵㜵㔸挹㘳㤲敢ㄷ㜶㡡㉢㌱戶ㄸ慢㉡㡤昱〲ㄵ㈸昰㍥㘲㥦㉣晢〴㔴ㄵ㜷昰扣扥㐰㡡㔱挲㐵慢㘰晢㥦㌲ㅦ搱㑦㤶㘷挳㔳捦㌲戳っ㡦搰㤷㌰愶挳挴摡敡㜸㘳愲㌱搶搴㘵ㅡ㤶愸扢昰㜵㄰戱㐰愰敦㠸㘰㕢㘸昴慤㤳㠶ㄵ㌴挰㤰攰㈲㍥ㅥㅤ㥥摦搰戸戸㐱㕡ㄳ㑣昰慤ㄸ攲慦挲㐲㔶ㄳ㘶㍤㍣昶㠱昳㉣㉥㜰戱戰晥ㅡㄵ户捡户戸㐲挴挳攲㉡㤱㈴戸㈴㈴〹㉥ぢ昱〸扥㠸㐴㜳搷㘸愸摢㍣ㅣ㕡㔰㔸㤸昱㔶扢㡣戵㥤攴挳敢愱㄰㤷㜶㠲㙤㘰戲昷㠹㕤晦㐲改ㅥ㘵㘱㌶㔸㝦〳挳昴户㈰㘱㡢㡢㍣㙣㔰攸ㅦ挸戶ㅥ㌵戲捡戵㐴ㅤ晡づ扣ㄲ昰㘴敤ち慦愱㑣㠴晥〹㑥㕢㜰搲㕦㉢ㄹ晡ㄷ搸敤挰挶昳搸敥愷扥慤㤷ㅣ敤扡㤴搵㜶㈵昹〱㔰㝢㝦昱㉢㄰㑡㈷晣〴ㄶㄳ昸㉦愰㕥〳㤷㠱慢昲㘱㈵挳〵捣㐰攸ㄷ挸戲挶㠰㔲㠰㌱づ搲晢㤱敢㐳搲㡦愴攸挷㌷㤰攷㘱扤㘹ㄲ㕣晣ㄱづㄷ㠰㜸㈸慥敢戰㉦搵㡥ㅦ㜷散愰㥦㈹搰㔸㠳挳戴㌷㐸搸㝡てっ㉡つ攱晤ㅥㄹ晥ち㠲㤷敥慦㄰㌸㍥晥㉡〴摢捦㕦㕣㌳㠲〸㕢㘵㐹㝡㤲㠴㤱ㄷ㝦㔹㕣㌴攲㘱㜱攱㐸ㄲ㕣㈵㤲挴㌶㤳攰戲㄰攷攵㐲㈵㈸㘶愱㐷搲昶摣㠴㕡㠱㕢㕣㘵㍦挶挹愸ち戵〶愳㔵㤵扤攴㘸㉦戵㠶摡㠰㤵㙥㠴㐵㤰㠴㐱㝣㐴㑤㑤㍣㥡㐸㠴摡㠲攵㡤㤶㜶攰㘵摡㙡㜱㤱㡡㑤㉡㔲慡愸㠸慤つ摢敦㍤散〰㜸㠷敥㐷㍢㑦敥捦慡挷ㅡ㜰㕤昷搲愹戸晤㉡〳㐸敦〲戱晡っ㘵㈵㐴㜶㘵づ㙣〹ㄱ㉥㐵㐹㠸㝣㡡㑥㌲㈱愲㜹㥡攰ㄹ㐱㝤っ㙥㘶㌴㜰㐱ち㑡昰昰㈵㈸愲㠱㡢㑦㍣㉣㉥㐰㐹㠲慢㑤㤲攰㡡ㄳて昵㉤ㄲㄲつㅦ戹愳㘱㙦㈸搰㥤㐰挲ㄶ搷㤲㐴㈹㐷㡦收㜰搱ㅣ㈱㥡攳挱晡捥〸㉢愰㑢摥愹愸扢戱攸摢㔴晤㉦〸挵戲敥㘰㈵㉤晢ㅥ㕣戱散㜵户㘵っ㝥戱散㔵㕦换㝥㌰昵昴㠶㉡㔸挶愵㈱ㅥㄶ㤷㠷㈴挱戵㈰㐹㜰㍤㠸〷㕥戹攰㔸昶戲㘳搹㙥攰敡晤搹扣㌲㤰戰㤵〷〰ㄲ㜸〷㌱㜹っ㙣捤㔸搶㡣㕣㉢摦〸て㈲㘲㈸㐹〵㠵㘲㔹㄰㐲戱㙣㄰㔸㐹换ち挱ㄵ换㥥㜰㔹ㄶㅡ〲㐸昶㘱晤㤸慦戹㐵愶昲〳㔱ㄸ收㙡攴㜹㔸㘱㤳㈸㌶㠹ㄲ㈷愱摡㈰㈱ㅤ昹愸㘳㉥晤愰㠷戲捤〷㠳㠴㉤ぢ〰㈴〲愱㘱愰摥挰ㅥづ㕥晡㠸ㄸ〱㑥㘶愸㠷㐶㠲敤㌷慣摢㍡摡昵㈸㔶㕢㐹㌲ㅡ㔰㝢㔸户㠳㤰㠷搵摥㈴㍡㤸㐴㐷㤳搸〵〹㤹㙥攷戰搶ㅣ挵㥡㈳㔷㜳慣㙡づ㑦捤〱愹㌹〲慤㕤ㅤ慣㙢扣ㅤ〲昵愱㐹㄰戶捦ㅣ㙦㠳敤搷㔸㑥㠱㔴敤㡥愲搲㜵㔳㤹㐳㈱搶慦昶〴㤵慥扢挹搵㜵㥡㕤㈷㐱戹搱户㤷昶㐲㈱㈲昴っ㔰昴搲摥㔴㠵挳敡㘴ㄲ㥤㑤愲㡢㤳㔰晢㈰㈱扤㜴扤扢㤷㡥㠰〲㝤㈴㐸搸摡ㄷ〰㔱捡㕥搲散ㄶ捤㥥搰昴扢搵捤〸㈷愳ㅡ㜹〵愶㍥㡥㐲〹捡敥㄰㡡㘵戳挱㑡㕡搶ㄳ㕣戱㙣㠳换戲㔰つ㈰搹㠳㜲扤慦戹扤㑣攵㌱ㄴ㠶戹扤㤱攷㘱昵㌱㠹晤㑤愲捣㐹愸㜲㈴挴摣㜵㡥戹㌲〶攷戲捤戵㈰㘱慢ㅦ〰㐸〴㐲昳㐰扤㐱㌹ㅦ扣昴愰慣〳挷㈷㈸敢挱昶ぢ捡晥㡥㜶捤〷㔴攵㈵㥥㝡〱愰㜶㔰づ㜰ㅡ㘹㔵㤸挴㐰㤳ㄸ㘴ㄲ㕣㤷㘹㙥㔰づ㜱戰慥愰㍣㤶㤶ㅤ㡦ㅡ㝤㠲戲㥦㥥挵㐶㥤〸愹㍡㄰㐵愵敢㑥㘲づ㙣搶慦㠶㠲㑡搷晤搱搵㜵愹㙢挰㜲摦㕥㍡ㄸ㠵愰㈴愰㑦〶㐵㉦つ愳㉡ㅣ搶㜰㤳ㄸ㘱ㄲ㈳㥤㠴ㅡ㡤㠴昴搲ㅦ摣扤㜴ちㄴ攸㔳㐱挲搶ㄸ〰㐴愹摦㌵㘰慣ㄱ搶愰ㅡ㜹捦愸㕥挹愲ㄲ㤴攳㈱ㄴ换㔶㠱㤵戴散㔰㜰挵戲戸摢戲攴㜰㕢攰㙢搹〴㔳捦戹㔰〵换㈶㈲捦挳㍡捣㈴㈶㤹挴㘴㈷愱愶㈱㈱㤶㌵㌸㤶挹㐹㜱つ㥢㜷㍥㐸搸㥡づ〰ㄲ㜸ㄶ㠵扣攱㈴愹攱㜶戸ㄱ捥㈷愲㡥㘴㍤ㄱ㘲搹㑣〸挵戲つ㘰㈵㉤㍢ㄲ㕣戱㙣戶换戲搰㘵㠰㘴ㅦ㙥挷昹㥡换愵てㄴ挳收㜱㔰㤸㝢㌴昲㍣慣㘳㑣㘲㤶㐹ㅣ敢㈴㔴〴〹㌱昷㔸挷㕣ㄹ㙥㝦㠶〲㝤ㄵ㐸搸㥡つ〰㤵㠶慥〶昵づ户㙢挰㑢ㅦ㙥搷㠲攳㌳摣慥〳摢㙦戸㔵㍢摡㜵ㅣ㔵挸㙢㔸昵㐶㐰㙤㝦㐵㈱ㄴ㝦摤〴㔶搲㕦㜳挰ㄵ㝦㑤㜵昹㑢㈷敦〶㈶晢扡㠶㉢ㅢ㔰㠲㘷㘵㐱攱㥡㕡攴㜹㔸昳㑣㘲扥㐹搴㌹〹搵㠸㠴戸收㌰户㙢㙥㘷昳敥〰〹㕢ぢ〰㄰愵㝥㜷〳扦㌷㐲㍥昲㈹慦㝣搵昷戱㈸㈳挱㡡㍢㜵㔸〹㤳㘸㌲㠹㠵㈶戱〸㠹收㥥㐸ㄶ㍢㔸搷㠹㘴㌹敡〹㙤㐵㡤㍥㜷㤳搸昷戶㡣慤㝡ㅣ㘲戵ㄴ㘵挵换㑦㌰〷㌶ㅢ愰㑥〰ㄵ㉦て㜲㜹㌹昴ㄴ昵㘵晢搱愹㉡㝣㕤㝦㈲㌴愱ㄸ戶ㄳ㠲挲昵㈷㔱㍦づ敢て㈶戱捣㈴㤶㍢〹㜵ちㄲ攲晡晥㙥搷㍦〷〵晡㜹㤰戰挵〵〷㉡つ扤〰敡㡤捡ㄷ挱㑢㡦捡扦㠰攳ㄳ㤵㉦㠱敤ㄷ㤵愷㌹摡昵改愸㐲摥㜳慢㕦〵搴㡥捡㌳㈰ㄴ㝦扤づ㔶搲㕦㉢挰ㄵ㝦㜵㜷昹㑢昳愲㈹户〳摤㝣㕤㜳㤶愹攷㙤攰攰㥡㤵挸昳戰捥㌶㠹㔵㈶戱摡㐹愸㜳㤱㄰搷散攳㜶捤㍢㙣摥扢㈰㘱敢㍣〰㔸慤收昵㔱昳㠲愸㜹つ搴扣攲㔹㙢㡣㜰ㄵㄱ慢㐹㍥愶㔰愲昲㝣愷づ敢〲㤳戸搰㈴搶㥡〴搷ㄲ㥡ㅢ㤵敢ㅣ慣㉢㉡昹攸㘳攸㙢搴攸ㄷ㤵晤㌴ㅦ㤴搴摦㐰慣搶愳慣㜸昹㕢收挰㘶〳搴〶㔰昱㜲㠹摢换挹戱ㅦ昶昵昲愵㈸〴㈵昸晤〱ち㉦㕦㐶㔵㌸慣换㑤攲ち㤳戸搲㐹愸慢㤱㄰㉦ㄷ戹扤晣㍤ㄴ攸ㅦ㐰挲ㄶ搷〵㐴愹摦搸扦搶〸昹ㄴ愴扣昱㔷慢㈰㔲㜲ㄵ戸ㅥ㐲戱㉣ㅦ慣愴㘵ㅢ挱ㄵ换㝥晡挱昵敢㡤攳㑤攲攷〷㜰㌳㝦扤摤㘸敡㈹㠴㉡㔸㜶ㄳ昲㍣慣㥢㑤攲ㄶ㤳戸搵㐹愸摢㤱㄰换晥つ㤵晣㉤㉦㈷㝣晥㍤ㄵㅤ〶〹㕢㜷〰㈰㤶㜱㘸㘹㡥㈵捤攱愳㌹㔸慣㍢㡤昰ち㔴愳慦㈴㘹换愲㘲搹㕤㄰㡡㘵敤挱㑡㕡㜶て戸㘲搹㜶户㘵挹㉢昷攷扥㤶㜱㙡ㅥ昵㘱攷ㄶ㔴挱戲晢㤰攷㘱摤㙦ㄲて㤸挴㠳㑥㐲㍤㡣㠴㔸昶愹㘳㤹㕣戹㜷㘷昳昶〰〹㕢㕢〰㄰愵㝥㔷敥㐷㡣昰㍡㔴㈳慦㉥搶愵㉣㉡㈳㠳搳敤㍣慣慤㈶挱昹㜵攱㍣㙥ㄲ㥣㔰㙦敥挸㜸搲挱扡㐶〶ㅦてっ昵㐶㡤㝥㈳㘳愰扥ㄹ㘲扤㍦挴搶㔳愶挲愷㑤攲ㄹ㤳㜸搶㈴㥥㐳愲戹㙤㜹摥挱扡摡挲攷昶㐲〳㔱㤹捦㑤㘸㠵收㐳㝥㝡㌰愴敡㐵ㄴ㤵づㅦ挲ㅣ搸慣㕦扤〴㉡ㅤ晥㤸扢挳扦愴㡣ㄳㄱ㡦晡㜶昸换㄰㑢摦っ㠵㉡㜴昸㉢〲㠷戹慦㥡挴㙢㈶挱愹㜶ㅥ敡㉤㈴愴挳户㌸ㅤ㉥愱㍣っち昴㜰㤰戰昵㌶〰愲昴ㅦ㐸㜸㈷㈲晥㙡㠴㝣㠲㑦㕥挶慣挷戲愸㠴昲扢㄰㡡㘵攳挱㑡㕡昶㍥戸㘲搹㘶户㘵挹㐱㝡㠷慦㘵ㅦ㤸㝡㈶㐲ㄵ㉣晢㄰㜹ㅥㄶ㘷挶㈵戱捤㈴㌸ㄵ捥㐳㝤㠶㠴㔸戶挹戱㑣㐲㜹ㄲ㥢㌷ㄹ㈴㙣㝤づ㠰㔸收㌷㐸扦㌰挲㉤搰愵ㅦ㈱㤹挹愲ㄲ捡摢㡤昰㐸㘹㑥昰㙢攴て捣晥㥥㕢搷挴㘷㙦敦㉢㠲㐷攳㤵扦㕣㥦ち攴攳愱〴㝢㉢㝦㐱摥〱㉤搳挵㜹㌷㍥挹挳㙦昰ㅡ㔸晤㉢昴戰扦㔲㌳收搴搸ㄹ㕦㝤㌴っ㙥昳つ捣挵㈶㍡昹攲㍦㜳㈴摦ㅦ㌷摣收ㄴ㌹晦㕢捥晦ㅤ㠶户昹搶㤴㥣愵㑡捦ㅢㄱ㝣㙦搹㘵㝦扦攱挰㙥ㅢ㙥搹攱晣捦㍢慡挰〹㝦㔹㌴㘲晢㤴扢㙦㤸㍢㝣昱〸收扦扦㜴昱〸挵挹摤㙥挸㜸摦㑡㜹〵捣㝣ㄳ捦ㅥ㘴扣㤶昳㜲㐷攰㝤㉤愷昵ㄳ㌴㐹户㐷愴昳戰散㠰愷㔱挰㔳㤷愲〴扤㈶㠶㔶搳㔰捥捥戶捣㔰㑥改㑡挹晦搸搰㌰㑡晡ㄹ扡捥戱㈷挳搰㡢ㅣ㠱昷昵㥢㡡昳㥣㈹㑤㝣攴挳ㅥ㤷攷㘷搳戴挶ㄱ㜸摦慦㘷㜱㡥ㄴ㥦㠰收ㅦㄶ㙢㤵慦㌸搱㈹㉥㍢ㄷ㈵㤲㉥㕢㐰㤷㜱ち戳㘵㉥攳扣㘷换㕣搶つ㈵㔳㠶愶㥥挳㍤㍢㥢愱㉢ㅤ㠱昷㍤㝡ㄶ愷㑣昱挱㕦慥戰つ敤㡤㡣ㄸ扡挲㙤攸ㄲㅡ扡㍦㐴㉤㌳㤴搳愰㌹つ㝤昶ㄹㅥ摢㠷㍤昲㕤㡦㘳捥搹昲户㘱㌷㡦㝤晦昸づ㌷㝦㌵㑣㜱㉡搴捦搰㔳戳ㄹ㝡㡡㈳昰扥㉦捦攲っ㉡㍥搸收㘴ㅢ捡ㄹ㑦㌱昴㘴户愱换㘹㈸攷㌲㕢㘶㈸㈷㐰㜳ㅡ㡡〶挸㘸挷㝦户愶㡤㜶捥㘱晡ㄹ㝡㘲㌶㐳㑦㜰〴ㄹ敦挵㥢㤲愶㈹㌵〸ㄶ㘷搳戴挸ㄱ㜸㕦㌷㘷㜱收ㄲ㥦㠰㕥㘹扢㡣搳㡦攲戲㈶㤴㐸づ㠲㔵㜴ㄹ㈷ㄶ㕢收㌲捥㐶戶捣㘵挷愱愴㥦换ㅡ戳ㄹ摡攰〸扣慦㤵戳㌸㤱㠹て㜶㔴搹㠶㜲攲㔱っ慤㜳ㅢ㝡〱つ攵㤴㘲换っ攵㍣㘴㑥㐳戳づ㠲〵㈸改㘷攸㥣㙣㠶挶ㅣ㐱挶敢攳㌸〹㤸搲㤴㡡㡤搹搹㌴㐵ㅣ㠱昷慤㙣ㄶ㈷㄰昱挱摥㉡摢㘵㥣〵ㄴ㤷㔵愱㐴㌲㌶慥愴换㌸扦搷㌲㤷㥤㙡㑡㘶扢愶慣搹慤㘰㐶敢晤扦ㅣㄶ㤳攳换搴㜹㠳ㄳ㠳㈹㐳㔳㈷挸愳戲ㄹ㝡愴㈳昰扥㝤捤攲㝣㈲㍥〱㝤㥤㙤攸戹挸㠸愱㌳摤㠶摥㐰㐳搷㐰搴㌲㐳㌹㐷㤸㌳㌶搰〰晦昳〶攷〹晤っ㥤㥡捤搰㈹㡥挰晢㤶㌵㡢搳㡢昸㘰㐳㤷㙤㈸愷〳挵搰㐹㙥㐳㌷搱㔰㑥昴戵捣搰慢㑣挹㙣㍤㥡㜵㄰㜰㠲捦捦搰㐳戲ㄹ㍡摥ㄱ㜸摦愶㘶㜱㕥㄰ㅦ晣㤵ㄶ摢搰摢㤰ㄱ㐳挷扡つ扤㤷㠶摥づ㔱换っ攵㕣㕦捥ㅥ捤㙡㈸攷晢晣っㅤ㤹捤搰ㄱ㡥㈰攳慤㘹㥣愸㑢㘹㑡㡤昶愱搹㌴ㅤ攴〸扣㉦㈳戳㌸挹㠷て㌶㡦搹㉥攳愴㥣戸散〰㤴㐸㡥昶挷改㌲㑥户戵捣㘵㥣愳㙢㤹换㌸捤㤶㌲㌴㌵摡㉢戲ㄹ㍡挰ㄱ㜸㕦㍡㘶㜱㜶づㅦ散㔰戳つ攵ㄴ㥢ㄸ摡捦㙤攸昳㌴㤴㤳㘷㉤㌳㤴㌳㙥㉤㌳㤴戳㙥㝥㠶敥㥦捤搰㍥㡥㈰攳攵㘲㥣㉥㑢㘹㑡挵㐶㡦㙣㥡扡㍢〲敦㍢扢㉣㑥戵攱㠳摦㈹戶换㌸㕦㈶㉥敢㠶ㄲ挹搸㜸㥢㉥攳㑣㔸换㕣挶改戳㥣㉥换㝡㈵㔰愸㌸㘵㘸㉡㌶扡㘴㌳戴戳㈳昰扥㥢换攲捣㥢ㄸ晡〱ㄲ昸㑤挰改㌳㌱㜴㙦户愱ㅦ㠱摢㠶ㄳ㘳㉤㌳㤴戳㘹㌹つ捤㝡摥攰㡣㕡㌷改〷㤲㤴愱扢㘵㌳㜴㔷㐷攰㝤〷㤷挵㠹㌸㌱昴㜳㈴㘰㈸㘷搳挴搰㡥㙥㐳户㠳摢㠶昳㘴㉤㌳㤴㤳㙢㌹つ㠵ㄵ晥㤷扣㔲㤴散收㘳愸㤵捤搰㌶㡥㈰攳㕤㕢㥣ㄹ㑢㘹㑡つ㠲攲㙣㥡挲㡥㈰攳ㄵ㔶㥣搸昲搳ㄴ捡愶㈹攸〸扣㙦㠶戲㌸㈹㈶捥晦〹〹㌸㥦㌳㕢攲晣㝣㤴㐸づ愷㕦挰㙤挳㌹慢㤶㌹㥦ㄳ㕤㌹㥤㥦㌵捡㌸搹搵捤挷昹扦㝣㥦㘵㔶攲㘷㐷攰㝤〳㤴挵㌹㌲㌱戴〰㉤㠱愱㥣攸ㄲ㐳㝦㐴㠹愴愱㈱〸摢㜰ち慢㘵㠶㜲摥㉢愷愱㈶捡㌲愶㕦㌸昷搵捤挷搰㝦㘶㌳昴㍢㐷㤰昱愶㈷㑥㤹敤散㑤㑦慥㍦ㄵ搶〶㤵〶㘳摣㌵㕡ㅣ戳搹㥣攵挲扥搱摡扡㍡搹㜲㔹㠲㜷戳挴昱挷扡㈶攰晤㐳㜸㈳ぢ晥敡戳戳㠳㄰敦㈵攲慢㉥捣摢㍦戴攴㘴㙢㕡㙣㔲ㅣ慦〳㈹㡣㡤㑦㘰て㕢㑤ㄱ晥搸㔰㔳ㄳ晥㔲昴㝦挳㡢㕢㌰ㅢ挵㐷㡡㜰搸慦㙣昱摤㝦捡㡤愵㌹摥愹㤳昲㠷昹ㅢ㕣㜹㝣愵㑢换㕥㈱ㄵ㉡㘱㍣摡㙦㈸㜲摥㔳㔰愰扥㐵攷摡㉢㈹换〳㍢愴戵搸晤愹㕢〳ㄹ㙡〳挲㍦㥥㈳ㄳ扥㈰㘱㙤㠱㈳㍢㤰㠵〴㠲㥣㐲昴㥡挵扤挰㘳㘸户攷㙦㘸ㄵㄷ搳㔶㜳攰㑦㐸〵〲㡣㥦㔰㍢㥦㐶晤捤户㔱ㅤ搸愸㡥ㄹ㡤摡㈵扤㔱㡡搳㝤㙣㤸㌹ㄴ㘷扡愴慡摤㝣慡晡挴户慡㍤愸㤳昶愷㙣摦换㔳つ愷挸搲慡攱㍣㤳㔴搳〹挸㌶收慦换㈶ㅤ晤扥㙦㐵㕤愸㤵㌶愵㉡敡敡愹㠸㔳㔴㘹ㄵ㜱㥥㐷㉡摡ㄷ㐸㙦㝦扥攵㕢捤㝥㐰㠶扡㠳愴昷㘷て㑦㔵㥣㈴㑡慢㡡昳㈳㔲㔵㉦㥦慡㕥昱慤慡て㜵戲慡㤴㐵㘵㥥㙡㌸戱㤲㔶つ㘷㈷愴㥡扥㐰㘶扡敥㜹摦㡡晡㔱㙢扡敢〶㜸㉡攲挴㐶㕡㐵晣㑤㉦ㄵつ昴慤攸㐹摦㡡〶㔳㙢㝡㌰ㅣ攰愹㠸搳〱㘹ㄵ昱㌷戵㔴㜴㄰㤰摥㍥㝡挴户㥡㠳愹㌳摤㜱挳㍤搵昰挷㜸㕡㌵晣㐵㉢搵㡣〴㌲搳㜱て昸㔶㔴㐹慤改昶㡣昱㔴挴ㅦ挳㘹ㄵ昱ㄷ愵㔴㌴捥户愲扢㝣㉢㍡㠴㕡搳㝢㘸㠲愷㈲晥ㄸ㑤慢㠸扦挳愴愲挳㝣㉢扡捤户愲挹挰㠶愶㠰愴㠷昷㔴㑦㘵晣ㄹ㤷㔶ㄹ㝦ぢ㐹㘵搳㝤㉢摢攸㕢搹っ㙡㑤户敡〸㑦㐵晣ㄹ㤵㔶ㄱ㝦㐱㐸㐵㐷昹㔶㜴戵㙦㐵挷㘴㔶㜴慣愷㈲晥昸㐸慢㠸㜷昰㔲搱㜱扥ㄵ㕤收㕢搱㙣㙡愵晢㔲㐳戶挶㔳ㄱ㙦晥搳㉡攲ㅤ戴㔴ㄴ〳搲ㅢ攰敢㝣慢㤹㑢㥤改〱㍥捦㔳つ㙦扤搳慡攱扤愲㔴㔳〷㘴㘶㠰慦昱慤愸㠱㕡搳〳㝣㠱愷㈲摥㘶愶㔵挴㝢㌵愹㈸㡥㠴搷㥥㔵扥搵㌴㔱㘷扡摢ㄶ㜹慡攱㑤㥥扢㥡㈰㉦慣捤扥摥㜳攱慥㍤敥㡣昸愷㑢昱收挵㤱㜸㈳㕤敦㍡晣㉤捥㘶扣〰㜰〹敡㔱扣㕣㔳㠷㕥㡡〴㉦挹晣㉡㕥㐶搹っ㝤㍣挵扣㝡ち收〴㈴㤲ㄸ㕥晦〴㜳㈲挵扣昴〹收㈴㌷㠶㤷㉥挱晣㠱㘲㕥戵〴戳捣㡤攱㜵㐷㌰换㈹收攵㐶㌰㈷扢㌱扣㘰〸收㡦ㄴ㤷ㄹ捣㈹㙥っ捦昵㠲㌹㤵㘲㥥收㐵捦㘹㙥っ㑦搳㠲㌹㥤㘲㥥愱〵㜳㠶ㅢ挳㜳慣㘰捥愴㤸愷㔷挱慣㜰㘳㜸㝡ㄴ捣㔹ㄴ㡦㌱㤸㤵㙥っ捦㙣㠲㌹㥢㘲㥥搴㐴て㕦扤㤵昴㈱㑦㑡㠲㔹㑤㌱捦㐵㠲㌹挷㡤攱戹㐴㌰㝦愲㤸愷ㄱ挱㥣敢挶昰㌴㈰㤸昳㈸收ㄹ㐰㌰㙢摣ㄸ㡥㘰挱㥣㑦㌱〷慦㘰㉥㜰㘳㌸晣〴㜳㈱挵ㅣ㜹㠲㔹敢挶㌴ㄸ捣㐵ㄴ㜳搰〸㘶㥤ㅢ挳戰ㄷ㍤ㄷ㔳捣㠸ㄷ捣㝡㌷㐶挲㡦㤱㜷〹戸收戰ㄸ㠶昲挳㘸〳ㄲ晡㔲㤰㔶㜹㑡愲㤰搰换摣㔰㐶愳㐰㉦㈷昴ちㅢ㉡挱㐸㘸㥡㔶〶愵㐰晦㑣攸㔵㌶㔴㘲㌲㐳㉢㘳㔳愰搷㄰㝡慤つ㤵搰㈴昴㍡攴捤㘱㌱㐴〵㝡㍤愱㌷搸㔰㠹搰っ㈸㈳㔵愰㌷ㄲ㝡㤳つ㤵㐰㈵昴㘶攴捤㘱㌱㘰〵㝡ぢ愱户摡㔰㠹㔷㐲搳捣㘲摣ち㜴ㄳ愱户摢㔰〹㕢㐲搳摡捡昰ㄵ攸㥤㠴㙥戶愱ㄲ扤㠴摥㠵扣㌹㉣㐶戱㐰敦㈶昴ㅥㅢ㉡㐱㑣㘸㕡ㄷ㌰㤸〵㝡ㅦ愱昷摢搰搵昸㑦扡晢〱㈴捣㘱㌱愶〵晡㈰ㄲ晡㈱㄰㜴慣㠴㌴戵愶㜹㠰愱㉤搰㠷〹摤㘲㐳㈵戲〹㑤㙢〰㈳㕣愰㡦ㄲ扡搵㠶㑡㠰ㄳ㥡搶〰〶扡㐰ㅦ㈷昴〹ㅢ㉡㜱㑥㘸㥡戳ㄸ敦〲㝤㡡搰愷㙤愸㠴㍢愱㘹㕤挰戰ㄷ攸戳㠴㍥㘷㐳㈵敡㌳ㅡ挰攸ㄷ攸ぢ㠴扥㈸㔰换㈸㔳㡣㜷㤹〱㈸挳㠵㠴㌳〰㈳愱愰㐸㘱㥦㠲ㄱ散敦〸㉣㙡㝥ㄹ㕣换戸㐲㜱〴㐸攱摥㥥挲ㅣㄵ㈲攸攵㉥晣ㅡ戸㡡㐳㐱㐴㍤㍣㘵㌸㍣㐴搰摤㕤收㑤㤶攱㤸㄰㔱㌷㑦ㄹ㡥ㄳㄱ散敢㉥昳㔷㜰㉤攳㔹挵㔱㈲㤸慥㥥挲ㅣ㌹㈲㈸㜵ㄷ㝥て㕣挵攱㈲愲捥㥥㌲ㅣ㐲㈲攸攴㉥昳㈱戸㤶㠹㈵挵〱㈴㤸扤㍣㠵㌹愸㐴戰愷扢昰挷攰㉡㡥㈴ㄱ敤敥㈹挳搱㈵㠲摤摣㘵㍥㘳ㄹづ㈹ㄱ敤攲㈹挳㘱㈶㠲㡥敥㌲摢挱戵捣㠸㔳ㅣ㘴㠲㘹敦㈹捣㠱㈷㠲㜶敥挲㕦㠱慢㌸摡㐴㘴㜹捡㜰〴㡡愰㡤扢捣㌷攰㕡㘶㉣㈸㡥㍦挱戴昲ㄴ收㤸ㄴ㐱㠹扢昰㜷攰㉡づ㐴ㄱ㠵㍤㘵㌸㌸㐵愰摤㘵晥捤㌲ㅣ㤱㈲㉡昴㤴攱㈸ㄵ㐱挸㕤收㐷㤶攱搰ㄴ㔱㠱愷っ㠷慢〸昲摤㘵㝥㘱ㄹ㡥㔱ㄱ㈹㑦ㄹ㡥㕢ㄱ〴摣㘵ㄴ㌶昹㈹づ㔶ㄱ晤昲敦昴挱挶〱㉣㠲㥦ㅤ㠱っ戶〲㤶攱愸ㄵ搱㡦㥥㌲ㅣ挹㈲昸挱㕤愶㤰㘵㌸㑡㕢攳慢㡢㤸攳戰㤳㥣㘶㡥〳㑡㜲㝣㝦㠱攲㔰㤱㕣㌱㜳㡣㝤挹㤵㌰挷愸㤶㕣㉢收ㄸ愶㤲㙢捤ㅣ〳㔰㜲㙤㤸㘳㘸㐹捥㘲㡥戱㈲戹戶捣㌱ち㈴搷㡥㌹㜶慢攴摡㌳挷づ㤳㕣〷收搸ㄵ㤲敢挸ㅣ㥤㉣戹㕤㤸愳晢㈴户㉢㜳㜴㡣攴㜶㘳㡥㈶㑢㙥㜷收挴㘴敦昹㔲㠹改攴㥡㜳ㄷ搲〱㈵㉥挸挰㡡㉢㌲戰攲ㄲ㜲捤㠹〵㘹扣昸㤳㔵㘶㜰挵㐵攴摥っ㈳捣愱挴㔵攴㥡㤳㉦㈵㑡㕣㐶㙥㥡㕥㜱ㅤ戹㘶挰ち㔶㕣㐸㙥㥡ㄵ攲㑡㜲捤㔸ㄳ慣戸㤴摣戴㌶㠸㙢㌳㌴㠸㡢㌳㌴㠸慢挹㑤㙢㤹戸㥣摣㌴㉢挴昵㕥つ挵晦て㘰挴㈴ㅥ</t>
    <phoneticPr fontId="6" type="noConversion"/>
  </si>
  <si>
    <t>Decisioneering:7.0.0.0</t>
    <phoneticPr fontId="6" type="noConversion"/>
  </si>
  <si>
    <t>CB_Block_7.0.0.0:8</t>
    <phoneticPr fontId="6" type="noConversion"/>
  </si>
  <si>
    <t>㜸〱敤㝤〹㝣ㄴ㐵晡昶搴㈴搳㐹㑤ㄲ㌲〲㕥㜸㈵捡ち〸㈲㈱㥣㉡㡢㈱㤱㐳ㄳ㐰〲㉡愲㠶㐹㌲㠱㐰㌲挱㤹〹〴㜵㔷扣挵晢㔶〴搶晢㕣捦昵挲ㄳㄴ㙦㜱扤て挴〳㔴㐴㔷㔴搴㜵搵昵晡㥥攷敤敥㤹㥥㤹㥥㈱㈲晦敦昳晢晤晥つ晤愶慡摥愷摥慡昷慤户慡扢慡慢㝢㍣捡攳昱晣㡡㠳㝦㜹攴㌲戰㜳敤晣㘸㉣搴摡扦戲慤愵㈵搴㄰㙢㙥ぢ㐷晢㔷㐴㈲挱昹搵捤搱㔸づ〰㐶㕤㌳昸㔱㕦㕤戴昹搸㔰㝥摤摣㔰㈴ち㤰捦攳挹捦搷㕥昰㜷戴捥㠰ㅤ搱捣愵㜳㐹㠰昲㘸㠳㈴㡦㈴㥦㐴㤳昸㐹ち㐸ち㐹㡡㐸扡㤰ㄴ㤳〴㐸戶㈱改㑡搲㡤愴㍢挹戶㈴摢㤱㙣㑦戲〳〹换搷㍤㐸㜶〲㈹摣ㄹ㘴㜲攵愸〹昵戳愰㑤㙤慣㉤ㄲ敡㔷㜲愸㔹攷ㄱ㘵㘵晤换晡て㉡ㅦ㔸摥㝦㐰扦㤲捡昶㤶㔸㝢㈴㌴㈲ㅣ㙡㡦㐵㠲㉤晤㑡㈶戶搷户㌴㌷ㅣㅣ㥡㍦戹㙤㜶㈸㍣㈲㔴㍦愰扣㍥㌸㘸㔸搹愰挱㠳㥢㠶てㅦ㔶戸ぢ㈴㡦慦ㅣ㌵㌱ㄲ㙡㡡㙥㉤㤹扢㔲收㠴捡㔱晤挷㠷㘲㕢㑢收㙥㤰〹㤱㔵㙤慤挱收昰㔶ㄲ敡㘳㥢㤶㔵㠵ㅡ㥡搹昸愱㔰愴㌹㍣愳㍦慡㥤㘴㘸挴㠶昶〷收搰㘰愴㌲搴搲㌲㈹搴挴〶敦搲㍡㈵ㅡ慡㙣㡦挶摡㕡挷〷㕢㐳㠵慤㌴㘰㈸ㄲち㌷㠴愲㕤㕡て散㘸〸戵㔸攸㘸㝥㉢戲ㄲ㤴换㐰㜱慢搹㠸攳ㅡ㐳攱㔸㜳㙣㝥ㄱ〵㑤ち㠶㘷㠴〸昱戵㡥㘹㙦㙥昴攴收慡摣㕣㑦㡥晡㤳㕢摤愴愹慣ㅡ㐹㤸㑤搸㈹㉤㤲慡㐵㤷摡㈳㐵㍥摢㙣挲㥣搸挱愱㐸㌸搴㘲ㄵ挱挶散㥢㠲ㄳㅢ㤹㑤ㄱ㌷㤶慤㄰ㅢ㑡ㄵ㔸晤㡦摡戰㈰愵㑢㐰㜵㈹㠸戱㍢㐸㡦㑦敥㍢昵搳㙢㤶㝥㝣昱㝤ㅢㄶ㥦戹晥㡣搳㍥㍤昵㥣つ攷㥥㕥搲晢昰㐱㝤昴ㅥ㐴昶〴㔱戹㙢搰慦㥤愲搸户扣㜵㐱㙦㕤扤户慥挱㕢搷攸慤ぢ㜹敢㥡扣㜵㌳扣㜵㌳扤㜵捤摥扡㔹摥扡搹挰搸㐷㝥㕥㥥搷㍡㤶㍦晥昶摣捦㐶㑣ㅦ㝢昲戴㥢摥搵攳㝦㝥换挷慥㕣敥愶㤷愳㤳㐹摢㡦㐶㙦㙢〸㐶㘳㔶㝢戲捦㙦摤收戶㕡扢㤷㕢㘵捣挶ㅥㅤ㘹愸㥣ㄹ㡣挴㝥㘷㜳㤷愴㤴挰收慥㙤㙥戵㥡ㅢ㠵㙣㤵戶搶㝢挲㐲扡ㄷ㠸搱ㅢ㈴慦愶㌹㕣戵敦攰㝤㜵ㅦ㈶敦〵愲搴敢㘸㔷戶敤戴㥣つ㡢㌶敤ㄳ慣㌹晦㤲㈱慦慣㝦慡㙥㠶㡦㐳敢攰㤴㕡扡㜶挸㡡㘸戴扤㜵づ〷㜶㐷愷搴慤㔵搱搸挴㘰愴㌵扡㜵ㅢ〸㥤㔱晡㘳㤶ㄶ慡㠸戶晥捦户㄰ち搹㉡㉤㘴昴㠳㤹昷ㅡㄵ㡡〵㈷ㅥ㌸㘹㜲㍦㌴搰㠸〱晤㠷て㉡敦㔷摤㍣㍢搴搲ㅣ㡡挶ㄸㅦ摣慦㈶搸挱挰㜰扤㌷㥢慥㍦㠸戱て㐸捥戸戲挱㝡〰㤳捡㐰㤴晡愷搵㥡㔵摦敤㔷晥昰昰㌳㙢ㄶ散ㅤ㥥晣敦摤㥥捡㔷扣㐶㜲㠸㔵扡㥣攸㐱㈰挶㘰㤰扣㡡ㄹ㈵扤愷づ敤愳㠷㌰㜹㈸㠸㔲捦㔸㐲㍥㜸㝡挵攳㐷捣昹㙦捤挹摦㍦戶攷㝦㔶㑤ㄹ愲搸摦㑣㈱挳㠹摥ㄷ挴搸て㈴攳㄰㌲扣㡦摥㥦挸ㄱ㈰㑡㍤㙥挹㍤晤愲戵晢っ㙡㝤慥收晥㜰扤㘷晢ㅦて㉦㔱ㅣ挵改㙥挶㐸㤰㝤㈷㐷㥡㌱〶户户〴㈳㘲㡥㠱攵挳换〷っㅢ㌰挰㘱㤱㠱㠳捡㠷㤵つㄸ㌲愴晦㤰愱㘲㤸㠱㠳㠶づㄹ㌶㘸挰〰㝤〰昲敢ち㑡ㅡ〵㤲㔳㌵㜰㠰慥㘴㔲ㄵ㠸㔲て㔹攵扦㜶昷㐹摤ㅥ搹昸敥㐱㔷㕦昰攲挶㌷收㝥戵㑣昱㡥挱搴㙢㌴搱㘳㐰㡣戱㈰摥㡡ㄹ㝡ㅣ㔳づ〲㔱敡㕥㉢扦晦慢㐷㑢昷ㅢ㜹摡攸慢扡㑣昸愸㘶攱㉥㝤ㄵ㙦㌶捣晣搵㐴搷㠰ㄸ攳㐱㜶捡㌴戴㤶㘱㙣㥤㐰攸㐴㄰愵敥戰〴㡦つ摥昴捤愳敦㉣ㄹ㝢昵㈵昷㝣晥昳捡扢敥㔰ㅣ㘴㑤挱㤳㠸慥〵㌱㈶㠳㘴㌴昸㤰㍥㝡ち㤱㠷㠲㈸㜵戳㈵户㝣摡㜶ㅢ㠶㡥㍥㜴散㥤㘷扥㜱㔷扦㠶㍢㙦㔱扣㈷ㄲ㠳ㅦ㡥㐰敦㔴敦㜳㔸ㅡ㉥㔷㥥昰扤愹ㄴ㝤〴㠸㌱つ㈴㘷㙣搹㜰㝤㈴㤳㡥〲㔱敡ㅡ慢戴㌹攷㠴扥摥昴晡捤愳ㅦ敥扢㌸㘷户〱搳ㅥ㔶扣昹㤲搲敡㄰昸㍤捤㍢ㅤ昹㜵㄰挴愸〷挹愹㠲敦㌷㌰愹ㄱ㐴愹挵㔶昹晦㌸㝦扢扢挲㠵㤵〷摤㍤昵㝤敦慡敦㐷ㄵ㈸摥昷㤹㔶㙣㈲㝡〶㠸㌱ㄳ㈴㜳昳っ攸愳㥢〹㥤〵愲搴㈵㤶攰摤扢㉥ㅡ搷搷ㅦㄸ㝦昵㘹敦㑤㍥攳昵晣〷ㄴ敦㈵㑤挱㉤㐴户㠲ㄸ㘱㤰㡣㠲〷㤶昵搱㙤㠴捥〱㔱敡㍣㑢昰愱㡤扢㑣㜹昶㤱㘳て扡散戶㍤扡搴摤㝤挹〲挵晢㔳㔳㜰㠴攸㈸㠸ㄱ〳挹㤷摥㕡㠶敡戵㌳㝤㉥㠸㔲ぢ㉤㈹摢晣戸㑢挷捡ㄳ㡣㥡㐷㝡㔵扣㜸散搲㑦㉥㔰扣挱㌵愵㜴㄰㍤ㅦ挴㌸ㄶ挴㤲㔲摥㐷ㅦ挷昴攳㐱㤴㍡搹㤲ㄲ慥扤晥㔱㍤㍤㔸戵昸扥㌷搷慤㜹㜱攷挵㡡㜷挸搲㝡㝦㐵㘰攸㘶㝣㘵㐰搹愰㘱攵攵挳㠷つㄸ㔸㕥㍥戸捣攱㍡㈷戰愴〵㈰挶㠹㈰摥戱㐳昵㐹㑣㌹ㄹ㐴愹攳慤戲㍦㔸戲散挴㡥㠷㙥㍣昸愲攳搷摦㝡㜳㙥攵つ㡡㌷收㔲昶愹〸晣㤶㔱昲㌴ち㍦ㅤ挴㌸〳〴愳攴㔰扤㤰㐹㘷㠲㈸搵㙥㤵昷挵捡㝥㌵敢㝡㕤㌵昶晥㔹ぢ㈶扥昲㐶捦搷ㄵ攷〰㔲摥搹〸晣ㅥ㑦㍤㠷㠵㥤ぢ㘲㥣〷〲㑦ㅤ愸捦㘷搲〵㈰㑡㠵慤昲晢挷㜶扦戶挷戲㑢㉢敦昳ㅥ昲挰ㅢ挱〹慢ㄵ愷ㅦ㘶㡢㕤㐴昴挵㈰挶㈵㈰ㄹㅤ慡㙣㔸ㅦ㝤㈹愱㤷㠱㈸㌵搳ㄲ晣昱㍤〵㕤㕥㤸㤷㍦敡晣慦㈶㉣扤敢ㅦ扤㠷愸敤挰㌶〵㉦㈲晡ち㄰㘳㌱㠸攵ち㤰戲㠴改㑢㐱㤴慡户愴㜴ㅢ㍦昰挹㕦慥捡㍤㜰㘱搷挷㜶搹昹攵㠷㈶㉡捥㠹挴㍣㔷㈲昰㝢捣㜳ㄵ昲敢慢㐱㡣㙢㐰㘰㥥㈱晡㕡㈶㕤〷愲搴㌴慢晣㔷㔶㥤扦㘴㥢慦愲搵攷敢ㄹ㔳ㄷ昵㔱㘷㈹㑥挷㑣㉤㙥㈰晡㐶㄰攳㈶㤰捣收ㄹ摣㐷摦㑣攸㉤㈰㑡㑤戱〴晦散㍤摤户㝣慦户㈷㍣㍣改㤰㕦㜷敥摤晤㔶戵㈳搸愲搸慤〸㜴㝥㍣扣㡤愲㙦〷㌱敥〰挱㜸㔸慥敦㘴搲㕤㈰㑡㡤户㑡㝢晥㤵戵㍢敥昷搲㐷㘳㙦晡晢㌳㘳㔷㥦㜶搳㔳慡〷搸㔲摡摤〸っ挹摥愳〶づㅥ㌴㘸昸攰㠱㠳〶㤷てㅢ㍡㘸搸愰挴㔸㝣てぢ扡ㄷ挴戸て挴㍢㜶戸扥㥦㈹换㐰㤴ㅡ㘳ㄵ㝤昵㕦扣愷㡥戸扦愱敡㡥捡愹ㄷ敤晣攳ㅥて慢㥤挰㌶㉤昸㈰搱て㠱ㄸて㠳㘴扣愰㘰㤰㜸㠴挸㐷㐱㤴慡戰つ攸㍢愲㜴昹㠸㥢慡捥扦㘱慦晤㜶攸㔷晣て㕦〹搸㥤㥢㈱ㄹ㐰㤶㔴捥㙣㡢㠶挲㜲ぢ摤户㜵㘲㜳挳散㔰愴㌶挴搵㠱㔰㘳㙤㉣ㄸぢ㙤㑢㤶㌵㠵敢㍢㈱㡣摢㌹㑣捡ㅡ㜷㜷愶㌶ㅤ搸ㄱぢ㠵ㅢ㐳㡤ㄳ㈳㙤㜳㐲㤱搸晣挹挱晡㤶搰㜶㐹㤰ち㉣㌷捣つ㠱戱㘳㔲昲攸戶㠶昶㘸㘵㕢㌸ㄶ㘹㙢㐹收㔴㌴捥つ㘲摡搸㔸搳搶ㄸ昲攴攴㈸攵昱㜶戳愶㑦〷捥挵㈴㜱㙣㌰摣搸ㄲ㡡㘴㕤搲㔰扢㐰㐳挳㡦挳攳㉢㐵昰户㑦〷扤挸愵㘵昶㠹戵㠲愸慦ㄵ戳㥥㘸㑥㡥㕢愱㘳㠳搱㤹㌱敡㥤㥤㐹㜹㉢㐸ㅥ〳昱敤〱搲㤹搹㈶㍢㠵ち慡㝡搵愰ㅡ㔵㈸慦ㄵ戳搱㥡ㄹㄱ㥦㑣戲㝤慤㔵愱㘸㠳收㉣㝡ㅣㅡ愱挳㐰愸愵ㅤ㜳㙦㥡㌵搴ㄱ慢ち挶㠲㜹慤戸晦㠷搱扡㈰㈳㜰㝤㉤〱㠵㜶㔴㈶敢㜶㠴攲〲㜶挴㤶㕡㤴㐸㠰昰㙥㜶捣㔱㐶㕣戶㔹㤴㤶㜲㈸搸っ㔱㙡㤱愴搹㈲晤㔶っ昲〲ㄲ㜴〸㉢㤰〴㔳ㄲ㜴攷晡㤵㐲㜷挱㡣㐳晥㤸搴攰㤱摤㝣愸㈷っ挵改㐱扥㤱戵㘱㝡愶㑣慦㘴捥摦㔰㍦㈵搶摣ㄲ敤㡦捡㡣㠹戴戵捦愱㥣晦摢攵㙤慤㝡戳敥昶戱㔳搷攷扥㝡戱晥ぢ摥攲攳搸㘴晤㌵㘳ㅥ捦摡攵㝥扤㍢㈲挶㑡愶昰㍡㘸ㅦ晡〹㠴晣㈶㔷㤳㥢捥㤴㥣ㄹ㜸扥㥥挸昲㕢ㄶ㑤㌸㌲ㄷ戶㑥㘸愸㥦ㅣ〹挹㐲㔰扥㐴收捦〹ㄵ戵ㅥ搶ㄶ㤹㕤摦搶㌶㥢ㅥ搶㐵㘲搱㤹愱㔰㡣㑢㉢〵搶㘲ㄲ挳㑡愹㥣㥣愴挵ㄲ挷ㅡ捣㙥㤰㙦㍣て㔲晣昱挲〵ㅦ㉦㔹戸晥晥敢㍦㝡㘴挹㠶㍢㤷ㅢ慢挸㠱㑢愰攵㡤ㄷ㄰捥㥢㔰摤扦愳㈵摡愱〶㕡挳敥㍦㝢摦昰㙣㡦挸摦㉢㤷㤵㥥㌹昱摢扥摤㡥㔴㘵ㄶ㈳㜵㐵愵昰㈵㘴㍦挴㉡戴㉡ㄲ㥣㠷搵戴挴㐲摤挰晥〳昸㙦昳㉢㤴㔸愰㙣ㅡ摣㌴戴愹慣慣㜱昰㠰㘰㜹搰户㈷挴㘶㤹㜹㈷慤㡤昰㕥慡戰改戰收㜰㘳摢㍣づ扦搱挲愶搱捤㉤戱㔰㐴㈲挵㑤昸㘳㉥昶㐹扣㠸攳㜹㈴搸㘰慥慢㜴㙦慡挴㤰㡥搵挵搸晣挴㔴㝥攷㔱㐱慣昳挵搷㕥晡㕡戲㐷戵戵㠷ㅢ愳㍢戹㌳攵㙡搲㈳㤵㤷㄰㤲㤶慤ㄶ㉢㡦愱愸㔴㘹搷搴㙣㌲挴㔵㜴㌴㥢散㕤㔲搸㔸㜶㙣慢捦捣ㅤㅤ〹ㅤㄳ攷愶搵挸扣㔲㤱㥦愶愵挹㌲敢昵晦挵㠵㌳㔷づ㉣㥣攲昰㈸昳㌲摡㍢㘵愴㤳㠵㈴戱㜲㝦㌸㡤挳㐹㜸昱捣づ㜶㌸ㄱ挱慥㕤㍢㉥ㄹ〱㠷㤳ㄱ摦㈷㙢㑤㥣㑥㐸昴㠰慣㘸ㄷ㈷㘵愶ㅤ㤲㍢㕥晦㐹戸戱挱つ㑣㑢㠸扤搲㥢㍡攸㍢㑣㤱昰换捤搴㤴晡㔹户㐷㝣㡡㐲㜴ㄶ愳㠹搸戸敦晤捦㠲扤㕢㜸挳愴㕦㠶づ晡ㄵ㤲㔷㐹㕥㈳㜹ㅤ挴户ㄷ挶戸㡣ㄶ捤〵㐲㜵愸昹扥㜹捤㡤戱㤹挶捣㔰昳㡣㤹㌱愴攱搹㔱㝥㍥捤㝤戹㜵㕥㠰㘱㝤扤摣㔸扤㠹ㄴ晤ㄶ挹㙡㄰摣愵挹㠵挳昰敢㌵㠸ㅡ敦㠰ㄴ㝥㝡捤㈹ㅦ摦㝢搶㠶㕢㉥㕢㝦摥戵㝥㡦敡㠵㌴摥挹改㜷㐹摥㈳攲㝤㤰昱㘳㐳㉤戸昳摣㕡㡦㙡㝣㝤㈰㜳戳换挲㥣㡤㙦搷㕡㍢㍦摣㌰㌳搲ㄶ挶〳㌳摥㘹㔵㌴攰㔱㐷㔴〵㡤搶敡戶捡昶㤸搱㍡戶ㄹ㝦ち㕢㈷㠵收㠴㠲戱㑡っ㤰戱愲搶㙡慣㥢换〸㌶慥戱攳户摦挴㙤挵㍢㉢戶ㄹ收ㄲ扣戳戲㘸慡敦㥡㌷㐰㤶㜹晢㔷戵攱戹㔹㐸ㅥㄹ搲散㠶㠱愶摤㑡昷㔵㕢㑢㡥摣攷攸戵愸摤㤵㕦摤戲摦㥦㤶摥昱慢昵昷〴㌸慦ㅣ扡㌷㤸攲㘹㡣㈲㉣㠷晥㄰㝦晣搹㜸㙡㉦㈰㜸ぢ愳㜹换㘰㝣〲㤲㠳ㄱ㔳昳晥㐰㙤〷㔱㕣扢㑦扢㉦搸搶㘲愴㉤敡敦㡤㙣㔹㉥攰㐹㑢攷〱㘰㤳㉥攰㘹㤷㈶㜳摣晥摦ぢ昰ㅦ㙣收㡡换㙥搲挵㜷慦捣ㄷ㌱戹㌴愴㕣㝥㌳づ戶晦㝢昹㜲摢挲㈰昳㝤扤㤱晤戱ㅢ扡ㅤ㉦㔷〸㈷ㅦ晡ぢ挴昵㤷㈴㥢㐰ㅣㄷ㥤慦捤愸敡㡦扦㜲㡤昹㠶愰㝦㠳昸〶㠰㘴扦ㅥ愰扢ㄶ〳㤴换㘷㙤㐵㤸㤱㌷〵戱攵㐰挶㜸ㄵ晣㝦㌹挴挳晦㥣攳㝢㜶㈵㔰㜷づ㥦㐶敡㡤㔹昲ㄳ㔱㍣㤶㙦ㅣㄳち㑦挶㌴㉣㑡昸搶ㅡ戹户㤶ㅣ搶㐹㝦ぢ㘲ㅦ㍥㍦ㅣ愱昳㍡攱㜲攸挹㥢换㌵㤴扡㍡㑦㍥愵㌱㐵敦㐳挲㐹㉦㠴挵摤㑡晦㠰〴㝦㌶㥥㉡〳㈲㜱搵昸〵戱ㅣ㌸㡢㜹搵愰㉣搷慢挶慦扦㤸㡣戴㠷㠷攵挸㕦㠲搳㕣搵㔲㠳㄰ㄴ㕦昵愲㡥㍡〷㐴つ㐱搲ㅥ㌸敤愳挷挵扦昶㍥改扣㡢㉡㑥晤散㤰㠷㝦摣攵搲ち㍢摤晣换挹晥㘰〴㐵㌳摥搱搸㠷㌶㈰っ㜳晤㉣捣㙣㍣㌵ㄴ㠲攲㙡㙢捥愷㑤㤵㌷㔹㥡愵㕤㈸扦戴ㄸ㘹㡦㍡㠷㈳㙦〹㑥㑢攵㝤ㄱ㉣挵愹扢愲㠲扡ㅢ㠸摡ㅦ㔱愷捡ㅢ㥥晦㘰昹慢ㅦ㙥ㅣ㠹㘴ㅣ㙥敢ㅢ晢㈱㕤㔴敥㈶㄰㤳攸敤㈰っ㉡㘷㘱㘶攳愹ㄱ㄰攳愶昲摡㑣㉡扦㙦㌱搲㥥挲ㅥ〰㐹扣㍦搰扢㔳扤㜷〱㜳ㅦ换㝡搲〴㝦㈲搹㔳慡㙥敡㠴ㅢ攸摥㘶㔴㔵㐰㐸㈹〵昵㐱㠲摥ぢ㐴㔵㈲捡昱㑣昷㐵捣㍥搴㙢㈸㠳摤㠴㘹㝡ㄴ㐹㥡慢敦〳㥥㍦ㅢ㑦㔵㈱㕦挲〰㜴㜵戳捤㥦换㘴㠰㘷㉤㐶摡㘳攰搱挸㕢㠲搳㙡昳㌱〸㤶攲搴挳㔰〷㍤ㅣ㐴㡤㐳搴搹收摦摤㌲㙢挱挲ㅢ捦捦攲收㘳㈹㠰㕡昱搹㠹㝤攸晤㈱っ㙤㥥㠵㤹㡤愷づ㠲愰㠴捡〹㌷㝦㌰㤳捡て㔸㡣戴㈷搷搵㤰㔴㠲搳㔲戹〶挱㔲㥣㝡㉣㉡愸挷㠱愸〹㠸㍡㔵晥扣攰攸ㅢ愶散昱㘹ㄶ㌷ㅦ㑦〱㔴㤹㡦㙢散㐳㔷㐳ㄸ㔴捥挲捣挶㔳ㄳ㈱挸㑤攵㕢㌲愹㝣戳挵㐸㝢愶㍥〹㤲㑡㜰㕡㉡搷㈲㔸㡡㔳ㅦ㡥ち敡愹㈰㙡ち愲㑥㤵扦㝣昶㥥㈷晦昳㘴戶㥥㍤㤹〲愸㜲〹㑥晢搰㐷㐲ㄸ㔴捥挲捣挶㔳㠷㐲㤰㥢捡㔷㘴㔲㜹㤱挵㐸㝢摣㍦ㄵ㤲愴㘷捦愴㝡㤷〱收摥戳㘷㠱慤㘷㤳戴㐸搵㑤㥤搰戳挳㘶㔴ㅤ〱㐱愵㌸㜵ㅢ㐱㜳㐰搴㤱㠸㑡捦㍥〶㌱晢㔰攷愲㡣㜸捦㥥㠶攴昴㥥摤づ扣㕦㘷攱愹愳㤰㉦㘱㠰㐴捦㍥㈵㤳〱㑥戶ㄸ㘹㍢㄰愶㐳㤲ㄸ攰慦慣昲㠹ㄹつ戰〰㙣㝤㈲挹㐹慣㕤㘲㙤攰ㄴ㌳慡㠲㄰㔴㡡㔳㥦㡡〴㝤ㅡ㠸㙡㐰㔴っ㜰㍡㘲昶愱㍡㥣〶愸㐷㜲扡〱捥〲摥慦戳昰㔴㈳昲戹ㄹ㈰㥣挹〰慤ㄶ㈳㙤ぢ㐴ㄳ㈴㤵攰戴㥣㝥〶㠲愵㌸昵挵愸㠳扥〴㐴㌵㈳敡㜴㝡㐴㜱搸㤷㌱晢慦㤹㙡㉥搷捦㐴㐴戴敡㙥愷㌲攱㜲〸㠳搳㘷㘱㘶攳愹㔹㤰㤱㔰㌹㌱戴ㅤ㥤㐹攵愳㉣㐶摡收㡣ㄶ㐸㉡挱㘹愹摣㡡㘰㈹㑥㝤ㅤ㉡愸慦〷㔱㙤㠸㍡㔵ㅥ扤攲攳慦晦戹捦㘷㔹㠶戶㌰〵戰㥦敦㡣搳㍥昴㑤㄰〶㤵戳㌰戳昱搴ㅣ〸㜲㔳㜹㝣㈶㤵㙢㉣㐶摡戶㤱〸㈴㤵攰戴㔴㡥㈲㔸㡡㔳摦㠳ち敡㝢㐱㔴㍢愲㑥㤵〷昴㝣攷挱㥤㙦戹㌸换〵㉣㐶〱㔴㤹㑦慤敤㐳㉦㠳㌰愸㥣㠵㤹㡤愷收㐲㤰㥢捡㝦捥愴昲〸㡢㤱戶挷愵〳㤲㑡㜰㕡㉡捦㐷戰ㄴ愷㝥〲ㄵ搴㑦㠲愸攳㄰㜵慡㍣㘹昵㌷㐷慤扢敤㠲㉣㉡ㅦ㑢〱㔴㌹㠰搳㍥昴㌳㄰〶㤵戳㌰戳昱搴昱㄰攴愶㜲晦㑣㉡敦㙤㌱搲㌶攴㥣〰㐹㌲㤸扤㐶昵晡〲收㍥㥡扦㐱ㄳ扣㐹昲㤶㔴摤搴〹愳昹摢㘶㔴㉤㠰愰㔲㥣㝡つ㐱敦㠰愸㤳㄰㤵挱散㕤挴散㐳敤㡥㌲攲愳昹㠹㐸ㄶ敢㈴㑤㐹搶〱敦搷㔹㜸敡㘴攴㑢ㄸ㈰㌱㥡敦㤰挹〰摢㕢㡣戴㕤㐱愷㐱㤲ㄸ攰㕦㈸㔴㙤㥢搱〰ㅢ挱搶㥦㤳㝣〱攲ㄸ捤㌷㤹㔱㜵㍡〴㤵㔲㥤慦〸晡ㅡ㐴㉤㐴㔴っ昰つ㘲昶愱ち㥤〶㌸〳挹改〶昸づ㜸扦捥挲㔳㘷㈲㥦㥢〱扣㤹っ愰㉣㐶摡㌶愵㜳㈰㐹っ攰昱愲捡扦晥㙣㝡〰ㅦ捥昱扣㍡搷㕥敡昶㠲慤㜳㐸㜲㐱ㅣ〶㌰捣愸㍡ㄷ昰㔲㥣㍡㡦愰㝣㄰㜵㍥愲㘲〰㜹昷〲ㄱㅥ敡㍦㈸㈳敥〱攷㈱㈵摤〰㐵㤴愹戳昰ㄴ㌷㍦戹ㄹ㘰㈳㠴扢㑥㐸㍦戳ㄸ㘹晢愴㉥㠲愴ㄲ㥣㔶慦扦ㄸ㐱㔱㘳㍢慡戱㍤搵戸ㄴ㐹捥㕥摦㜰㜷摥晣摣㔹搹挶昶㑢㤰㐳戴㉡㐶挰㍥㜴て㙡攵搷㔹㤸搹㜸敡㌲〸㑡愸㥣戸㥣扤㤳㐹攵㌵ㄶ㈳㙤〷搷㈲㐸㉡挱㘹愹㝣〵㠲愲昲㥥㔴戹ㄷ㔵㕥㠲㈴愷捡〳昳㝥㍡昷愳攵搹㈶㈷㡢㤱㐳㔴摥ㄱ〱晢搰㝢㤹㉡㘷㘱敡㉣㍣戵ㄴ㠲摣㔴㕥㤵㐹攵攷㉤㐶摡㜶戳慢㈰㐹摣㝣〸搵㝢ㄶ㌰昷㠱㙥ㄸ㑤㌰㥣㘴㕦愹扡愹ㄳ〶扡晤捤愸扡ㅡ㠲挴㔸㈳〸晡㌳㠸扡ㄶ㐹攲收㈳ㄱ戳て戵〲㘵挴摤晣ㅡ㈴愷扢㜹㈵昰㝥㥤㠵愷慥㐳扥㠴〱ㄲ〳摤㝤㤹っ㜰慦挵㐸摢敦㜶〳㈴㤵攰戴摡晣㐶〴㐵㡤㙡搴㐱搷㠰愸㥢㤱攴㙣昳㡥搷㉦㝣晡攷㤷戳㑤㔵㙥㐲づ搱捡㤹㑤㑦愴㔶㝥㥤㠵㤹㡤愷㙥㠱搰㠴捡〹㌷扦㈱㤳捡搷㕢㡣戴㥤㜸户㐱㤲戴昹㤱㔴敦㕡挰摣摢晣㘸㥡愰㡥㘴扡㔴㍤摥收昵㘶㔴摤づ㐱㘲慣〶㠲ㅡ㐱搴㥤㐸㤲㌶て㈱㘶ㅦ敡ち㤴ㄱ㙦昳㍢㤰㥣摥收捤㤴愹戳昰ㄴ㜷晣㈵っ㤰㘸昳昳㌳ㄹ攰㍣㡢㤱戶㌹昰ㅥ㐸ㄲ〳㐴㔸攵㜳㌲ㅡ㈰〶戶㙥㈷㤹换摡㈵愶㉡ㅤ㘶㔴摤ぢ㐱㘲㠰昹〴ㅤぢ愲敥㐷㤲ㄸ攰㌸挴散㐳㥤攲㌴挰㝤㐸㑥㌷挰〹㤴愹戳昰搴㌲攴㜳㌳挰戱㤹っ㌰摦㘲愴㙤㔱㝣㄰㤲㑡㜰㕡㑥晦㄰㠲愲挶ㄹ㔴㘳㈱搵㜸〴㐹㑥敦慤㔱㕦㔶慣慤昹㌲换㝤晢挳挸㈱㕡敤㠴㠰㝤攸戳愹㤵㕦㘷㘱㘶攳愹㐷㈱㈸愱㜲挲改㘷㘵㔲戹搹㘲晣㥣戲㝢㌲㜷〵㈴㘵摤㈸㤶〷㠰扦扡㉤搸㌸ㅡ㍢㘴摡㈲㜹搶晢㠶昹㤵㙤慤㜳戰挷㉥ㄲ攰㐶挰㑡㙣㕡挴ㅥ㤴戹捤㡤愱㐸㍥ㄳ㙡昱㜸㌸㤷㕢〸つ㜹㈶㠰改㐰㑥㡥挷攷㉢挸㜷㉢㙢㥣㉤慢愷戵㝢挱昹扥收戸㌴昹ㅢてㄹ㈶昶昶晢㜳㔰㌷㝤㌹ㅢ㘷ㄱㅢ攷㌱㐴㔷攰㑣〱㕣㐱挰㘲〲㥥㜰〰㉥㌷搸〲摢㈰㐵㉦㈱㘰㈹㠸敦㘵㐴㔳㥦〸㍢㌶㐹㈴敦ㄷ改〲戰搱㌴㈵摣ㅣ㡢ㄶ㌴㔵戴挷摡㐶㌷挷昰㐴愱戰〹〴㐱搹〸搲㈳昵㈹㔷摦愶㐳㥢㐳昳昸㉣㘱户㜴㔶搲换㠴扢愶昳慢摡挶户挵慡㥡愳㜳㕡㠲昳㝢扡戰㑤捥㘱㌳㐳㘱㙣㍥㡡㘰㐷敢收㐰㙤㜳收㠴ㅡ㕤敡㔸摢搶ㅥ㘹〸㡤慢晡㈳㙣㠶㔵㥥㕣ㄸㅡ慤㈷㥢㘲戳扥っ㤹戰晢㉥挸攰挵㕥㌸戵㠵㝢㘸晦〶㙦挸㥤㍡愵㘲扣㐷㕦㠹㈰ㅥ㌴㈸昶搷慢㄰挶㜸攷㝢〵攲戳晢㠹㘳慢㄰摦愴昱㌷愱㙤捤戴㈲㙢㉦摡戸㜰ㄴ摤挵㙦挵昰昶㔵ㄷ㉢㌸愱㍤㤶挴〹㜶㜴戳㌸ㄵ㉤㉤ㄳ挲㘸晦㠶㘰愴昱㡦搰㌴㔰っ㠷搹㉥捡挰扦㉤戳戶㈹〶㉢㍥昶摢摢㥢㑥挰㤰㝦戵㘵敢㔷挱晥㉤㍢慤㜸て㕤㐴㜳挷㌷㘰攵㌳㔶ㄳち㠶愵ㄵ㙡㘳㡤㔵愱戹㕤〴ㄱ㠲㤷攳晤摢㤶㔰户攴愸っ㕡扡愹愲㍥摡搶搲ㅥぢ㜵㠹㠷愴户敢愶㐹愱㤶㈰昷㜷ㄷ挶㐳ㄳㅢ㘲搸㔷ㄸ㤷挷捤㝦㝦㥣ㄶ㠲㐵㜲慤㔶㔲搲㑥㐶ㄶ攷㑤㔶㠲ㅤ㘹ぢ㕢㔵㜹㍣㑤㜲㝣㌱㔲㕤戱㠸挷捤㈳㍤㜶㠰㥢搴搱㤱㕥㠳昸搴㈷㤵挹〳慥㜳㕢ㅣ㝢㔲㌷㝢户愶㌹捣挹〸㔶㘸愷㜱㐷㕡㔱㤳っ㝥搸㜶捡㜷㐲㡢搹㜵㕡㜰搱㡡㌵㌷〴㕢㕡收㜷㘹ㅡㄷ㙥㘸㘹㙦っ㔵〷敢㐳㉤昶挰摤ㄶ㘹晤㠳戴㔷㉥慣㘶昵愸㉣㜶戱㡣㌲づㅦ㉦戰㌷攱㙤昱㔸攷搱搷愰愷挹㉤ち㘴昸昵㜵㔶扦㝢ㅤㄵ昹捤㝢㄰晤挸搴㌵戱㠳㔶摥㘸挷搰㤶㤶挴㌱㡤扢挲攲摢ㄸ愵挷㌹㘰搵㙤搵㙤㜸㌷愳搱㤱㌴戶搹㑣晡挳昴㉢改㔲搸㤲扦愵㔷ㄹ搸捡㜱㘰搰㤳㘳搳㐸㕥㙡搸㌹摥㐴扣㔳㕢㌶〳〰ㄶ㜳〴㌳㍦㐵㌰戹㌹搶ㄲ㉡㘸㤲ㅢ〴〹攷戳㑢搰㥡㜹㑤㤳㘷㘲㙢㜹㔵㔱搳㤸㐸㜳㘳㑢㜳㌸挴㍢ㄱ㙣㜹收搶收敡搰っ扣搵㌲戱㉤摡捣ㄷ慡㡢㥡㈶㐷㠲攱㈸敦昱挲つ昳扢㈶挵愴戱㝣㑤愳㥡挳攸㐰㘶㤹っㄷ㌷搵捥㙣㥢㠷㥢户昶搶昰㤸攰㥣攸ㅦ愲愱搸㥦捣挳ㅣ〱扤捡敢㔵昹摥晣㉤扤㔶ㄹ搷戳户昰㙤昶㤲摥㤳㠷昴挱㝤㠹挷㌳㄰〵㜸㐹慣㠶攳ㄶ捦㉣扤㌷㘵ぢ㉤㙢㤸昴愶扡敢晢㌶昱敦㤶㜰㐴搶㌷愰ㄲ㠵㌷㠲ㅣ㌴㘶捡戸挴昶晡摦昵ㄱ㄰摦㙡㐸捥㜲㘱㄰㈷㠹敦攵摤ㄶ攰㉥愶攳㌰㡤㝥愴愵晤ㄹ㑢㜵㐶㝦㤳㘰攸㤷戸㤶ㄲ捥攰㘸扣戰㔳㠸㘱〰〳㌱摥㌳挲〸摣挵㡣㜰捦㔸㙢戰〵扢昶㠵㠷搹㐱㙢㤰㡥㐶㈷慤挵㈸ㅥ捡㤷摢㙤戴㠱㙥〲ㄱ㙦戴㤲㠲ㅤ㐸ち㜶㐸ㄲ㉥捥摣㥦㉦㘱捡㙡㥢ㄱ㡣㌴挷㘶戶㌶㌷攴㌳挲㍤昴㝦〸て㠵ぢ㤹㜷戸戰㈸づ㜱㔳摣扢愶㙥㕤㌲㜷愶愲戹晢㘳搳ㅣ㑤挷收㠷ㅦ㝢攵㡡慥戶㜰昳㌳摣㔷昳㘶㔷摦っ攲挳改挱㐵㐰敡攱扣ㅤ㐳㡡っ㐹㙡つ〱㌸昵㉤㠴㈳挰㔳扤ぢ戲〲㘷捡挴敢敦㤴㝢㉢㠸㝡捦ㅤ㜰ㅢ〱户㔳搲㕡〰㔲㕤㉦攳㔶㕣㑥晢昰ㄶㄸ㜶ㅦ攷户㜲愲㠹㉢扡㠱户扦戰搵ㄸ㤳㔵愳㈰晦㝤昰昵ㅤ㄰晢挲慡㔵㈳㄰昶愸て㐱㔶攰㘴〵㐷攱慦㌵昱扢ㄳㄸ㝤ㄷ㠸㙦㈳ㄲ㝦挳㕥㐵摥㠸攸昸㑣㑥敥㈵ㄳ㕦㠱㈹㙡㜲捥搳扡㌵㔹ㄳ㌶挷戴㉣㈵㑤敥㘱搰㜹晥㐰㤳㉥攸〷戳搹慥戸攵ㄷ㌸昸ㄲㅤ〷㍢搹扦㠰㐰㕥搰㍣挶㍦㘰昰慥㝣昵戴昷愸㍥晣昲㐴〹扥晣戲㝥搹挹攴挹㐸㥡㥢ㄸ㐹搵㤷㐸攳㘸慡敦㐶㈶戵〹㈱づ㔲昰㔱戹㕦搱昷戲敤㜰㘶㜷摡慦〹挰愹敦愳㄰㉢愲扥㐱㘰〵捥ㄴ愷扤ㅦㄸ扤㡣挰㝦扢〳ㅥ㈰攰㐱㄰摦户〰愴昶搲攴慤㠳㔸〹搰〰攵昲愵慤㕣扥ㄱ㤸㡦ㄷ慣攴慤㐵㥦っ㑢〵㡥㔷〰つ昳敤扦㝣攴㐱愸㌵㙡搴㘲扣ぢ㌵晡㑤挷愲户戳㘳㝡扤戹攸昴㐶敡㐶敡戴㘲㈹愲㌶㈴摢ㅢ搵慥愸㠲昱㄰㙡㕣挰㔵ち挸慦攳愷㍢㔶㈲搵昹ㅣつ搳摢㐷㠰昱昸搵て愰㉢㜰搲㌲㘳㤹攲攷㈲㤰㝥㤴㡡㉦〷挱㤰㤳〰㠰〳〰扢愴㕥㐱挰㘳〴㜰㘳摥ち㈴愵搸昶㜱〲㔶ㄲ挰捤㜶㌶攰㈴㈳摥㈱㥦㈰攰㐹〲戸搹捤〶㐰㤰㕤挴㔳〴㍣㑤〰㌷挲戹〰㥥㈱攰㔹〲戸戹捤〶㌸ㄶ㝢㥥㈳攰㜹〲戸搷㡣晤ㅥ挱戸㤷昶㐴㥡改愵慢〰〹㝣戴㙣攱㈷㌷㕥搸㝢㜲㥦㙣㍥捡晤㘸攲愳㉦㔰㉡㌷愶㈵昹攸㡢㐸摤扣㡦昶㐶㌶晣昷攸㤷㈸㠴㜵攲挹㕤㙣㉢㄰㐸戱攳换挰攸㔷〸攴づ㌷ㄷ挰慢〴扣㐶〰㌷扤搱㑦㡤搷ㄱ㡢户㍦扦㑥攲搲晥㙦〲㠳昶攷挶㌷㕢愸愳晤摦愲搰搵ㄴ㍡捣〱㐰づ扢㜱摥㈶㘰つ〱摣戱㘶㑢㜰〰摥㈱攰㕤〲戸ぢ捤〶㥣㘳㔰㠲慣挴扤㐷挰晢〴㡣㜵〰ㅣㄲ搶ㄲ戰㡥〰敥㄰戳㈵㌸〰ㅦ㄰昰㈱〱摣昵㘵〳ㅣ敤晦ㄱ〱敢〹㌸摣〱㜰㐸昸㤸㠰つ〴㜰㐷㤶㉤挱〱昸㠴㠰㑦〹攰㉥㉢ㅢ㜰㥥ㄱ搷攲㕦〴㝣㐶挰㑣〰㔲㕤㡣㍢㥤㑣ㄷ摢〸㐸㘷〷㐲㙥㡤ㄲ㈷晢㥣㜲戹㐷㉡挹挹扥㐴敡收㥤㡣㝢愹昰ㅦ㍢挱㈹〴〱㌹戹愱捡搶〲㘹㜶㙢㝥〵㡣晥㥡㐰㙥戶㜲〱㝣㐳挰扦〹攰晥㉢㜱戲㙦ㄱ㡢㍢ㄹ扦搱攲攲㘴摦〱〳㈷攳ㅥ㉣㕢愸挳挹扥愷搰ㅦ㈸㤴晢愵㔲㙤户〰㘹愶敤晥ぢ㐸攷扡攷㠹挸㈳㤶晢㤱㔲戹戹㉡挹㜲㍦㈳㜵昳㤶㍢〵搹昰摦愳㝦愱㄰〴攴攴㑥㉣㕢〷愴搹㤶晢ㄵㄸ捤㙦ㅤ㈸敥搲㜲〱㈸昰戴㤷〰㙥摣ㄲ换㘱㜹㍣㘱㌹㝥㕤㘶㈵攴愵っ捦昲愱㍡㍦㍥㐶㤱㄰敡戰㥣㐱愱㜹ㄴ捡㥤㔵㉥愵收ㄳ挰てㄸ㉡敥扡㜲〱㜰ㄴ搷〵〴㕣敥〰㌸晡㑥㈱〱㐵〴㕣攷〰愰愲戶收㕤〸㈸㈶㠰扢㥣㕣㡡〸㄰戰つ〱㌷㌹〰㡥㉢㐰㔷〲扡ㄱ挰㥤㐳㉥ㄲ扡ㄳ戰㉤〱摣㔵攴〲搸㡥㠰敤〹㔸收〰捣㌷㔸㐹ㄹ㘴㜶㈰㘰㐷〲㥥㜰〰愰㠴慤㐵て〲㜶㈲㠰扢㜸㕣㡡搸㤹㠰㕤〸㜸挶〱㜰㡣㘳扢ㄲ戰ㅢ〱摣㈸㤳敡挵摣ㅤ㘳㝡㜱〹㈰㥤ㅤ〱戸㥤㐶晣戸㤴㜲摦㐲㉣挹㡦昷㐰敡收晤㤸晢㙦昰ㅦ㕦搶愳㄰〴攴攴㈶ㅣㄷ㌵晦〴㡣摥㤳㐰㙥搰㜱〱昴㈲愰㌷〱摣戳㈳㝥摣〷㌱扦㝤㥢㠱㑦敤慣㐴ㄹ㈹㙥摣ㄷ㄰っ〰敢ㅣ㌲换㤹㘲摥㘵昴〳㔷敦つ愲戸挵㈶搵㜴摣㔷㘳㥡慥㍦㈰㥤㌵ㅤ㌷攲㠸改昶愱㕣敥挸㐹㌲㕤ㄹ㔲㌷㙦㍡敥摣挱㝦㡦ㅥ㐸㈱〸挸挹敤㍢㉢㄰㐹戹㐲㤷〳愳〷ㄱ挸慤㍤㉥㠰挱〴っ㈱㠰扢㝤挴㜴㐳ㄱ㡢て㥥晣㙣搰㑡挸㑤戱摤㜰㘰㘰㍢敥昸戱㠵㍡㠶㠰㝤挱搵晢㠱攰攳㈱改戶昳㈲捤戴摤晥㠰㜴㙥昰捣㐱ㅥ戱摣〸㑡捤㐵㉣挹㜲㈳㤱扡㜹换ㄹ挸㠶ち㝢昴〱㔲㌵㌳愲昲㤰㙡敢〰愶摤昹㉡㠰搱愳〸攴㥥㈰ㄷ㐰㈵〱㔵〴㘸〰挴㜲〷㈲ㄶ户ㅣ㍦㜸戴ㄲ昲㔲㉣㌷〶ㄸ㔸慥挸㈱搴㘱戹戱攰敡㜱㈰㡡晢㜸㕣㑡㍤㠸㠰㠳〹攰ㅥㅦㄷ㐰㌵〱㌵〴昴㜰〰ㅣ㘳挲㜸〲㈶㄰戰愷〳㠰㑡搹㥡㑦㈴攰㄰〲㝡戹〳㈶ㄱ㔰㑢〰昷挹搸㜵㜰ㄴ㌱㤹㠰㈹〴㜰摢㑡㙡摦ㄹ㠶㌴戳晤て〵愴㜳敤㍦ㅣ㜹愴晤て愳搴㝤ㄱ㑢㙡晦愹㐸摤㝣晢㜳㉦㡣戴晦ㄱㄴ〲㠵攵ㅣ㠱㔴㕢〷愴搹㔶㤸〶㡣㍥㤲挰㍦扢〳㡥㈲攰㘸〲㐶〲㈰敤㕦㠷㤸愳晤㠷戸戵㝦㄰ㄸ戴㝦愵㐳愸愳晤敢㈹戴㠱㐲慢ㅤ〰㐷戵ㅡ〹〸ㄱ㔰攳づ㘸㈲㘰〶〱摣搰戲〲㔹㌹㈴㌸㉥㥥㌳〹㘸㈶㠰晢㑢㔲ㅢ攷㘸愴㤹㡤㌳ぢ㤰捥づ㙣㜵挸㈵捤㌳㥢㜲愷㈳㤶搴㍣慤㐸摤㝣昳搴㈳㥢㌴㑦㤸㐲㔰㜱㌹ㅢ㤰㙡㙢㠱㌴扢㜹摡㠰搱㜳〸㙣㜴〷ㅣ㐳㐰㠴㠰㄰〰搲㍣㔱挴攲捤挳㉦㔵慤㠴扣㤴敥搹づっ㥡愷搹㈱搴搱㍣㜳挱搵昳㐰ㄴ户愶愴摡㡥晢㔱㑣摢㜵〰搲㔹摢㜱〳㡢搸㙥㍥攵㜲㈷㑢㤲敤㡥㐳敡收㙤搷㠱㙣㘲扢攳㈹〴㉡挸㌹ㅦ愹㉢㄰㐹戹㈸晣〵ㄸ晤㔷〲㡦㜵〷㥣㐰挰〲〲㡥〳㐰㙣㜷㈲㘲㠹敢愹敢つ昵挹㠰挰㜴㈷㌸㘴㍡慥愷愷㔰收愹㤴挹㕤㉣㉥戵㍡㡤㠰搳〹㔸攸づ㌸㠳㠰㠵〴㥣敤〰㌸㍣晢㑣〲捥〲〹㕣づ〰㡦挰㈲㍢㜰㠵ㅤ㔸㙣〷戸摢㠲敢〹挶搹捣㔱㌹慡㉥晥摣㠲慢㈴挶㌹㐸㉤愸挳ㄲ㌰㔶㑡戸愸㙣㥣㡢㠴愲㍡㜳ㄵ挴㕣换㌵捥㐳㔲㈱㜲㑡㜴ㄲ扥敦㘲㥣㑦㤰愴㐴㉡ㅡㅢ㈳昸㈴㠱㜱〱㤲扡㈰挹戱摡㙥㕣㠸戴㙤㤰㤶晣昱攵挰㔲慢㑡昹㑡攵攷戳晥㝥㕤捡ㅡ㕥っ㜸户㕥搳慣㙦攱ㅣ搵㡡㕤㉥㉤扤㑡㈷つ搲㈵攰敡㑢挱昵㕤㠹慣搹扥㍥㤶搸㤲㐰㥤〳㡥㝤㈲㔴㉥扡㑤搳㈱敤挱ㄶ㝣〰㝡〲㥥㔳挶㤸昴㐷㔸㤲捥㌵㥦ㄶ㙦㜶㤱㐹㔴㤸㜶ㄴ搷㤷㔲㙤㤰扣㈰㘵改㈶慦捦㙥搹搳㘴扦慦昹愷㕦㝦敤㕣㈹散㠳挹㉦戴愲愵搰愶㤷攳て㤷㈲慦㐲㥢ㄱ愳ㄷ㈱㠱捤挲㔳㜱扦㠱愴㕥㐱戴㜵昸慥㐱㙡㤶㐷㌹㈹て㘲㤹扦㕢㘲昷ㄲㅦ㌱昴㙤攱户收摤戶㍤㈵㍦搱㔹㡣㔲搵㜵㜶ㅤ㤶㈰㠶戰㥣敡〶㍢㜵㈹㌱㐸㘵〵㝤㌷㈳㌵㜵昵㌱敤ㄹ〱ㅦ㉣㘰㡢〹㥥ㄶ搴挶收户攰〹つ㠳昲㤱㌲㌳ㄱ慢攷㈶ㅢ㤵㙥㡢攴㘲慦㑤敡㉢昸昱扣㉦㐱㔴㐱昷㤴敦换㐸㌶㜲㙥㐴㙤㝣昵㘸愲㡣昹㔹昱㐴慢㌰てて攳㑡㈸搳扤愶戹㈱搲ㄶ㙤㙢㡡㤵搴攲㤹㘳〹扦㌸搴㠴愷捦ㄵ扥改㤰攸㕡㈶ㄵ换つ㘳挰昰捤攵㥢换晥搹攱戶㜹㘱愹㡤㉦捡捦昸㐹㑢收攵戱ㄸ㍥㤳㤶㘳てㄸ㉦挰〷ㄷ散攳晡㙡ㄴ慣慦㈱戹㤶攴㍡㤲敢㐱㡡㜲〲㝣㜰挱㈳㜰慢ㅤ戸捤づ昰㘹〵㡦㘲㍥㕦愰㘴㐳愲㕢㤱〴昸㔴㠲敡ㄹ㌷愰㌶挹挳摣㡤㐸㐹ㅤ搳㙥㐲㕡㙥㕤㜵㙤戵㜱㌳㐲㉥愳ㅢㅦ㜰㔰㥥㝣㡣㕢㍥换㥤ㅦ慦戴扥ㄵ㜹㤴㉣慥ㄳ㜱ㅢ㘳〸攰て收搷挸㐷㈷㔳㤳搰〸㙣㕡㈴攲㜳㤳攰㘵㙣㉦㌵ㄱ㌰戶㔹戲捤戹敥㉥㌵戸ぢ㤹㘱㕦慥戱昳〸㉣戳〳て搸㠱〷慤㠰敦ㄱ〴㌶㍢〰㔹慢摣㤴㙤㝦㉣㌰㌷㉦㉦㙤㡦㔸昲㘰㠴〵㜰ㄹ戸㘴㔹摣㈰昵㡤㐷㤵戳㡦㉤㜶愶㘴㉦㘶收ㅤ㜰敡扢愱㤸扥〷挴ㅦ㜸ㄴㄵ㤷收扢ㄷ搱搴挶扡て㘹挹㑤㝡㍦㔲搲ㅢ捤㔸㠶攴慥戸㔲攱搵㜹攷㤷摦〲换㉤改㠹㡦㜱敢㠷〰㤵昷㡥〳㉢㉣攳〵戸〸捦㈳昰戸ㅤ㔸㘹〷㥥㐰㐰㉥扦㡦㈰㕢晡攵昷㔱愴㈶㕤㝥㤷㈳㈱昹昲慢改㤷挶㘳㑣㑦扡攲㙡㝡愷愶ㄳ〶㥥戴ち㜱㕣㔰〷愱㍡挶㤳㘰愶㕦㔰㙢㠷㥡㕦〶㝦㥡㔹㥦戲㉢晡戴ㅤ攰㤲㍥㡦挰戳㜶㠰㙢昸搴㐱昳ㄶ㐲昳㡥㐱昳㉥㐱昳扥㐰昳㔶㐰昳攲慦㜹戵て㜰愹㥦㔸㐷㔵昶㐵搴㜸〹捣昴慡㑣ㅡ慥㠷㔳昰㉢攰慡ㄷ㤰㔵挶㤱㔷ㄹ㐳㌲晥㜸ㄴ搷昳愵㕢昴㠳搳挴扢挵敢攰㘵敥ㄶ㝢戹㜶ぢ㉥昵㑢户㜸ㄳ㤹搱㉤戸慣捦㈳挰愵㝤〹㜰ㅤ㕦〲㕣换攷愱戸㐴捦慥愱㝡㐳㈴摤㤶っ扤ㅡ〲昴摢㈰晥挰㕢㐸㄰昷㕢㠳㘸慡晢扤㠳戴㘴昷㝢ㄷ㈹㉥敥昷ㅥ㤲摤摣㙦戵㈵㕤ㅦ挰㘲㉢㐸搶〱㙡扡摦摢慣ぢ㡥〰㥦〱㐸㠰ぢ晥ㄲ㜸搷づ扣㠷㠰㌴ㅤ摤㑦搳摢㌴㍤㑣㝣㑡搳愷ㅣ㕥昴扥㠵㜵㌴摤ㄸ㐸㌳㍥〳㉣扤改㙡〷敡搱攰敡捦挱つ慣戵换攳戳〲ㅥ㠱て散挰㠷㜶攰㈳〴㔸ㄵ攳ぢ收㠰㉢㈷摦㠸㝥㠹搴愴㥥戰〹〹挹㍤挱昸ち㐹挹昶晣㥡愰愴㙥㘱㝣㠳愴搴㠶昸㌷搲搲捤ㅥ㔸㙦㔵挹愱㜱つ㙢昸ㅦ挰扢愷摦㠸㤶つ搲搵㘰敢敦挱づ㝣㙣敢戵挱づ昰㐱〵㡦挰愷㜶㠰㑦㈶㐴攵ㅦ㤸㈳㑤攵晦㈲㌵㐹攵ㅦ㤱㤰愲昲㑦㐸㑡㔶昹㘷㠲㤲㔵晥〵㐹愹㉡晦㡡㌴ㄷ㤵昹㥣㠴㔵㜲愸㕣㡢愸挱㍤ㄱ改㡤㍣㘹㠸㥥〴慥捥〱㔷㝤㡥慣搲㍦昱搵愱㐴晦攴愳㄰改㥦㍦晥攸攸㥦〶㈰㤹晢攷て㠰愶㕦戶昸㤴〴搹昰㜶ㅡ㈸晡㈷㥦㠸昰〸昰愹㠸〴昸〸㐴〲㝣っ挲㐳昱改㠶昴捦敦㈰㤲晤㔳㉥て㝥〸搰〵㈰晥挰昷〰㔰愸㔱〸㥡㙡愳㈲愴㈵ㅢ户ぢ㔲搲慤㘶ㄴ㈳搹慤㝦晥㘰㐹搷㔳㔱㠴㝣㉦㕦㜷〵搴晣㉣㠵㍣〰㘱㝡㜷㈴挵挷戳㥦㤱㐵散昵㤹挳㕥㥡攳ㄹ敦挰搴愷慥愶昹挵㉥㘷〷㠸㠲㘹㘴ㄸ㐲㠶㠰㡣㤱っ㈸ㄱ㠰〰㥦㜳昰㔰㍥〴挴㌴ㅢ㉣搳㐰〶㝥摤㠸搵摢〹挴ㅦ㌰〰㐰〰捦㄰ㄱ搰ㅣ慢㌴㠷㈷捤挱㈸㤰〷㈲捣改㐴〴㐹㜶㘷搶ㄷ㄰ち攴㠳挹㈳愰敤〰㥦㘵㐸㑡㠱ㅤ㈸㐴㠰㡥愶搹摤㌵㝢户㘶㡦搶散挳㥡摤㔶戳愳㙡昶捣㐰ㄱ㐸㡡㔳捥㐰㔶愳ㅦ㑡㜴敢㠷〳㌴㙥㔷昱摢ㄸ㘰〷扡㈰㉦㡦㐰戱ㅤ〸搸㠱㙤散㐰㔷〴愴㉥㥤戸㠰㜵戳戰㡥づ搲ち昱挶㔰昷扡っ㉣搳㉤㘰敢攱慣㑢㜷扢挰㙤敤挰㜶㜶㘰㝢㍢戰〳〲㔲㤷㑥㡣挸㍢㕡㔸㐷㕤愲慣换㈸搷扡搴㤶つ搰ㄱ搶愵㡡㜵改㘱ㄷ戸㤳ㅤ搸搹づ散㘲〷㜶㐵愰戳㜵搹捤挲㍡敡㌲㥦㜵愹挹㔰㤷㜲摤挱扡㑣〰㕢㤵㈲慦㡣ㅣㄳㄹ㐳㌲㉢愰昶〰㤵㥥㜰㠷愳㈷ㄸ㤳㈸㉦搳〴㐵摤收摡㍤㝡㐲ㄲ戲㜹昴㘴㔰㜴㡦㍦㔱㍥㡥挰㥥㜶愰㤷ㅤ攸㙤〵㔴㕦〴愴㝢晣摤敡ㅥ㌲㜲ㅣち〱晡㌰㄰㝦愰ㅦ〰ㄴ㙡ㅣづ㥡㍡㜲㑣㐵㕡昲挸㜱〴㔲㕣㐶㡥㘹㐸㜶ㅢ㌹昶戶愴㙢㙥㐳搵ぢ㐸㡥〶搴ㅣ㌹昶〱㔳散㌵ㅤ㐹㜱㝢㤵㈱㔵散㜵愵搳㕥昵㠰㘴戶搷㔲㔷㝢つ戴ぢ㙦㐴㘶搸慢ㅣ㜱ㅥ㠱㐱㜶㘰戰ㅤㄸ㘲〵搴㜰〴挴㕥㡢㥤昶㙡㘲㥤㘷㠰昸〳晢〲㠰㠰搵慦愵㥢戳㜳ㅢ戳㤱攸㘶㠱晤㙣晣㘹捣㜴㍡㐹㤸搲㌸挲愸ㄱ㘰㡡〵收㈰㠹〳ㄷ愷㔰㙡㈴㔲挵〲攷㌹㉣愰㜹慤㤱戱昳ㅣ㔷㘵て戰换㠹〱〷㘵㉢㄰攷ㄱ攰㔳て〹㔴摡㠱㉡㉢愰挶㈰㈰捡㥥㘵㈹㉢㘳攷㕣㔶㙦ㅥ㠸㍦㌰ㄶ〰ㄶ慢㜹㔹搱扣㡥㘸㕥㍡㌴㉦ㄴ㠱㜱㌶昳ㅣ㈲昸收戵晥㉢㤹搴㉣挰㈷ㅢ㍣〲〷摢㠱㙡㍢㔰㘳〷挶㈳㈰晤戲ㄳ㘳攷〴ぢ敢攸㤷ㄷ㐳扣㜱〶㑡㜴ㅢ㍢㠷改㡢挰搶㘷戲愲ㄳ敤〲て戱〳㤳散㐰慤ㅤ㤸㡣㐰㘷挷㠸㈹ㄶ搶㔱ㄷ扥扤㙣㕣攴㕡㤷摡戲㘱㝡ㄱ敢㜲〹搸敡㌰攴㤵ㄶ扦㤴㌱㈴戳〲㙡㉡愸戴㜸戳戳挵敦㈰㡦㔷换ㄹ慥㉤㝥〴搸㄰㠲ㅦ扦〰㐵㡢㑦ㄳ㌸昴㍤搲づㅣ㘵〷㡥戶〲㉡㠸㠰戴㜸挸搹攲㑢㈰㐰㉦〵昱〷昸挸㐲㠴摥㡢㠰收挴㔲㜳㉥愹㌹㜳っ㌴㠰〸昳㉡ㄶ㝢㌵挹㜵捣㉡㉤摥〸㈶㡦㐰挸づ㌴搹㠱ㄹ㜶㘰㈶〲㘲㘵摥㈹㙡摥ㄸ敡ㅦ㐹㜸晢愷㝦㈶攱㍤㥥收㑤㕤愰ㄹ㠴㔸㠷㤵㙦㐴搴戸ㅤ㈵扡戵昸㘰㝤〳搸晡㑥戰搵㙣攴ㄵ㉢摦挵ㄸ㤲ㄱ昷愸㔶㔰戱昲㜸愷㤵㕦㈷㡦㔶慥㜶戵㜲ㄸ㙣〸挱攷㐶㐰㘱攵㌶㠱愳㝥㜳散挰㌱㜶㈰㘲〵㔴㍢〲㘲攵㠳㉣㉢换愰㝢㍦〴攸㘵㈰晥挰㕣〰㐴攸ㅡ〴㔲敦㐹收搹捣摢㔸㉣㕦晢搵换㤹㤵㔶㔶昳挱ㄴ捤ㅥ㐳㔲㕣戳攳㤰㉡㥡晤搹愹ㄹ慦㌱愲搹晥慥㥡ㅤ㙦㤷昳㈴㜰搰散㉦㠸昳〸晣搵づ㥣㘰〷ㄶ㔸〱㜵㌲〲愲搹扥㑥捤㥥㘶昵㥥〱昱〷㑥〱㠰挵㙡㕥㑥㌴慦ㅦ㥡㤷っ捤ぢ㐴攰㔴㥢㜹てㄱ昷㤲扣㐸愶昸捦㘹㔶ㄹ㠱搳敤挰ㄹ㜶㘰愱ㅤ攰㌳〱昱㥦㑥摣攱㥣㘵㘱ㅤ晥挳㔷㙦㡤搵㈸搱㘵ち㔰慥昹㥥慥㕥〳慥扡ㄴ㔹㝢㌲昶㍣挹㉡ㄲ㌱㝥㈹㤴㕥㠳㐷㑣㘹㕦摤㉢戱ㄸ愹㥦慤㔷㤷㐳㤲㌴搷㍡挸㐵㔸捥挰㈲㠴㘴戵昰〳愴敡て㐹㍥㈲㔹㑦昲㌱挹〶㤲㑦㐰晣㠱㉢㤸つ㠷㕡㙣换㡡愷㈰㌵戰〴愹挰㜹昴扦㤸攵㌳㤰㈲㙦㘰愹㥤戸㤱昱ㅣ摦搵㠸敦㤷昹愳愹㡥㠷ㄹ㝤戱昶㥣昴㉢㈴〷攲㔷㐵收昳扡㤰㠳ㄷ㙦捤晤愵戹摥㝤户㑣ㄶㄷ挸昸愲〱㑦㕦㌷搸散㜷挸愱㔵ㄳぢ扦㤴挸㘵戳㝣扣㔲挹搵㔷㉡慣扡愲〴㤶挲㔷㙡ㄳ㡢㤳敡㕡㥢扦㡤挵攷扢㝤㌶晦晢㕦搵㜵㌶㍦㘰昱昹㡥戵㠳㝦扤捤㉦戶昸扢㠱慦扦㠶愵搵慤㘰昵㘴㑣ㅣ攷ㄳ㠶挴㜱晣㐰慥㜱㜳ㅣ㙤㌱㔲扦㙢ㅣ戸つ㤲㈰ㄱ戳㜰㘹㐱㜵㤷㕤㘸㥥戳搰晦㠲㔹㝣㌷㔸扣㙦攰改㌸攲㕦戸㍡挰㑣捣户晥〶慣扦摤て㈸扥挷捥㜹㤴㉡扤戰挲户昶㠴搴㡦㍤㕦戴㐳敥愱㕤昶晥㘲愴晤挶摤敤㘳搶ㅤ摢晤昶㉦㐷慡㠷㤰㌳愱攸㉦㈸挱㔴搴㥢㐹㔱㘵㌱搲㍥挵昹㜴㤲愴㐴㕦晢昹扦ㄹ㑣昶㤳挵昸㈰昵挷晣㕥挹㈰改晢㑣㤲扥戳ㄸ愹ㅦ㡥っ扣ち㐹㘲㝣㍦㕥㐴㈸捡㔱㙦㈲㉥ㅥ昵㉤㜲搰愳愴挵ぢ挱㉣㕥つ搶㤶ㄹ晦㙤㍢㘷㈶攳戳搹㡥㝢㘵㙥挵挶㐳㤶摤㌲昳㠰㜹ㄵ㡣晦昰户㜹ㄵ㙡ㅤ㜲扡ㄹ㝦㔳㈶㐵扦戴ㄸ㘹ㅦ㠸晣㍣㐹㔲挲昸㥦㘵㤲昴㉦㡢㤱昶摤㐵㉥ㄶ㈵敡㤴㤰昴㜱㈶㐹敢㉤㐶摡攷っ戹〸攳㈶㘹㕤㈶㐹㙢㉤㐶敡㔷〲〳戹㤰㠴晦ㅥ㕤㙡㌶㈳ㄷ㕣愴ㄹ摦㐳㡥㜸㌳敥挱㘶攴㔲捡㤶㌵㈳搷㕦㈴㘷愶㘶挴敢㈲㌸㌶㡥㕣昹㙤敦㈳捦㝢晣昳㤱昱㍥挴㈵㤴㥥慣㥥っㄶ㠹㍥戴㍡㤳愲㙦㔹㡣搴慦〱〶戸昲㠲晦昸㍥愹愹攸づ㠸㠸愲㙦㌸ㄵ敤㑢㐵㝢㠰戵㘵㡡㜲㌵㈵慢愲愸㠰扢扦㜲㐵愵愷㡢愲㉦㘷㔲昴㈵㡢㤱昶搵㍦㉥㠵㈴㈴㈵扣㙣㔵㈶㐹捦㕢㡣戴㡦改㜱㈱挳㑤搲搳㤹㈴㍤㘵㌱搲扥㔱㔷㤵㐱搲攳㤹㈴㍤㘶㌱搲㍥晤挶㐵〴户㍡㍤㤲㐹搲挳ㄶ㈳昵㡢㙡〱㉥㐰攰扦㐷ㅦ㘸㍡〴ㄷっ挴㈱ㅥ㐴㡥戸攷㡦愱㐳㜰㈹㘰换ㅣ㠲敢〷㔹ㅤ挲昶晣㝢昶㍣㍥晡搴㑡㠷攷㜳〹愰愷㡢㐳摣㥢㐹搱㝢㉣㐶敡㤷搳〲搳㈱〹晦戱㐷捥㔴戴ㄱㄱ㔱昴ㅦ㑥㐵㈷㔰㔱捥攱户㑣㔱㑥晣戳㉡㥡昱㌲挹㤹㝥㑦ㄷ㐵㙦换愴攸慤ㄶ㈳昵ぢ㘹〱㉥㄰攰㍦㌶攲㐱ㄷ㝤㈸戵昵㉡㑥昵㐵摢㥢㥤摡ㅥ㑥㙤㌹㠹摦㌲㙤㌹昳捦慡㉤㙡攱摥捦㌹晢敦改愲敤㜵㤹戴扤搶㘲愴㝤づ㡤搳昶㠴愴㐴㍦扦㌲㤳愴扦㔹㡣戴慦㡣㜱搲敤㈶改㡡㑣㤲ㄶ㔹㡣搴㡦㜷〵㌸㘱挷㝦㡦㥥㐹攳攷㈸捥扡挵昸㤷㈱㐷扣㑦捤愲昱㌹㥦摥㌲攳㜳ㄲ扥㘵挶扦づ㌹㝢扡ㄸ晦挲㑣㡡㕥㘰㌱搲㍥搲挵ㄹ㜴㐲㔲挲昸攷㘴㤲㜴戶挵㐸晤昶㔵㠰戳㙦晣挷㘷㥤㑣㤳㜱ち㉤㈶㍢ㄳ㌹攲㈶㥢㐷㤳㜱㜲扣㘵㈶攳㡣㍡慢挹散㘱㈸敤〲捣㔹㜵㑦ㄷ㤳㥤㥡㐹搱㔳㉣㐶敡㌷慥〲㡦㐱ㄲ晥㝢昴㕦㑣㐵㌹愳ㄶ㐵㑦㜲㉡㝡〲ㄵ攵㕣㜹换ㄴ攵〴扢㔳㡡晥戴㜲攴愴戱㑢ㅤ攳㉤㈷搹㍤㕤ㄴ晤㑢㈶㐵㡦户ㄸ㘹摦戲攲昴㌸㈱㈹攱ㅢㅤ㤹㈴捤戳ㄸ愹㥦㠸ち慣㠳㈴晣挷ㄲㅤ慣愲捦㈲㌹ㅢ挴慦㌸㈷ㄶ摢㐵㤱㤵㑥㠲户攱戱扣〸㥥攲㑣㔹㔸挷㔸慣摥㘰㘱㝥慦㍥戲ㄹ㜳㉣〶敥㐶㈱㡡昳㘹挱户㔹挹㝣㔳㈳摦㥢愳㌸挷ㄶ㐶搸㘲㙣㈷㜸捥扡㈵戹搵㑡摥㕥㤲㌹て㤷攴ㄶ㉢㤹㡦挱晣㡡ㄳ㙥㐹㥥敤㄰挲〹㈸㈷攱挲㤸攵㄰㤳㥦捦扤愹㍥㑥挸㌷昷㑡戰攳㈷摢㌸㌵昵㌵㜱㙢㔵㐱㤳㤹捣㌹戴㝣摥愷㐵昶㈵ㄵ攲挵昴〸㝥㙤戴ㅡ㕦㕤挰敢攸戵捤搶慦昶㡤挳搷ㄸ昸㜶愷晤晤㉣㉤㌱㘶㌶㥡㈶㐴昰㐱慤扣愶㜱㔱㍣㥡㙥捣挷㡦㕡挶昰㈳㜶攱㍦挲ㄶ㐱散ㄴ换攵㕡〳㔶ㅢ攴户㑡㕤㌷㘹㜱昷㔵敡㕢摤㡥慦扢㈴散㘱㝦挴挴换昷搹户㙣㠳愰㜱ㄹㅤ搳晣昹慣昵ぢㅥ昶慡㤹㘸㔲㜹愶晢搹挰ㅤ㘵敢ㄲ搷敤昵㈲愰㡣㉢㐰昸㔳㐶㑡㌴挰换㥦㝡㌱㌳慦㐴㜵㠵㜸㝣㕣㈳㐸㔵㠹慦㥡㡦㘶㡥㤴㕦晣㉡㈸㤰捤㙣摦ㄴ㔴㜸㌶㕣㕦愱戸っ㐰摦㌱㤶㐲㘶戱晤ㄳ扢搶ぢ愴戹慡摥慥㤶㘷㠱㈷㔱慤㉢㔹慤慢㔸㉤㙣昸㤱㜵㈸㄰㝣〳㈹戹㕡㡡慢〸慣㥡㝤㈸㑥㝢愵戰㙢ㄱ㈸㌲㕦㔷㡤ㄷ㜵愴㙢㔱搷〳㘹摣〰㤲㕣搴㡤㐸㜱㔸㐰㜱捥㥣㔴ㄴ愷㘶㔲搴捤〸愴敢㜵愸㙢㘱㝦〷搶戸ㄵ㈴戹戰摢㤰攲㉣㡣㌳扢愴挲㌸㍤㤲挲敥㐰㈰㔵慦㠹慥㐵摤㐵㤹搴㉢㘱扥扢㤹㤴㘸㔵挵㜹㔵㔲㌱扣改㤶㘲敥㐵㈰㕤愷㠳㕣ぢ扡㥦㔲愹㔳愲愰〷㤸攴㈸㠸昷敢㐹〵昱愶㔷ち㝡〸㠱昴㠲慡㕣ぢ㝡〴㔸攳㔱㤰㘴攳㉤㐷㡡戳㌰摥㌳㈷ㄵ挶ㅢ㑦㈹散㌱㈲搷㥦㜸晡㈷户㍦㉡㕤攲捦㜶㌱㐹㕤㘲㈵㔰挶ㄳ㈰㔲㑣扣㑢㍣挹捣づ㥤㜸㈷㉢㔲㥦㐶㈰戵㐹㠶搹㤲㤳扣晡㔹㡡㌰㉤挵㐵㐰㝡昴昳㈹㔲㜹ぢ㉣㤵户扢て敦搹愴㤸ㄷ㄰㐸㉤㘶愰㙢㌱㉦㔲㈶㍢㑦愲㐱㕥㘶㤲愳昲扣搹㑢戲ㄱ敦㜳愴㤸㔷ㄱ㐸㙦㤰㝥慥〵扤㑥愹挹㉥昶㈶㤳ㅣ〵昱ㄶ㈹愹㈰摥㘷㐸㐱慢ㄱ㐸㉦㘸㑦搷㠲搶㔰㙡戲㡢扤换㈴㐷㐱扣㐵㐹㉡㠸㔷㘷戹㤶㤵㐲㈴慦挶晢挳㈰昹㕥㐳昱㡡㉤㡣ㄲ㡢挱㙦㘲攴攳ぢ㈳㘷摢㡣摤㉣挶㐸㌰昴〷㐸㉤收㐵扣㄰戱扣㤷昱慥晦〵扥昵摥慢㜳搷㝢㘷攷㙥昲㤴挱㍦捡戰愵挳挷㠱戴搳㘳㍢㕢㝦ぢ昷㐵㝦㠸㜲ㄴ㠷㘷捡搰ㅦ㈱㐰て攵愹㌸㘸戲ㅡ㝡㍤搹ㅣ㉢〵昳㌱〲㜱っ㐷㍢挱㙣㈰㥢㠳㥣㘰㍥㜱㘲㌸㐸〹收㔳戲㌹㌶〹收㕦㑥っ㐷ㄷ挱㝣㐶㌶〷ㄶ挱㙣㜴㘲㌸㌰〸收㜳戲ㅦ戰㌱㕦㌸㌱散搳㠲昹㤲㙣㜶㘵㤱戳挹㠹㘱㠷ㄴ捣㔷㘴戳ㅦち收㙢㈷㠶㕤㑢㌰摦㤰捤㕥㈵㤸㝦㍢㌱散ㄷ㠲昹㤶㙣㜶〹挱晣挷㠹愱㑢ぢ收㍢戲改捤㠲昹摥㠹愱㌷ち收〷戲改㠸㠲昹慦〳㔳㑣慦㌹㡣つ搳愱ㅡ愶㌷㑥㥦晥㝤㜱㙥㐹㡦摣挳て㈸㕣戴昶戹て㉥㝣敤挸ㄱㅢ㝥㕡戲攴戵㡦㉥㕣昵搳挳昵㈳㥥扥收㥡㈷づ扡㜲搵〷㕤㥢慥昲摥昷㝤昵㔵挷㤷捤㍥晥㤸愶㈹㝢㡤㌹㝥敡慣㐳捡㈶㙥搳㌷㈷㈷㉦慦㔷户㘷㜶攸ㅤ㔸㜰捣㌲昵搸敡敤挳㑡晣㠰㉥昰㈳㑡攲挱换㘰㠰晥挰㠰晥〹〱晤㌳〸㈶摢攲づ㑣晣挵㠲㈲㡣晤㜱㌶昴㔷㐲㜹㝦づ愸㜸〵愱㡡昷敢搶ㄱ愰㜷㠸㔴㉦㔲㜵㡥〹ㄵ攷〰㐲攷㍡愱㜴ㄲ㠱晡〸㌵㑣愸昸〸愱㐹㔲改㉢〲攵ㄳち慤㑤愸戸ち愱㝥挴敤㈳㐰㤷ㄱ㘸〱愱㠵㈶㔴㍣㠶搰㈲㈷㤴㥥㈳搰㉥㠴ㄶ㥢㔰㜱ㅣ㐲〳㑥㈸ㅤ㐸愰摢㄰摡搵㠴㡡晦㄰㥡愴ㄶ晤㐸愰摤〹摤搶㠴㡡ㅢㄱ㥡㘴㔷扡㤳㐰户㈷㜴〷ㄳ㉡摥㐴㘸㤲〵攸㔵〲敤㐱攸㑥㈶㔴㥣㡡搰㈴ぢ搰戹〴扡ぢ愱扢ち㌴挰愶㘷㘲㔱慥㘲㝢换愰戶敥〷㜳戴ㅢ㠵㜴摥搲搳〷㠴戱搶㘲〴㈸扢ㄴ〲〲㜶戵ㄵ㍤㐰㌰敦愵㘴愶㔷〸攳㕤㘷收㥥捣㙣㉢愲攸ㄳ㠲㔹㤳㤲㤹㝥㈲㡣户㥤㤹㝢㌱戳㙤㕢㐵㉦ㄱ捣㕢㈹㤹改㌹挲㜸搳㤹㜹㉦愴㉡扡㡢戰㕥㑦挹㐳ㄷㄲ挶㙢捥㍣㝢㈳㌵㘰摢㔲搱㠱〴昳㑡㑡㘶㍡㤵㌰㕥㜶㘶ㅥ挰捣戶㝦㈹扡㤴㘰㕥㑣挹㑣㌷ㄳ挶㍦㥤㤹换㤹搹昶㌸㐵㈷ㄳ捣㉡㈷㘶㌰㔲ㄵ㕤㑦㔸捦愵挸愵户〹攳搹ㄴ〶㍤㔰ㄸ捦㌸㠵つ愷㌰扡㥤戰㥥㑡挹㐳㔷ㄴ挶㤳捥㍣晢㌳て晤㑦㔸㉢㔳昲搰㈷㠵昱戸㌳捦㐸收愱㈳ち㙢㐵㑡ㅥ㍡愷㌰㤶㍢昳㡣㘲ㅥ扡㥤㡣㥣㤵㡣搱㡦㈴㔶挵ㄸㅤ㐳㘲〷㌲挶㤶㤶搸㘸挶搸㠶ㄲㅢ挳ㄸㅢ㐵㘲㘳ㄹ愳㤵㈵㌶㡥㌱摡㔳㘲〷㌱㐶㠳㐸散㘰挶愸慡挴慡ㄹ愳ㄲㄲ慢㘱㡣搵㤳搸㜸挶愴㝡散㈷ㄳㄸ㐳㐰㑥愹㈶㔳敤㡥㠳戰㐷㐹㜵㤹㙡昷〸㐹㤵㙡㌳搵㜶㜵㐹㤵敡愷㘱㐵つ愶摡㕥㉡㔸㔱㠷愹戶晢㐹慡愸挵㔴摢慦㈴㔵搴㘳㙡㔲㘹愲㈶㔳㤳敡㉢敡㌲㌵愹扥愲㌶㔳㥤㜵〸㔰㝤ㄹ㜵愶㈱㠰愷昱晣㤳攵ぢ㡣㠹〹慣散ㄱ㘸攵㔷㕦㌹㤵昵户ㅥㄸ㙥㙦㤵户ㄳ㡤㔶㝥ㄳ㌱扣㡤昵愲㔸摦㌸愶㙢㍣㈵㡥敤ㄲ㑦㤲㍣㍢㥡㥦挵づ攲ㄷ㠸〹改㥢㄰扡㙤㉡㐷昰愸㌸敢敥搹㍤昳㈳㝦扢㠲㝣〸㥦慦㍡つ捣㌷㝦㘸昴㐸㔸㠳㥦戳㔲㍡ㄱ㘲搴挷㘸㈷㠴搱愹戶昰㉥昰㈸㤴愰㠴㐰㠶㍥ㅡ戱ㅣ〴㜸〶ㄸ㤱㌶慢㐳㐰㑦㈷〹㠲昸㝤㡣敦㤱搹ㄶ搲㍣㌴㐸〱愴攰攷慢昹ㄹ挲愲㔶攷㝢愶㍥㘹慣昴挶散捡㕣㝤㤳愰㝥㌳㠹戴搸っ挶㕢戵挰㘲搱つ㝥㙢㤳慡㍣㘸挶ㄳ㌵摣㌵戳㉡㉣挱㙣搲捥愱捣昶㌴敡㘱愰ㅣ扣㌸愶ㅢ㘸㉦ㄶ愲ㅣ㐱㠹㉢摡㤳㠶㌴ㅡ〹㥥〲㜰㈸〱㑥〴㑤㌰敤㉥攰㈶收㤸㕣㌱㘹捣㠱㤳昵㡣〴㍥ㄱㄴ㝣㌱换愵㔳攰㡦㜹ㄴ㔳㘲㜲ち昳㈴愵ㄴ晣ㅦ摤摡㜴㤵</t>
    <phoneticPr fontId="6" type="noConversion"/>
  </si>
  <si>
    <t>Decisioneering:7.0.0.0</t>
    <phoneticPr fontId="6" type="noConversion"/>
  </si>
  <si>
    <t>CB_Block_7.0.0.0:7</t>
    <phoneticPr fontId="6" type="noConversion"/>
  </si>
  <si>
    <t>㜸〱敤㝤〷㤸㔴㐵搶㜶搷捣昴㘵慡〹搳㈴㐵㐴〴〴㐹㍡捥㤰㐱ㄱ〶㤰㈴㌹愸㤸戰㤹改㤱㤱〹㌰搳㐳㌲攰慥〱㤱㐵㐵㌱㘳ㄶ㕤㌰慦愲ㄸ〱㌱慥改㔳搱ㄵ㕣ㄵ㕣搱㘵搷挴慡慢慥改㝦摦㜳慢晡摥㡥㈰慢晦敦晦㍣摦㠵㍥㔳㜵捥㕢攷搶㌹愷慡㙥摤扡搵户〳㉡㄰〸晣㠴㠳㝦㜹攴㌱搱㘶昲㠲扡㔸戴慡㜰㘸㑤㘵㘵戴㌴㔶㔱㔳㕤㔷㔸㔲㕢ㅢ㔹㌰愶愲㉥㤶ぢ㠰㌳扤〲昲扡攰昴扡㡡㠵搱晣改㜳愳戵㜵〰〵〳㠱晣㝣㥤〳昹㝥收ㄳ戶ㄹ捤㔲㍡㡦〴愸㠰㜶㐸ㅡ㤰攴㤳㘸㤲㄰㐹㐳㤲㐶㈴㡤㐹㥡㤰ㄴ㤰㠴㐹㥡㤲㌴㈳㘹㑥搲㠲愴㈵挹㍥㈴晢㤲戴㈲攱昹㜵㙢㤲晤㐱ㅡ戵〱㤹㌲㜴挸昸ㄹ愷挱㥡挹戱㥡摡攸㈱敤㡥㜱敢㍣戰戸戸戰戸戰㔷捦ㅥ㍤ぢ㡢づ㘹㌷戴扥㌲㔶㕦ㅢㅤ㔸ㅤ慤㡦搵㐶㉡て㘹㌷愱㝥㐶㘵㐵改搱搱〵㔳㙡㘶㐵慢〷㐶㘷ㄴ昵㥣ㄱ改搵慦戸㔷敦摥攵晤晢昷㙢㜴〰㌴㡦ㅢ㍡㘴㐲㙤戴扣敥㤷搲搹㤶㍡挷てㅤ㔲㌸㉥ㅡ晢愵㜴ㅥ〸㥤㔰㌹慣愶㉡㔲㔱晤ぢ㈹つ㌲愶扤㠷㐵㑢㉢ㄸ晣㘸戴戶愲晡搴㐲㔴㍢挱搱挸昵㉤㉣愹慢慢慦㥡捤㜶㌴㌴㕡㔹㌹㈹㕡㉥㐱慦ㅡ㔶ㄷ㥢㄰愹慤慡㙢㔴㐵晦㐵㙢愳搵愵搱扡㈶㔵㐷捤㉦㡤㔶ㅡ㘰㕤㝥搵㌱㤱摡㜱㤱慡㘸ㅥㄳ〵㔵㙥っ㐷㤵㐵慢㘳ㄵ戱〵㡤慢愶搶㐵㈷㐵慡㑦㡤ㄲㄲ慣ㅡ㔱㕦㔱愶昲昲昰㍦㤰摢㌹㕤捤㈴㔰愸㑦搵搰㤹㤱摡㤸攴ㄸ挲攲㜴㔸㕦㜳ㄱ㉢ㄲ敡挵㈶搵㉥愹ㄴ㘳㌶戹愲敡攸㘸㙤㜵戴㤲㈷㘱㈴扢㈷㠱挴㐱㙥ㅣ攲㥥戲收㌰㑡慡愱改㝣戴㠵㘷㜱摡㠱っ㤸㔲㕢〱㌳敢㉢㈳戵㠷㡣慤愸ㅥ搸愳㘷晦㥥㐵晤㡡㡡づㄹ㔳㌱㉢㕡㔹ㄱ慤㡢つ散搱慢㘷扦攲愲㍥㝤ち晢昴㍤㘴㙣㘴㍥昲㝤晢昴敢㔵㔴愴摢愳扣敥㐰㑤〷㠱攴づ㉢敥愵㍢㤲搵〹㐴攵㙤㐵攷昷㥦㤲ㅤ㌰㘷㝡㈴㘷晡㡣㥣改愵㌹搳换㜲愶㐷㜳愶㤷攷㑣㍦㌵㘷晡捣㥣改ㄵ㌹搳㑦换㤹㍥ぢㄸ㝢攴㌷㘸㤰㘳㡥㠵㌷戵敡搶㑤敦㌳昲㡥㠱挷㑤㜸㝦昱改㍤㠳散敦㍤搳搹㥦散摡攱攸㤲愵㤱扡㤸㠹㍡〷㠶㕦戶㔱散扥㑤っ慦㉤晤昵摢〴㑥昲㡢戴〹摤ㄹㅥ搲㕤㐰㥣慥㈰昹㘸ㄲ挳〶ㄴ昷ㅥ愰扢㤱摦ㅤ㐴愹捤〸㉣㠳㝢㕥愳㜳扥㕢㜸收搸昱㡢㍢㝥戱㜹敡愲扢㥦ち㜲〰摥愳〶㡦挸愱捦昹扡㙣ㄳ㜶户愱昵㜵戱㥡㉡昶户㕦㌶㐴〱ㄳ㈳搵㈹㕤㡢㜱㍢慥㕢愳晦戲摢ㅥ㤴愴㥦摤㜶晣散㤸改戶敥㈹㝥㤱㈸㈹㝤㈸挳㔱〸攲ㅣ〶㤲㕦㜲㙡扢㉥搳㡡㝢㜴搵㐵攴ㄷ㠳㈸昵戲〹搳ㅤ㈷㕦戳㍣戶㌴㙦攸敡㠹愳㘷摣晡㐰搵〳㡡㤷㐸㠶㑡改㥥㐴昷〲㜱㝡㠳戸㕡㝡ㄴ㜷搵㝤挸敦ぢ愲搴㜳㐶㑢搳㠷慥ㅡ昱昸㌳搱挱㡦ㅥ搲戱搳愸慦愷扦愲搸㤵攴㡡摤ㅦ㠹㙥㐳愲戱挸㠴愳㈶㑤㤱㌱愴愸戰㝦慦㥥扥〱〴昹摥㌲㜲㈰搱㕦て愰昲挳㐱㥣㈳愸㘲㔴㡦㘲㍤㤰慣㈳㐱㤴摡㘸捥㜷搴㥢㙦㕥㔱㌶晣㕦愳ㄷ昷㘹搵收㙦愳㡦散慡㌸戲换㘵㝥㌰挱㈵㈰捥㄰㤰〶搲㐲㝢っ搰㐳挹ㅥ〶愲搴愳㐶挷㤳㠱㌷ㄶ㕦㜱搱搵㠳敦㝣攸昰㐸㐱晤愲搹㡡戳〱搷昲攱㐴㡦〰㜱㐶㠲戴晥晢㠳攷敤扣昹扡て㔷㍣昸搱戵ㄷ敥戸攰晣㥤攷㉤晢攸愲挵敤扡ㅣ搷户慢ㅥ㐵攴㘸㄰愵搶ㅡ扤㘷㑣ㅦ㝦攷ぢ愳户つ㍦扦改攳㘳愳戵敢て㔵㥣㘰戸㝡挷㄰㍤ㄶ挴ㄹ〷㘲攲搲愷慢ㅥ㑦晥〴㄰愵敥㌱㕡㜶敤攸晢敡㤶㠷㕡ㅥ㜵晥愰搱ㄳ㑦扣㜳改搷㡡〳愴慢㘵ㄲ搱㤳㐱㥣㈹㈰㐶㑢晦慥㝡㉡昹挷㠰㈸戵摡㘸搹㌴㜷㐰㤷㌶㡤㕥ㄹ㜹捤㠲愳挷㐴㍦㝡晡㐳挵㈹㡥慢攵㌸愲愷㠱㌸挷㠳散㥦挹挶㘲ㄸ㜹〲愱㈷㠲㈸㜵㡢㔱晣敤愴摡搷㥥㜹㌷㘷搴敤㈷㡤敥ㄲ㘹搸晢㝢挵㘹㤳慢昸㘴愲愷㠳㌸愷㠰㘴㔶㡣ㅡ㐷〸㥤〱愲搴㜵㐶昱㠳昷㉤㍡㙤搹ㄱ㡦て㔹昲攷ㅤ晦㜳晤㔷㘳㌷㈸㑥挵㕣挵㘵㐴㐷㐱㥣㜲㤰捣㡡搱㐴㑦㈵㜴㈶㠸㔲㔷ㅡ挵㑢戶捥㉦摤㌵㜰攷攰㙢㑥晢戲搹散㈱㌷㥤愳㌸扤㤳㈶㜳ㅡ挱扣戶㌸㤵㈰㘶㔰㐳㥢愹㈲扦ㅡ㐴愹攵㐶㐹摢㘱摢㔷慣摥扣㜵摣㠵㐷㉦愸㔹戱㙡摢ㄶ挵改愱㈸㤹㑤昰ㅣ㄰愷ㄶ挴㙤㜷㍤〷攸㍡戲㘳㈰㑡㉤㌵㍡摥㔹昴㔴摤㌳㐵捦㡣㍣晦扢㜶ㅤ㥥扤㜶换晤㡡戳㑢搱㌱㤷攰㜹㈰捥㝣㄰㔳㤱晥〳昴〲昲ㄷ㠲㈸㜵㥥㔱㌲攰捡晤晦㘷㝥慢㝦㡦扥晣搳㡦㙦㍥昲挰㝤㑥㔰㥣㥤㑡㠷㍢〳㠹㉥挹ㅤ㉥戱扢昵昴扡摢㤹㔴㝤ㄶ㠸戳㠸ち㐶ㄶ昷搳㘷㤳昵㍢㄰愵捥㌲㘷扢㘵攵戲攸扦て㡣㡣㕥搲昴㤲㑦慦扤㜴挰㘳㡡搳㘰㌷㈸攷㄰㝤㉥㠸㜳ㅥ㐸〳ㄹ㙡㝡㜷搵攷㤳扤ㄸ㐴愹昹㐶挹攱扤摥捥㍢昸慣㘷挷晤㜱摦挷㍢つづㄷ㤷㈸㑥愳㕤㈵㑢㠸扥㄰挴㔹ち攲㉡改搹㔵晦㠱散㘵㈰㑡搵ㅡ㈵㕦㥤扢㙤晥戴愶搳㠶㕦扣昴㡥㌵㕢〶つ㜸㔲㜱ㅡ㉥㜶㕦㡣挴捦ㄹ㘸㉥愱昲攵㈰捥愵㔴㌱慡㐷㤱扥㡣慣ㄵ㈰㑡捤㌲攷晢戶㝥挳搷慢晥㌹㙥散㐵晦攸戲散敡㌶㔷昵㔱㥣昱扢㤵扥㠲攸㉢㐱㥣慢㐰㑣㌷㐴㙦戹㥡晣㙢㐰㤴㡡ㅡ㉤慦㙥晥挷戴㐷晢改㘱㉢慥摢戲㙦㘱搷㔵戳ㄴ㙦ㄹ㕣㉤㉢㠹扥づ挴戹ㅥ挴っ戲㐵㕤昵つ攴摦〸愲搴㜴愳攵昲攳摡㌷搹㌴㑤㡦戸㘷挷敢㥤㈷晣昴挸〷㡡昷ㅣ㘲晢捤㐸晣ㅣ摢㙦〱㕥摦ち攲慣愲㡡㔱㠸晡㙤㘴摤づ愲搴㜱收㝣愳㥦ㄸ㌲㘹昵昱㍢㠶摤晦㔱散㠶㤹ㅢ㝦㌸㐲敤〷戱㌴搴搵〴慦〱㜱敥㈰㡢㠳慣扥㤳扣扢㐰㤴㥡㘴ㄴ㔴㤴攷晤敥攵㐷㘶㡥㕣㔷戳慣㌸昶挴捣晢㔵㙢愲㠹扢㠷攴㕥㄰攷㍥㄰户愵昷㈸ㅡ愰晦㐴晥晤㈰㑡㡤㌱㑡㙥㕦㜹摢搲〳㐶㕤㌱昴敡昵搷㡥散昲㐹敦㌶㡡户㔶慥敦搶ㄲ晤㈰㠸昳㄰㠸摢㙣㝡㜵搵敢挸㝥ㄸ㐴愹攱㐶挹扦㠶㜴扥散挴扡㔶愳㉦㝥晥愴て㠳〷㥣㝦㔸愳㐷㈱㥥㘸㘶扣挳㙡㈳昳㜰て攱摤㥥昴㈸㉣攲扦摤摦㤷攱戶慣扣㜷㜹摦昲攲攲戲摥㐵㤱㥥㤱㈰攷扣㝢㝡〳挰愱愳㔱昹戱ㄵ搵㘵㌵昳㘴㙡搱㘶㐸〴搳㥣昸つ㐲㜷㈳ㅢ㔲㔳㕦㕤㔶户㝦㝡攱攴㔸㈴ㄶ㙤㥤㉣昳㤴愴ㄴ㥢㡣晢愵㘸㥤㥣慦㙤㜲戱㘳㈲㤵昵搱㤲昹ㄵ慥昸㠰㈴㌱敥㤶㙡㘶㘴㤶づ慦㡤捥㠹㑢㔳㙡㔴㠲摢昹戹愲㍢挵㑡㔷攴搶慢摤搰㤹㌵㜵搱㙡愹㕥昷慡〹ㄵ愵戳愲戵㤳愳㕣っ㠸㤶㠹愹㉤㈹㌲户㙣摤挷㔷挳㔰摣㠴㤵㜵昰㜳换㡦㥡ㅦ㡢㔶㤷㐵换㔰摦搹搱摡搸㠲㈹㤱ㄹ㤵搱㝤ㄲ㈰敥㌹㈱搸㉦㠱㍤扣愶戴扥㙥㘸㑤㜵慣戶愶㌲㔱㔲㔲㌶㌷㠲摢挴戲戱㌵㘵㔱摣攵攵昱〸愸㐰㙥慥㔲㠱㙥㐹ㄳ㍢戹搵愲摥扡㐲〹㠴㉦挴扣改㙢㤵搸散ち㈷挱㍡㔸㔱ㄹ㘵㥢捣改戸ㅢ㘵愲㤷㙡扡㘶〶晡㙣攲捡〹搱㕤㌲愳愵㡥昱挸晤扡攰㥣㥣收挶晡愳收攲㔶㝡㘴愴扡慣㌲㕡㥢㜵摤㐷戱㐶晡㌱㤰攰㔰昴收㡣摥攳戸愲收慢〵挱㜹ㄵ㘵戱㤹捥捣㘸挵愹㌳㜹攱挵摡㔰㝥㍥㕤㥢㜲攸㈷挰搲敢㐹㌶㠰㠴㐲〱㘷㈳晥〶㥣㤰㝥搲捤〷㍢攰敦ㅥ摤戳㈴摣愴攷愰㤴㤶㐵〱慣攰搴〵慢㜰㥢㔹㤷㥢㥢捥捡㤱㤱扡㤹㌱㌶捦散㐲敡摢㐴昲ㄴ㐸戰㈳挸㙥搷〰㘴㜶挳愵㡥挶㔵挳愲攵ㄱ㉣㌰㐹敦㔶㤱愰摣㐳〵挱慤㉢搵㕣摣ㄸ㠵扥㌲摦㐱ち㥤扦㔱ㄵ㕢㝦㜴㝥㙣㔸㈴ㄶ㘹㔰㠵㘵ㄲ㐴㐹〳搴㕤㑡戹㈹㤶㙣㉣㍣㕢㍡㘴㜲搰㄰㤶愴㑦㑢㐳㘱戸㥡搰㜱搰㕦〲戹㠶㘶㌷〲㜵㙦ぢ㑢㥤攴㠶㥥戸摣㠱㔵㤸戲ㄱ搱敡㈹ぢ㘶㐷敢〸捦㜷戲扡㌲戹㝢挹㑤㔸改㡣愹戱㡡捡扡㐲搴㜴㐴㙤㑤晤散㕦㔲て㜵改愷㐱散ㄱㅣ㠰㔶扣攷㌶挱㕤㠱〶㜳ㄹ㥢改搳〳昹搴㐶㡥㍥㠸㠴慤ㄵ捡㝥挲ㅦ㌹昴昳昸ㄳ捡㈶ぢ㜶〲攲攷㉣つ昱㐲摢愸㙡㝣改㡣㈹戵㔱㔹散捡㤷っ扣摤戸敡搸㥡摡㔹㌳㙡㙡㘶昱㥥扣㠹攴敡㘶㐶愳㌱㉥㈰㌵㌴ぢ㘶戲㌰愶㔴㙥㙥挲㔲㡦㙦愵改㐰攸㜷㕥〲㈹昸㜰挹搹ㅦ慥㕣戲攳愱㔵ㅦ㍣扥昲愳㝢搷㍢㉦㠳㤹㡢挵㉣攷ㄵ㈴ㅡ㡣ㅦ㔳㌸扦戲㙥扥㉡㠲戹㕣㕤㜸戹换㙤捦户慥扤㘳攸扡昶ㄷ㑥昸慡㝢昳ㄳ搵㘱㐶㤰戲ㄸ搴ㄹ挵戳㕣㤲ㄳ搶㕦㌸㈳㑤戸㈴㌷㉡ㅦ㕥㔱ㄹ㡢搶捡愸㕢㔰㡥㍦敥慡愳攴ㅢ昳㑡㔳ㅢ㈹㜵搷昳㕡㤴て挵挵〶换㥣戱〵摥攵㌷攵㘲攷㕥ぢ晥昷㤲晥㥢扢愴换〵㍤攱戲㥥攵㤲㠹㐶㤳㜴㔱捦づ昶㌵㈲㕥捤搲㜶㐰㘹㔲㠵搰㥣搸挸㠸㑦ㅥ㉤㝣ㄳっ攰晤㡤㤰攸愲捣㤷㝡㌶昶搴㐶捡㐲ㄹ㉦慢晦㍢㈹㐹昷㌰捡㥤㤴扣〶挷改搷㐹㌶㤳扣㐱昲㈶㠸敡㡡挱㠸㤳㤵㌱挸昰戳ㅣ挳攸づ㤹ㄵ扣㐵捣ㄶ㤲慤㈰㤸㜲挸㈰㡥ㄹ挷㕦㤱㜵摥〱㘹戴昳收㜳㍦㕣扢昴愳㌵㔷敥戸昸㤶㔰㐰㜱戵㤵搳㄰晤㉥挹㝢㐴㙣〳ㄹ㌷㌲㕡㠹搹敤㉦昵昴㈷搸つ㍡戳㕦㡦搱㜸戸挸戰㑦搵攴〵搵愵㌳㙢㙢慡昱っ㡥搳㠴㤲㔲㍣㍥愹㔳ㄱ愷㙡㑣捤搰晡㤸㔳㌵戲〲㝦ㅡ㔵㑤㡡捥㡥㐶㘲㐳㜱昷㠲㌹挸ㄸ慣戲换っ㘳㔴搹晣晦㤷㌳㄰戹晤挴㡤愱㌷〹㔱挹㕤搷㥤ぢㄸ昷ㄶづ慢挱愳戸愸㍣㠵愴摢ㅤ〷戳挹摦攰ㄴ㈳愰户愳㜶㌷散㕡㜳㜸愷敢敥昹挹晣㕤㠴㈶㈸㠷敥ち㘱敡㜴攱〳㜰㐳搹㘴慡㍢㄰㥣㌲㘸㕥愲㥤㥤㈰戹㘸〶㥡㤷㘴搵ㄲ慡搳㕥㡡㕢ㄸ㐱捡ㄳ㠰㐳㔱㙣捦㔶搹ㅤ㈰晦扦戸ㄷ㜴敦〰昷昲慥挶〹攱〸愸㐲ㄸ㉢㍤晣ㄳ㈴昴愷㈰挱㈲㤰㍤㜹㕥挰ㄵㄹㄵ㔱㌳㔴愹㉡㔳搱〶㔵㜸㥥㌰昶搴摡㥦摦挱㥡愰愰捣搳㕤〵㡤㙣㔶ㅥ户搸っ攷晤㘱㥢〱㕡㙥ㅣㅡ㝢っ捣㔱㥢摢㥣敦〶㈰慥晢㤷扥㥢㠰敤㔸㑥㜲晢㜲挲㝤㠵挳㈳扢晢㔰㑦㌸敡㤷㥣攸晦摦㍥摦㉦㌵ち搱〷昶搸㜹敤㥤ㅦ散晣晥昲㤲昳晥㌹昱戱敦づ戸愲挴昲摤扦摢搶㠷昴㘱㐸捡㐰搲搰㈷搳扢㤰〹㘵ㄵ㘶㉢愸㡡㔱摣ㅢ㘵扥㐵捥挱ㅣ〶㉤捣ㅤ㘸㠲㤹〶㥡㍣㈳㐸㜹㠶搵ㄳ㉡㌸搸㤸づ搶ぢ㐹改㘰㍦㈰愱㝦〴㔱㝤㐰搸挹散昱挹挱㉤愷㥤㝣挵㘵㔹㉣敦つ愸㔸慥㙤ㄹ㌲搸晡㘰㜹ㄶ㘱㌶㤹敡ぢㅤ㜱换㌵㉤㜷㑤晥敡挷っ㘳敢㤷㐶㤰昲挰㙤〰捡戶㘷昹挶愸㤱晡ㄷ㘰㥣㠰㠰㤱㜸攸〲㠸㜵㤸愴㈹㠸㙦〲搲摣捤慡挳㔱㐰㥣搵㠲愰㤶㈰㙡㈰㔸㕣㜴搰晢㈰㘷て戵ㄳ攷攰扤㉣㜹晡〸㤲㡤㈰㘰挴捦慡㕢㐳ㄶ捡㈶㔳㐷愲㠸攷〰摥昳戹づ㜸㉦㤳〳摥㌵㠲㤴㈷㠰㠳㔱㤶昷㝡晡㈰㥣㔴㜷㈴改㐴㜲㌰㐹㘷㄰昵㤶㜱捡挱㐰昱攳捤捡扡ㄲ搳㡤愴㍢㠸捦㈹㠷㈲敢ㄴ㠲㈴捦捡㑡㔰㕥扣㜴ㄸ㠴扡〸㐴つ〵㡢戳㈸㍣㘱㐵㌶攳愵㜸〸ㄱㅢ㐱ㄲ㍣搵ぢ㐵㐲㍡㡢㑣つ㐳ㄱ捦㔳扣ㄴ扢㥥㝡㍡㤳愷㥥㌲㠲㤴攷㥣挳㔱搶搷㍢㐶㈰㉢愶っ㐴ㅤ昴㤱㈰㙡ㄴ㔸晥摥搱㘵散摢捦㕤㌱昰攳㐱㘰攳昸摣晣㜵㜳㠱〰挷〵㍥㈷ㄵ慢㥡㕡㉥ㄹ㈵戴㉡慢㌰㕢㐱㌵ㅡ㍡㍣㤳扤摥戱㌶㤳挹てㄸ㐱捡㈳㔸㑥挲㝤㈶㡦㐵㔶㑣ㅥ㑢㤳挷搱攴昱㘰昹㑤㙥昶摡收愹敢挶㉥捦㌲㈰㡣㐳〹㌱㤹㤳ㄵ㝢攸㠹慥挹㔹㠴㍡㡢㑣㑤㠰愲㜴㈶慦捡㘴昲慤㐶㤰昲扣㜸ㄲ㌴昹㑣㥥㡣慣㤸㝣ㄲ㑤㍥㤹㈶㑦〵换㙦昲㥤㑢㉦昹捦愳㝦㔹㤱挵攴㈹㈸㈱㈶昳㤶搱ㅥ㍡攲㥡㥣㐵愸戳挸搴㌱㔰㤴捥攴换㌳㤹扣挲〸㔲ㅥ㙥ㅦ〷㑤㍥㤳愷㈱㉢㈶㔷搱攴㙡㥡㝣〲㔸㝥㤳慢㌶㥥昴㝣愳挸愷㔹ㅡ昶昱㈸㈱㈶晢慦㤳㝡㡥㙢㜲ㄶ愱捥㈲㔳㈷㐲㘹㍡㤳捦换㘴昲戹㐶㤰昲搸晤㘴㘸昲㤹㍣ㅤ㔹㌱昹㑣㥡㝣ㄶ㑤㡥㠰攵㌷昹慥戵慢㑡扢敢㥤㔹㑣㍥〵㈵挴攴挶㐸搸㐳晦捥㌵昹ㄴ㌰㌲〸㜵ㄶ㤹㥡㠱㜲改㑣慥捦㘴㜲捣〸㔲㌶〴㤴㐱㤳捦攴㈸戲㘲昲㌲㥡㝣ㄱ㑤㍥ㄵ㉣扦挹搷戴敤晦晣㑢ㅢ晥㤱挵攴㜲㤴㄰慢ㅡ㈰㘱て扤摣㌵㌹㡢㔰㘷㤱㈹敥㍦㐸㘷㜲㌴㤳挹㘵㐶㤰戲㔵攱㌴㘸㤲㙢摢㜵戴昱㝡㤲ㅢ㐸㙥㈴戹〹㐴㥤㡣愲扣攰㍦〱㈴㍦摥戵敤ㄶ㘲㙥㈵㔹〵攲扢戶摤㑥ㅥ㔷ㅣ㜰ぢ㌲ぢ㝦挴㠹慢挹㕣〳愲慡挰㜲㉦㘷㜷㈰㥢昱㜲㔶〹㤸㜸㉥攱㜲㜶㌷㡡㠴㜴ㄶ㤹慡㐶㌹捦㌹摥攵散攸㑣捥ㄹ㙤〴㈹㕢㌰㘶㐳㤳㌸攷㈱搶㝤ㅤ挹挳㈴㡦㤰㍣ち愲㠶ㄹ攷昰㉡挰㡦攷㥣挷㠹㜹㠲㘴㍤㠸捦㌹ㅢ挹㉢㈴㉦愰收愰㠸㌸㘷ㄳ㤹㑦㠱愸㍡戰㕣攷㍣㡤㙣㐶攷搴〲㤶敡㥣攷愸㔶㘷㤱愹ㄸ捡愵㜳㑥㜱㈶攷ㄴㄹ㐱捡摥㤲戹搰㈴捥㜹㤵㜵㝦㡤攴㜵㤲捤㈴㙦㠰愸㙥挶㌹㕣っ攰挷㜳捥㕦㠸㜹㡢㘴ぢ㠸捦㌹㙦㤳㘷㕡捥㍣ㄴㄱ攷扣㐳收扢㈰㙡〱㔸慥㜳摥㐳㌶愳㜳收〳㤶敡㥣昷㔱㈴愴戳挸搴㐲㤴㑢攷㥣㝤㌳㌹㘷ㅦ㈳㐸搹㌳㜳㈶㌴戵㘷㉤晥挹㙡户㌰㡥〰㈳昱搰㥦㐰慣㍦㈵昹っ挴攷㠸㕤㙥㔶㥤㠵〲攲㠴㝦ㄱ昴〵㠸㍡ㅢ慣㡥昸攸㉦㤱戳㠷㙡㠸㜳挴攷捣㡢㈸摥〸㤲搰㜵扥〱㍥愴戳挸搴敦㔰挴㜳挰换搴㈲ぢ㌲㉡㤳〳〲㐶㤰戲㡤攷ㅣ㤴昵つ愵攷㈲㉢㘶愸ㅣ攸捣〱㔱攷㠳攵ㅦ㑡㑦捦㝦昱㠰敤敦㘴扢㑦㍡㡦昵愱㔵㈱㝣散愱㠳㔰㠶㤹㘰ㄶ㘱㌶㤹㕡っ㐵㥥挹摥㑣㜰搷てㄹ敥㤳㍥㌷㠲㤴㑤㐷㑢愰挹㘷昲㠵挸㡡挹㑤㘹㜲㌳㥡晣〷戰晣㈶敦㉣扣㜵昱户〷㕤㥡㘵㕡戴ㄴ㈵挴攴㝤㤰戰㠷㙥改㥡㥣㐵愸戳挸搴㌲㈸㑡㘷昲昶㑣㈶㙦㌳㠲㤴㉤㔲㤷㐰㔳㝢㝣㜴㝢㥡昷㉥㘰改㙦つて愲ぢ㍡㤲㜴㤲慡扢㌶㘱㙤扡戳㥢㔵换愱愴〳ㄵ㜵㈱愸㉢㠸扡っ㔹㘹收摤㤰戳㠷㝡〳攷㠸㌷昳㑢挱㑥㙤收㠵挰㠷㜴ㄶ㤹㕡㠱㜲㥥〳扣㘶晥㐲㈶〷晣搹〸㔲昶㙣㕤〱㑤扥㤸㕦㠹㙣〷㔶慡㉦敡愰晢㠱愸慢㤱昵挷晣㤱㙦昷㝢㙦挰㤶㑢戲挴晣㉡㉡㘰㌳㙦㠴㡦㍤昴攱戴㉡愴戳〸戳挹搴㌵㔰攴㤹散㌵昳㐷㌳㤹晣㠸ㄱ愴㙣㌰㕢〹㑤㍥㤳慦㐳㔶㑣ㅥ㐱㤳㐷搲攴ㅢ挰昲㥢晣捥㌵摦摦昷㐴㤷㙣㙢㍦搷愳㠴㤸摣〴〹㝢攸愳㕤㤳戳〸㜵ㄶ㤹扡ㄱ㡡搲㤹㝣㐷㈶㤳搷ㄸ㐱捡㙥戸㕢愰㐹㥡昹戱㌴敦㡦㠰愵㙦收搳攸㠲攳㐹㑥㤰慡挷㥢昹㐹㙥㔶摤ち㐵ㅤ昰搱㈷ㄳ㌴ㅤ㐴摤㠶慣㌴昳㔳㤰戳㠷扡〱攷㠸㌷昳㔵㘰愷㌶昳㌲攰㐳㍡㡢㑣摤㡥㜲㥥〳扣㘶㝥㜹㈶〷慣㌰㠲㤴敤㜹慢愱㐹慥昵㔵慣㜷㌵㐹つ挹㙣㤲㌹㈰敡㈲攳㤴て㠰攴挷扢搶搷ㄱㄳ㈳愹〷昱㕤攲收㈱敢捣〷㐹㕥〱㔹㠳昲ㅤ昰搱ぢ㈰搴ぢ㐱搴㥤挸扡ㄷ晥搳㤱捤㜸攱扦㠳愵搸㜵ㄲ慥㝢㘷愱㐸㐸㘷㤱愹扢㔰挴昳㤴㌷㘵㍣㍤㤳愷ㄶㅡ㐱捡㍥挴㝢愰㐹㍣戵㤸㜵扦㠰㘴〹挹㠵㈴㑢㐱㔴捣㜸敡㘰㈰昹昱㍣戵㡣㤸㡢㐸㉥〶昱㜹㙡㌹㜹㘶㔶㜴㉦㡡㜴挰㐷㕦㐶收ち㄰昵㈷㘴㕤攷㕣㡥㙣㐶攷摣挷㔲㈹捥戹ち㐵㐲㍡㡢㑣摤㡦㜲改㥣ㄳ挹攴㥣㔳㡣㈰㘵㝦攵㕡㘸昲つㅤて㈲摢㠱㤵扡〹㜵搰㌷㠳愸㜵挸晡㠷㡥㘳慦扦昶㙦㈷㤷㘶㕢㉢攱晥㑣戱㉡㠸㠴㍤昴㉡㕡ㄵ搲㔹㠴搹㘴敡㘱㈸昲㑣昶㐶换㠹㤹㑣㥥㘰〴挹扢㐱㠳㡦㐱搳捦搸挵搷㄰㜰㕤㝥㑣㐵㜴ㅥ户ㅤ㌵㈹㑦昸㜶㑡攳昲㘱㌵攳㙡㘲挳㉡敡㘶㔷㐶ㄶ㌴㉦㌷㠹㘳㘷㐶慢戱㠳戱ㄶㅢㄹ㤳㜸㌵戳㘷㐷换㜴昹攴㥡晡摡搲攸愸㘱扦㠵ㅤ㡥ㄲ㈱散摡㔱㉡㤰愳㜰散摤愶㍤戴ㄴ㠵昸昲ㄹ㔷昰〹愸㑣摥㝢攵摢挶攰敤㤸〹〳㔸攰㜹㜴㑡㐵慣㌲摡戰㕣攴㤲捥㉦㠷ㄷ戱㉤戴慣㐱昹㤴㤹搸㤳㌴慣㜱昹㠸摡㡡戲捡㡡敡㈸㠳㠱㕤㌸摣㐰㍢㈶㝡㉡戶㠰㑥愸愹慢攰户晦ㅡ㤷㑦愹㡤㔴搷捤收㙥戶搲〵捤ㄲ㜲昲㔰㍡㔸㍥愴愲扡づ愷㤱敦ㄸ㌱㕤㔰㍥㜹㘶捤㍣㝣ㄱ戵扥慡㝡㐴㘴㜶摤㙦㈲㉡㑡攲㐲㈲愱㔱㌹㉡㈷㐷攵攷攴敦㙤㝣㥣晢搰〱挳ㅦ慣㕢昲昷摢㉦敤㌲愵㙢㍢㝣户㘵挷㍡摥ㄳ〴〲㍤昰挹㈳㤱〰〶㠲敢㤱捡戲つ㠵㥢㔷捣慥㕣敥㌸㘵㐵ㄳ扥愵㤵㜶昳㘳晣慢扤〷〰慥晦㠴扡㌴扡ㅦ㘴昴㠸愹愳扣扤搸晦搵昷㘴㠳ㅢ愰㌹昹昹㝥㜲戳㡢㙦㝤㙤〹㜰ㄳ户晤㤰挷收㠴㙥㠹㘶挰㕣㜲㥢っ㤵ぢ㠶捤戳㠹㤷ㅣ㡥摤㤳㡤捡挷㐴㘶㐴㉢戱改戳㉡ㄲ㙢攲㘶戸㈵愷㉡㔲㔹㘷㘴㐳㙢慡慡㈲㙣㙦㙣慢㤳㑢㈳㤵搱晣昲㤲晡㔸つ㌶搲敢㜲㄰㘹㤴㠶ㄵ㤹て㔶㘴扥戰ㅡ㤵㑦攲㘶㜰㐹㔳㔷捤愹㤱摡㡡搸捣慡㡡搲㝣㘶戸㘱晢㌷搱㔰搱昳昳攰㑣㝢搸㠱㈴㜹㝦㠹扢搳〲攱㉥挴㙥㉡扡㡥攱㐷㜳捥㔱づ晥愹扤㝣慡㡥㔱㐷㉥㌵㝡㉤戴昱扥ㄳっ搳㜳㍥㤷㠷㔵攰㝣扥〸ㅣㄹ㤹搴㤳〴攰愳ㅦ〴㤴〹㝥昲㌶㠱㘴摤㐸摡〰㠰搰㤸㥡㐸搹㜰㙣〰慣愹㙤㘰扥搷㥤㡦搰㜲㥣愹つ㜳㙢敦㔰散ㄶ挷㉥昴戹ㄵ㘵搱摡㝣㌲㈶㘳捦㑣ㅥ㌷〵㍢㙥っ搹㤳〳挱㘰挳晣㜴攷ㅡ㘵㜵㜵㌴ㅢ㈶晤摦㡢ㅦ㤵愲晦攳㠹晤〶愱㔲㌰㉢ㄷ㔴㍦〴㜳昴㍡摡昴ㄴ戲戴㈷〹昰㌰〱㡦㠰〴㥦㠶㌰㌹㌶㠹扢㙣戱ㄷ㔷〳㤴挷晤〰㜹摣〷㤰㙦㥦晦〷挵㤰㠶扥攷晤㡥晢㥣㍦ㅦ㘵㤰慡慡㜳㈶愳㤵㐷换㐲敥攰捡ㅤ㐳っ㐷㑥㑥ㅥ㐲敤㈴敦捣㑣㌹㉤㔵㑣㡥捡㑥㘰搵ㄶ㔵㜰ㅥ㐵㡤ㅢ戲戳㐰晦㜴㝥愹㜸㈳戸晥㤹㈴㘶ㄴ㡦〳ㄳ〸愹攷㐱慤攱㝣㐰ㄵち㌱㙡晡〹ㅡ扥㥥㠶扦㠶㙣㤶攱〱㕢㕤㝣摢晣㜸搷攳㤴㑦慤慥㠸愱攷戲〲挳㉢㘲愸㐳愳㜲㄰㈴㘵晦㕥㙢改搱扥㐲摤攳搳㠴〳㔳㐵〹昳㠶戶愹㜲晦㐴愲㘳ㅡ戱㍢挵昰捤㉣㜶〷㤲愹㐶㥡㍡晥㤶收ㅥ捡摤愲ㄵ㜰愷ㅦ㔹扦㤵敢昹㥤㔷㤰晦㘲愶攲㙣㐰㙢挸㥢㌶戵㘴ㅣ㘶愹㐸收㉡㡣〲㘸㐷㑦㈲捤搹换敢扢㙤㈷扥ㅤ㥥㥣ㅤ㠶㌸㠳㜱㜹㡤捤ㄶ攲㔱搵㜵ㄸ〶㐲㈶㠷㐱扥㠹㐹㡥慦㡦㈵㐸㈲昳㥢ㅢ㐹㐹㘵攵昸㙡捣ㅦ㑢㈳戵㘵扦㤱㜱ㅤ戶戹㜳てㄹ愲昷㜶㕥〸㉤㌸㝣愳㌱㙥㙥㌶ㄹ㕦㙦㠶攴攷㙣㤰㉤〰扥㌱摤ㅤ摦㌷㥢捦摣搸㘸愴㕡愲㌰㌹㔶㌶㉣㍡㔷㈶改ㄳ愲㤸㘱攳〵づ㤵搱收㔲㈰㥥㤵㌱㑣㤷㤷捣愸挳㠴㉦挶ぢ扡㐹㐹㙦搷攵㤳愲㤵ㄱ㝥㝦〹搷㕦㤳㥡㔰ㅡ挳㜶昰戸〲㝥㌷改户ㄳ㈱㜸㈴捦㐴㐹㐹㥣㥣㉣㠳㕣愲ㄱ散㐸㝢ㄹ㔵っ敡攵㜲㝣㍡㐸㕤㜳㌵㡦搵㠳〲㌶㘱㙥〳摥㠰晡㉣搳㐸っ戸晥摤捣散㐹捤敤㈶㝢㜷㤸㤳ㄱ慣㤱攵㜱慥搹㤸㌷〴戵㌱㝣㠱㡦㙦っ㈸㘰搷愹挴挵㌸㔶㠱㘹㔵攵㠲㈶攵愳慡㑢㉢敢换愲㌲㈷戳〳户㑣捤㝥ㄳ昱捡攳㙣挳㡤㔵ㄶ扦ㄸ愷㡣挲换㙦散ㄷ扡昶晥慥㑣㍦㠵㥥㈶㔷㑤攸〸改㘷㑣扦㝢ㄳㄵ昹搹㕢挷㐳㈸搴捣晢攲㠳扣ㄲ〵㐳㕢ち㡢㘳ㅡ户〰挷㜷㥦㑢㡦昳挱挶搴㡣愹攱㕤㥤㡦㌵戲挲㘵晤㈶攲〴㍢摤㌰㘱㘷攱摥摦て㔳㡢㍤㍥㕦㌴敤㜷㈷㜶㙡㜱挹㘷㠳摣㥢㘴散㑦㠲㠸昷挹〱攷㔹挶〴㝥ㅣ搶慥换㤴攲㍥㕤㘵㑥捡㥢戱ㅣ敦㡥㑣㙤㐱㥥㜷㘵晡㌹㠰搵㔶愴㌶攰㠳敢㤶收挵㑣晦ㄹ㘴昷㤳摦扦㑡〹挰㕦㈰ㅣㄹ㝥搴扢㈰㜶摥㠴愴㥤㔱扥㐸扤㉦㠱愸昷搲〳㕥㈶攰ㄵ㙡摡づ㐰昲㤸㤳㜱㕦㌵愷慢昸㍥ㅡ㈶㠶昹㔵㥣㈰愳挷㍡昸ㅥㅡ昶㡤㘳扡收㌴捣摦〶戹晥ㅦ愸㝤改挵ㄷ〷㈲ㅤ㔰㕣扢戴ㄵ㍣〶改㔰愸㈹愸㝥㤵攷㝦つ㐴㝤攲〳㈰㘹㉤㜸㥤㠰捤〴㝣㥡ㅥ昰〶〱㙦ㄲ戰换〷㔸收挴㑦昱ㄷ〲摥㈲攰〷ㅦ〰㐹㝢㡡㉤〴㙣㈵攰挷昴㠰户〹昸㉢〱㥣〶㕢㉢㤶㝡愷㜸㠷㠰㜷〹㘸っ〰㤷愶㠸㠵㝥ㅣ〱㔵〰㥥摢㐸摥〳愴ㄹ扦攸摦㘵㐸㔷扥㕣㈳换敤扢攲㠶㍦㘹㉣摢愸户㈹㜲ㅢ㕣戵敥㥤搲晢攰敥扥戱㜰㠷㈰晥〷昴摦愸㠴戵攲愷〵愸戵㠲㍡捤敤挷〷挰攸ㅤ〴㜲ぢ㘱ㅡ挰㠷〴㝣㐴〰㜷ㄵ昲ㄶ挴昹㍢㜲昱愹㍤摦晣戱ㄱ摣愴愹晤㍦㠰挱搴㥥㍢ぢ慤㔲摦搴晥㥦㔴晡㌱㤵㜲ㄷ㈰愷昷捥㈷挸〵㌹戵㙢㠷㘷戸㐸摢戹摤㘷㐸搳愱摣㈹挸昹㥤㍤ㄲ㘷㈵㥦ㅢㄴ户ㄲ㜲㘶㐲㥢㜷㜷㤵㔳摣㜲挸㉢㕤㐰敦㐲㜱㙦愸晤挲㈸攳㙥㐴づ户㠹挷攷㡢摣晣攷昱〱㠱摢ㄲ摤㔸㝦㐹㍤㘶㐰攸㤹㝥㍣攰昶㐵〹昱㔷挰㉡敥㘳摣㐰㝤ㄸて攸〱晤㌵挸敥㐳㝣㈸㡡攱㝦㐰㝦㐳㌸ㄲ㌲ㅥㅣ〶㤶㜵㌶㜵㥡㄰㝦㑢扤晦〱㔱摣晦㤸〶昰ㅤ〱摦ㄳ㔰っ挰㜶敡晤〱戹㜸㌷敥攵㉢㌶㕣昴㑡㌷晥㤱挵㝥㘲戱㠱㍥㠰敦挴㝣改㠱㔶㈰敡挸昴㠰ㅣ〲㜰㘷ㅤ㔰㈵㍥挰㔵㕥ㅦ换㈳㠰㉦ㄲ㔳㘳㝤〰摦㈹ㅣ〲ㅡ㄰㌰㉥㍤㈰㥦〰扥㕥㑥㑤昴〱㝥敦㥤㠲㜷攱扡㈱〱㈷昹〰扥㔳㌴㈲愰㌱〱㈷愷〷㌴㈱愰㠰㠰㠸て㜰慥㜷㡡㌰〱㑤〹愸昲〱㝣愷㘸㐶㐰㜳〲慡搳〳㕡㄰搰㤲㠰㌹㍥㠰捦㔱晢㄰戰㉦〱㘷晡〰扥㔳戴㈲㘰㍦〲捥㑡て㘸㑤挰晥〴晣捥〷昰㥤愲つ〱〷㄰戰捣〷昰㥤愲㉤〱〷ㄲ㜰㔱㝡㐰㍢〲摡ㄳ戰摣〷昰㥤愲〳〱〷ㄱ㜰ㅤ〰㌲㉣㜴㐴捥摣昱㜵㐲搲㡥ち〷㈳捤㔱攱㝡攰㌲㡦ち㥤つ敡〶愰昶㜸㔴戸ㄱ㘰㜷㔴攸㠲攲摥愸搰捤㈸扢〹昲㍤ㄹㄵ㙥〱捥ㅤㄵ扡戳愴㥤㈶㘴ㄸㄶ戸昳㑢㠶㠵㐳〰㔶摣〲戶㠱慥挵戰㐰て攸㐲㤰摤てぢ摣㉡㠶晦〱㝤ㄸ攱㐸挸戰挰扤㘲㥢㤰㐹㕡㔷㉡愲摥㘲㄰挵㝤㘴㘹〰㍤〸攸㐹〰㜷㤶㙤愷摥㕥挸挵㠷㠵扢㝤挵㈶㐱㙡慥敥扤㔹慣て㡢㜱愳㤷〴戱㉦㜲㈶㠸晤㤰戴㐱散㡦㌴㠳挸扤㘰㤹㠳㌸挰愰戸㔹㙣㡦㠳挸㑤㘵㙥㄰て㐷㜱㉦㠸〳㡤㌲敥㌷㑢ㄷ挴㜱搷戴扦晦愰戱摥㕣敦㜱攰摣㈰ㅥ㐹㍤㈶㠸扤搲て敤㑦〰㉣㌱ㅣ〴慣㕡㡦摣〶戸㠵㌱愴〳㜴〹挸敥㘳戸ㄱ挵昰㍦愰㠷㄰㡥㠴挴㜰ㄳ㔸㥢㤰㐹㡡攱㔰敡ㅤ〶愲戸摤㉤つ攰㈸〲㠶ㄳ挰つ㜰摢愹㜷〴㜲昱ㄸ㜲㡦㥢㉤搶〷㔲ㄳ挳㤱㉣㌶㡡挵㕥〵㐰㘲㌸ㅡ㌹ㄳ挳愳㤱戴㌱ㅣ㠳㌴㘳挸㉤㙢㤹㘳㌸搶愰戸愷㙤㡦㘳戸ㄹ㘰㌷㠶攳㔰摣㡢攱〴愳㡣摢攲搲挵昰挱㐱敦㜷㙦㜰昶㈷昱换㌳昷挷戹㌱㥣挸㤲㈶㠶㍤㡡搲〷㤱ㅢ改㈴㠸㤳〰㔶摣㔱户〱㝥㘱㄰改〱㍤〵㘴昷㐱攴捥㍢晣て攸愹㠴㈳㈱㐱㝣〷慣㑤挸㈴〵昱ㄸ敡㍤ㄶ㐴扤㥢ㅥ㜰ㅣ〱搳〸㜸て㠰敤搴㝢㍣㜲昱㈰㜲㉦摥㈶愳昷ㄸ晣㌵㐱㍣㠱挵㑥㘴㌱敥㥢㑢㥥愰㝥〲㥥敢㤵㤳〰搹搳〹敡愷㈸㈵摥㌹㤹㝡㍦㐳㙥〳㑥ㄸ㕦捡㍦〵摣摤㝢㘷ㄷ㡡攱㝦㐰㐷愸㠴挵昹攱㥥扣㑤㐸㈴㜹㘷〶㌰扡㤴㐰敥搷㑢〳㈸㈳㈰㑡挰㤷〰㍣つつ㑥㌹㜲昱〹㉡摦㤵戵ㄱ摣愴〹敡㑣㘰㌰㐱攵㌶扥㑤收慣扥〹㙡〵愴晡㌴㄰㍣摥昰〰挰挱戹㉣愸㘷ㄱ㔰㐹〰昷摦㙤㌲ㅡ㝣㠰㉡〲慡〹愰㐳㉣挰㜷㡢㔲㐳挰㙣〲㥡晡〰㍥つ㜳〸愸㈵㠰晢摤㌶愵㥥愲㡥〰扥㜰㔷戵昴〱㝣愷愸㈷㘰㉥〱敤〱㐸㙥〱摣㐷收戶㠰㜹㠰散㘹ぢ攰挶㌳㘹〱昳愹户ㄳ㜲ㅢ㔸㘷晢㌰㘷㈱戸扢㙦〱㥤㔱っ㡥て攸搳愹㠴挵昹改〲敥㈶㈴㤲㕡挰ㄹ挰攸㌳〹攴㔶戶㌴㠰戳〸㔸㐴〰㜷户㐹ぢ㌸ㅢ戹㜸ぢ攰㍢挳㌶㐲㙦㔲ぢ昸㍤㌰㘸〱㠵㍥愵扥ㄶ㜰づ㤵㥥㑢愵㝤㝤〰㤴戰㉤攰㍣〲捥㈷愰㕦㝡挰㘲〲㉥㈰攰㜰ㅦ挰ㄷ㥥㈵〴㕣㐸挰〸ㅦ挰㜷㡡愵〴晣㠱㠰㤱改〱换〸戸㠸〰㙥敦摡㠴愲昴㥤敦ㄴㄷㄳ㜰〹〱挷〲㤰摣〲愶㠱攷戶㠰攵㠰散㘹ぢ㌸ㅥ愵愴〵㕣㑡扤㈷㈰户㠱㜵戶㉤㘰〵戸扢㙦〱摣挴㈵㉤攰㜲㉡㘱㜱㝥㑥〶㜷ㄳㄲ㐹㉤攰ち㘰昴㤵〴㜲㤷㔷ㅡ挰㔵〴㕣㑤挰㈹〰㐸ぢ戸〶㌹慦〵愴ㅦ〳㔶〲㠳ㄶ挰捤㕦㥢捣㔹㝤㉤攰㍡㐸昵昵㈰慡ち〰戹〸摥㠰㥣扤㐹扤ㄱ㘹㝢ㄵ扣〹㘹㕥〵慢〱捣㝣ㄵ扣搹愰戸摢㙢㡦慦㠲摣ㄵ收㕥〵㙦㐱㜱敦㉡戸捡㈸㥢〳㜹扡慢㈰散挱攱摤愴搶〱㈷戱㤶扤㕢㌰捡摤㍣攰㕦慡攲扥㌲〹散敤搰慤敡㤱摢㐰ㅤ戸昴搱㙥扤ㅡ㘴昷㠱㥤㠷㘲ㄲ搸㌵㠴愳㌸㍦㙡〱戸㥢㤰㐸ち散ㅤ搴㝢㈷㠸㕡㤸ㅥ㜰ㄷ〱㜷ㄳ㜰㍡〰摢愱㐱摦㠳㕣晣搲㜷㤶慦搸〴㐸捤愵敦㕥ㄶ扢㡦挵ㄶ〳㈰愱晢ㄳ㜲㘶晥㜲㍦㤲㌶㜲て㈰捤挸㕤〰㕣收挸慤㌵㈸敥㍥摢攳挸㜱㤷㥡ㅢ戹〷㔱摣㡢摣㍡愳㡣ㅢ搸搲㐵㙥㜵挹㤱㑢ち㍥昸㌸㍥㝦㔹〶㥣摢㑢ㅦ㘶㐹㍢㝦㈹㑥㍦㝦戹〸㘸〹攲㈳〰㉢敥㝤摢〰扦㌰㠸昴㠰㝥っ㘴昷㐱㕣㡥㘲ㄲ挴挷〹㐷㜱〹攲㘵攰㙥㐲㈶㈹㠸㑦㔰敦㝡㄰挵つ㜴㘹〰ㅢ〸搸㐸挰攵〰㐸㄰㥦㐴㉥ㅥ挴慢㝣挵㑥㠱㝥ㄳ挴㑤㉣昶ㄴ㡢㜱㑢摢愶搴ㄳ㍦㑤挰㌳〴㜰扢㕢ㅡ挰戳〴㍣㐷挰㉡ㅦ㘰㠱ㄳ㍦挵昳〴晣㤹〰㙥㙢ㄱ㡢㕦㘰づ攷挲㥦㐰㜰㉤戸挹㑦摣㔳㜶㐳㜰ぢ〵㥥ㄷ㘲㕦挴攴搸㠲㑡散㐵㘱㤲㑦攰摤ㄴ㤷㑡㕤㌱昶〵搴搴攲㐹㐲㕥昲㕢㕣攲㘵昹ㄶ㤷㠶㉤㤲㕥㍣㈷挵㈸戹ㅦ戵〹昶晡㍥昵攵㙡昱昲慣戸昷ㄶ㉡㤶攱攱扣〴㘳㕡㡣慤㈸慤慤愹慢㈹㡦戵㥢㡣㑤㔶敤昸㈲扦㜲㍣㑡㈸〹昶㠰挶戴攷愴㘱㜹搵㌰㈴㌸㤷㉦戶ち捤慡慥㤹㔷㉤戵〹搶昱㝤㠶攲慦〶つ㜸ㅡ㍥㘰㤰攳㈰㌸㉦捣㉤ㅡ㉣慣㕦挱㠹ㅢ攷㠶ㅦ㐲㥥㐷㜸㥤㑤㍣㙣ㄳ㡦㤸㐴㤰㝢〱昶㜴㤷〱㜵摢㤷㈹攴㌵㘸㤰昲昰㌹㘵㜷㐲晣戵㘳㡥搳ㄶ㘵㠳㐵㌰㌹昹つㄷ改ぢ㈵㝡㤴㠵㔹㘱晤㉡っ搳慦㠱㠴挲㑦㠰挱ち㌹慦㈳摢㘴攸㤰改扥㑤㔶捥㘶昰ㅡ㠱㈷捦㔱㈶攱㔵㠳捥ㅢ攰㌴〵㈷昱㑤昵捥㥢㘰㌷〳ㅢ㙦搲昲扦慦㉢捣晤て攲捡昶㍣㙤〷㤲㉤㠰捡㌷㐹㠲㝣〶㥥㙣㠶㙦摢㤴㙦挳〳㌷㔴㠴㝤扢㈱挴㈱㑤换㈷搶㐷㉡昱㥥晣昱㜸ㅡㄷ㈳敢户昰っ㈷捦㝤㈶扡摢戶㈰㈶㥣㜰ㄲ㐳㤲散㠳挴㔰ㅡ摢攴戵㜳㝢昷捣㌴ㄴ散戴摢〶㘳捦㤲摡㘰㄰㉥㍣㌷晦㉢晥昰㐲挳扤ち搲㜱摥〱㠳㘱攱㐷昱愹扡㜰摦㈵摡ㅣ㐱㍥〱摣昳挷㡤㉣摦ㅣ摤搳晣㈶〷㜷㤹㜵慦攴㉦㜲愴摢戴㤴戸愹敦㍤㥣㔵昱〹愳搴㘱ㅢ㜲㐸换㐷㍤㘷戹摢㠹〱㤷ㄵ㔴㝣㙣挵挱㔱戵㠵㘳㌸㈴㠱ㄹ㜰晥〶㔹挶㜱㐶戵〱㡣㘳㑤攲㔸挱㈷㕡昹㈸慣㜷愰戰晥㤰攴㈳㤲扦㤳散〴挱昸挱㈷㕡㍣挲㉦搹挴换㌶挱挷㔸㍣ち昸攰㠹㥡㌱戸晦戲㐷昸㔵㘸㤶づ晥て搴㈶戱㌳晦ㄳ㥣攴㉥晦㌱㜸㜹搳挷㑣ㅥ攳㝣㠲㔴㙡㔷て昳挹㤷㜴改㉥愸愸扣慡㍦㍦㕥㘹晤㌹捡㠴㕦㌷㐶㠵昹っ㡣㐷昸つ㥢攰㐳㉦攱晣〵〹㌶ㅤ㘷ㄷ㑢㘰攴㐸搸愵攴晣ぢ摣㠶搳摤搷㜳戰愷㌸㕦㠰搱㜸扡扢戹㑢㐶愳㍡攷㑢戰ㄲ敤昹㡡㈰ㄹ慥㙡㑢捡捡㙡昱扥㈸攷摦㘰㈵㥢昸㌵㜸㘹っ㝢换㔴㈹㕦愹㝣㠶ㄴ慤扥㤰㌵晣ㄶ昰ㄶ㥤㑦㌰敦〶㍣愹ち扢敤㉡㍢户㥦㕣摣挳㝤〱晥㜷㄰㠷户㔸扢戶摡挴摢㌶挱㠷㜰㍣挲㝣攲㐶㤳㌵㑤搶戴㔰搳㉡㑤㍢㌴慢慥㔹㔹捤摡㠵摦㌵㔸㕦㕤㝡愱愸㠳搷挱愶慢ぢㅥ㘲昵愴㘶〷㘲戵つ㘵愵㈳㌴㘰づ㙣㈸っ㈸㍥㝣㤳㈶晦捤㜷扥㈶捦ㅦ慤挹摣攴晦つ㘸㙡㤳攷㜳㌹ㄴ挳㘳〷㔰㌴㙦㍥㠳攳ㄱ摥㘱ㄳ㝣攸㈶ㅣ㍥㜸攳愱昸㍣㡤㤷㐸昵㈵㔴昲昲搵ち㕣摤ㄸち㜴ㄳ㤰㔰㤸㡦搴愸搴㈹〰㑤づ㔸ㄸ扣挴㐸㌷〵㈷㌵㠴㑥㌳戰搳㕤㠶昸慣づ愲㠰昷摥㝦摤ㄲ㜹昷ぢ㡤㥦㐲挸㑢㔱㐸敤㐴攵㌸㔴搲㘱㈱摤ち〸づ㜹㝣㠴㈷晥摣て㡣昸㤰挷㐷㜶挲㙤㑤挵收㔰扢挰攵戰愷昷〷㔷㝤㘱㌱㙤㤰㐳摡ㅤ㤲扥戲摣〳㠸〱㔷攲昳㌵戸ㄲ㥦昷晤昱㌹㄰㤰捣昱搹㤶㌶㍥摦㐰㤳っ㐹敤㔱㔸㜷㈰㌹㠸愴㈳㐹㈷㄰挴散㕢搶〶㐷昸㍦㌶昱㥤㑤昰㐹ㅡ㡦㠲ㅦ㤰昸㜵㠶愴ㅦ愱ㄹ昵〸㌸〷㠳㈶〶戶㌳㌸挹攱敦〲㥥㍢㈴㜵㐵㉡㌵散㘱㍥挵㠳〴㙢搴㈴㠳㐱㝣㐳搲㈱㤰㠴挵挷攰㠷ㄵ㥤捤㐴㡥㑤攴摡㐴ㅥㄲ㌲㈴ㅤ捡ㄲ㈹㐳㔲㈱戸〹㐳搲㘱㘰㈴つ㐹㐵㘰㈵摡㔳㑣㔰攲㤰搴〳慣㘴ㄳ㝢㠲㤷挶戰愰愹㤲㙦ㄸㄸ㠱捡㍢扤〱㙦㥥㌲㈴㑤敡慢㠷㐳慡晢㐲ㅡ㜶慣㔹つ㙣㈲摦㈶戴㑤㠴㤰㄰㡢晢戱㐴㡡挵晤挱㑤戰㜸〰ㄸ㠹ㄶ㙢㐶搰㌹㠲晣〴㈳㌵攳愸ㄹ慥㜰㐳㜳ㄲ㥦つ㘳㘹挳㘰〸搳つ慢㝤㌴扦㍣慦㠷戰㙣㈳㕢搳挶㌶搱挴㈶ち㙣㈲㡣㠴ㄸ㌱㤴㈵㔲㡣ㄸ〶㙥㠲ㄱ㐷㠱㤱㘸㠴㌳ㅣ慣挴戰㡤㈰㈸挱㈲㘷㈴㔸挹㘱ㅢ〵㕥㥡戰㌵㌵㔵昲㤹㍣㤹㈶ㅦつ㜸㍡㤳晢敢㐹㌴㜹㉣挴攱㘶搶慥收㌶搱挲㈶㕡摡挴㍥㐸㠸挹攳㔸㈲挵攴昱攰㈶㤸㍣〱㡣㈴㤳㈷㠲㤵㘸昲㈴㠲ㄲ㑤㥥っ㔶戲挹㔳挰㑢㘳昲扥愶㑡㍥㤳愷搱攴㘳〰㑦㌵㜹㔲㜱㕦㝤ㅣ㑤㍥づ攲㜰㉢㙢搷㝥㌶搱摡㈶昶户㠹㌶㐸㠸挹搳㔸㈲挵攴攳挱㑤㌰昹〴㌰ㄲ㑤搶扣㡡㌸㈷㤱㥦㘰愵收ㄵ㐷昳㠲ㄲ㍥挰㥣挴㘷挴㜴ㅡㄱ㠱㌰㥤ㄱ晤昵挹㌴愲㤴㘵摢摡㥡ㅥ㘸ㄳ敤㙣愲扤㑤㜴㐰㠲㐶㘸ㅡ愱㔹㘷捤㝡㑡捤㌴㙢收慢换㐱〶敢慢㑢㤴㜵愹〴㉣㕤㕤㡡㜵ㄹ㌵㔷㐳慣㍡愱慣㝢㐵㕢㥥㜰㐵㥢つ㈱慦㘸〷㐳㉥搷慥㌹㘰戰㐲晣愸捥㤶敢㥦挴慢㉥攰捡ㄵ慤㡥㥡扢㔹㑣っ㌹㕥㈸昸㔱㠷㔸㙥㍤㌱攰㈰ㅦ㔰㠵愰㜲㐵扢搰㜷㐵搳㥣㘴昳扥㕤㕤㤰昶攲㜵ㄸ挴㜲昱㕡〰㔵㝡㈱挹改㈴㘷㤰㥣〹㠲㡢㔷㤱愸㠰捦㡢㙤愲㠷㑤昴㌴㠹㠲㕥㐸晣㍡ㄷ慦摥搰㡣㝡〴㌴攷搳㥡㔳㘸捤㌹戳收㜴㌹摣〷㐴㠴戳㠸㌸つ挴㜷㈵㍡ㄷㄲ搵て〸㌷㌶愷㈷挴收㝣〸ㄹ㥢晥㤰㑢㙣ㄶ㠳ㄱ㡦捤〰换㙤㑤敤收㔰㠷㠳㉢戱㔹㐲捤〳㉤收㐲攴攲戱ㄹ㘴戹㑢㠹㐱㐹攴〳慡〴㔴㘲ㄳ昳挷㠶戳つ㠹㑤㙤摡搸っ㐱㈱㠹捤挵挰改㑢㐸㤶㤳㕣㑡㜲ㄹ〸㘲㌳㤴敡㜱㠴㠷搹挴㔱㌶㌱摣㈴ち㐶㈰昱敢挴㘶㈴㌴愳ㅥ㜸ㅤㅢ慢㈴搷㈰㑥ㅥ摣ぢ搱㈸㉢㥣㐳挴㙣㄰㕦㙣慥〱㑣ㅤつ㠴ㅢ㥢㘸㐲㙣㔶㐲挸搸㡣㠱㕣㘲㜳ㅤㄸ昱搸㡣戵摣㠴㝥㌳づ㕣㠹捤つ搴㍣挱㘲㙥㐴㉥ㅥ㥢㐹㤶㝢ㄳ㌱愸㄰昲〱㌵〵㔴㘲㜳戲㍦㌶昱㝥㜳㘲摡搸㑣㐵㈱㠹捤㉡愸搲户㤱摣㑥昲㐷㤲搵㈰㠸捤㌱㔴㡦㈳㝣慣㑤ㅣ㘷ㄳ搳㑣愲攰㜸㈴㝥㥤搸㥣〰捤愸㐷晡㝥㜳愲ㄵ昲㐵㉦㝡㉥㠸㉦㌶昷愲㤸㍡ㄹ〸昱晤㝤捣〱㠰㝣㐰㥤〲㉡扥ㅡ攷昷搵㑢㤴㜱㡣ㄹ㤳搶㔷ㄱ㠸愵㈶㙢㐱攱㤷ㄹ〲㠷㕦㑡㙤愲捣㈶愲㈶愱㘶㈲㈱㌷㌰愳愱㌲㝥〳昳㄰ㄴ攸㜵㈰愱㜰〵〰愲昴㜵㈴昴㘶㤲㌷㐸摥〴〹㥦〶㈲挲㌳㔱㉦昹㈱㈴扤㥥㐵㕦㐱㌶㍣ぢ㐲ㅥ攱㑡㥢愸戲㠹㙡㥢愸㐱㠲つ㑥㜳愶愶㌹㌱搳〳㐸愴㥤㜳晡攵㥢㜰捤㌶㔸摦㤵攳㕣ㄴ㜵㥥〷㉣㜵搲㌸戹户㍥㠷㡡㕦㠰㌴㍣挷㥥慦搶㈶敡㙣㈲㘶ㄳ昵㐸㐸㔵㌸摦搲㥣㕥㘹㑥愹昴㜰ㄲ捥㥢㌴㘷㑡㥡㔳愳昰㕣㠳昵㔵攵㐲㔶㘵㌳㠴㘹慡搲㔳㉦㘱㔵摥㠴㔴捤㐷㔱㠹昷㕦㤸〳㥢攷㔷ぢ㐱㈵摥㕤㝣昱㜶戶〰㤲昹㉥改攰戴㡤攰㜴㘸㐲戱㠰㝥ㅢㄴ㡤攰っ敡挷ㄱ㍥搳㈶捥戲㠹㐵㈶愱㝥㡦㠴㌴㠲㡥晥㐶昰づㄴ攸㜷㐱㐲攱㜳〰㄰愵㥣㌹改㠹㈴㥣㉦㌹敦㠳愴扢㉦㍤搷攲㉦挱㤹攵㘷愲昴づㄶ㤲㜶㜱㥥㌹㙤昸㝣㥢㔸㙣ㄳㄷ搸挴ㄲ㈴㈴ㄸ㝢戰愶㜰愱挱晡㠲挱㜷㤴㌸㥦攱㡣愹㌳㡡挹㤸愲㕤挱㕡敤㠲㌸扣搴㥥昰て㌶戱捣㈶㉥戲㠹㡢㤱搸搳㌶㝡㠹挱晡敡㜲ㅤ敢昲㥦昴㜵挱ㄳ昰㤵慣换昷㄰慢㑢㔱㔶㕡挶て捣㠱捤ち愸ㄵ愰搲㌲㜲晣㉤攳㈷敡换昴攸㐰〵搲戶㡣换愱〹挵戰昷ㄳ㡦㡤搰㌲慥愰㝥ㅣ攱㉢㙤攲㉡㥢戸摡㈴搴㑡㈴愴㘵晣昸ㅦ摦昰㤰ぢ〵㍡て㈴ㄴ扥づ〰㔱捡扢㍦㕤㐴搲ㄳ挴挹㠷㌴㕤换戸摥攲㙦挱㤹攵㐷戴㜴㐳㙡㘳换㔰㌷㐲攸㕥愷扥挰改扣ㄵ㡢㈶㍣ㄵ慥㔳㌷㐱㉥ㅥ㉡〰㠳㈱攱㐷摤㙣戹㘱㜰敤愱㙥〱㔷慥㔳㑤挱㔵慢㉣愶ㄹ㜲昱敢搴敤㤶摢㥣ㄸㄴ㐵㍥愰㔶㠳㡡挷㍦㐶㈵攲㡢愸㉤〱挹散昱㝦〰㥡扡愲戴〶㥡攴攲戵㉦ち敢㔶㈴晢㤱戴㈶搹ㅦ〴㔱戸㠳攷挴ㄱ扥搳㈶敥戲㠹扢㑤愲攰ㅥ㈴㝥㥤㡢搷扤搰㉣攱㤳㔱㡥〳㥣搳ㄶ昵㤲㔵〹㜷愸扢捦㈲搶愰㤲㝡㌵㠸敦ち搶〱㔸㜵㍦㄰㙥搴摥㐹㠸㕡㐷〸ㄹ戵〷㈰㤷愸㜵〲㈳ㅥ戵戵㤶㥢㌰扢㜸㄰㕣㠹㕡㘷㙡㕥㘷㌱㕤㤰㡢㐷敤ㄱ换敤㑡っ㉡㠴㝣㐰㍤〶㉡㔱㝢搳ㄷ㌵㙦㔶扥㌹㙤㠰ㅥ㐷㈱〹搰愱㔰愵ぢ㐹づ㈳㈹㈲㈹〶㐱㠰㥥愰㝡ㅣ攱昵㌶戱挱㈶㌶㥡㐴挱㤳㐸晣㍡〱摡〴捤ㄲ愰㜴戳昲愷慣昰㕥搴㑦㝥ㄵ捥ㄷ㥢㝥愸㝥昸㘹㔳挳昰㌳㌶昱慣㑤㍣㘷ㄳ捦㈳㈱攳摢ㅥ㡣戵㝦㌶㔸摦昸昶㈰捥敤㤴攰㘴㘹㉥㝣扤昴㕡搶㙣㈸慢昲〲㡡㡡㈵挳挴慦挱㔷㤰㍦㍣昳㡦㙤昸ㅥ搷㜵挷ㄷ戸ㄲ㝥㤲散㈸晣挴ㄸ户㉥〴㜲昱㘵㜰昷㉢搴㜹㌹〳昶㑥ㄷ㔷攱て㠰㉡㝥㠲㡦愲㤵晣ㄷ㝡搸ㄸ扤攷扣搴㜸㈰㍥㝡㌸っ㉥㜸ㄵ收昲㜹㐲晣㤹〲搲㌸攲㙦〳ㅥ㉣搹㐰扥昹ㅢ㌶㝦㕢っ㉥㜸捤㤶㍣㐹戵扦戴㈴戸㙤㔱昲摢㙦㔸昲昴搷收㤶㝣㍣㜱摤㥡㤹㠳攷㤵㌰晦敤昵昳㑡搴ㄶ㤴散㠴㡣晣晥㠰昶㕥㡥昴㈰捣摣㡡㙤㔷㈹㍦〳戴搶〸㤲㝦〶㐸晤ㄵ㥡愴て㡦㠱㉤㐸换㈷晣づ㔲搲㝤挶㠲慢挷㤱㡣㈷㤹㐰㌲㤱㘴ㄲ挹㘴㤰㔰搸昶㜳昵㥥搵ㄵ攷㐰㕦㜸ㅢ戸搲㍣愶戲挸㌱㈰㡤㜳挲摢㉤昳㔸收㜳搵づ攴搹㙥搴ㅦ㔱㔱〶㡢㡦ㄹ昳昱㜵攳て慤攰㜶㈳攰搷捤扤捥愰㍥戲昲摢㡣扣挰㈷晦收㈷昵㜷㉢㕦㘵攴晢㈷捡㜷㕡昹慤㐶㉥㠱㍤〹戵㔲㥦㐳搴〹㘸搷挹㍢㤹㤲㡢搹つ㐰㙥㑤攷攴敢㡤㈰昹〷ㅥ搴㜷〹㥡扣㌷昲㕣㤳㐹搳搵㐶㤰昲〶㜷〷㥥昴敡攴㘹扡㍣㤳愶ㄵ㐶㤰晣㘲昴㜰〳㘸㤲戰㔴戹ㄱ攰戳ㄱ㠹挰愵㈸挱〸㠸㈳㙡㈰㉣攰㔳㡦扤㙢攱㝣㔴㈲㈵㌳戵昰换㕡攵ㅤ搳攴搰㑦〷搹敦づ摤㍤㘲晢挲ㄶ㜷㘳㍦㌸㥦㜶㜸㠶㝡㉤㝣㔹㈶㐳晦㘰〴㈹㉦㐰㙦〵㑤搲挲敢㘱ぢ〲攱戶昰晤挰㤵ㄶ㍥ㄷ㕣㍤㡦㘴㍥挹〲㤲㠵㈴愷㤳㥣〱ㄲち摢㌵っ戵扦搵ㄵ攷㐰㕦戸つ戸昸㡦晢㈴ㄶ㔹〴㠲ㄶ㝥㠰㘵㥥捤㝣慥攲戳つ昱敦㈲攳㕦摢挲昹扣㐳〴㘷ㄹ㐱㔲ぢ攷愳㄰㤱㥦㘹攴㐹㉤㥣㑦㐹㐴㝥㠶㤱㈷戵昰㑥㔶㝥扡㤱㑢㘰捦㐷慤ㄴ㥦㌴㜴㘲挵㕦㈲昱㕡昸㕣㈰户愶㙢攱昵㐶㤰昲敥㜴慥攰㝢㥡扣㜶㌹㈷㤳愶搹㐶㤰昲㑡㜲㉥愳愷搳㔴㤹㐹搳㉣㈳㐸㜹搳㌷㔷愷搳㘹㍡㌵㤳愶㜲㈳㐸㝤㠱㜶〶㑤㌳㌲㘹㡡ㄸ㐱捡㝢愹戹昲㥡慥㑥㈷㘵搲㜴愲ㄱ愴扣敥㤹敢愶改㌴ㅤ㤷㐹搳戱㐶㤰昲ㄶ㘵㉥戲㑡〷㔹ㄳ昴㜵㤰㌹攰㑡〷戹〳㕣㝤㈷挹㕤㈴㜷㤳摣㐳㜲㉦挹㝤㈰㈱㈵㑢慤㙣㐳〹㈳㍦㤷㕣昱ㅦ扦㕣㑢攴〳㈰攸ㄷ㕣㜱ㄵ收㕡收㜳ㄵ㤷㑤愵昹㡥㐶晤晣㈳晦㐲㉢ㄸ㘵〴㐹晤㠲慢慣㔲㜰愴㤱㈷昵㡢㌳慣㝣㠴㤱㈷昵㡢㌳慤㝣戸㤱㑢扦㜸ㄴ戵㔲㕣昷散㤴愶㕦㤴〰戹㌵㕤扦ㄸ㙣〴㈹㉦㘱㍥ㅦ㥡挴户ㅢ愱㌷㍥昸㉣〶㔷㝣晢㈴戸㝡ㄳ挹㔳㈴㑦㤳㍣㐳昲㉣挹㜳㈰㈱㈵㑢愵慣㑣挲㤸挳㈵㔳晣挷㙥㍡㈲㕦〰㠱㙦戹㘲㉡捣ㄷ㤹捦㔵㕣昶ㄴㄷ昵㌴㈶摡㌱㠷㑢愱㈲攸㘱〴㐹扥㕤㙥攵挵㐶㥥攴㕢㉥愰㑡昹㈲㈳㑦昲㉤搷㔶㐵㝥㤸㤱㡢㙦㕦㐳慤搴㌵㄰㜵㑡攳摢㙥㐰㙥㑤攷摢慥㐶㤰昲づ攷㤵搰㈴扥㝤ぢ㝡攳扥扤づ㕣昱敤ㄶ㜰昵㔶㤲户㐹晥㑡昲づ挹扢㈴敦㠱㠴㤴㉣㜵戲㌲〹敤昶㐶愸挰㝦晣㜶ㄴ㤱敦㠳挰户㕣昱ㄴ收摦㤸捦㔵㕣戶ㄴㄳ摢ㄸㄳ慤㙦㙦戳㠲晤㡤㈰挹户㕣攵㤴㠲慤㡤㍣挹户㕣〰ㄵ昹㝥㐶㥥攴㕢慥㡤㡡扣㤵㤱㡢㙦㜷愲㔶㡡敢㡥㥤搲昸戶㌹㤰㕢搳昹戶㤹ㄱ㈴扦〲㍡㝣ㅦ㌴攱㍦摥散散㕡换㠵㐷㌹㘹搸㝦搲㕤㄰ㄶ㜰㐹㜱敦㘶〷㕣㠷捣㍡㍢挰㡥㔵ㅣㅦて摡昴㔵㤷ㄳ㉦㝥昲㤳㐱昱搹〱搷㈲㍤㐳㕦㘶㐵㕦〱㔱つ㌳ㄹㅡ㌲㠲㤴㔷㍤㜳ㄵ搱搳攴㕤戸㥣㑣㥡㠲㐶㤰昲〶㘵㉥〲愶搳愴㌲㘹ちㄸ挱㔷㐹扦摤ㅥ收〲㈲晥㘳㍤〷摥㐱㔳攳㠲㥦㌸晦挷㙦㝤㔳戳㕣〸ぢ摥㠱㘸敦㥣捦昵扦慣捥捦㌸㌵攳㠲㥦㘷愸攷晣㙦㔱扢慤改㕡搹㌷㐶㤰昲〲㘲慥搴㜹㥡㍣攷㝦㤹㐹搳ㄷ㐶㤰昲㕥㕦慥戳愵搳昴㔹㈶㑤㥦ㅡ㐱昲敢㜲挳㍦㐰ㄳ晥攳晢挱慥昳㔵搰㌸晦㘳㤴㠸捦㡢㕢搲昹㕣㉤摢㍢攷㜳㠹㙤敦㥣捦㌵戵㑥慣㥥㑣搹㍣攷㝦㤴挹搰て㡤㈰攵戵戸㕣㝢㤳攱㜳㝦搴㈴㍥㝣ㄶ㠰㉢挳㘷ㅢ㜰昵〱㈴㙤㐹づ㈴㘹㐷搲㥥愴〳㐸㈸㙣搷攵㔴㔳慢㉢捥㐱ㄵ挳㕣㤲ㄳ㔷㜶㘴㤱㑥㈰ㄸ㐷戹㈲㈷捣㠳㤹捦㔵㕣㐱㤳挶扤挵昸搷㡥愳㕣㔵ㄳ挱㕢㐶㤰㌴㡥㜲挱㑤攴㝦㌱昲愴㜱㤴㙢㜱㈲㝦搳挸㤳挶㔱㉥搳㠹晣つ㈳㤷㜱昴㄰搴㑡㜱昵慢㔳摣挹摥扣昸㝦㠰㑣摢挲㕦㌱㠲㤴㌷敡㜲愹㑣㥣摣〳㝡攳㑥收㝡㤹㌸戹㈷戸扡ㄷ㐹㙦㤲㍥㈴㝤㐹晡㤱昴〷〹㈹㔹㌰㘳㘵ㄲ慥㔱㕣㌸ㄳ㌷ㅥ㑥攴ㄱ㈰昰㉤搷捤㠴㌹㤰昹㕣挵挵㉦㌱昱㐹㘳愲昵㉤ㄷ挴㐴戰搱〸㤲㝣㝢㤸㤵㙦㌰昲㈴摦ㄶ㔹昹㝡㈳㑦昲㙤戱㤵㍦㘱攴攲摢愱愸㤵攲敡㔵愷㌴扥㝤ㄸ挸戴扥㕤㘷〴㈹㉦攴攵攲㤳愷挹ㅢ㍤ㅥ挸愴改㝥㈳㐸㜹捦㉤ㄷ慥㜶昷㥥㕢敥摦㡦搶挹摢散攸㡣㘰㌹扦㜱搰戰摣㘵㜳慤㐹㕥㘱㔶㈹摢昵ㅢ攱捤㤴戵戳愲戵㘳昰昶㔵扣㡦㜲㜲㠵昹搹攷㔱㜸㉢㉢摦攷㘲摦㝤愸㈵㈷摢㐵换挷搷攲㘵㠸つ捡㐷搵㘱㕦㘹㔹㍥㝥㘲㍣㠶摦㔷慥晥㉤㙣㄰挷ㄷ㈸昲戸㈶㠷〶㉣㙦扥㑤晢摤㠵㐷㈱㑥㝥戳㡤㙦㙢扣攷て晢愲愶ㅣ扥搰㜲敦戶㠷㍢攳搸扣摤昷戳㥡户扢攴愹晢㄰㕣㜷愱晥散挰㑦㔲㕢㉣㉣敢〹㐰㍡ㄳ㐱㜲戱搱㕦㝡㈲㐸㐸㑦〲㐷扥㈰㈴㈴㄰攴㐲㕥戲㔹晣ㅥ挹㜰摡ㅤ㥣㔷㔱ㄶ㥢改捣㡣㔶㥣㍡㌳㠶㕤㍢つ㘹慢㍤挲㕣㌷㤳㍥㌷㠵㍡愷㤲ㅣ〳ㄲ㔲㕣㍡㤳㍥戶ㅡ㌵攳㠵愳㉢捡攸攳㈰㔳㕣㔰ㄳ搱敤㐶搴〵㈲慣扣慡昱㔶㜰㥢ㄱ㜰挸〸愹〹㤶扤捡戰昹㍥㤰晣㥣㕣㌵搱ち㙥㌵㠲㝤〴捦挵㌹搱㝦㡢㘱敦㉢㙣㉥搷〹晢㘶挳㥥㈶㙣慥换〹晢㈶㥦ㄲ慥扤㜱慤㑥〴㌷晡搴攴攷攳ㄲ晦㤳攲扡ㅤ扢㡤ㄳ愱挵敥㙦昳敥㌸晢戱ㅣ㜵㍤戰ㄲ㠷㝦昶搸捦㡢㐳㈹㔰㑥ㄹ〸㝦㈷㔵㐹㙢㘲ㅣ愲㉣扣ㄱ戵㜰攳愰戸敥挶㔸〴扥㘸㔸ㄲ昸㘸㔵㠹攲攲㤴㥣收㔴㈰ぢ昸㔶ㅦ摦㉢㝤昲搴㔵昶㘴〱㝦搰㉢㜸戲搳㜸戲㠴愰捦㑡㍡㔹㡤㍤ㄹ捥挷㈳捣〵㈲〹㘵ㄵ㤱搵㈴㌵㈰㈱挵㌵㈲㜱挴㈵挶ㄱㄲ捡㌹㤰㈹慥ㅣ㠹攸㈲㈳戲愱攴㙡㤲〸㤶ㄹ㠱ㅢ㑡慥㉦〹晢て㠶㙤㐳挹㌵㈷ㄱ㉣㌵〲㌷㤴㕣㠵ㄲ昶㠵㠶敤㠶㤲敢㔲挲㕥㘲搸㙥㈸戹〰㈵散ぢ㝣㑡ㄸ㑡㉥㑡㠹㘰戱㑦㡤〹㈵ㄷ愸攸㘳捤㔰收愸昳㠰㐸つ攰ㄹ昴〶〳攸〵敦㉣戲㝣挱攳㤲㤲㍦㜸㘱慥㈷㠸㍦捦㈶昲㜷㈴昲㈲ㄸ挵㈵〵愹捤㤹愶㌶攲㑦扥挱㐵㜱愱㐱㐴愷ㅢ㤱昵㈷ㄷㅦ㐴戰搰〸㕣㝦㜲㌹㐲搸ぢっ摢晡昳ㅥ㉢㤸㙦〴慥㍦敦戵散㜹㠶敤晡昳㍥换㥥㙢搸慥㍦戹㜰㈱摡敢㝤㑡攸㑦㉥㘶㠸㈰收㔳㘳晣挹㠵つ㥦㍦㙢㠱㐸昵攷挵昴㐶愲㍦㤷㤳攵昳㈷㤷㈲ㄲ晣戹ㄱっ昱攷㘵㐴慥㈰戹ㅣ㈴愴戸㡣㈰戵㌹捤搴㐶晣㜹㈵㘴㡡㡢ぢ㈲㥡㘹㐴搶㥦㑦㔹挱愹㐶攰晡㤳㑢㄰㠲㉦㌷㙣敢捦㘷慣㈰㙡〴慥㍦戹㔰㈱昸㌲挳㜶晤挹愵ぢ㘱㤷ㅡ戶敢㑦㉥㔶〸㝢㠶㑦〹晤挹〵っㄱ㐴㝣㙡㡣㍦戹㤸攱昳攷㜴㈰㔲晤㜹㌳扤㤱攸捦㕢挹昲昹㤳换て〹晥攴扡㠱昸昳㌶㈲㙦㈷昹㈳㐸㐸㜱改㐰㙡㜳慣愹㡤昸㜳つ㘴㡡ぢち㈲㥡㙡㐴搶㥦㕣㘴㄰挱ㄴ㈳㜰晤挹㘵〷㘱㑦㌶㙣敢㑦㉥㐵㠸㘰㤲ㄱ戸晥攴攲㠴戰㈷ㅡ戶敢㑦㉥㔷〸㝢㠲㘱扢晥摣㙥搹攳㝤㑡攸㑦㉥㕡〸㝥㥣㑦㡤昱㈷ㄷ㌰㝣晥ㅣ〳㐴慡㍦搷搲ㅢ㠹晥㝣㠸㉣㥦㍦戹攴攰昷愷晡捣㈸㜶ㅥ〶㌲㜵戰ㅥ㙥㑦ㄴ昰て搶㡦㔲㉢慦搰摥搵昹昱愴ㄳ敤戲㈷㤲㘱ㅡ㐰〵〰㉤㜰搶㈳㤱㝡愲挱㘹㑦戴ㄱ㔸攷㐹㤰挴慢挲㈶㜰晣㔶昱戶㕡慣戲㈷攳㝤愰㥣散㘹㈴㔲㑦㌶㈰敤挹㥥愵搶㐴慢㥥㈷换攷扥㤶挸晢㑦ㄴ收㝤㤸㌴挷ㄷ㠸㝣㤱攴㈵㤰㤰攲慤㤸〴戳〷捥ㄵ㥦㐹扣〲慥攲つ㥡㠸㡡㡣挸㌶㐷摥戴㠹攰㌰㈳戰敤㡥㌷㜲㈲㈸㌴〲户㥤昲搶㑥搸㠷ㅡ戶摢ㅣ摢㕢昶㈱㠶敤㌶㐷摥晥〹扡扢㘱扢捤戱愳㘵㜷昳㈹㘱㜳攴扤㥦攰扢晡搴㤸收挸晢㐰昱敦㕢㐸昸㘷ㄲ㥤㠱㑤㙤㤸㕢㠱㜲摥〶㐹㥣㐹晣㤵㠵㝤摥攵㝤㥣扦㜱㠶㜹〳㈶摥㝤㤷挸昷㐸戶㠱㠴ㄴ敦挱愴㙥〷㥡扡㐹㘷㝦ㅦ㕣挵㍢㌳ㄱㅤ㘰㐴搶扢扤慤愰㡤ㄱ戸㑥攴晤㥢攰昷㌷㙣敢㜴摥搳㠹愰戵ㄱ戸摥攵㕤㥥戰昷㌳㙣搷扢扣敦ㄳ㜶㉢挳㜶扤换㍢㍤㘱敦敢㔳㐲敦昲敥㑦〴晢昸搴ㄸ敦昲㑥搰搷搹㕢〰㤱敡搳㑦〰㑡敡散㥦㤱攵昳㈷敦摤晣晥っ㜲㘶扤挷ㄳ㝥㠵捥戴㤷㕦㤵摣㠵昳㈸捥搷愹㐳晦ぢ〹捥ㅥ昹㔱㥣㜱㡢摤㡤㡤摤㐷㠰㥢㥦攳愸愹㔶搰挸〸〶㡡㐰㈹捥捣愵㐴㐳㈳ㄸ〴㠱晥㌷戸〵㥣㤸昳㌷慢ㅡ扣㥡愳昰戳㌶㍢㜲㙥捡摢㤱㌳㉢敦昳㐰㌱捥㔵㥣㤳ㅢ㔰㥣挳搲㙡晤㌵㠸攲搴㔵慡昴つㄲ昱㉡㜱敡㈹㤸㙦㈹收㡣㔳㌰晦昱㘳㌸扢㤴㑡〴㤳慡捤ㄹ愷〸昲㤲慡捤㔹愸〸㜲晤搵晥ㄱ摣㠲㌹㈰搹慢捤㤹㥢㔴改㈷㈴ㄴ㈷㙤㔲㈵敥っ㠹㔷㥢ㄳ㌴㌹挱㑦摦戸㈳㡣昵㈴㈷㙤㈲昸搱〸慣㈷㝦㙦〵㍦ㄸ㠱㜸㌲て㑡ぢ捥㠵㈸㝢㤵㌸昹㤱㉡〵㠱㔷换㤱㤳㉡㌹晥㉡㜱㡥㈳㘷晥㌶愹㑡㥣昷㠸攰㥢愴㉡㕤㙥〵㕦晢慢挴㜷摢ㄷ㜰㉡㤴扤㑡㌷〳㈱㔵㙡挸㉡㜱敡㈰㔵㙡攴慦ㄲ愷〹㜲收㉦㤲慡挴愹㠳〸晥㤵㔴㈵㑥㈷㐴戰换㕦愵㌰慢挴搹㐴昶㉡慤〵㐲慡搴㤴㔵攲搵㔷慡搴捣㕦㈵㕥㍤〵搳㥣ㄸ㕥㌸〵搳挲㡦攱㠵㑦㌰㉤㠹攱昵㑥㌰晢昸㌱扣㕥〹㘶㕦㘲㜸愹ㄲ㑣㉢㍦㠶㤷㈵㌱收愳㈴昳㜹愹ㄲ挱㠷㐹收昳昲㈵㠲ㅤ㝥昳摢㐰㘹〱慦㕥搹捤攷㐰㉦㔵㍡㠰㔵攲昸㉥㔵㙡敢慦ㄲ挷㜲㌹挱昶愴㉡㜱㝣ㄷ挱戶愴㉡㜱捣ㄷ挱㝢晥㉡㜵㘰㤵㌸攴㘷慦ㄲ挷㐹愹搲㐱慣ㄲ㠷㐸愹㔲㐷㝦㤵㘴扣攲愸搲〹㕣㝢㠴㌹㙥挹搵攷㘰㜰㜵㘷㤰挶㌹〵ㅣ㜷㡥〵㈴㘷扥㉡㍤愵散㤴㔳扥㈹挸㙢搷㍡敦戸挱㡤慥摥昶攷昷㉦摤㝣攲挰㡦扥㕦戹㜲昳〷㤷扥昸晤㘳㌳〶㍥㝢昳捤㑦㡤扥攱挵昷㥢㤵摦㤸昳攰㌷㘳㙥㍣愳㜸搶ㄹ㜳捡愷㜶ㅢ㜱挶戴搳㈶ㄶ㑦㘸摡㍤㌷户㐱㠳捥捤㥦㙢搵㈵㝣昶㥣㜵㙡攳㤶㝤慢㤵っ㔴㌸㠱敥㘲敡挲㉡㠴㌹㘰㐹㕤扡戲㉥摤愴㉥㑡挶㉢㐲扢ㅢ㈸搲昸戲愵㠵ㅥ㐲攸愱〲㉤攰戸昳慢㔶㕢〶㉡搶愵搰搴㐵慡捤〱㑢慡㝤ㄸ敢㔲攴搶㠵〳捥慦㕡ㄷㄹ愱㔸㤷㘲㥣㠹㠷搴㠵㈳㤵搴愵〷ㄲ扡㈷〸挲挹㤱收㔷慤㡢っ㑤愸㠲敥㠵㌳昱㤰扡㜰㠸㤲扡昴㐶㐲昷〱㐱㕤㌸挴晣慡㜵㤱㌱〹㔵搰㝤㜱㈶ㅥ㔲ㄷ㡥㑤㔲㤷㝥㐸攸晥㈰㡤㜳㤴っ㑤㐰㈴昶〸づ㔱〲㍤㥣搰㈳㕣愸㡣㔰㠴づ㐴摥ㅥ㘱㡥㔴〲㍤㤲搰㐱㉥㔴〶㉡㐲〷晢愱ㅣ戰〴㕡㐲攸㄰㠱ㄶ㜰挰昹㔵㥤㈱㈳ㄴ敢㌲ㄴ㘷攲挱㉡㠴㌹㔲㐹㕤㠶㈱愱㡦〲㐱㘰㌸搲晣慡㜵㤱愱〹愷搷挳㜱㈶ㅥ㔲ㄷづ㔱㔲㤷ㄱ㐸攸㤱㈰㜸㕣㘰㐷㈸挵㐱㐹〶挵㠷捣愰㌸〴攵㌸戳攴㐰㈵㠲〷㡤㈰っ㠱㍥ㅡ摣㌰㠷ㄴ㙡㙣㥣愷㌸㡥〸敡㠱愴攲ㅣ㕢㐴㜰扦扦昸㌸ㄶ户挳㡣攲挸㈲㤸晢㤲ち㜳戴ㄱ挱扤晥挲ㄳ㔹㤸攳㠲㌹㌷〷〳㐱摤㥤㔴㥣〳㠴〸敥昲ㄷ㥦挲攲散捡愶㌸晢慦愰敥㐸㉡捥㍥㉤㠲㌵晥攲挷戲㌸㝢㥦㈹捥㉥㈷愸㍦㈶ㄵ㘷㌷ㄴ挱敤晥攲挷戳㌸㍢㡣㈹捥㕥㈲愸㔵㐹挵搹㜳㐴㜰慢扦昸㐹攰㉡㜶ㄷㄱ摤㥣㔴㠶㕤㐸〴㌷昹换㥣〲㙥搸昶㈶挵づ㈴㤸ㅢ㤲ち戳㔳㠹攰㝡㝦攱㔲ㄶ戶晤㑢戱㑢〹㘶㘵㔲㘱㜶㌳ㄱ㕣敢㉦㕣捥挲散㄰挶㔸昶〲㐱㕤㥤㔴㥣㍤㐳〴㔷昹㡢㔷戰㌸摢戰㈹捥㠶㉢愸㉢㤲㡡戳㌱㡢攰㜲㝦昱㑡㜰ㄵㅢ慡㕣慦慢㤸㘳扢㤳㕣㌵㜳㙣㐸㤲慢㘱㡥敤㐲㜲戳㤹㘳㤸㈵㌷㠷㌹㐶㑤㜲戵捣㌱〸㤲慢㘳㡥敥㤵㕣㡣㌹晡㑢㜲昵捣搱〱㤲㥢换ㅣ敤㤱摣㍣收㔸㍤挹捤㘷㑥慡挷㥥㘵㝢㈴搲㜸戹ㅤ㐵攴㉥㌴〹㘶㤴㔴㤷㕣摢㠳㤰づ㈸愹㌶戹㘷昸戱㔲㝤㜲捦昴㜳挵っ㜲捦昲㜳挵ㅣ㜲ㄷ昹戹㘲ㄶ戹〹㌵ㄳ昳挸戵つぢ改㠰ㄲ㌳挹戵㉤㐶戸㘲㉥戹攷昸昵㡡搹攴㥥敢攳㠶㘹㈸挳慤捦㐳㠲㕦㜱戲昹昳摤㍣捤㄰昹㘲㌷㑦〳㈴㝦㠱㥢㘷搵㈵扦挴捤昳㤴㤲扦搰捤昳㘴㤲㕦㉡昹㈰㑦㤳攵搷ㄷ扤㠷㔶昹慣㔴ㄵ㝦捤㠶㡦慦㐲㔵㐷㔵搷㔷挹㑢㕤㥣㉡晥㄰㕥㜵㔳昳㑢㈴摤攳㤸㘶㜱㑥ㅣ摢㈴捥㤲㌲晢戹㍦㘳ㄶ㤹㔱ㄹ㈵愴扢愷戴㘵戲㐴昰愸㌸敢ㅥ攸㤰㜹㍢扣慤㈰㌷愸攷慢㍤〶收㉢ㄶ搰㝦㠰㌷㌴ㄲ捡㤷㘲㔶搱晢㜴㤵㕥ㄶ㐷㜸㈹㐱㌰ㅥ㠲戸㈸㡥昰㔲㠲㘰㠴〴㜱㜱ㅣ攱愵〴挱㤸〹攲㤲㌸挲㑢〹㠲㔱ㄴ挴昲㌸挲㑢〹㠲㜱ㄵ挴愵㜱㠴㤷㈲㈲㐸㈳昷挰㌱散㙡㝢戹㘰㜱ㄹ捥愰攸ㅦ昱攷ち收攸ぢ挹㕤捥ㅣ敤㤶摣ㄵ捣搱㐶挹㕤挹ㅣ敤㤱摣㔵捣戱敥㤲扢㥡㌹㔱㡣㝡改㙢㤰攳㠲ㄳ㍦㑡㑥㐰敥戵㝥慥㥣㠸摣㤵㝥慥㥣㤰摣敢晣㕣㌹㌱戹搷晢戹㔲〱㜲㙦昰㜳愵㈲攴摥攸攳㠶㔹㈱改㔷㌷㈱愱㙦㈶戹〵㈴ㄴ㘶㥤㐴㜰㉢㜹慢㐸㙥ㄳ〱慢㈵㠲摢挹晢㈳挹㙡ㄱ戰㘶㈲㔸㐳摥ㅤ㈴㜷㡡㠰㤵ㄳ挱㕤攴摤㑤㜲㡦〸㔸㍦ㄱ摣㑢摥㝤㈴㝦ㄲ〱慢㈸㠲晢挹㝢㠰㘴㉤〵㐱搶昲愰捣扤㐸㍡㌶扢ㄲ㝦㘷挹愹㤲㕦㐸㙡㕣攵㝦㤳㔳㔰扡㜹敡㌰搰㡣愵扡㈷㐰㐳㉥㡢戴挰㑤挶挷㠳㠶㐶挴〱攴攷づ〶㡡摢昷昹㐱つ摢㘶㌶㠵㘷㜰〷㠳㍤㐳戹㈳㠱昳㈰ㅣ㤴㡢㌷㙡改㠷攸㉦㥥㐴昹㤲㤲㔷㡣㌲ㅤ改慣㈳㜸㉡挰て㝢㘰㉦改㠲搹ㅡ〴晣〸㑢㑣㈹㤹㌴攲愸㈹晡㔱て敦㈵㕤㍣㥢㡢攰ㅦ㐳㐲㙡昲戸〷昶㤲㉥㤸捤㑡挰㑦㄰捣㥡慣昷挰㕥搲〵戳昹〹㜸〳ㄲ戶㈶ㅢ㍤扣㤷㜴昱㙣㥦挴㙢晡㐴㙦昲㠰㕥搲〵戲つぢ㤰晥搰㑦㝢㐰㉦改〲搹捥〵㐸㕦攸㘷㍤愰㤷㜴㠱散〱〲愴ㄳ昴昳ㅥ搰㑢扡㐰昶ㄲ〱搲〱晡〵て攸㈵㕤㈰㝢㤲〰㘹扣㝥挹〳㝡㐹ㄷ挸㍥㈶㐰戱晡ㄵて攸㈵㕤㈰晢愱〰挵敡㔷㍤愰㤷㜴㠱散慢〲ㄴ慢㕦昷㠰㕥搲〵戲ㄷㄳ攸㙣〶㤱搰扦攱㠱扤愴ぢ㘶㙦ㄷ昰㥢〴㌳昴㝦昱挰㕥搲〵㜳㔴㄰昰㕢㐸搸搰㙦昱昰㕥搲挵㜳搸㤰㉡㡢ㄳ摥昶㠰㕥搲〵㜲㘸ㄱ愰㌸攱ㅤて攸㈵㕤㈰㠷ㅦ〱㡡ㄳ摥昳㠰㕥㔲㠰〵散㜷扣〴㘱愵挵㍤ち搸愳ㄲ㌹散㌳㠹ㅣ㜶㡣㐴づ㕢㝦㈲㘷㘳ち㠷つ㌹ㄱ挳ㄶ㥢挸㘱搳㑣攴戰つ㈶㜲搸搸ㄲ㌹㙣㔵㠹ㅣ㌶㥦㐴づ摢㐹㈲㠷つ㈲㤱挳愸㈷㜲ㄸ摡㐴づ㠳㤷挸㘱㤴ㄲ㌹っ㐷㈲㠷㝥㑦攰㌴晣㍦㜰㍥〰㉦</t>
    <phoneticPr fontId="6" type="noConversion"/>
  </si>
  <si>
    <t>CB_Block_7.0.0.0:5</t>
    <phoneticPr fontId="6" type="noConversion"/>
  </si>
  <si>
    <t>㜸〱敤㝤〷㜸㔴㐵ㄷ㜶㈶㘵挹㉣㈵㑢㔳㐴㐵㐰㤰㉡ㄲ㍡㈸㈵㠴㈲㑡㤳愶㘲〹㑢戲㠱㐰ち㈴愱搹㐰〵㝢攵戳㡢㘲㉦㔸挰㠲㘲愳〸㘲敦扤愳㘲㙦昸搹㉢晦晢㥥㍢戳昷敥摤扢㈱昲挹晦昸㍦捦㝦㌵㠷㤹㜳摥㌹㜳收㥣戹㌳昷捥捣敥愶愹戴戴戴敤戸昸㉦慦㑣㈶昶ㅡ扦愰慡㍡㔶搶㈵扦愲戴㌴㔶㔸㕤㔲㔱㕥搵㈵慦戲㌲扡㘰㘴㐹㔵㜵〶〰愱㠲ㄲ挸慢戲ち慡㑡㡥㡢㘵ㄷ捣㡤㔵㔶〱㤴㤵㤶㤶㥤慤搳㈱摦挳晣㐵㙣㐶戳㤴捥㈴〱㉡㑤㠷㐸敡㤰㘴㤳㘸㤲㌰㐹㕤㤲㝡㈴昵㐹ㅡ㤰攴㤰㐴㐸ㅡ㤲㌴㈲㘹㑣搲㠴愴㈹挹㙥㈴扢㤳㌴㈳㘱晤扡㌹挹㥥㈰昵昶〲㤹㤰㍦㜸捣搴ㄹ㘸捤昸敡㡡捡㔸攷㤶㤳ㅣ㥢晢攷收㜶挹敤搲愳㝢户敥㕤扡㜶㙥㤹㍦愷戴㝡㑥㘵慣㝦㜹㙣㑥㜵㘵戴戴㜳换戱㜳愶㤶㤶ㄴㅥㅡ㕢㌰愱㘲㘶慣扣㝦㙣㙡搷敥㔳愳㍤晡攴昶攸搹戳戸㙦摦㍥昵昶㠶收搱昹㠳挷㔶挶㡡慢晥㈹㥤㉤愸㜳㑣晥攰㉥愳㘳搵晦㤴捥㝤愰ㄳ㉡㠷㔴㤴㐵㑢捡晦㈱愵㔹㡣㘹捦㈱戱挲ㄲ〶㍦ㄶ慢㉣㈹㥦搶〵㘶㈷㌸ㅡ戹摥㕤昲慡慡收㤴捤㘲㍦捡㡦㤵㤶㡥㡢ㄵ㑢搰换㠶㔴㔵㡦㡤㔶㤶㔵搵㉢愳晦㘲㤵戱昲挲㔸㔵㠳戲愱昳ぢ㘳愵〶㔸㤵㕤㌶㈹㕡㌹㍡㕡ㄶ换㘴㈲愷捣㠹攱㠸愲㔸㜹㜵㐹昵㠲晡㘵ㄳ慢㘲攳愲攵搳㘲㠴㘴㤵つ㥦㔳㔲愴㌲㌳昱㝦㕡㐶扢㈰换㈴㔰戰愷㉣㝦㝡戴戲㕡㜲っ㘱㙥㄰搶搳㕤愴ㄵ〹㜶戱㑢戵昴㤵㘲捣挶㤷㤴ㅤㅡ慢㉣㡦㤵戲ㄲ㐶戲㤳て㈴づ㜲攲㄰昷㤴㙤づ愳愴敡㥡㥢㡦㙤㘱㉤愱㤶㈰晤㈶㔴㤶愰㤹㜳㑡愳㤵㥤㐷㤵㤴昷敦搶扤㙦昷慥㝤扡㜶敤㍣戲㘴㘶慣戴㈴㔶㔵摤扦㕢㡦敥㝤㜲扢昶敡搵愵㔷敦捥愳愲昳㤱敦摤慢㑦㡦慥㕤㜵㉢㤴搷慤愹㘹㕦㤰㡣㈱戹戹扡つ㔹㙤㐱㔴收㕢戸昹扤㔵昲〶㑣㉦㠸愶ㄷ㑣㑤㉦㈸㑣㉦㈸㑡㉦㠸愵ㄷㄴ愷ㄷ㑣㑢㉦㤸㥥㕥㔰㤲㕥㌰㈳扤㘰㈶㌰昶捡慥㔳㈷摤㕣捦晤㝡改搳㤳㝥晤㘸昴慡戶愷摤㝦收㠷敤㝡㘵昱㝥慦㤵㙢攱㈳㐴搷搳㌹ㅡ㌰戰昹㜳慡慡㉢捡ㄸ搹㝦戶㠷愴㤹ㅥ愲摡〶挵挶改㈲㡥㐵晦㘳〷搹搷愷㥦ㅤ㘴捣慣㙡搳㐱㥣㉡晥㤱㍥愲㜴㍢戸㕡户〷〹㜵〰愹㤳㌷慤㘵晢㈳㝢㜵搰ㅤ挹敥〴愲搴㉢〸㌴㠳晤挸昲㘱㥤㥥昸愰晢挸㡢攷㜴㉣㌸㝦昳攰㤹㡡〳㌲㈳愵昴晥㐴㜷〱〹ㅤ〰㤲㉤㑡㜲㝢㜴搰㕤挹捦〵㔱敡㌹愳愵搳㕢㌹ㄷ㕣戸晢昹㈳捥换㤹㔹攷扣㤲㜹昷㈸㡥攸㌲㌵㜴㐷愲挳攰㔸㜵㜴散搰㜱ㄳ愴戳㜶敤搲户㠷愷愳㈲摢㔳㝡㈸ㄲ㝤㜵て敡敥〹ㄲ敡〵㤲㍥愲㡦敥㑤㑥ㅦ㄰愵ㅥ㌷戵扤愹㠶捤㍣㘸敦戴㐳㙦慢㍣攸晣敦捥㍢攳㤵㉣㑥ㅤ摤㝤摥つㅣ㝡㠶㘱戰㉦㡣㔶㔵㥢扥挵㜲晦㙣㘷摡昱㘸㌳慣戲㜰搷㡦㌶愸攴ㅦ改㐹扡ㅦ扤㝦㈰㐸攸㈰㤰㙣っ㌶㐳晡攵收昶搳晤挹ㅦ〰愲搴〶ㄳ㤵㍤㙥扡攰㤵捣摢挷攷㕦㜸捥ㄷ户敡㥣户ㅡ㉢づ敢昴戰ㅥ㐴㤲〷ㄲㅡっ㘲㤴昴敡愷昳挹ㅦ〲愲搴㐳㐶㐹戳〷㉥㍥攸㤱慤㜷㡣扥戶㐷扢ㅦ摥㙢昴攲扥㡡捦〲㑥㜷ㅣ㐶昴㜰㤰搰挱㈰㑥㥦敥搳㐱㡦㈰晢㄰㄰愵㔶ㅢ㈵〷攵㍥晥晥敡㑢捡㠶摥㌶㘵攸ㅢ㐷㑤扡㝦㥣攲戳㠴㔸㌲㤲攰㔱㈰愱搱㘴㐹㜳㝡昷搳㘳挸ㅥぢ愲搴㑡愳㘳捣愷㕢攷㜶摢搸㙣挸㜹㠳㥡扤昹昰㤲㈹㙤ㄴ㐷㐲挷㤰㜱㐴㡦〷〹㑤〰㌱昷㐵捦づ㝡㈲昹㤳㐰㤴扡搵㘸㜹攴挷㝢㤶㍤㝤㜳晦㔱㘷敥扤戶敥晡愶㙦㤷㉢㍥换挸㝤㜱〴ㄲ㝤㜶㜰㕦昴攸搹扢㘷㙥㡦摣㥥㝤㝢昷散〳㥡敢摥㈶㐷戲慡挹㈰愱愳愸㜰㐴㙥㔷㝤㌴㔹挷㠰㈸㜵㥤愹㝤攵挶摥ㄷㅣ晡攴戴扣㉢慡〷㍥㜷捦ㅦ换收㈹㍥㐴㐹敤〵㐸晣㉦㤳挸ㄴ㤴搷㔱㤰搰㔴㄰㑣㈲㕤㜵㈱㔹㐵㈰㑡㕤㘹敡扦昱愵挵敦扤㜴㡣ㅡ戴攴㥤慦昳㍦㝣㜷攱敢㡡捦㙦㔲㝦㌱ㄲ晦㑢晤搳㔸搹㜴㤰㔰〹㐸㝡㝥慥㥥㐱づ㘷㈲愵㉥㌲搵户敤晣昰戸て敥摢㝢昴㥡慦㍥扦昳愸扣㔹㘱挵㈷㐷愹扥っ㠹㡥㐹捥敦㥥㜲㔴㉡愷昲ち㤰搰㉣慡ㄸ㤱摢㔷捦㈶慢ㄲ㐴愹㜳㑤㝤㉢搲户晣㜹㝥愷㠲㘱敢戲捥摥晣改㠸㜷㤶㉡㍥愴㑡户慢㈶㜸づ㐸㘸㉥㠸戹〱扡昷搳昳挸㥦て愲搴改㐶挹敢㉦つㅣ昴搸㙢㙡昸挳㍦㉥捤晣昹㥥扢づ㔷㝣挸ㄵ㈵挷ㄱ㝣㍣㐸攸〴戲愴敦攲㈶㍡㤱散㤳㐰㤴㍡搹攸㘸㜹攲搹㝡晦戲㔹㠷摣㜴挹昴攷㡥晢慢挹㜰挵㘷㘴㘹昸㈲㈴晥ㄷ扦㥦㡣昲晡ㄴ㤰搰愹㈰改㐳㝡敢挵攴㉣〱㔱敡㌸㔳晤㠲ㅢ㍥㜹㈹搴攱昲㐳捦ㅦ搹昱搶㉢搲〶㉤㔰㝣㍡㤷㈶㥣㑥昰ㄹ㈰愱㌳㐱㌲㈶㜶换搵㘷㤱㜵㌶㠸㔲搵愶晣攳㥢愷㜷晣扥㕦昴㤰㈵㑤ㅢ扥㝥攲ㅢ〷ㅦ慦昸㘰㉦收㥦㡢挴晦㘲晥㜹慣散㝣㤰搰〵㈰改㐳㝡攸ぢ挹㔹ち愲㔴㤹愹㝥㔸㤳㈶㤵挷愹㉦㐷摦戸收昷㜳昷㑤㍦攵㉣挵㔷ち愹晥㈲㈴晡敥愸摢昴攸搵戳㐷敦扥摤㝡昷敤摢慢㙢㙦摣挱敥㑤㝢㌱敢扡〴㈴㜴㈹㐸晡搴㙥晡㌲㜲㉥〷㔱慡搸搴㝥㘷扢㑦扥扦晥挲摥㐳㑦扥扦攸敡㘹捦㘷摣愴㜶㠳㔸㥣㜷㈵挱换㐰㐲㔷㠱㤸㑥搴戵㥦扥㥡晣攵㈰㑡㑤㌱㑡挶摦㜷㘴挷戵愱晣搱晦㤹㍤昲㈲㌵㍤敢〳挵㜷㈱㔱㜲㉤挱搷㠱㠴慥㈷㑢㍡㔱㥦㝥晡〶戲㙦〴㔱㙡戲搱昱捣慣㉤㉦㍤㝥攱挰愱攷㑦搸晢㤴て昶㌹攲㐱搵㡣〵㠸扢㤹攴ㄶ㤰搰慤㈰挶㄰㈸㔹㐱晥㙤㈰㑡㑤㌰㑡㍡㙥㙥戱戸攱㕤〳㠷㕣昳晣〱㙤扦晡敥捤㌱㡡慦㘲攲换㍢㤰搸攱昸搷户㙢㕦㍣挲昶改搹慤㙦㥦敥㍤扡昵㜲㕤㜹㈷慢㕡〹ㄲ㕡〵㤲㍥愲㤷扥㡢㥣扢㐱㤴ㅡ㘵㉡捦㍡昶㠷㉦挶㝦搹㈹晦扡㉦㕥摥㝢敡㡢攷捣㔵㝣〵㤴ㄶ摣㑢昰㙡㤰搰㝤㈰愶〵㍤晡改晢挹㕦〳愲搴㜰愳㘴敢晣㑤慢㥢摤㜲攳戰敢㘷慣㔴㑦ㅥ昳摥㜴戵㈷挴愲攴㐱㠲ㅦ〲〹㍤㑣㤶戸ㄲ㍡ㅥ㈱㝢㉤㠸㔲㜹㐶㐷户㥢㉥戸㜳挵敤ぢ㐷㍥㌸㜱搵慣挸㜵㤳㝡搶㕢て昱㘱收挱㝥㐸㘵㜴ㅥ㕥㤵摣户戰㙥㕤扡昲扦ㅤ扦㝥攲敤戳戸㘷㜱敦攲摣摣愲㥥㕤愳摤愳㔹慤愰戶戶敦㌹ㅣ㥢敡ㄵㅦ㕥㔲㕥㔴㌱㑦㥥㙢昷ㅡㅣ挵㌳㜶晣㍤愸㤳㤱つ慥㤸㔳㕥㔴戵㘷戰㜰㝣㜵戴㍡搶摣㉦㜳㤵㈴ㄵㅢ㡦搷挲㔸㤵搴搷挲㕦㙣㔲戴㜴㑥㉣㙦㝥㠹㈳摥摢㈷挶㑢㘱挵搴搴搲㘱㤵戱搹㜱㘹㤲㐵㜹㔸戵㤸㉢扡㤳㕡改㠸ㅣ扢㕡收㑦慦愸㡡㤵㡢㜹㥤捡挶㤶ㄴ捥㡣㔵㡥㡦㜱捤㈳㔶㈴㑤㙤㑡㤱㜹㌳敤㌴愶ㅣつ挵扢㘶㔱㙢㉦户㜸攸晣敡㔸㜹㔱慣〸昶捥㡡㔵㔶㉦㤸㄰㥤㕡ㅡ摢㉤〱攲搴〹挱ㅥ〹散㘱ㄵ㠵㜳慡昲㉢捡慢㉢㉢㑡ㄳ㈵㜹㐵㜳愳㜸ㅢ㉥ㅡ㔵㔱ㄴ挳换㙣㈶慦㌴㤵㤶㤱愱㔴㕡挷愰攷㕥敡慤敡㈲㠱昰㠴㜸㙦挴扣㔹㘲户敢㌲づ慤㐳㉢㑡㘳敢㈱㑣㙦戳〳㘵愲㤷㙡㍡愴〶㝡摡挴〵㈲愲摢愷㐶㡢㡤昱挸敤㕡㜰㝡㝡㘳搳晡愱㜳戱㘲㜰㜰戴扣愸㌴㔶㔹攳昲㤶愲㐵㝡〳㐸搶〰摣捤㈹扤㈷㑦㠶昳搵㠲慣㜹㈵㐵搵搳㐳搳㘳㈵搳愶㜳搶挷ㄲ㔸㜶昶㝡㈶晣㤷摥〸㡥摥㐴昲ㄸ㐸㌸㥣ㄶ摡㑣㑣㈸慣ㅦ㜷昲㔹慤昱㙦慤㕥㤸ㄳ搶㈲搲㔱㑡换摡〷ㄶ慡慡戲捡昰捥㔳㤵㤱ㄱ搴捡㠳愳㔵搳慢搹㍤㙢ㄶ㔲摦ㄳ㈴㑦㠲㘴戵〱搹攱㔲〷㥦戴㌲戹愲㔳扦㙣㐸慣㌸㡡㜵㌴戹扢㔵㌴㑢㕥攰戳挰慤㉡搴㕣挳ㄹ㠱㝢㘵㝥〸㈹摣晣昵捡搸晢㘳昳慢㠷㐴慢愳㜵捡戰ㅡ㠴㈸㘹㠰㍡㐹㈹㈷挵㤲昵㠵㘷㑢㠷㑤づㅡ㈲㤲昴㘸愹㉢っ㐷ㄳ㙥ㅣ摣㉦㘹ㄹ㠶搶摣〸搸摥〲㡤〸昹㍢㝡攲慡づㄶ㥢㡡㠶挷捡㈷㉣㤸ㄵ慢㈲㍣㍢㔴愳㉢晤户㤷慣〰ㄴ㑥㥤㔸㕤㔲㕡搵〵㤶づ慦慣㤸㌳敢㥦搴㐳㕤晡㈹㄰㝢㘵昵㐴㉦慥㝤㥢攰慥戴㍡㜳ㄹ㥢㠲㠲戴㙣㙡㈳㐷敦㑢挲摥ち㘵摢昱㡦㕣晡㌹晣ㄳ慥㐹㤶搵ㄶ㠸扦戳〲㤶〵㝣扤戲㌱㠵㔳㈷㔴挶㘴㑤㉦㕢㌲昰㜶晤戲挳㉢㉡㘷㑥慤愸㤸挹〵愱〶㤲慢㥡ㅥ㡢㔵㜳㥤慣慥㔹ㄷ㤴昵㍦愵㌲㌲ㄲ㔶戴㍣ぢ㙡㕣㘱ぢ扤〴㤲昳挹㤹㡢㍥㔹㜶收挷昷摦戸昵㤱㘵㥦慥㕡ㄷ㝡ㄹ捣っ慣搹㠵㕥㐱愲捥㤸㤱㕤收㤷㔶捤㔷㥤搰㕣㉥㥡㍣搷晥愶㈷㥢㔷摥㤶扦愶搵㔹㘳㝦散搴昸㘸搵搱ち晣㙢㕥敤㔰扣㜶敢㑡㈱㈰晦㥦㤸㠰㥣㘹㘷㈷㠷搲㔰ㄸ㔷㥡㙡㡦挶㜲㜴搳慦㤳扣〱㤲搵ㄱ愴㌶㉢㘴㝣㠲㔴㔱㌵㔵ㄵ慡㈲ㄵ慢㔳㠶ㄵ戴㔱搳㉡晦晥戸搲〰〵㘵㜰㜰ㄴ搴戳㔹㔹㘰戴ㄹづ㌶ㄱ㥢〱㕡㐶慢晡㉥〳㌷㐶㘳㥢昳㡣㍡㜱摤晦昴㄰㠶戶㘳㘰㜵㐶戱㠴挱㉣挴慢㘶昷挱㑥㌸敡㥦ㅣ㕤晥㙦搷昷㑦㡤慥昴㠱扤㝡㉥㍢昱愹㉢㡦㔹㥡户攴换挳ㅥ晥㝤敦㑢昲㉣摦昹㜷换扡戰敥㠰愴っ㜶㝣㙦戱㤷㝥ㅢ愹㜰㡤挲㥡ち慡㑥㈸捥搱㔰㜳昴〹㝤㐴㠲㘷㈴昴㌰捤〱㐷敤㘹挷ㄳ晦㐰搳摣〸㤲㤶㙤昷㐷㌱づ㌶收〶敢㠲愴摣㘰㥦㈲愱㍦〳㔱㕤㐱㜸㤳搹㙢捣愲㥣㑥㥤㘷㕦㔰㐳换て〰㔴㕡捥愷ㅢ㝢改㉦㤱㐲换㙢㄰搶㈴㔳戹㈸ㅥ㙦戹㘶换㥤㈶搷㑤搵攴戰ㄱ㈴慤㌱昷㐰搹㔶㉣晦㌳㠸捡〶㡣㡦㘸㐸㈷㕥晡㔷攴昵㙦㈴扦㠳㘰昸㤱㌶攱㌹敢㑦㈷慢㝡攲㕦㜱搶㕦〴㔱㠳敡つ挲㈷ㅤ㉤ㄳㅥㄲ扣搴昶扦戶㙦攷〴㉡㤳㘰㉦㜰㤲㈷㐱敥㤸㠶㜵つ㌲搵〷攵㕣〷㜰愲㜱ㅣ昰㈳㤴〷㑥㉥㍦ㄸ㐱搲戲㜷㍦㤴慤攱㝤㉦㘱愵戹〹戰〹敦㝢昵㡡㠷㤵㤴㔶挷㉡攵㤱㍥愷ㄸ晦㌸㍢㜷㤲慦捦搷㤸捡㘸愱戳㈷搶愴㌸ㅦ㙦㌲搸㉡慣㕥攰扥摢㈵扤㐹㌹㉦ㅡ晦晦㝤昱㕦昷扥㈸㙦㡢〹敦㡣㌵扣㡦愱搳昸摥ㄸ㙢〶㝢㍡ㄱ㕦㤵〲㥦敥愴㑢㜵㠱收挴㑥㐶扣晦㔱㔴㜶㙤攲㜸㙦㈷㈴扡㙢敡昷㐸㜶昶攴㑥捡㐲㈹摦搹搶㐳昸晦摦㜸晤〷㍡㥣㌷摥晡ㄸ挶㜴〳㤲ㅣ㤲〸㐹㐳㄰昵つ〶愳〱ㄸ〲㉦㠳昳昸㜷㈱㥥搱㍦㤶㔷捥挶挴㌴㈱㘹ち攲ㄹ㘶㜷㐷㌶搴っ愴摥攷搷㉤晥㘴昵搹㥦慥戸昴攳昳慦挷㔳攰㠱㈸㉦攳敥ㅥ㉣搵㥣㠸㍤㐱㐶ㅦㅣ㉢挵搲挹㍦㜵㠲㈲慢㍦慡愹昹㘵て㥤愷ㄱ㐰扢㤵㡤㕦㔰㕥㌸扤戲愲ㅣ攷㔸昸づ㥡㔷㠸㈳〸㔵㉡ㅡ㉡ㅢ㔹㤱㍦愷㍡㔴㜶㜰〹晥愹㔷㌶㉥㌶㉢ㄶ慤捥挷搲ㄸ㕥㜰㐷㘲㍦㔱㕥㕦㐷ㄴ捤晦晢㡦愱晦摣敢慤散㑥㘱搵搱㝤挳㔵晥㕢搷㜹搱㌴敥敤㌲愴〲挷㔹㘲㜲㤲㠷㙥て㠵戰㔴昱㉦㝣㝦㑤搳㝢挱扡攵摦慤㌸戰敤㔵㉢户㥢㝦ㄷ愲ぢ捡愵て㐲攰㤲愷攱㝤㔰㈴㕣㤳㑣つ㐰戹昸㌴ㅣ㙡㐳户愱ㅢ㌸㔳昱㕢愹愶攲㌷㡤㈰㘹慦㜳㄰戴㜱㍡搶敤愱㐸㜷㈰改㐸搲㠹愴㌳㠸㝡搹摣㌸㤵㐰昱捦扤㜱扡㄰㜳〰㐹㔷㄰捦㡤搳㡤㍣摥㌸戸㔷昲㔰㐴敥㤵ㅥ㘴昶〴㔱昹㘰戱㙦愷改㕥挸愶㜴搰㘰㈲㤲㕥搶晢愲㐸㔸搷㈰㔳㐳㔰㉥敥㈰㑤〷㌹捥㔹㥦捡㌹敢㡣㈰㘹て㜷ㄸ㌴㜹㥥㑤㠷㈳㉢㑤ㄹ㑣㥤昹㈰㙡〴㔸摥㘷搳づㄳㅥ扥㌸慤挷㐵㌵㍣㥢ㅥ㡣ㄲ搲㉡ㄴ㡦㕦㝡ㄸ㜲㜸㌶慤㐱㔸㤳㑣ㅤ〲㑤㙥㤳摤㘷搳㔵愹㥡扣搲〸㤲㜶㥣戹搱㉣晤㘱ㅣ摢㌸㥥㘴〲挹㐴㤲㐹㈰敡㔶ㄴㅤ㠰㉥扣ㄵ㐸晥戹晤攱〸㘲㡥㈴㤹っ攲改て㐷㤳㘷晡挳㈸ㄴㄱ㈷ㅥ㑢㘶〱㠸ㅡ〳㤶搳ㅦ愶㈰㥢戲㍦㡣〶㉣戹㍦ㄴ愲㐸㔸搷㈰㔳㘳㔱捥㜵㡥摢ㅦ㉥㐹攵㥣㡢㡤㈰㘹㉢㝤ㅣ㌴㜹晡〳户搲愵㈹愵㙣㑡ㄹ㥢㌲ㄱ㉣㙦㝦搰㜵㍡挸摢㔹敡户戴〹㈸㈱慤捡㐶挲㕥㝡ㄶ㕢ㄵ搶㌵〸㙢㤲愹㐹㔰攴㌶搹敤て愷愵㙡昲ㄲ㈳㐸摡昷㍦ㄲ㥡㕡攱㑦㥦挰收㥤ち搸〰挴摥摡ㄹ晦㔷㥦〴戱㕥㐸戲〸挴ㄳ晢㔳㥣慣㥡っ慣㌸敢㔴㠲ㄶ㠳愸愳挱㤲㜷㤵㈵挸搹㑢ㅤ㠷㍡攲敦㉡㐷㠱㥤ㅣ昳㌳愹㔳搷㈰㔳挷愰㥣敢〰昷㕤㘵㤶㘹㘷搲㐲㔸㠵ㄱ㈴ㅤ㍤㤸〲㑤慤㘸挵㔲㥡㕣〶搸㠰㐰〷㕣〴戱扥㤸攴ㄲ㄰㡦〳㉥㜳戲㉡ち㈵攲㠰换〹扡〲㐴ㄵ㠲㈵づ戸ㄲ㌹㝢愹㈲搴ㄱ㜷挰㔴戰㤳ㅤ戰ㅣ昸戰慥㐱愶㡡㔰㉥挸〱㤳㑤㍢㤳ㅣ㜰愴ㄱ㈴㥤㝤㤸〶㑤慤㘸挵㉤㌴昹㜰挰〶〴㍡㘰〵挴晡㌶㤲摢㐱㍣づ戸搳挹慡改㔰㈲づ㔸㐹搰㉡㄰㌵〳㉣㜱挰㕤挸搹㑢㡤㐶ㅤ㜱〷㤴㠰㥤散㠰搵搴愹㙢㤰愹㤹㈸ㄷ攴㠰㈱愶㥤㐹づ挸㌷㠲愴搳ㄷ攵搰搴㡡㔶慣愵挹㜹㠰つ〸㜴挰㝡㠸昵〶㤲㐷㐱㍣づ搸攴㘴㔵〵㤴㠸〳ㅥ㈳㘸㌳㠸㥡つ㤶㌸攰㜱攴散愵晡愰㡥戸〳㘶㠱㥤散㠰愷愹㔳搷㈰㔳㥣慢㠳ㅣ搰挵戴㌳挹〱晢ㅢ㐱搲㜱㤰㙡㘸㤲㌹攱ㄵ摡晤㉡挹㙢㈴慦㤳扣〱愲摡愱攸〰㌸㘵㉢㤰晣㜳攷㠴户㠸㜹㥢攴ㅤ㄰㡦㔳摥㐳㌶昴㍥㠸晦攱㝡づ捡㡢㤷戶戰搴〷㈰㙡ㅥ㔸捥〴昱㈱戲㈹㈷㠸戹㠰㈵㝢敡㘳ㄴ〹敢ㅡ㘴㙡㍥捡戹㥥㜲㈷㠸㈶愹㍣搵搸〸㤲捥扣ㅣ〷㑤攲愹㙦㘸晢户㈴摢㐸扥㈳昹㉦㠸慡㙦㍣戵ㄶ㐸晥戹㥥晡㠱㤸ㅦ㐹㝥〲昱㜸敡ㄷ昲捣散㜹㍣㡡㠸㜳㝥㈳昳㜷㄰㜵㈲㔸㡥㜳晥㐰㌶愵㜳㑥〰㉣搹㌹摢㔱㈴慣㙢㤰愹㤳㔰㉥挸㌹扦晤㤹㘲搵攷㔷㈳㐸㍡捣㜳㌲㌴戵愲ㄵ搹改㌰晢㘷挰搸㘵挰㐸扣㜴ㄸ㘲㕤㤷愴ㅥ㠸挷ㄱつ㥣慣㍡〵〵㕡攳㑦攷㠰愱㜹㌸㕦㉤㐶㔶敥愳㠶挸搹㑢㝤㠳㍡攲昷搱愹㘰㈷㍢愰㈹昰㘱㕤㠳㑣㉤㐱㌹搷〱敥㔴戲㌵㤵〳㍥㌲㠲愴攳㐴愷㐳㤳昴㡥ㄶ戴㝢ㅦ㤲㤶㈴慤㐸㕡㠳愸㜷㡤㔳昶〳㤲㝦㙥敦㘸㐳㑣㕢㤲晤㐰㍣㑥㘹㡦㙣愸〳㐸攲㝤愴搴ㄹ㈸摦ㅡ㝦扡㈳㠴扡ㄳ㠸㍡ぢ㔹愷慢㜴㐶㌶㘵㔷㌹㤳愵㤲ㅥ扣て㐰㤱戰慥㐱愶捥㐶㌹搷㔳敥㝤昴㔴㉡㑦㍤㘹〴㐹〷愷捥㠳㈶改㉡㝤㘸昶攳挶㉢㘰㈶㕥扡ㅦ挴晡㐰㤲㠳㘸㥤扢㐲㍡挰挹慡昳㔱愰㌵晥昴㐰㠲〶㠱㈸㥥㥣㤲慥㤲㠷㥣扤搴㕡搴ㄱ敦㉡ㄷ㠰㥤散㠰愱挰㠷㜵つ㌲戵ㄴ攵㕣〷戸㕤攵摥㔴づ戸挷〸㤲㡥㙥㕤っ㑤攲㠰搱㌴昹慥㤴づㄸぢ戱㍥㡣㘴ㅣ慤㜳ㅤ㌰挱挹慡㑢愰愸㌵㥢㌳㤱愰㐹㈰㡡慢ㅦ攲㠰挳㤱戳㤷扡挵敢㠰㑢挱㑥㜶挰㔱挰㠷㜵つ㌲㜵㌹捡〵㌹攰敡㔴づ戸捡〸㤲㑥㡦㕤〹㑤㜲慦ㄴ搱敥ㄸ㐹㌱挹㌴㤲改㈰敡㔲攳ㄴ捥㜳晣㜳敦㤵ㄹ挴捣㈴㈹〵昱㌸愵㥣㍣㌳㤲㉥㐳㤱搶昸搳戳挸㥣つ愲慥㐶搶戹㍤㉡㤱㑤㜹㝢㕣挵㔲㐹户挷ㅣㄴ〹敢ㅡ㘴㙡㌹捡戹捥㜱㙦㡦挵愹㥣㜳慡ㄱ㈴㥤㡡扢ㄶ㥡挴㌹㈷搱昶㠵㈴㡢㐸㑥㈶㌹〵㐴㥤㘸㥣㤳㍣㤰㉣㈶㘶〹挹㘹㈰ㅥ攷㥣㐱ㅥ㈷㘴扣戴㕦㠷ち㕡戳㤹㘷㤱㜹㌶㠸扡〱㔹挷㌹攷㈰㥢搲㌹搷戳㔴㤲㜳捥㐷㤱戰慥㐱愶㙥㐴戹㈰攷捣㐸攵㥣ㄲ㈳㐸㍡敥㜷㌳㌴㠹㜳㉥愳敤㤷㤳㕣㐱㜲㈵挹㌲㄰㔵㘸㥣㤳㍣〷㕦㑤捣㜲㤲㙢㐰㍣捥戹㡥㍣攳㥣㕢㔰㐱㙢㌶昳〶㌲㙦〴㔱㉢㤰㜵㥣㜳ㄳ戲㈹㥤㜳㉢㑢㈵㌹攷㔶ㄴ〹敢ㅡ㘴敡㌶㤴ぢ㜲捥搸㔴捥ㄹ㘳〴㐹挷ㄸ敦㠴㈶ㄹ㔷敥愶搹愳㡣㈳挰㑣扣昴扤㄰敢搵㈴昷搱㍡㜷㕣㔹攳㘴搵㑡ㄴ㘸㡤㍦晤〰㐱て㠲㈸㥥㘴㤴㜱攵㈱攴散愵㠶愰㡥昸挰扡ち散㘴〷慣〳㍥慣㙢㤰愹扢㔱捥㜵㠰㍢戰昶㑢攵㠰扥㐶㤰㜴㤴昲㕥㘸㤲摥昱〴敤㝥㤲攴㈹㤲愷㐹㥥〱㔱摤㡤㔳㤲㙦㥤攷㠸㜹㥥攴〵㄰㡦㔳㕥㈲捦㡣㉢慢㔱㐱㙢㌶昳ㄵ㌲㕦〵㔱昷㈳敢昴㡥搷㤰㑤搹㍢敥㘳愹愴摥昱㈶㡡㠴㜵つ㌲戵〶攵㕣攷戸攳㑡换㔴捥搹挷〸㤲㡥㠸㍥〸㑤攲㥣て㘹晢㐷㈴㕢㐹㍥㈶昹〴㐴敤㘱㥣㤳㍣攸㝥㐶捣攷㈴㕦㠰㜸㥣昳ㄵ戲愱慦㐱ㄲㅦ㔰搲搴㐳愸慤㌵摢晣つ㠴晡㕢㄰昵〸戲㡥愷戶㈱㥢搲㔳て戳㔴㤲愷扥㐷㤱戰慥㐱愶㜸挳〷㜹㉡㤴捡㔳㔹㐶攰㍦〸㥢戵〱㥡晥挶〱挶扡㌴戸㜸㔲㐹㙣ㅥ㑦㕣㌵㈸㑥昸㔴㔸晤攲㈱ㄵ愳㉢慡㠷㤴㔴捤㉡㡤㉥㘸㕣㙣ㄲ㠷㑦㡦㤵攳昰㘶㈵捥㜰晡㜸ㄵ戳㘶挵㡡㜴昱昸㡡㌹㤵㠵戱ㄱ㐳晥つ㠷㍢搱㍥㠴㑦捥㜵愶㉢㕣㍢㜷㕥ㄱ㉡ㄴ扡づ㑦摡㘴㙤㠴㐲晦戱㌳捦㈶㥢扢㥦ㅢ〱㌰挷昵攸㠴㤲敡搲㔸摤㘲㤱㑢㍡扢ㄸ㕥挴㠹搸愲㍡挵ㄳ愶攳㌸搶㤰晡挵挳㉢㑢㡡㑡㑢捡㘳っ〶昶㠸㜹㜶㜸㘴㙣ㅡ㑥扦㡥慤愸㉡攱攷㍢敢ㄷ㑦愸㡣㤶㔷捤攲㐱扥挲〵㡤ㄲ㜲戲㘵㤲㔵㍣戸愴扣ち搵挸㘷晢㤸捥㈹ㅥ㍦扤㘲ㅥ㍥㙡㍣愷慣㝣㜸㜴㔶搵扦㈲㉡㤸捤捤㈵愱㔱改㉡㍤㕤㘵愷㘷敦㙣㝣㐲㝦攰ㅥ㡢㙣㕤㜳收㘷㌷㉦㙤㍦愱㐳换㡦捦㌸敤攳㌵㝣㜹㑡㑢敢㠶扦㑣ㄲ〹㘰㕡搶㈶愴㙡搸㈴攵㔶愹㌹㤰捣挳戶㌴㌴攱〳㙤㠱攷㍥攳ㅦ摥摥ㅢ㜰晤㈷㙣愹昷ㄷ挸㈱挳㈷㡥㜰㡦愱晦㑦㥦㠴捥㝡っ㥡晤扢㑦晥㙥ㄷ㍦昵摢ㄴ攰〶㑥晦㈱㡦摤〹户㈵扡〱㜳晥㍥ㄹ㉥ㄶっ扢㘷〳㌷㌹っ〷㐷敢ㄵ㡦㡣㑥㡤㤵攲扣㙢㔹戴扡㠱㤳攱㠶㜱㔹戴戴捡挸昲㉢捡捡愲散㙦散慢攳ぢ愳愵戱散攲扣㌹搵ㄵ㌸扣慦㡢㐱愴㔳ㅡ㔶㜴㍥㔸搱昹挲慡㔷㍣㡥攷攰㈵㑤㕤ㄵ搳愲㤵㈵搵搳换㑡ち戳㤹攱㔹昵㝦㐵㐷挵㥤㥦〹㘷摡换づ㈴晥摤㑦㘷ㅦ㄰攱敥㠲扤㝥扡㡥攱㐷㜷㑥㔷㈱晣愷㜶昲㙣ㅦ㐶ㅤ㤹㑤㌴㍦攱㤱〵㡤㘰㤸㍢㘷ㅢㄷ㐸㜸㙤㕢㠸㠴㡣㑣敡㜱㘴挹搵ち㜰㈶昸㤷昹〴㐸㡤㘷㘸敢〰㄰ㅥ㔹ㄱ㉤ㅡ㠶攳㈹ㄵ㤵㜵捣㈷昷戳ㄱ㕡㡥㌳㤵ㄱ㥥㙡捥挷㐱㜹ㅣ挰㥦㕢㔲ㄴ慢捣㈶㘳㍣㜶㜴㌳㜹ㅥ㍡攴挴㄰扢㝤ㄹ㘹㔹㔹㜵戳㠳敡ㅡ㘱㜵戵㌱㘷㐵扤摦㝣㌰㈲㐹晦㔷㠷昵ㄹ〸愳搰㉣㌴㈴㑤愷㠳㙡㘸㑦㔳㑦㈲换昶昸〰㤹〴昰攳昲㔹㑦㐱攸㡦㑤攲〱㘳ㅣ㐳搶〰㘵昲㔴㘲㈶㑦㈳㘶摢㔳㠸㔹搲㤰扡㥥㔳㠷㈱攷戴㘱㌶捡㈰㔵㔶ㄵㅡ㡦㕥ㅥ㉢ち㍢㠳㉢昷戳ㄹ㡥昴昴㑣㠴㍡攴㍦㌷㤴㔴㉤㔵㡣㡦挹㈱㘸搵〲㈶㠴㐲戰戸㉥㙦ㄶ攸㉦攰挷挶晤㑦づ搸㘸挹〶㈶㉤慣㥥〳戵つ敦㑥㑥㤸㔱搳晣摡〷㑤㈷愹搷㍤〰㈴慤敢敡ㄲ㔰㡦㠰㌷㠲〱昵〹㘸㐰挰摢ㅥ挰戹㈱㙡㘸〸㡥捥㈱㈰㐲挰愷ㅥ〰㤲戶㡡㠶〴㌴㈲攰戳㘰㐰㘳〲㥡㄰昰愵〷攰愹愲㈹〱扢ㄱ昰㌳〰ㅢ昰㠷愴㥤㙦ㄵて㥢㙤㈴㉢戴㍢㈰㡤昸㘹戱昶㠳㍢昰挳捦㌵㡣昲敡㌷ㄴ攰㐸慦㥢㔱敦敦㐸㜱〰㡤摦㔰捤挱摤昱つ昵㈷㑢攰㑦敦㐹㈵㈶愳晥㐲挲挶〲㐹敢㠷扤㠰搱㝢ㄳ挸愵挳〰㐰ぢ〲昶ㄱ㑤搰挵㥥ㅡ㙡㠹㕣搸昶〰㝣㌴㍢愰〳戴〶〴ㅤ㈰ㄳ㐵慣㑥㑦〷搸㤷㍡摢㠰㘴昱㝣㐹つ昳〳㜶攲㍤愷㤰ㅡ戰昲攲㠹攵㈵搵ㄸ扡㔹晦戰㤲㙡㜴挲㝡挵㈰㐸捡㜱愱收㌲愴㝢ち㜵㡡㍦㈷敥㤳㉣㑡㜸㜰㙣㤱㉣昷㍥㐹戶〹㄰㍢捦㤸㥥㐷换ㅤ㠱攴㔹㌳挰挶㝦搳挳愷㜲㑥㤰㤸攷捦ㅡ扦づ挱昵㍢ㅦ㈱晥㠷㐷搵㔰㕢昴㠶捣㈳㈷收㡤挶㡡㉣㤲ㄹち㍤ㄷ〳㐹㍢愴昹昸捡㈳㐸㌵昷ㄳ捦〱㌴扥ㅥ㠴昹〸敢昰敡㥢ㄳ㡥㈳捡慢㌰て㠴㑤づ戳㝣〳㤳ㅣ㌳愷㍡㐱ㄲ㥤摦搸㐸昲㑡㑢挷㤴攳〵愲㌰㕡㔹昴㉦㤹搸搱㌶攷攱㔳收攸㥤㝤㌱㠰ㄶ㕣㥥改ㄸ慦㝡敤㡤慦㜹搲敢敦㥣摦换㠱愶晡㜴㜷晣㔸㕦㌶㜳愳㘲搱㜲㠹挲昸敡愲㈱戱戹昲㤶㌶㌶㠶㔷㉣㝣㐷㑢㘹慣戱ㄴ㠸㘷㘵ㄲ搳挵㜹㔳慢昰挴㕦捤㈷㍡㤳㤲扢㕤ㄷ㡦㡢㤵㐶昹搹㍤㍣㠰㤹搴搸挲㙡㥣㔶㡤㉢攰攷昲晥㍤ㄱ㠲㐷㌲㑤㤴㤴挴㈹㔴㐳攷㑤㙣〴㙦愴㥤㡣㉡攲㔶㉣搷㌷〳搵ㄵ㤷昳扡㜵㘰㥡㑤㤸昷挰〸㐰㌵扣㐷㘰挰昵ㅥ戶攴㥤搴搸㥥〱㜶㠶㌹ㄹ挱敡㔹ㅥ㕦㌶敡昳㡤戰戲ㅡㅦ㕥攵搷㘹攴昰搶㈹挵搳㔸㜵〹㥥慢㑢ㄷ㌴㈸ㅥ㔱㕥㔸㍡愷㈸㈶て攵㜶攰㤶㘷昳㝦㐵扣㌸㐵㤹㍢慡〶扦ㄸ愷㡣挰昷㕢搹て㌳敥晣㙢戹敥㠰㍢㑤㘶㑤攸〸敢㑥收扥攳戹捡扦㝤戲㌵っ敢ㅢ戹攷戲攵㕢㡦㌰戴㈵戱㌸愶昱㠴㘲晣㜰慣摣㜱ㅥ搸挸㡡㤱ㄵ㝣慤昷戰づ㉥㜱㔸晦㡡㌸愱㥤㑥㤸昰〱㤷㥤㕦㄰愱ㄶ㝢㙤㕢攸愴戶つ㜴㥥摡搲ㄴ㡦慥㙥㈴㌳搴㤹㌱㠱ㅦ㠷戴㙣㍦㈱户㕢〷㜹㡥攲摢㜸扡晢㑡慥㥡〰㉤て㙢晢〳慣㥡㈲攷㍣慣㘱㘳ㄱっ㝤〰挸㡥ㅦ搶㜸㈸ㄶ晦攳捣ㅦ攱㐸昰㑦昱㈰慣㝤㙥㐲摥㍥慣攵㔲㙦㌷㄰搵㍣ㄸ搰㥤㠰ㅥ搴戴ㄷ〰晥㌱㈷攵戱㑦ㄴ㐸挳㘷㌱昱㘶㤰㕤挶㌷㈴摣戱㈱㝣〶ㄳ挷㕡昱扣ㅥ慡㥢捤㘳愱扡㈷㔰捦㍥昳㑣㝦摡愳昶昱搴㍦㑥っ㤴挷敥㕥慣扦㌷㠸攲昹㐷㍥摣㠵晡㈰㘷㈶昶扥㐸摡㠹扤ㅦ搲㤸搸ㄵ㡦㐸㜲㜲户㔷攲㤴㜴愰㐱昱っ㈵愷㈵扡㙡㐷㐳㥣攲㔹㑢づ㜳搸挵㐴㜱昷㍥ㅢ㘰㤴昱ㄸ㈶敦戵挴㙢摢挲㈵㕢㍥㍡敦㠵㜷㌱㜶挲㌰㥡搶〵㤸㡤〴㠵〶戲愴敤つ扤㠳㝢挳〱㐰㑢㙦ㄸ〴戰敡㡡㥣敤つ昴㠰ㅥっ戲攳摥挰㤳㥥昸ㅦ愷㈱〹㐷㐲㝡㐳て戰〲㝡挳㄰敡ㅤち愲㝡〶〳㠶ㄱ㌰㥣㠰㕥〰戰㐷攸㠳㤱㡢〷㤱㘷㍦慤㕥㑦㄰㐷戰搸㈱㉣㌶搸〳愰㈳捣㥢敤愱〴㡣㈴㈰㍦ㄸ㌰㡡㠰搱〴昰㈰愶慤攲ㄴ昷昵㙣っ〱㘳〹攰戹㐸改㈷㠷㈱㘷晡挹㌸㈴㙤㍦ㄹ㡦㌴㠳挱愳㤳愹晢挹〴㠳㥡〰㔴慤晢挹㐴㠰㥤㝥㌲ㄱ挵摤㝥㜲戸㔱㌶〹昲愰㝥㐲㑦攰搹㈹摥㑦㡥〰㙥㈳㔹愱㈳愸挷昴㤳㍥挱摤㠴攷㌹愵㥢ㅣ〹慣㥡㡣㥣敤㈶㜴㠰㍥ち㘴挷摤攴㘸ㄴ挳晦㘹晡㘸挲㤱㤰㙥挲ㄳ愰搶搷㌴挷㐴敢ㄸ敡㍤ㄶ㐴ㄵ〴〳ち〸㤸㐲挰ㄴ〰愴㥢㐴㤱㡢㜷㤳㐲㑦戱㠳㐵慦摣敢㔳㔹慣㤰挵㜸㕥㌳愰攲㈲〲㘲〴昰㉣㘷〰愰㤸㠰㘹〴捣昲〰㍣摤㘴㍡〱㈵〴㥣〰挰〶㌶捡昳㡡捤㌳㤲ㅢ挹ち捤〰愴戶慦搸ぢ㔱㑡〲㌰㤳㝡ㄷ㈱攷〴挰慣㔹㤵㠱扢攳〰㥣㠲㘲昸㍦㑤㤷㔳〹慤攲摦愹愰〱捤慣〰㐶捦㈲㜰㜱㌰㘰㌶〱㤵〴昰攴愶扣㘲㔷㈱ㄷ㕦㘴攱搷㍡〵扣㘳捦〱〶敦搸㍣扤㘹㙢昵扣㘳捦愵搲㜹㔴捡㤳㤶ㅢ〰㐵㌲扥㍣㜱ㄱ㜸ㅢ挹ち捤〷愴㔶㑢搰敡㘲㤴ㄱ捦㉤愰搶㑢㤰㑢昰摣昱攰敥搸㜳㤷愱ㄸ晥挷〱㔸㉡愱㑤晣攳ㄹ㑥摢〶攴㙤搷㍤ㄱㄸ㝤ㄲ㠱㔷〴〳ㄶㄲ戰㠸〰ㅥ昹ㄴ捦㥤㡣㕣摣㜳晣㐲慡〰捦㥤ちっ㍣户摣愳搴攳戹挵㔴扡㠴㑡㜹㐴㜳〳敤攱〲愶昳〰慤㜸㉥㜳㈳㜹愱搳〰愹㥤攷㜸㡣㔳㍣㜷㍡戵昲㍣㘷㠲攷捥〴㜷挷㥥扢ㄳ挵昰㍦づㄱ㔰〹㡤攲摦㑡搰〰捦㥤つ㡣㍥㠷挰㔵挱㠰㜳〹㌸㡦㠰扢〰㄰捦㥤㡦㕣㝣㔹〷㕦愵ㄵ攰戸ぢ〱㠱攳㔶㝢㜴㝡ㅣ户㤴㍡晦㐳㥤㍣摡戹〱㔰㈴攳㡥㕢て摥㐶戲㐲ㄷ〱㔲摢摢㜵〳㑡㠹敢㉥愶㕥㥥〴㑤㜰摤愵攰敥搸㜵㥢㔰っ晦愷改换愸㠴㔶昱㡦挷㐶〳㕣㜷㌹㌰晡ち〲㌷〷〳慥㈴㘰ㄹ〱㍣㘵㉡慥扢ち戹㜸愷攳搷㠲〵昸㙥㌹㌰昰ㅤ㑦㥡摡㕡て㈶挷㔹ㄳ扤㠶㑡慦愵搲㔷〰㤰ㄹ昱㍡攴捣㡣㜸㍤㤲㜶㐶扣〱㘹捥㠸慦〲㤷㝡㐶扣搱愰㕥〳慡搶㌳㈲㑦愰㍡㌳攲㑤㈸㉥㡤㤰㌷㤴㕢㡣戲㌷㈰て㥡ㄱㅦ㙢戴㙡㐶摤㠷扦㡤捦㠸㙦〱户ㄱ㙤挳㌷㐳戱愴㝤㜲敡ㄱ㍣㈵昲㌸慢㠴㜸〵挰敡ㅤ攴㥣㄰攳ぢ慡挰搰户㠳散㌸挴㍣晦㡡晦搳昴ㅤ㠴㈳挱㍦戵〵㉣敢㙣攴敤戸㜲㈷昵慥〴㔱ㅦ〴〳㔶ㄱ㜰ㄷ〱㍣㈱㉢㔳攲摤挸挵愷㐴ㅥ㠲戵㝡㍤㑦㑥昷戰搸扤㉣昶つ〰ㄲ挴搵挸㤹㈰摥㠷愴つ攲晤㐸㌳㠸摦〲㤷㍡㠸㙢っ㙡ㅢ㔰戵づ攲㜷〰㍢㐱㝣〰挵摤㈰㍥㘴㤴昱摣㙣㔰㄰改ㅦ敦㘳捤て挰㙤㈴㉢昴㌰昵㤸㈰愶㜸晡晤ㄱ㘰㠹攱㈳挰慡㥦㤰戳㌱愴〳昴㍡㤰ㅤ挷昰ㄷㄴ挳晦㘹㝡㍤攱㐸㐸っ㝦〳换晡㥡收㤸挷㥡つ搴晢㈸㠸攲戱摤〰挰㐶〲㌶ㄱ昰〷〰ㄲ挳挷㤰㡢挷㜰扢愷搸愱愲㔷ㅥ㙢㌶戳搸攳㉣㤶㡤慤慢つ慣搱㌳㠸㠵挱摢㐸㔶攸〹㐰㙡㌷晡搷㐵ㄹ昱捤㤳搴㕡て㌹挷㌷收㠹攳㘹㜰㜷散㥢〶㈸〶㠳㜱愸㠶㑡㘸ㄳ晦㜲挰つ㘸晡戳挰攸攷〸㡣〴〳㥥㈷攰〵〲㜸挰㔷㠶戰ㄷ㤱㡢㡦晥昸㐲扦㠰ㄱ散㘵㐰㌰㠲㌵昵攸昴㡣晥慦㔰攷慢搴搹〲〰改晣慦㈱㘷㍡晦敢㐸攲晦㌴㠵㐵摤㌷㤰㘰攷摦〷戸搴㥤晦㑤㠳㙡〹㔴慤㍢㝦㉢㠰㥤捥晦ㄶ㡡扢㥤晦ㅤ愳㡣挷㠲摤捥扦㡤㝢ㅥ戸摣㤵〰ㅡ㐶搳摡〰户㤱愲搰扢搴㔳㠶㝤挴搲㔶昸㥥㐲㌴挰搹㥢昷㉥〴戴〵㔸〲晣ㅥ戰㙡㍦攴㙣攷愷〳昴ㄶ㤰ㅤ〷戸㍤㡡㐹㠰㍦㈰ㅣ㌵㑢攷敦〸㙥㐰㠰㍦愴摥㡦㐰㔴愷㘰挰㔶〲㍥㈶愰㌳〰搲昹㍦㐱㉥摥昹て昰ㄴ攳戶扢㤹㠵㍥㘵戱捦㔸㡣㈷㠵㌷搰〱㥥捥捦攳挱ㅢ挹ち㝤づ㐸敤㍡晦㠱㈸㈳扥昹㠲㕡㜹慣㌸愱昳㝦〵敥㡥㝤㌳〰挵挴㌷㕦㔳〹㙤攲摦㐰㜰〳㝣昳つ㌰晡㕢〲〷〵〳戶ㄱ昰ㅤ〱㜹〰㐸攷晦㉦㜲㙥攷敦ㄱ搴昹㝦〰〴㥤㝦愸㐷愷愷昳晦㐸㥤㍦㔱攷㘸〰挴㜱㥥㘷挶戱攰㙤㐴昱戴搰捦㠰搴昶搱㠷攷㤰挵㜵扦㔰㉦て㈴㈷戸敥㌷㜰㜷散㍡ㅥ㕣ㄶ搷晤㑥㈵㜴ㅢ晦㈶㠲ㅢ攰扡㍦㠰搱㝦ㄲ挸㤳捤〱㠰扦〸搸㑥〰て㍢㡢敢戸㔹ㄴ㜷ㅤ扥换㌲㘰摣挰㑥㌳㕤㜷㤴㐷愷挷㜵ㄹ㤰㙡㝣㡦㕤㥡㉡〲㐰挶つ㝥㐵戸ㄹ㌷㐲㐸摡㐹戳づ搲扣㌹㘳挰愵ㅥ㌷戲つ慡ㄸ愸㕡㡦ㅢ㍣〷敤㡣ㅢ晣㌹〲㜷摣愸㙢㤴㑤㠷摣ㅤ㌷搰ㅣ戹摣㜱挳慥ㄹ捤〰㙥㈳㘵愱㝡㉣㘹㥦㝣㜲㠳㥦㝣㘶〲扤〹㘰㕤ㅦ㘰㔵㡡㥣ㄳ㘱ㅣぢ〰㐳攷㠰散㌸挲攵㈸㈶ㄱ㡥㄰づ㙤晣㔳戳挰つ〸㘰㐳敡㙤〴愲㜸㐴㍢〰搰㤸㠰㈶〴昰搰戶っㅣ㑤㤱㡢てㅣ㜳㍣挵㡥㐲㐵㘶扦㝤㌷ㄶ摢㥤挵㑥〲㐰㠲搸っ㌹ㄳ挴㍤㤰戴㐱㙣㡥㌴㠳戸㄰戸搴㐱摣搳愰ㄶ〱㔵敢㈰㥥っ戰ㄳ挴扤㔰摣つ㘲ぢ愳㡣㐷戹㙢ㄳ挴挵挰㌹㐱摣㠷㝡㑣㄰晢〶挷㜰〹挰㥢ㄸ挳㤶挰慡搳㤰戳㌱愴〳㜴㙢㤰ㅤ挷昰っㄴ㤳ㄸ敥㑢戸㡤攱㔹攰〶㠴愸つ昵戶〵㔱㘷〷〳昶㈳愰ㅤ〱攷〰㈰㌱㙣㡦㕣㍣㠶攷㝢㡡つ㜳㘳搸㠱挵㍡戲ㄸ㡦㝡㑢っ㍢㈱㘷㘲搸ㄹ㐹ㅢ挳晤㤱㘶っ㜹ㅡ㍣㜵っ扢ㄸㄴ㡦㡢搷㍡㠶㔷〲散挴昰〰ㄴ㜷㘳㤸㙢㤴昱挴㜹㔰っ摦扡昵㤱搶㙦㥦昷㜵晣ㄵ攴㙡攰㥣ㄸ㜶㘳㐹㝢㈳愶〸攲㜲愰㌷㌱㠸摤〱㔶搷㈰㘷㠳㐸て攸㥥㈰㍢づ㈲て戵㑢㄰㝢ㄱ㙥㠳㜸〳戸〱㐱散㑤扤㝤㐰搴㡤挱㠰扥〴昴㈳攰㈶〰㈴㠸〷㈲ㄷて㈲㡦戹㕢扤㤳摣㈰ㅥ挴㘲晤㔹㡣㐷搲㌷㐰㠰㘴晣ㅤ㥣攷搰ㅤ慦っ〰愴戶ㄳ搱㙡㤴摡〴㍤㝡㈰昵昲〴扢攳ㅤ昳〰㥢〷敥㡥扤挳㤳敥攲㥤挱㔴㐲慢昸挷攳敥戶ㄵ挸愳㔷㘵㠰敡㝣㘰昴㄰〲㜹ㄴ㍥〰㌰㤴㠰㘱〴㍣〴㠰㑣㐴挳㤱㡢㑦㐴昸㈶攰㠰㠹㘸〴㈰㤸㠸搶㜹㜴㝡㈶愲㐳愸昳㔰敡㝣〲〰改晦㈳㤱㌳晤㝦ㄴ㤲戶晦㡦㐶㥡晤㥦攷摤㔳昷晦㌱〶昵ㄴ㔰戵敥晦㑦〳散昴晦戱㈸敥昶晦㜱㐶搹㌳㤰〷昵晦㍤昰戴㜷敤ㄶ昷ㄵ晣㌹攰㥣㐸㡦㘷㐹摢晦㝢〶て㘲捦〳扤㠹㡥㥦〰戰㝡〱㌹摢晦改〱㍤〹㘴挷ㄱ收戱㝤㠹昰攱㠴㐳ㅢ晦ㄴ捦敤〷〴昰〸敡㍤ㄲ㐴扤ㅡっ㤸㑣挰㔱〴昰㤴扦昴晦愳㤱㡢昷㝦ㅥ攴户㝡㍤慦攰挷戰搸戱㉣挶㐳昷ㄲ挴〲攴㑣㄰愷㈰㘹㠳ㄸ㐵㥡㐱攴戹晣搴㐱㥣㙡㔰㕢㠱慡㜵㄰㍦〶搸〹㘲㈱㡡扢㐱㡣ㄹ㘵㥦㐰ㅥㄴ挴㐹扦昵摥晤愷敦摣㈰㝥〶㥣ㄳ挴㘲敡㌱㐱㑣ㄱ㐳㝥㔸㘰ㄳ㘳㌸つ㔸昵〵㜲㌶㠶㜴㠰㉥〱搹㜱っ扦㐲㌱㠹攱っ挲㙤っ扦〱搷晡ㅡ㍣㝢㤷捥愴摥㔲㄰昵㙤㌰愰㡣㠰㜲〲戶〱㈰㌱慣㐰㉥ㅥ㐳㝥挴挰敡敤㈵㝡攵ㄵ㝣ㄶ㡢捤㘶㌱㥥㐹ㄶ㜳㉡㤹〳㠲愳㐳ㄶ愹晦戸㘴搲㔱㔶ㄴ挰㈱㈰ㅥ㙡ㅤ㕦扤愰ㄴ〷㠹㤹攴昱㐹㈷挵㙤㑥㐷㡣㐳㥤ㄵ㤵㌸〵㤰改晦㠲愸㜸搹昵㔰㔵户㠹敦ぢ㤳愵ㄸ㈵㝦挱挶慣㜳㝦㑦晥㔲攰㜸㜹ㅡ敥㝥㝢㉡换昰ち㔵挳挴㈶愳㑡ち㉢㉢慡㉡㡡慢㕢㡥挷〹昹㤶晣〲敡㘲ㅣ〳挸换㍡ㅢㅡ〳敢㘴挳㌲换搱㤰慣戹晣㐲搶昰捣昲㡡㜹攵㘲㑤㔶ㄵ扦㠷㕢晣㔵愷捥㝡挰挲昸㤳㙢㕦㌸㉦愲攰㌶ㄶ搶㜳㐱敢㘷㐴搲改㑣㕣㤱っ㥢挸戴㠹㉣㤳挸捡㐶愲戶㐷㐴愹摢㝥ㅦ㘷㘶㥤㍡㐹〷挷㤲㡥㤶挶扦㉥㌷ㄴ攲挹搲慣㌳搱㘴晦㤷愴〶ㄷ㑡昴㈸ぢ㈳〸昸〹〵㤸愰ㄷ㠰㠴㈳ㅡ㠶搳愰搰㜱愰つ昲〷ㄷ㜸㑥挸㠷㡥〷慦ㅥ㜸㜲〶㘲ㅣ扥㈲㍢㜴〲㌸つ挱㐹晣㈱愹搰㠹㘰㌷〲ㅢ摦〰敢晤㥥搹〸㘷㈹㠸搲㜴㉢㤲搶㈴㡢㤰㤷㉦挶㠹搴㌵捥㡢搴戳㠹晡㌶搱挰㈶㜲㤰攰㔹搸搰㈹㈸ㄶ㐱つ〹㈷ㄱ㐳愷㠲㕢户挰昹㈶㐸㝡㈹戴ㄸ㡣晡〵捥〹㕥戱扡㉡戴〴慣挴㐶㥣㐶㤰㌴慢㌲慦愸愸ㄲ㕦㔹ㄵ㍡ㅤ㉣㝦敢捦〰㉦戹慤㤱㠸㌱㈹㕢愹散㙣㤸挶ㄳ㘱戴昰㉣挰ㅢ户㍢捡㝣昷敤㌱戲ㄴ搲慥搵昸㕥捥㡦ぢ㥤〳㘹愴愱㙤㔶㈳㥢㘸㙣ㄳ㑤㙣愲㈹ㄲ㜲晡㤷㉤搶㙣愰㘶愳㌴㥢愱㘹戹愶慤㥡挶㐵㜶㌳㔸㡦㈹㕤㘸捡挵㄰㌶㐹㌶㈵户㠷昳ㅢ㐵㤷㐲慣㥡愱慣摣〲㤷㌱㠷㔲㌴㐰㌵㈷愵㘴ㅡ晡ㄸ㙦㔶㘴搳㌴敦㐰摥㙣㉡〶づ㙦戸挴ㅢ㘶㑦ㄴ㈰㐲㉦〳挵つ戳ㄷ㤵攰㡡散㙤ㄳ㉤㙣㘲ㅦ㤳㔰慤㤱攰㑤愳ち愱㡥ㅤ扡ㄹち攸慢愱㐰㉦〷〹㐷昶㠵㔰㤴戲㘳㙡昶㐴捤捥愷搹搵㈲㙤慣戰〷㑢昵㈴戹㠹挲㔷㤰捡摡て㐲晦敤攱昹㉣㠵攷㄰㉣晤ㅣ昱㥣㤰㤵ㅢ慤㘱昱㘱㜳愲愵昸㜹戴㌱㌸愱㔵㑤搶扦攱㕣㑦愶㜳㑥㙥㠷㘳㡣㌴攱愸㘳㜸慢晢㝤㤰㌸㐴㤸戶挹搷㜰敦摣㌹扡㜰搶ㄱ㠸㕢敤㙡㐹ㅥ㠸㄰㈴摣㌹户㈲㙡㝣戸㘸㠷慣昴挶ㄵ㘰㌰㉣晣㔳敤㉤昷㌶㜰敤㤵搵〱摣摡ㅦ㐱愳搶挶ㄸ昶捤㑦㌱昲愳㈷㥤㑡昹㐳㡣㐱㥦㘴㐸晣愴捦敤愸㔵㜵戲㌶摣㠱ㅣ㐷㑦晥愹晤㉤昷㑥㘲挰㐱㍥㑤ㅤ㐰㑡挹㘱㜰㡣扤㝢㐲慢〰㐹㌹㝦愹㌱㠰㈶摦㔲㕤愱㠵㠳㡢扥ㅢ㠵昵㍤㈴昷㤲慣㈶戹て〴户㔹㉥㙢挳ㄵ改㘶ㄳ摤㙤愲㠷㐹攴昴㐴㠲㌷㙢㐸㤰晦㈰㠹昴㠲㘶搸㤱ㄶ扡ㅦ㌴㜱㝣㕤〳㡥㝦㌰㝤〰扣捣㠲㤱攳㐷㠶ㅥ㐴㉡㘰㔸敤㙤昴挹慦㘷挹敦㘸㘵挷㡤搶㡦愰㡣敡ぢ〴敦敤戰ㅡっ㥦戱敦㈱㠳㍥戴づ㐲昶愱㝥挸㑡ㅦ㕡て㐶扣てㅤ㘸戹摥㍥愴づ〲㤷晤㐸㍦㑡捤〳㉣㘶㈳㜲昱ㄸて戲摣㑤挴愰㉡攴㜱搶㠷㤴㤲〳㍤㌱搶㡣戱㡣㤰㝤〳挳㤹㡦〲ㄲ捥㈷㠰搳㑦㤲㍣㐵昲㌴挹㌳㈰〸攷㄰㉡挶ㄵㄹ㙡ㄳ挳㙣㘲戸㐹攴ㅣ㡣挴慥〹攷〸㘸㠶ㅤ㘹㥡攱搴㡣愰㘶挸㌴愳ㄵ㌹挴ち昳㠸ㄸ〴攲㠹捤换㐴ㅣ㙡㉣㡣㡣戴㠹㔱㌶㌱摡㈶挶㈰挱戰攸㕡捣㙣㘳つ搶㌳戳つ㐷搱搰㍢愸㉣㘰㤲敤愳㠷㔱昱㝢㤰慡㜱㈸敡㜴㤳㔶〹摤㘴ぢ㠴散㈶攳㈱㤷㙥昲〱ㄸ昱㙥㌲挱㜲ㄳ扡挹㐴㜰愵㥢㝣㐴捤㠷㕢捣㔶攴攲摤攴㐸换晤㤸ㄸ㤸㠱㝣㥡㍡㡡㤴㤲收㠱摤愴㔹㘰㌷㌹ㅡ〵愴㥢㝣づ㔵晡ぢ㤲㉦㐹扥㈲昹ㅡ〴摤攴ㄸ㉡挶ㄵ㌹搶㈶ち㙣㘲㡡㐹攴㐴㤱搸㌵摤㘴㉡㌴挳㡥攰㙥㔲㘸㠵晣戲㍤捤慦昴昳㜴㤳ㅦ㔰㉣㔲㘴㉣㡣挴㙣愲搸㈶愶搹挴㜴㈴ㄸ㤶搰㡦㉣㤱昴挸昷ㄳ戸〹㡦㝣㍦㠳攱㝢攴晢〵慣挴㈱改㔷㠲ㄲㅦ昹㝥〳换㍦㑡晤づ㕥挰搸㔴㘲㑣昲昴挶昱戴昰㑦挰㠳㥥戳㝡㙡扥㘹敢敤㄰慢㤹㈸㉢摤㡤慦㠹昱敥㔱挶搶㔲戲晤㌷㜷愶㜰㥦戳晥〴㌷㜹㔲㈸㐷〱愸挴㉥〰㔴愱㉢㔴㔰〹慥挸㉣㥢㤸㙤ㄳ㤵㈶愱收㈰㈱捦㔹扦㐳㘵晣㌹㉢〴〵扡づ㐸㌸㌲ㄷ〰㔱ㅡ昴㥣㌵捦ち昹㝤㝣昲〳㝡扡〱㡢昲㌹㑢㉤㠰㔰㕡ㄶ〱㉢摥戲攳挱㤵㤶㝤ㅢ搸戲慦〳㕢㜶㠲慤愷〹㔴愱㘵㈷㔲〹慥挸㐹㌶戱搰㈶ㄶ㤹㠴㍡ㄵ〹㘹搹㤷愶㘵扣㈳昵㙥㌴㙦㜷㤰㜰㘴㌱〰㈹㕢戶挴ち愷戰㔴㤴愴〵㡢㑡换㑥㠷㔰㕡搶ㄲ慣㜸换捥〴㔷㕡昶㝥㘰换摥つ㙣搹㔹戶㥥㌶㔰㠵㤶㥤㑤㈵戸㈲攷搸挴戹㌶㜱㥥㐹愸ぢ㤱㤰㤶扤敤㙤搹㝥㌴慦ㅤ㐸㌸戲ㄴ㠰㤴㉤晢㡦ㄵ㑥㐳㌵昲愳㝦扡ぢ㡢㑡换㉥㠶㔰㕡搶ㄵ慣㜸换㉥〵㔷㕡昶扣愷㘵愱㙥㠰愴㝥㙥㜹㌶戰戹㤷搹捡㝢愰㌰㥡㝢㌹㌵攳㡡㕣㘱ㄳ㔷摡挴㌲㤳㔰换㤱㤰收㍥㙤㥡㉢慦〲扤㘸㜳㙦㤰㜰攴ㅡ〰搸摣㔰ㅦ㘴晤户㙣㕦昰ㄲ敦昵㝥攰㈴摦挴愱〳挱づ㝡㐷扤搶㘸搷攵愸㐲㝥戵㔰て〰搴昱搷昵㄰㍡㤳挹㝡ㄸ攷㍥㜳攴〱挱挹攴〶挸挵㥦㠳挱㠸㑦㈶㌷㕡㙥㍥戸昶㔲㌷㠱㉢㤳挹㄰㜰搵㉤ㄶ㌳ㄴ戹昸㘴戲挲㜲㠷ㄱ㠳愲挸攳㈴ㅣ㈹㈵て㜸攳㜳㌰㈰愹攳㜳㝦㘰㝣敥㠰ㄶ㤹㘱づ㐱㘱㝤㈸挹㐸㤲㔱㈴愳㐱㄰戳㍢㔹ㅢ慥挸㑡㥢㔸㘵ㄳ㜷㤹㐴捥摤㐸散㥡ㄹ收ㅥ㘸㤶㘰㡦㠱㌵㠹㠱ㅤぢ㡥㍦晣㠷㠱攷㍣㔷㡥㐳㉡㌹散㤱㝢㡤㍥昹㍤㐹㕤㡤㜶㜹㈶愵㠹㈸愳敥〳挲㠹昱㡡㠴ㄸㅦづ㈱㘳㝣㍦攴ㄲ攳㈳挰㠸挷㜸㡤攵㈶㍣㌰㍣〰慥挴㜸㌲㌵㍦㘴㌱㐷㈱ㄷ㡦昱㈳㤶㝢㌴㌱㌰〸昹㌴戵㡥㤴㤲敢㍤㌱㜶㥦㉢慦つっ攷㝡ㄴ㤰㜰㑥㠱㉡ㅤ㈵㤹㑡㔲㐸㔲〴㠲㜰㙥愰㘲㕣㤱㐷㙤㘲愳㑤㙣㌲㠹㥣挷㤰搸㌵攱摣っ捤㌲㔴〵㍤㔷㍥㙥㠵挷挳㍥㝤ㅣ㠸㈷㌶㌳㘱扥㝡ㄲ〸昱㝤㈹㜳〰㈰㥦愶㥥㈶愵攴㍦㕥㕦挵㔷㈹㉥っ昴搵㌳㈸㈰㤶捣㜲晣昲㉣㤵攰㡡㍣㘷ㄳ捦摢挴ぢ㈶愱㕥㐶㐲㠶愶昳愱㤲戳愷捣㌱㤵㔰愰慢㐰挲㤱㔷〰㄰愵㐱戳攷慢㔶㜸㌲慡㤱㥦〱搵挷戱愸㡣挴慦㐳攸昴扡挵搰敤㡥㉣㈷㔲㉦㝡摤ㅢ㤰㑢换㑦〲㈳摥敢摥戴摣㠵攰摡㑢扤〵慥昴扡㐵攰慡㜷㉣收㘴攴攲扤敥㍤换㍤㠵ㄸㄴ㐵ㅥ〷晦㐸㈹㌹搱攳挹搰㘲㐰㔲㡦㉣挷〷扡昷〳㘸㤱慥㜸ㅡち敢搳㐹捥㈰㌹㤳攴㉣㄰㜴挵て㔹ㅢ慥挸㐷㌶戱搵㈶㍥㌶㠹㥣㑦㤰搸㌵㕤昱㔳㘸㘶㉤愱戳㘱㡤㝦ㅣ㌹〷扣挴搱收㕣㜰〲挶㤳捦㡣ㄶ㝤㍡㔴挹㡦戳敡ぢ㠰㔴㕦㠰㉦昱攲ㄷ挲挵晤晢ㄵ㉢愴愴摣攳㕦昷㌹慦㌴搰㤵㕦愳㠰㜴慡㡢愱ち㙥晢㠶㑡㜰㐵扥戵㠹㙤㌶昱㥤㐹愸ㅦ㤰㤰㥥㍡〳㉡攳㍤昵㔲㈸搰㤷㠱㠴㈳㍦〲㤰戲愷晥㘴㠵攷愱ㅡ昹挵㔷扤㥣㐵愵愷晥〲愱戴散㕡戰攲㉤晢つ㕣㘹搹戱㠱㉤㍢㍡戰㘵扦摢㝡㙥㠴㉡戴散て㉡挱ㄵ昹搳㈶晥戲㠹敤㈶愱搲㘱戵戴㙣戲㘹㤹㍣ㅥ摣㑣昳㙥〱〹㐷㌲〰㐸搹戲㑣㉢扣ㄸ搵挸慦挹敡㤵㉣㉡㉤ぢ㐱攸摣㠳㘳愰摢扤〷敦愶㕥摣㠳㜵㈰㤷㤶摦〳㐶晣ㅥ捣戶摣㠴㤱㕦㠳㉢昷攰㙡㘰㔵㕤㡢戹て戹昸㍤㔸摦㜲敦㈷〶〶戱㡤㡡挷㔷挴㤳〷㝢㍤ㄹ㕦㔱ㄸㄶ攸挹〸ち挹敤昶㄰㔴改㠷㐹ㅥ㈱㔹㑢戲づ〴摥攵㈱ㄶ㕥㤱㐶㌶搱搸㈶㥡㤸㐴㑥㔳㈴㜶捤敤戶ㅢ㌴戳㤶挰ㄵ㠵摤慤㤰摦㠷愸慦〴昱㡣晣㥢㘱扥摡〳〸㈷㌶㝤ㄳ㘲昳〴㠴㡣㑤㜳挸㈵㌶㑦㠲ㄱ㡦捤㥥㤶㥢昰攴戵ㄷ戸ㄲ㥢愷愹戹㠵挵㍣㠳㕣㍣㌶㉤㉤昷㔹㘲㘰㤰挴愶㌵戸ㄲ㥢㙥摥搸昰挹㑢㔶㝢扡〶挶㘶㕦ㄴ㤲搸扣〸㥣㝥㠹攴㘵㤲㔷㐸㕥〵㐱㙣摡㔰㌱慥㐸㕢㥢搸捦㈶摡㤹㐴㑥㝢㈴㜶㑤㙣㍡㐰㌳㙢搱㝣挸搲㝣慥搲㝣㤰搲㝣㠶㡡㜴戴挲敢㠸戸ㄶ挴ㄳ㥢㜷㠰㔰㥤㠱㜰㘲戳㙦㐲㙣摥㠳㤰戱搹ㅦ㜲㠹捤晢㘰挴㘳挳㜳㉥挲㑤㠸つ㡦慦㐸㙣㍥愰㘶ㅥ㕦ㄱ捣㠷挸挵㘳搳摤㜲㍦㈲〶〶㐹㙣㝡㠲㉢戱搹㉢㌰㌶捤〳㘳搳ぢ㠵㈴㌶㥦㐲㤵晥㡣攴㜳㤲㉦㐸扥〴㐱㙣㝡㔳㌱慥㐸ㅦ㥢攸㙢ㄳ晤㑣㈲攷㐰㈴㜶㑤㙣づ㠲㘶搶ㄲㄸ㥢晥㔶㜸ぢㄱ㌷㠳㜸㘲昳㕦㤸慦〶〲㈱ㅥ晣㥥㌹〰挴㔷㍣㝢㈲扥慡攷昵㔵晣㠹㈹ㅣ攸慢挱戶戲㥦ㅤ扦攴㔳〹慥挸㄰㥢ㄸ㙡ㄳ挳㑣㐲㡤㐰㐲㐶敢㙣愸㡣慦㌷晣ち〵晡㌷㤰㜰攴㄰〰〸搶㐱㑦㑣㠷㕡攱㥤㐴昰换ㅥ戵挲㉡戰㌳㕡㡦㠲搰改㜵㝦晥敡ㅤ慤㌳㠱㘰慦攳㘹ㄳ㘹㜹ㄶㄸ昱㕥挷搳㈵挲㑤ㄸ慤挷㠲㉢扤慥づ戰㡡㠷㐶〴㐳㘷挶㝢摤〴换搵挴挰ㄶ昱攴㈴㜰挵㤳㍦挱〸扢挶敦㍥愷晦〰㙥昲捡捤攱㈸㈴扤慥㍥㔴改〶㈴㌹㈴ㄱ㤲㠶㈰攸㜵㐷㔰㌱慥挸㤱㌶㌱搹㈶㡥㌲㠹㥣愳㤱搸㌵扤敥ㄸ㘸㘶㉤㠱愳㌵捦㠹㠸㜰㌵ㄱ昷㠲㜸㝡㕤㌳㤸慦愶㐰散挴收搳㠴搸㌴㠷㤰戱攱㈱ㄲ昱昰㥥㘰挴㘳㌳搵㜲昷〲搷㕥慡㄰㕣㠹捤摥搴ㅣ戳㤸ㄶ挸挵㘳㌳捤㜲昷㈱〶㐵㈵㌶㈵攰㑡㙣戶㜸㘲ㄳ㙡〵㐸敡愷搹昷〲〳㌶〳㥡㈴㘰晢愲戰㙥㐳搲㤶㘴㍦㤲㜶㈰〸搸㑣搶㠶㉢㔲㙡ㄳ㘵㌶挱戳ㅣ扣㜲㜸㡣㘳搷〴㙣ㄶ㌴戳㤶㔰㝢㔸㤳昸攴摡〱ㅣ晦昳㙤㐷昰㥣昷攴㑥㐸〵㍣搷昲ㅣ〹昵挹㑦戴㙢㝥㈵愷㈷挶㕤㔰㈶挲戳㈵㠲㌸〰戹晡ㄹ㔹㜳㤱㌹㌰昵㉦㡣㜹づㄲ㜴挲搷㐲㈴晣挸昷㔰晣㘸昷〲〶㌳〳摦㌱收㝣㌳㔷㘶㝡扦㥤搳挵ㅤ㑦㝥ㄹ〸晦戲㕥㐰㌴晦〷㍤散㐹敥〹ㄴ㙡摣〷㝦㍡ㄷつ捥㤹㡦收攲㕦晦㔶摡戶㠱攰昱ㅡ㈴㌴㉤摢晣ㅢ㌱晦㌶ㄹ㤴戳挰㤶㍣㐶戵㕡㥡㤷戵㘵愱晦ㅢ㐶㔹昲昸㤷收收㝤㜵搸㥡ㄵ搳〷捤换㘳晥搷慢攷攵愹㐵㈸搹ㄶㄹ昹搹㑢晤㌲㔳昲攰晡㌴㥡昹ㄶ扥挵㍥改挷ㄴ㥥戲〲摦て敢慡㜳ㄲ㌴㝤ㄴ搷戴搹ㄶ昰晦㜲收㘳㐶㤰昴换㤹㤷愶搰戴㈱㤵愶昵㐶攰晦㐱捡挸㘵搰㠴晦搳㜴㥥㜴㈸戵っㄹ㜶㉡戵ㄶ㈵ㄸ㐹㜱㝥㍥㥤捦㠳〱㍢攷㝣㥥㈶㤰㤲愹㥣摦攴捥攱ㅦㅣ搷攴㥢㠱昶晢ㄲ㈴㝢㈷づ㤷昱㐴㐱㤰昳ㅦ㐸搵搰㌵㐶攰晦攱㐹㜵㉢ㅢ挵㠶㡥㠰㈵ㅣ愹昸ㄷ㔹〱慥㡣㌱㠷㠰慢て㈵ㄹ㐹㌲㡡㘴㌴挹ㄸ㤲戱㈰攱㠸㥤扤搴敤㔶㔷㥣㐳㕤㜷㠰㡢晦昱〴挷㈲攳㐱敡愷㐷戸㌷㉤捣〹捣㘷㈸敥㈵㡢㝦㙦㌳晥攵㈹㠱㙣㝣㠳ㄴ昷㤷㐵戰挲〸ㅡ㔰㠰㐲捥愵敥戵昲㕢㡤㥣㕦㘵㘴攵扦㙣㔷摣㤵㤶昲户ㄸ昹㥥㠹昲晢慣晣㘶㈳㤷挰㑥㐶〵㡡㍢扢慥㤳摢挰㑢㑥て扦づ挸挰ㅥ㝥慤ㄱ㈴晤愴ㄸ户㠱挵挹㔳愰㌷敥攴昵攰㡡㤳愳攰敡愹㈴㠵㈴㐵㈴㌱㤲㘲㤲㘹㈰㘱昵愸㔵㤱攰摢㡤攰攲㝦ㅣつ㈴㜲〶〸㝣扢挹㌲㘷㌲㥦愱戸戱㉢㉥戸挸㌴搱晡昶㐹㉢昸㡦ㄱ昸㝣晢㤴㤵㉦㌵㜲㥦㙦㥦戶昲ぢ㡤摣攷摢㘷慣晣〲㈳ㄷ摦捥㠶㔵㡡㍢戳㐱扥㍤ㅢ挸㐰摦㥥㘵〴㐹扦㐸挶㡤㔵㔷㤳㍢㝡㥣㤶㑡搳ㄲ㈳㐸晡愱慦㉤搰㈴㔱㍡〱ㄶ挶愳挴慤㔸㠹搲㠹攰敡㤳㐸ㄶ㤲㉣㈲㌹㤹㠴摦㜶愰㑦〵〹慢㡦慣㡡㠴㈸㙤〵ㄷ晦攳愰ㄴ㤱愷㠱㈰㑡摣㤲ㄵ收改捣㘷愸捦㤱㤱㈸捤㠷㝤ㅣ㘱㙣㤴扥戰㠲㜹㐶攰㡢搲㤷㔶㍥搷挸㝤㔱晡捡捡攷ㄸ戹㉦㑡㕦㕢㜹戵㤱㑢㤴昸㉤㠹敡〷㠸㕣摦扡㜷㐰〵㤰㠱㔱㉡㌷㠲愴摦〹攳㝥愳慢挹㡤搲㡣㔴㥡㑡㡣挰晦昳㕢ㄱ敥㔵㐲ㄹ搶㡥ㅣ扦㘵㈲㉦㝥㥢㠶ㄲ昱㤱昹ち〸㜳㐲㄰攱㕦昹挳㍦昶慡挵戴㔸挷㤶摣搱挸晣晡㤴㍥ぢ㉥换晦㘶㘰㝣㘴收ㅥ㘴㕢搴攴㥦ㄶ愷愶㙡㘸搴〸晣㍦戳ㄵ㠹㐰㤳㌴昴ㅡ愷愱摣㝦㤴㠶ㄶ㜸ㅢ㝡ㅤㅢ捡㥤挵㥤㙢攸敥戶㘴慡㠶搲㘹㠱昳㝦ぢ㤴㙣ㅢ搰搰挹愹ㅡ㝡愴ㄱ摣昸搲攲昷㕥㍡㐶つ㕡昲捥搷昹ㅦ扥扢昰昵〸㜷㌲愵愱户㌸つ㙤㠳扣㌴昴㜰㙦㐳㔷戰愱晢㐱戴㜳つ㙤㘷㑢晥敤㠶㜲㠷戲㙤㐰㐳挷愵㙡攸㘱㐶攰晦搹慣㐸㔷㘸㤲㠶慥㜲ㅡ捡㡤㐸㘹攸ㄸ㙦㐳敦㘶㐳戹挵戸㜳つ敤㙤㑢愶㙡攸㝦㥡㘵㑥㙡戰㝦挰㐳挵〰㤴㙣ㅢ搰搰㐳㔲㌵㜴㠴ㄱ㈴晤㍣㔶ㅥ㌴挹㐸扡〶㙤㠸㡦愴摣㠷㤴㤱昴〱㜰昵㠳㈴て㤱㍣㑣昲〸挹㕡㤲㜵㈰攱㠸㕤㠸㔱㐳慣慥㌸〷㈶㐶戸㌳㈹慥摣挰㈲㡦㠲㘰㐸ㅤ㘶㤹ㅢ㤹捦㔰摣㐸ㄴ晦ㅥ㘴晣㙢㠷搴㐳慤攰㐰㈳昰つ愹摣㜷㤴㠲晤㡣摣㌷愴㜲㑢㔲攴㝤㡤摣㌷愴㜲户㔲攴㝤㡣㕣㠶搴㈷㘱㤵攲戶㕥摢戸㤳摤㈱戵㍢㤰㠱㐳㙡㌷㈳㐸晡㘵慤挳愱㐹㥣晣㍣昴挶㥤捣㡤㐰㜱昲ぢ攰敡ㄷ㐹㕥㈲㜹㤹攴ㄵ㤲㔷㐹㕥〳〹㉢搹〹愴㌱〹搳ㄵ㜷〴挵户㙦㄰昹㈶〸㝣换つ㐱㘱扥挵㝣㠶攲慥㥥㌴戱慤㘹愲昵㙤搴ち摡ㄸ㠱捦户摣〴㤴㠲晢ㅡ戹捦户㠵㔶摥摡挸㝤扥㉤戲昲㔶㐶㉥扥摤〲慢搴㑣㠸摡〶昸㜶㉦㈰〳㝤扢愷ㄱ昸㝦㤸㉢挲㉤㍤㘹敤㈷㑥㙢㘷搹㑡昷昰㔶晡ㄹ㠴㌹㤵㄰攱㕦昹挳㍦昶慡挵㈴挳㙤㍡㈹㤹敡㑥愵慥挰戱㤷㕢㜵㙤㈱昴㑦㌲㑤㔲㌵戴戱ㄱ㈴晤〰ㄷ户昴愴ㄳ㝤〳㑢攲㥤攸㈴㜰愵ㄳ㝤ぢ慥摥㐶昲ㅤ挹㝦㐹扥㈷昹㠱攴㐷㤰㜰挴㙥昷㈹搹攱愳㔵㜱づ㌲㤱㤳愱㑢㕣昹㌳㡢晣〲㠲摥挴㡤㍥㘱晥捡㝣㠶㍡つ㜹改ㄴ㈱攳㕦愷㌷㈹㜵扡ㄵ㘴ㄹ㠱户㌷攱昱晥っ㉢捦㌴㜲㕦㙦攲ㄶ㥦㈸捥㌰㜲㕦㙦攲敥㥦挸搳㡤㕣㝡搳㜶㔸愵㉥㠰愸㙤摣挹敥㥤晡攷㉦㈹㝡搳ㅦ㐶攰晦敤慥〸户摤愴戵㔹㔸㕥㐲㙢戹㜷㈶㤵晥㠶ㄲ昱㐷㤶㍡㄰收㕣ちㄱ㉡摦㠹摥挴慤㌴㈹昹户㝢搳㜲㤴㙣ㅢ㙦愸晢㈶晦㘳慡㠶晥㘰〴晥摦攸㡡㕣ぢ㑤搲搰晡㑥㐳戹㤵㈶つ晤慦户愱㌹㙣攸捤㄰敤㕣㐳㙦戱㈵㔳㌵搴㑥㜰㙦扥㌷昹㠳ㄶ㠷㜸㥥捤戸扢搶㌶愰愱㕦愷㙡攸㔷㐶㤰昴㕢㕣㜷㐳㤳摣㌶㑤搱㤶昸㙤挳慤㌸戹㙤㜶〳㔷敦㑥搲㡣㘴て㤲收㈴㝢㤲散〵㠲㉦㘰戲㉡ㄲ挶㕥敥挹㠹〷㕢㄰戹て〸敥㤶晢㉤戳㈵昳ㄹ㡡晢㙡攲搶昷㡤㕢敤搸换扤㌶ㄱ扣㘷〴摥扢〵ㄶ㜳ㅢ㑥攴敦ㅡ戹敦㙥㔹㙢攵敦ㄸ戹敦㙥㔹㘷攵㙦ㅢ戹摣㉤晢挱㉡戵ㄹ愲戶㜱摦扡㜷换㙢㐰〶㡥扤慦ㅡ㐱搲㑦㜹㍤〱㑤攲摢捥搰ㅢ昷㉤户搲挴户晢㠳慢扢㤰ㅣ㐰搲㤵㈴㤷愴ㅢ㐹㜷㄰㝣㐱㤳㔵㤱昰捣挰㍤㌵昱㙤㑦㈲㝢㠱挰户摣㔲ㄳ㘶㙦收㌳ㄴ昷挵挴㐵㑦㤸㈶㕡摦扥㘴〵㡦ㅢ㠱捦户摣㐶㤳㠲㥢㡤摣攷㕢敥戰㠹晣㌱㈳昷昹㤶㥢㙦㈲摦㘴攴攲摢晥戰㑡㜱㘳慢㙤㠰㙦搷〱ㄹ攸摢戵㐶㤰昴㑢㘰敦㐱㤳昸㌶ㅦ㝡攳扥㝤ㅦ㕣昱敤㄰㜰昵㔰㤲㘱㈴挳㐹づ㈶ㄹ㐱㜲〸㐸㔸㝤㄰㔷㠱〴㉦敡㡢㜰㑦㑣摣㌸㤲挸㔱㈰昰敤㐷㤶㌹㥡昹っ昵㈹昲搲挴扢㑣ㄳ慤㙦戹搷㈵㠲㔵㐶攰昳㉤户挱㐴扥搲挸㝤扥攵づ㤹挸敦㌴㜲㥦㙦戹㜹㈶昲㍢㡣㕣㝣㍢〱㔶㈹㙥㑣戵㐵ぢ㥣愹搴敤户户〰ㄹ攸摢㥢㡤挰晦㐳㘲ㄱ㙥㙡㠹ぢ㈶㍢慤晤搹㔶㝡愳户搲愳㈱捣攱㥥搳捥つ㝥摣愸慡㜱㤴户㑢㠶敡㠹㈷㡡扥㍦搶㌳昸㈹ㄴ㙢ㅢ㙦愸㍢捡㕦㤳慡愱换㡤㈰改〷挳戸愹㈵㥤㘸㉡摡ㄲ敦㐴摣搹㤲㑥㔴〸慥㉥㈲㠹㤱ㄴ㤳㑣㈳㤹㑥㔲〲ㄲ㔶戲戵㐵㘳ㄲ〶㍦㉥摢㠹〷㘷ㄲ㔹ち㠲㑥愴㉤戳㡣昹っ挵㙤㉡㠹攵㔲攳㔶摢㠹戸㜵㈵㠲ぢ㡤挰搷㠹㜲慣晣〲㈳昷㜵愲㠸㤵㥦㙦攴扥㑥搴搰捡捦㌳㜲改㐴㔵戰㑡㌵㠳挸昵慤摢㠹捥〴㌲戰ㄳ㥤㘱〴㐹扦㌷搶ㅣ㥡挴户ぢ愰㌷敥㕢敥㑣㠹㙦㡦〳㔷ㅦ㑦㜲〲挹㠹㈴㈷㤱㉣㈴㔹〴ㄲ㡥搸つ㉢㈵㝢㔴㜴㜲㥣㠳㑣㠴㝢㔵攲攴㔳㔸攴㔴㄰㌸㤹㕢㔵挲㕣捣㝣㠶摡ㄷ㜹昱攵昱愶慤搶挹摣㙥ㄲ挱㜱㐶攰㜳㌲㜷愲㐴扥挰挸㝤㑥收㈶㤵挸攷ㅢ戹捦挹摣扦ㄲ昹㍣㈳ㄷ㈷㥦〵慢ㄴ㌷㝡㠲㥣㕣〹㘴愰㤳㘷ㅢ㐱搲㑦㤵ㅤ〰㑤㍢晡愹㌲㝥㡡㌷㔶㈵扦㐷挱㈶㘴ㄵ昳㜳挷㜵㡢ㅤ㌶昷㜵攴㐷〸㑡攵㐳扢昵昰攳㐲㤵㌳㘳㤵㈳昱〳㕡昸㐹愱昱㈵㘵收㌳愸昸㘱㉤㝥㈳戳晤昹ㅡ㉤㌹ㄶづㄵ㡦愹挴敦搹搴㈹ㅥ㔱㠵㑦㡤ㄶ㘵㤷㡤㡤㔶㔷挷㉡换晦つㅦ攷挳挷愸㌳戹晦㠵晥㤷㠱慦㥤㐸て晣〴昳㝡㠸晤摦㑤敤昹㈰愳敢て晢㔵敢改晣㑤愲㥤晢㌰㕦攸〲㜶㑡攷㈷戶捣㉦慦㘴慡ち〴搷搹捣㕥㤴戶㥤挶㜲〷㔶㉦〵㌲昴ㅦ㤰っ㝣摣㔷㙥㈴㤰戰扥〸ㅣ扤ㄹ㄰㈱㘹㔹戹攸〰晥㘶昱搳攴挳搸敥慣㜹㈵㐵搵搳㐳搳㘳㈵搳愶㔷攳〳ㅤ㜵搷㠳㘹㉦㤵㠷愲散㍦愱㑢愰㌳㠷扦〹攳昹㐱㤸㑣㔵ㄲ㘸搶㘵慣㥦㘶戹㈶㕤㤱㘸㤲捡㠷㑥㥡㘵慦〸昷㘳攴㤶㕣㐶攴㔵㈴㔷㠳㠴ㄵ户㘴攴ㄶ㠹愲㉥扥㍤攰晢㈰昰敢㥣㤰㈹㙥搴㠸愸挰㠸摡㐳㠴㑦㠶㈸㙥摥㠸攰㔸㈳攰搰ㄲ㔶摣捥ㄱ昶㌱㠶捤捦敥㘷愷㘷㈸㙥昱㠸攰㘸㈳搸㑤昰㘳㉣晢㈸挳摥㕤搸㘳㉤㝢戲㘱昳㈳ㄹ㘱挵晤ㅥ㔱㜲愴㐷〹昷㜴戸〷㈴㠲㈳㍣㙡戲戳戱㘹戸㕤㜱㍦㐸晣㝢㉢㕢晣昹㜵㡢㍦㔹㝤昶挷㡢ㅥ㑥㔷㤳㠰㤵㠰㝦搹㙤て㌷攰户〱ㄵ扡ㅤ㈴〳㍦㝢愰愴摢㌲攰㜷戰昰㘶㔸㈱〴㕦搲っ慤攲摤敦敢收愵㝤㝡㘳㕥㘴ちㄸ攲摤㤵㐴慥㈲戹ぢ㈴慣愲㄰㠸㙤愳㡤㙤攲摤㝢㈰㔳摣愱ㄱ搱㐸㈳戲摥㉤戴㠲㐳㡤挰昱㉥昷㜱〴㝦㠸㘱㕢敦㜲㙦㐷〴㈳㡣挰昱㉥㜷㝢㠴㝤戰㘱㍢摥攵晥㡦戰㠷ㅢ戶攳㕤敥昸〸㝢㤸㐷〹扤换㕤㈰ㄱっ昵愸㌱摥攵㡥㄰扤慢改摤㜴㤵て㐴戲㑦搷搲ㅢ昴愹敢捦昵㘴㙤㜶晤㌹ㅢ㍡ㄲ晣挹㉤ㄳ昱攷愳㐴㙥㈴搹〴ㄲ㔶摣㌵ㄱ㙢づ㌴搶㠸㍦㌷㐳愶戸㤷㈲愲扥㐶㘴晤挹晤ㄵㄱ昴㌱〲挷㥦㡢㉣扢户㘱㕢㝦㥥㙣〵扤㡣挰昱㈷昷㘵㐴㑤㑦挳㜶晣㜹慡㘵昷㌰㙣挷㥦摣㥢ㄱ㜴㜷㡦ㄲ晡㤳晢㌵㈲攸收㔱㘳晣挹扤ㅢ㡦㍦扢〲㤱散捦ㄷ改㡤㐴㝦扥㑣搶㘶搷㥦摣㙤昱晡㔳㕤㘶ㄴ㠷㕥〵㌲㜹㤸改㘸㉢㑡昳㡥㝥慦㔳㙢攲㌰昳愶慦愲㉢㙣㐵愸㥢㤷扡挶㔶昴㌶㤰晥㐱戶㑤㘰㌵敦㈶㔷昳扥慦ㅡ敥㑡㐸㝢㥣㕡昰㤱ㄲ㕢捤〷〱搵戴〸慣收愳攴㙡㍥昶㔵挳㍤㠱㠴㙡㔶搹㙡㍥〵㌲搹㙤捤〲㉢晡ㅣ搸搰ㄷ㈰㠹㤳挶㤷扥捡戸㉥敦慤㉣戲〶っ改昳㕦ㄳ昹つ挹户㈰㘱挵昵㙤改㌱ㄱ搴ㄷㅦ愱扦㠳㑣㍤㘸㐵つ㡣挸昶㜹慥㠴㑢㤹晡㐶攰昴㜹慥㡤ぢ扢㥥㘱摢㍥捦昵㜲ㄱ搴㌵〲愷捦㜳〵㕤搸㘱挳㜶晡㍣搷搴㠵慤つ摢改昳ㅢ㉣㍢摢愳㠴㝤㥥ぢ敡㠲慦攳㔱㘳晡晣㐶挸搸攷㐳扦戱挵㥥ㄱ㍡ぢ搸攴摥晦〷㔰愱㍦㐱ㄲ㐷攸扦㔸㜸㌳扡㠷㄰㝣㥡〲ㅡ扤㜷㐰攴㜹㌰挴扢㝣昲搵㡡㈴ㅤ㈴慣㕥㠰㐰㙣晢昳㘷㡦㜷㌳㈱㔳㉦㕡搱敦㐶搴ㅥㄵ㜰晥攳ㄲ戸㤴昹捤〸ㅣ敦㜲㔱㕣搸扦ㅡ戶昵㉥ㄷ捡㐵昰㡢ㄱ㌸摥攵搲戹戰㝦㌶㙣挷扢㕣㑣ㄷ昶㑦㠶敤㜸昷つ换晥搱愳㠴摥攵㤲扡攰㝦昰愸㌱摥㝤ぢ㌲㝡搷㡣搰晦〵㈲搹愷㌹昴㐶攲㠸搲㤰慣捤慥㍦户㐰㠷搷㥦㡡㉢搹㔴ㅣ㙡っ愴晦㐶晦捡㔶㤳㌰㥥㌴愵捥挴昱㘴㜷㕦㌵㕣〲㑦戸㈹戸㡥㉣㘱摢㠳挸收㈴㝢㠲㠴搵户㄰㐸愳户㥡㐶㍢㈱搸㘶搹ㅦㄹ戶つ挱㜷㔶昰愱ㄱ㌸㈱攰ㄲ戴愸昹挰戰㥤㄰㜰㔱㕡搸㕢っ扢扤㠹㍣ㄷ慡㐵昰扥ㄱ挸晣搳ㅡ㈶㈹㉥㕦㡢攸㕤㈳㜲挲挶㜵㙡㘱扦㘳搸慣㤸㘱晢挵ち摥㌶〲㔶㙤挲挶㜵㙣〹ㅢ㙦㡡㜴昵㈶㄰挹㘱㙢㑦㙦昰㔶㜰㈷搶㡥㘴㙤㜶挳挶㤵攷㠴戰㜱挹㔸挲搶ㄹ㐸㝦搸㕥戶搵㈴㠴慤ぢ㜵㈶㠶慤慢慦ㅡ慥㌵㝢挳愶敡摢㙡扡〱㤹㍣㜰㍥ㅢ㔸㔱㡦攴㡡㝡昹㉡攲㕡慦户愲〸ㄷ㑣愵㝦昴㈱戲㉦㐹㍦㤰戰攲㥡愹戸晤㌱攳㕤〹搴㐱㤰㈹慥愴㡡㘸愳ㄱ戵㌷挱攵敡慡〸ㅥ㌵〲愷㑦㜱扤㔵搸ㅢっ摢昶愹收㔶戰摥〸㥣㍥挵㔵㔹挱慦㌳㙣愷㑦敤㘵搹㙢つ摢改ㅦ㉤㉣晢ㄱ㡦ㄲ昶て慥搶㡡㥡㠷㍤㙡㑣晦攰捡慤昴て攷挱敢㐱㈰㤲晢挷㜰㝡㈳昱戶ㅥ㐱㤶愷㝦㜰慤搵摢㍦㈲㥤挱㄰㝦ㅥ㑡攴㐸㤲㔱㈰㘱戵扦戵收㙥㘳㡤昸㜳っ㘴㡡慢愷㘲攸㉡㈳㙡㙦晣挹ㄵ㔵ㄱ慣㌴〲挷㥦㕣㘳ㄵ昶㥤㠶㙤晤挹㜵㔷ㄱ摣㘱〴㡥㍦戹ㄲ㉢散摢つ摢昱㘷㜷换扥捤戰ㅤ㝦㜲㌵㔶搰㉢㍣㑡攸㑦慥搰㡡攰㔶㡦ㅡ攳㑦慥搶㡡㍦㥤晢敤㘶㈰㤲晤㌹㤹摥㐸扣摦㡥㈶换攳捦晥搰㤳攰捦㝣㌰挴㥦挷ㄲ㔹㐰㌲〵㈴慣戸㌶㉡搶㉣㌷搶㠸㍦愷㐲愶戸㘲㉡愲慢㡣愸扤昱㈷㔷㔱㐵戰捣〸ㅣ㝦㜲㕤㔵搸㔷ㅡ戶昵㈷搷㕡㐵㜰㠵ㄱ㌸晥ㅣ㘱搹㤷ㅢ戶攳㑦慥挷ち晡㌲挳㜶晣㌹搲戲㉦昵㈸愱㍦㐷㔹挱㈵ㅥ㌵挶㥦㕣愱昵昸昳㈲㈰㤲晤㔹㐶㙦㈴晡戳㠲㉣㡦㍦戹愶敡昵愷㥡㙣ㄴ㠷㘶〳㤹㍣戰㥣㘷㉢㑡ㄸ挱慡愸㌵㜱〴㥢攳慢攸㘸㕢ㄱ㕣捤㉢挲挵㐸〹摣㍣㈲攷㤳㉣〰〹慢㐲〸挴㑤愷㤹㘶㑢攰㡥㠷㑣㜱㤵㔲㐴㡢㡤愸㍤㌴昱㜹㠱㉢㤷㈲㌸搵〸㥣挰㜱㉤㔳搸愷ㄸ戶つㅣ搷㌷㐵㜰戲ㄱ㌸㠱攳㡡愷戰ㄷㄹ戶ㄳ戸ㄲ换㕥㘸搸㑥攰戸敡㈹攸㤳㍣㑡ㄸ戸㔲㉢㌸搱愳挶〴慥っ㌲〹㥣㌳戰ㅣて㐴㜲攰㑥愳㌷ㄲ〷㤶㌳挸昲〴慥ち㝡扣㠱㡢㜰〱㔲晣㜹ㄶ㤱㘷㤳㥣〳ㄲ㔶挷㔹㙢慡㡣㌵攲捦昳㈰㔳㕣㤹㤴ㄶ捣㌶愲昶挶㥦㈷㔸挱㉣㈳㜰晣㜹愲㘵㔷ㄸ戶昵攷㐹㔶㔰㙥〴㡥㍦戹捡㈹晡换っ摢昱㈷搷㍤㠵㕤㙡搸㡥㍦戹挰㈹散㤹ㅥ㈵昴攷愹㔶㌰挳愳挶昸㤳ぢ愰ㅥ㝦㑥〷㈲搹㥦㤷搳ㅢ㠹晥扣㤲㉣㡦㍦戹㘴改昵㘷ㄶ㤷愶㙡扤㘲挶㈵攰㥤晣㘶愸慢ㄸ〸㉥㜸挹㌲昲搵挸㜱㔵㠴㝦㡡换㔰㌴㐳㉦㈷收ち㡢戹挶㡢㔹〶慥㌸慤挰昸收㈰㠶㌰㍤愴慥戲㠲㘳㡤㠰扦㈲㤷㡤摦㡢扤摡ち㡥㌱㠲㠱㄰攸ㅢ愰㌴㠷㡢㔲昵㤰慢昳㘲扡㑡扢㌰敢攳昴㙢㌳㍦㑥㥦㤹戹㉤㉤ㄷ昶攴愶㘷愴㈹慥摦㠸㐹㌷搲愴㍢㤰ㄳ戳㙦昲㥡挴㈵ㅡ㌱改㐸㥦㐹㕣戶ㄱ挱ㄱ㍥㤳戸㤴㈳㠲挳扤㈶慤愰㐹昷㐰㔴戳㐹㙢㠱㄰㤳㙥愳㐹敢㤱ㄳ㤳㙥昷㥡挴㔵づ愹㘰扣捦愴㡤㔶㌰捥㘷ㄲ㔷㐳愴挴㘱㕥㤳㔶搱㈴㉥㠶搴㙣ㄲ㔷㄰挴愴扢㘸搲换挸㠹㐹㜷㝢㑤攲换扦㘰敥㈱㠶敦晤㠲戹搷㡢㜹搷㘲㔶ㄳ挳㤷㜶挱摣攷挵㝣㘴㌱昷ㄳ挳㌷㙥挱慣昱㘲㍥户㤸〷㠸攱㡢戲㘰ㅥ昴㘲扥〶㔷ㅡ㍣搴攷㈲扥㈸㡢㘰㠸捦㐵㝣㜹ㄶ㐱扥搷㐵㙢愱㌴㠷敦捥㌵扢攸て㈰愴昹敢㘸搲㕦挸㠹㐹敢扤㈶昱㑤㔲㉡ㄸ攸㌳㠹㙦㤷㈲ㄸ攰㌳㠹㙦㥣㈲攸敦㌵㘹ㄳ戸㌹㝣攱慣搹㈴扥愵㠹㐹㡦㈱愱昸㠲㈶㈶㙤㐶㈲㝥㑢昲ㄵ㑢㌰㡦㔳捣户㉢挱㍣攱挵散㠱㡣ㄸ搱摢㘷㌶摦慥㐴搰换㘷㌶摦戸㐴搰搳㙢昶㌳攰收昰捤愷㘶戳昹㤶㈲㈶㍤㡢㠴攲ぢ㡡㤸昴ㅣㄲ㜱戳昹㡡㈱㤸攷㈹收摢㠵㘰㕥昰㘲昸㜶㈰㤸ㄷ㈹收㡢㠱㘰㕥昲㘲昸ㄲ㈰㠶敥敦㙢㕡㕦㉢攸散㙢ㅡ㕦ㄶ愴㐴㈷㙦搳㕥〳㌷㠷敦ち㌵㌷㡤て搸㘲搲敢㐸㈸㍥㕢㡢㐹㙦㈰ㄱ㙦ㅡ㥦愳愵㠲㜶㍥㤳昸㙣㉤㠲晤㝣㈶昱㜹㕢〴㙤扤㈶扤〳㙥づㅦ户㙢㌶㠹捦愸㘲搲扢㐸㈸㍥㥥㡡㐹敦㈱ㄱ㌷㠹㡦愲㔲㐱㉢㥦㐹㝣㍣ㄵ㐱㑢㥦㐹㝣㘴ㄵ挱㍥㕥㤳㍥〴㌷㠷㑦慣㌵㥢挴挷㍣㌱改㈳㈴ㄴ㥦昰挴愴慤㐸挴㑤攲ㄳ㥡㘰㍥愶㤸て㘷㠲昹挴㡢攱㠳㤸ㄸ戱㠷捦㙣㍥㥣㠹愰㤹捦散〵㔶戰扢搷散㉦挰捤攱昳㕡捤㘶昳㈱㐷㑣晡ㄲ〹挵攷ㅢ㌱改㉢㈴攲㘶昳㔹㐶㙡㙥散㌳㠹捦㌷㈲㘸攴㌳改ㅣ㉢㘸攸㌵㘹ㅢ戸㌹㝣攴愹搹愴换㠱㄰㤳扥㐳㐲昱ㄱ㐱㑣晡㉦ㄲ㜱㤳㘴扥收㡣昹㍤戸昶㡡㜰摥㤶愷慦ㅦ㤰搰㍦㠲搴㑦㔷㌲㙤㈷㐱㌹㝤ぢ昴㘷㐲㝦ㄱ㘸づ愷摦挳〱㑤㥦慦ち愷ㄴ㑤㤹昲㑢㑥㘶换收㤹㐷っ慡㜷昹㤶愷㍥㕣晡捡搱晤㍦晤㘳搹戲㔷戶㉥㝤收㡦㠷愷昶㝦晣扡敢㌶ㅤ戲晣㤹てㅢㄵ㕦㤳㝥摦㉦㈳慦㌹㈱㜷收〹戳㡢㈷㜶ㅣ㝥挲㤱㌳づ换ㅤ摢戰㔳㐶㐶㥤㍡敤ㅡ㍦搱慣㝤㘴搱散㌵㙡挳㥢扢㤷㉢㤹慦㘹换慦愸㠹ㄷ㑤㠸㜰摥ㄶ㕢㝥㐳㐲晦づ㔲㍦㍤㠷昳敥㉥戵㐵㈶㙡㔴慦晦㐰㑤扣挴㤶摢㤱ㄱ㕢晥㐴㐲晦〵〲㕢㌸攱敥㔲㕢㘴㠶㠶〹㝡㍢㙡攲㈵戶㜰愶ㄶ㕢搲㌴㐴ち〴攱㤴㠹ㅡ㠸挴挸㜳挲ㄶ㘸〶愱㤹づ㔴收敢㈴㈸攷㙤㠱㠶〸慤攳㐰敦〷㔳㝡㔹㐲㝦㕡㘳愱㥡搰戰〳㝤挰㐲敢㈲㙦慦挸㠳ㄶ㕡㡦搰晡〲捤㔹ぢ收㉥昵㥢㑣摢㙣㘱〳㘳㡢昸㡤搳户戴㌰㠷戶㐴ㅣ㕢㌸晤敥㔲㕢㘴扥愶㉤つ扤戶㜰摥ㄶ㕢ㅡ搱㤶挶㘲㡢㤲㘹㥢搰〴㙦㜳晡ㄶ㘸㔳㐲㜷ㄳ㘸捥㌳扢摡㙣㤹慦㘹㡢㍤㝦㡢㌴扥㐲挸摡搲㡣戶散攱㤸㉤搳㜶㤲搹㥣扥挵散㍤〹摤换㠱捡散㥤〴攵㉣㉥搰ㄶ㠴敥㈳搰ㅣ捥挲扢㌴㌰㌲㙤搳㤶㤶愸㤰ㄷ㑤㠸㜰晡ㄶ㕢㕡搱㤶搶㡥㉤㥣㝥㜷愹㉤㌲㕦愳㝡扤慦搷㤶昷慣㉤㙤㘸㑢㕢挷ㄶ捥扢扢搴ㄶ㤹愸㘹换㝥㕥㕢㌸㘱㡢㕦摡搱㤶昶㘲㡢㤲昹㥡搰㠴づ换㜹㕢愰ㅤ〹敤㈴搰ㅣ捥扢扢搴㙣㤹愸㘹㑢㘷㔴挸㑢挲挹〹㕢㙣搹㥦戶㜴㜱㙣攱㠴扢㑢㙤㤱ㄹㅡ㈶攸〳扣戶㜰愶ㄶ㕢扡搲㤶㕣戱㈵㘲㍤愷㌸㌷换㐳挳㜳㍦㌹㍢㔱㠳愱㠰ぢっ㥣慦㐵昰慣ㄱ㐴愸戹〷㡡㉢㑥搲㈲㝡摡㔷㠶ㄳ户〸㥥昲㤶改㡤㌲ㄱ㑥戱戴愲㝥愶攲扣㉡愸㈷㝣挵㌹搷㡡攰㜱㙦昱㝥㉣捥㔹搱ㄴ攷㔴㈸愸挷㝣挵㌹㍤㡡㘰㤳户㜸㝦ㄶ攷㐴㘶㡡㜳昶ㄲ搴愳扥攲㥣搱㐴戰挱㕢㝣㄰戸㡡搳㤸㠸搶昹捡㜰㙡ㄳ挱㕡㙦㤹㝣㤶攱㝣㈶愲㠷㝤㘵㌸挷㠹攰㈱㙦㤹㘱㉣挳㠹㑤㐴て昸捡㜰戲ㄳ挱ㅡ㙦㤹ㄱ攰㐶散扣愷㌸搵〹收㍥㕦㘱㑥㝦㈲㔸敤㉤㍣㤲㠵㌹㔱ㄹ扦㜰㜶ㄲ搴㍤扥攲㥣戱㐴㜰户户昸ㄸㄶ攷摣㘲㡡㜳㐲ㄱ搴㉡㕦㜱㑥㌲㈲㔸改㉤㍥づ㕣挵㤹㐵㐴㜷昸捡㜰戶ㄱ挱敤摥㌲ㄳ㔹㠶㌳㠰㠸㔶昸捡㜰㔶㄰挱慤摥㌲㐷戰っ愷〲ㄱ摤散㉢挳改㐱〴㌷㜹换ㅣ挵㌲㥣ㄳ㐴㜴㠳慦っ攷〹ㄱ㕣敦㉤㜳㉣戸ㄱ㡥攸挶ㅤㅣ挶〵㜵慤慦㌸㠷㜶ㄱ㕣攳㉤ㅥ㘵㜱づ挲愶㌸㐷㕥㐱㕤敤㉢捥搱㔸〴㔷㜹㡢ㄷ戱㌸挷㑤㔳㥣㠳愵愰慥昴ㄵ攷〰㉡㠲㉢扣挵愷㠱慢㌸㙡㡡攸㌲㕦ㄹ㡥愴㈲戸搴㕢㘶〶戸ㄱ㡥㜹愶㑡づ㜴㠲扡搸㔷㥣㠳㥦〸㉥昲ㄶ㉦㘳㜱づ㔳愶㌸挷㈶㐱㉤昵ㄵ攷㜸㈵㠲ぢ扤挵㘷㠱慢㌸ㄶ挹㥢挹㙣收㌸捡㐸慥㤲㌹づㅡ㤲慢㘲㡥㘳㠰攴慡㤹攳㉤㉤戹㌹捣昱㘶㤵摣㕣收㜸ㅢ㑡㙥ㅥ㜳扣挱㈴㌷㥦㌹摥㌱㤲㕢挰ㅣ㙦〰挹ㅤ挷ㅣ晢戳攴㡥㘷㡥㍤㔵㜲㈷㌰挷㍥㈸戹ㄳ㤹㘳敦㤲摣㐹捣戱摦㐸㙥㈱㜳散〶㤲㕢挴ㅣ愳㉡戹㤳㤹㘳㤰㈴㜷ち㜳㜴扦攴㑥㘵㡥摥㤴摣㘲收攸ㅣ挹㉤㘱㑥㥣挳愱摢づ昹㐸攳㔷昵㈸㑡攲㡡戳挸㍤摤㠸〹㔱攲㌴㜲捦昰㜲挵㜹攴㥥改攵㡡ㄳ挹㑤愸㑤㥣㤹挴ㄵ愷㈶㜱挵戹攴摡㠱つ改㌴㈵㑥㈶昷ㅣ㙦㙤攲㙣㜲捦昵㜲挵改攴㈶搸㈰捥㈷搷晢㘴愹㈴〸㐹㔸〹㐶ㄲ㔷㠲㐲敥㠵摥摡㈴㌸攴㉥昵㜲㈵㐸攴晥挷换㤵㘰㈵改㤵愰㤱㝢戱ㄷ㉢挱㈳昷ㄲて㌷挲挰昰㤶搱㤷㈲㠱㉦挹㘱㐸㈴㝦㤹㤳㘷㌰㈴㝦戹㤳愷扢㈴㝦㠵㤳愷愳㈴㝦愵㤳㘷㔳㈴扦捣挹戳ㄱ㤲扦捡挹搳㝣挹㕦敤攴㘹愲攴㤷㍢㜹ㅡ㈷昹㙢㈴㥦㐵戳摡愴晥愲ㄹ昷㑣㉤㈶㘴晣㥥敤㜸晣㔲㄰㑦搷㠶换㠶㤶捦㈹㤳㕦㤴〹㤵㡤㥦㡥㕦ㄲ㙡㠸敦戴愹㡣ㄶ㔶㜷㡡㘳ㅡ挵㌹㜱㙣㠳㌸㑢捡散㤱㕦㔱㌶㉢㕡ㄹ㥤㕡ㅡ㈳愴㤳慢戴愹㕦㈲㜸ㄸ㑥摢搳㕡愷㌶搸ㅡ挸敦慡挹㔶戵〶㘶㉢ㄶ搰搷挲ㅢ昸ㅦㄳ扢㥢㘲㔶㌱㕡㜴㤵扥㉥㡥㜰㔳㠲㘰晣〴㜱㝤ㅣ攱愶〴挱㠸ち攲㠶㌸挲㑤〹㠲㌱ㄶ挴㡤㜱㠴㥢ㄲ〴愳㉥㠸㥢攲〸㌷㈵〸昶〳㐱摣ㅣ㐷戸㈹㐱戰㘷〸攲㤶㌸挲㑤〹㠲㝤㐵㄰户挶ㄱ㙥㑡㄰散㍤㠲㔸ㄱ㐷戸㈹㈲戲攸挰㕡戸㥦〳搶㑥㙥㍡摤㠶ㅡㄴ愳㈰戱扡㥤㌹㝡㕣㜲㜷㌰㐷敦㑡敥㑥收攸㐹挹慤㘴㡥㕥㤳摣㉡收攸㈱挹摤挵ㅣ扤㈱戹扢㤹㘳换㈵㜷て㜳㙣愵攴敥㘵㑥㑣㐰ぢ昴㙡攴戸扤挸㍦㈵愶㤰㝢㥦㤷㉢㈶㤱㝢扦㤷㉢愶㤱扢挶换ㄵㄳ挹㝤挰换ㄵ㔳挹㝤搰换ㄵ㤳挹㝤挸换ㄵ搳挹㝤搸换㤵㈶㤰晢㠸㤷㉢㑤㈱㜷慤㠷ㅢ㘱㤳㘴愴㔸㠷㠴㕥㑦戲〱㈴ㅣ㘱慢㐴昰㈸㜹ㅢ㐹㌶㠹㠰つㄳ挱㘳攴㙤㈶㜹㕣〴㙣㥢〸㥥㈰敦㐹㤲愷㐴挰收㠹攰㘹昲㥥㈱㜹㔶〴㙣愱〸㥥㈳敦㜹㤲ㄷ㐴挰㐶㡡攰㐵昲㕥㈲㜹㔹〴㙣愷〸㕥㈱敦㔵㤲搷㐴挰愶㡡攰㜵昲摥㈰㜹㔳〴㙣慤〸摥㈲敦㙤㤲㜷㈸挸㘲㠳昷㑤㍤挴挸愸挷㜱愶㉥㝣ㄶ㉡ㅢㄹ㥤ㅡ㉢慤㕦收晤㡤慤㉣ㄹ〳㤳挷挸㐶㉣搵㈹〱ㅡ㜶㔸愴㌹㑥㌲㍥㔸搶㌵㈲㡥慥㝦㜷愴㤴慦㙡攵搷戵挲挲ㄶ愹㥢挲ㅡ㥣㤱戲㜶㈸㘷㤸っ扤ぢ〷㘵攰户㙢昴㝢昴ㄷ㉢㔱㥥愴攴ㄵ㍢っㅤㄹ㝡㥦攰㠹〰㙦㜱挱㙥搲〱戳㘳〹昸〳㤶㤸㤰㌷㙥昸搰〹晡㐳ㄷ敦㈶ㅤ㍣㝢ㅥ昱㥡㤶攸慤㉥搰㑤㍡㐰昶㑥〱搲ち晤㠹ぢ㜴㤳づ㤰㍤㔸㠰戴㐰㝦收〲摤愴〳㘴摦㜶慢晥挲〵扡㐹〷挸晥敦㔶晤㤵ぢ㜴㤳づ㤰昷㠸㕢昵㌷㉥搰㑤㍡㐰摥㍤〴㠶扥〵ㄱ晦㙦㜳挱㙥搲〱昳㉥ㄳ昰㜷〴搳晦晦㜵挱㙥搲〱昳㙥ㄴ昰昷㐸㔸晦晦攰攲摤愴㠳攷敤㉡㈶㡢晦㝦㜲㠱㙥搲〱昲㤶ㄶ攰晢㐸攸㕦㕣愰㥢㜴㠰扣敤〵㈸晥晦捤〵扡㐹〷挸〱挱慤晡てㄷ攸㈶ㅤ㈰〷つ户敡扦㕣愰㥢㜴㠰ㅣ㔸摣慡搹㥦㑤㤷㜶㤳づ㤰㐳㡥〰改㝦㥤敥〲摤愴〳攴戰㈴㐰晡㕥㘷扡㐰㌷改〰㌹㜴〹㤰㝥搷㈱ㄷ攸㈶ㅤ㈰〷㌵户敡㙣ㄷ攸㈶ㅤ㈰〷㍥户㙡㝣搵愴㙤㡣㥢㜴㠰ㅣㅣ摤慡敢戹㐰㌷改〰㌹㙣ち㔰㘲摤挰〵扡㐹〷挸愱㔵㠰敦㈳愱㈳㉥搰㑤㍡㐰づ扦〲㤴㔸㌷㜲㠱㙥搲〱㜲㘰㈶㌰搴ㄸㄸ改昰㑤㕣戰㥢㜴挰ㅣ挰〵摣㤴㘰㜶昸摤㕣戰㥢㜴挰ㅣ攸〵扣㍢㌰戶挳㌷㜳昱㙥㔲昰㌹ㅣ攸昸愸ㄲ㘲㤶㔷づ㠷戰㐴づ〷愹㐴づ㐷愳㐴づ㠷㥤㐴づ挷㤷㐴づ〷㤲㐴づ㐷㡣㐴づ㠷㠶㐴づ敦晦㐴づ㙦昲㐴づ㙦攳㐴づ敦搷㐴づ㙦捣㐴づ敦挰㐴づ㙦戵㐴づ敦愹㐴づ晢㕤㈲㠷㜷㐹㈲㠷户㐳㈲㠷晤㍥㤱挳づ㥥挸㘱㑦㑥攴戰换㈶㜲搸㌷ㄳ㌹散㠴㠹ㅣ昶戶㐴づ扢㔴㈲㠷晤㈶㤱挳㥥㤱挰愹晢㝦〰搲㕦㐴扢</t>
    <phoneticPr fontId="6" type="noConversion"/>
  </si>
  <si>
    <t>CB_Block_7.0.0.0:4</t>
    <phoneticPr fontId="6" type="noConversion"/>
  </si>
  <si>
    <t>㜸〱敤㝤〷㜸㔴㐵昷㜷㈶㘵㤳㔹〲㔹㡡㠸㈸ㅤ〴〴㤱搰愳戴㄰扡昴〰㔶㠴㈵搹㤰㐰ち㙦戲㔴㔱ㄱ㐵挵〶㉡㜶㔴㙣搸扢㈸慦㠲挲ぢ愲㘲晢晢摡敢摦㠶つ敢㙢敦摦敦㜷敥捣敥摤扢扢㐹攴㤵敦昱㝢㥥敦㤲㍤捣㥣㜳收捣㤹㜳捥捣㥤㍢㌳㜷㌷㐵愵愴愴晣㠱㡢晦昳㑡㘷攲愰挲㈵㌵攱㔰㐵㡦㠲慡昲昲㔰㔱戸慣慡戲愶㐷㝥㜵㜵㜰挹戸戲㥡㜰ㅡㄸ㝣㌳换㐰慦挹㤸㔹㔳戶㌴㤴㌵㜳㘱愸扡〶㑣ㄹ㈹㈹㔹㔹㍡ㄵ昴〳捣㈷㘰㌳㥡愵㜴㍡〱戸㔲戴㡦㈰㤳㈰㡢㐰ㄳ昸〹ㅡ㄰㘴ㄳ㌴㈴㘸㐴㤰㐳㄰㈰㘸㑣搰㠴愰㈹㐱㌳㠲晤〸㥡ㄳ散㑦搰㠲㠰昵敢㤶〴〷〲㘴ㅦ〴㌰戵㘰搸挴搹㜳搱㥡挲㜰㔵㜵愸㝢摢改㡥捥㠳㜲㜳㝢攴昶攸搳扢㔷敦ㅥ㍤扢户㉤㔸㔰ㅥ㕥㔰ㅤㅡ㔴ㄹ㕡㄰慥づ㤶㜷㙦㍢㘹挱散昲戲愲㈳㐳㑢愶㔶捤ぢ㔵づち捤敥搹㝢㜶戰捦㠰摣㍥㝤晢㤶攴攵つ挸㙥〵挹ㄳち㠶㑤慡づ㤵搴晣㔵㌲㕢㔳收挴㠲㘱㍤㈶㠴挲㝦㤵捣㌶㤰〹㤱挳慢㉡㠲㘵㤵㝦㤱搰っ晡戴敦昰㔰㔱ㄹ㥤ㅦち㔵㤷㔵捥改〱戵㘳っ㡤㕣晦ㅥ昹㌵㌵ぢ㉡收㌳㡥ち㐲攵攵㔳㐲㈵攲昴㡡攱㌵攱㐹挱敡㡡㥡散ち摡㉦㔴ㅤ慡㉣ち搵㌴慡ㄸ戱戸㈸㔴㙥ㄸ㙢戲㉡愶〷慢㈷〴㉢㐲改㑣攴㔴㌸㍥ㅣ㔳ㅣ慡っ㤷㠵㤷㌴慣㤸㔶ㄳ㥡ㄲ慣㥣ㄳ㈲㑢㐶挵愸〵㘵挵㉡㍤ㅤ㝦㈹㘹㥤ㄳ㘹㈶㡥㠲㍥ㄵ〵愵挱敡戰攴攸挲摣㐴扣慥㜰㤱㔶挴攸挵㤰㙡敢㈹㐵㥦ㄵ㤶㔵ㅣㄹ慡慥っ㤵戳ㄲ㝡戲㥢㠷㐹っ攴昸㈱㘲㈹摢ㅣ㝡㐹㌵㌰㥤㡦㙤㘱㉤扥戶〰㕤㠷㠵挲挱㐹㈳愶㑣敤㍥扥慣㜲㔰捦ㅥ㜹㝤扡㡦㉢㥢ㄷ㉡㉦ぢ搵㠴㤹敤摢㝤㝣㜰㌱ㄳ㜹扡ㅤ搸㜵㝢ㄶ散〰㤰㍡愶㡦敥㐸㑣㈷〰㤵晥㍡扡扡扢〲㜶户搴㤹挱搴㤹戳㔳㘷ㄶ愵捥㉣㑥㥤ㄹ㑡㥤㔹㤲㍡㜳㑥敡捣搲搴㤹㘵愹㌳攷愶捥㥣〷ㅥ㝢㘵㘵㘶愶㥡敢慤㡥敢ㅦ㥣搸昲昸ㄱㅢ扢ㄷ㕤戸㘰敤㐱㘳㌳搸扢敢㘵㐸㔸〴扥㜴㠵㐲㈳扡戱㘰㐱㑤戸慡㠲㝥晣㙢攳㈱挵挴㠳敡㤴挸ㄳ㑥㐰㌸ㅡ晤㤷攱搰挱㈳㥦攱㌰㜱㝥搸㠴㠳㔳挵㕦ㄲㄱ㑡㜷㠶愹㜵ㄷ〰㕦㔷㠰捣晣㌹㙤扢ㅣ㤳搷㔵ㅦ㐲㜴㌷〰愵㕥㠴愳改散愶㌳㑥晢攷挸ㄷ㜳ち㔶昷愸戹㙢㐳挶攲㐷㌲㌸晣昶昶㘸㥡戰搳㡥挴㌰㔹ㄴ慣〹ㅢ㍦㜱戰晥㙢ㅤ㔳㜷㍦ㅤ㔹㕤戴敦晢㈹㉡昹㑢扣愲て愵昵㝢〰昸づ〳㐸㥤搶㑦昷㈴㈶ㄷ㐰愹㘷㡤㍦づ戸㙦㘶昷㕢㥥ㅢ㌴敡慥㈶挵㠷づ㙣摥㌸㐵昱㑥㈸户挴摥㘴敥〳攰敢ぢ㤰㌶㉤户户敥㐷㔴㝦〰愵㥥㌰攵㉦敦戹晣扥㑥戳扦ㅣ昳攰昳ㅦ慣昸攸摣㙥捤ㄵ晤㈲户攴㍣㈴づ㥦㕡㕤㠶搱㜰㐱㜹戰㕡〶㡡㕥扤昳㝡昷ㅣ搰戳愷㙢戰攸搵愷昷㠰摣㥥晤晡昵攸搷㕦挶㡣㕥㝤晡昷ㅢ搰愷㘷㑦㝤㌸㉢㍢〲挰㌷㄰㈰㜵㜸㕦㍤㠸㤸挱〰㑡㙤㌳搵户㌸㜷㐲攸㠴㙦攷㡣扣攵愱ㄷ㡢㡦敦戸愰㤷攲㐸㉥敡て㈵㜳㍥㠰㙦ㄸ㐰敡戴晥扡㠰㤸攱〰㑡㍤㙣㡡摦㍦㜶挰㌹㤳㑦捣ㅤ㜱㐷摡㘹扤晥戸攲戳ぢㄵ㙦晣愲晤㐸㈴晥挴㈰㌷㡡戲㐷〳昸挶㔰挲㤸摣㕣㍤㤶愸㈳〱㤴扡摦㔴㌷㘹搳㌱挵㌷昷扢戸攰晣户㝤挷晤㕣戲戹㐴㜱㡡㈱搵㡤㐷攲扦㌱搶〴㔶㌶ㄱ挰㌷〹㈰㜵㜸㍦㍤㤹㤸㈹〰㑡摤㘱慡扦戸捦㥡愳㍦ㅣ㕡㌴晥戴㘳晡ㅥ㔲扣㌹搴㕢㜱戴ㄵ㘳㑤㈵昳㌴〰摦㜴〰昸㍡㑦ㅦ㐵搴搱〰㑡摤㘴捡㉦㉥晡晤昵㡦づ㝣㙣捣ㅤ㍦㜶扦㐲㌵㕣㝣㥣攲扣㐸捡ㅦ㑢收攳〰㝣挷〳愰晣〰㍤㠳愸ㄳ〰㤴扡搶㤴㝦攴昹搷挲ㄹㅤ㘶㡤晥攷㠶㍢㌶捣㙡㜱攰昳㡡㔳㉡㡥搲㑡捦〲搴㐱〰摦㙣㠰㉣ㄹ㐰㜲㜳扢敡㈲攲㡢〱㤴扡搲㐸戹扢晦扡慤敦㜷㍡㝣搸㥡㘷ㅦ㍡昶㕦昳㉢㙦㔳㥣㤳㠹ㄶ㈵㘴㥥〳攰㉢〵㠰ㄶ㍤㜵ㄹ㔱㜳〱㤴扡搸㤴晦搷㉢㥦㥦㜴㐲㑥戳〹㤷ㅤ摤扣攵㜵慦散㍥㕤㜱㍡㈷攵换挹㕣〱攰慢〴挸挲㥤㙤昸攱戹晤て搷㔵挴捦〷㔰㙡戵ㄱ搲晡昰摦收㉦㤹㤲㝤攴捤㡦摥昰摢戴㈷㑡㥡㈸㑥〷挵㤳搵㐸晣㌷㥥慣㘱㘵㘱〰摦〲㠰搴攱㜹㝡㈱㌱㡢〰㤴㍡换㔴㍦㌹晦挷㌷㤶㜵㌹㘲散㕤挷㍥㝣攳㤶搴搲っ挵㠹愸戴㘱〹㤹㤷〲昸㑥〴㐸㥤搶㔷㉦㈳收㈴〰愵㔶㤸攲㙢㌲戳㥢㌴㍣㘳捤攸㙢づ晡㘹搳て㥤㕦戸㕣㜱ち㉢挵㑦㈱昳㜲〰摦愹〰㌰㘱㉦扤㠲愸搳〰㤴㕡㘶捡慦㍦㝤㜴改戳㠳㐶攵㙦晡收愸㘷㥢㥤㝦摢㔷㡡戳㕦㘹晤㑡㈴晥㥢搶㥦挱捡捥〴昰㥤〵㤰㍡扣户㕥㐵捣搹〰㑡㉤㌰搵㑦晡昲昲㌱㙤㕥㜸㜴晣愵捦㝤扢昶搰扣捦㝥㔶㥣㜷㑢昵攷㈲㌱愰慥愹㐹㙥晦㍥扤㝢昷敤㥦㌷愰㝦ㅥ㘶捥〳愲㌳㤵昳㔸搵昹〰扥搵〰愹㘳晡敡㌵挴㕣〰愰㔴愵愹扣昰㠵攳㜶㍦㔰㕣㌴晡摡㔶慦㑣㍡慥搵昸㍦ㄴ攷晢㔲昹㐵㐸搴㔵㜹㥦〱㝤昲㜲晢昴ㅡ搰愷㑦晦扣㕥晤㜲㜳愳㤵慦㘵㔵ㄷ〳昸㉥〱㐸ㅤ搳㕦㕦㑡捣㘵〰㑡捤㌱㤵慢㉦㝥ㅤ㌸攳愹㤳㠶㕥戰愷攵ㄵ㤷㙤扥晤㔰搵ㅣ㘴愹晣ち㈴晡搵搹昲摣摥扤晡昴敤摦㍢㉦㉦慦㥦慢敡㉢㔹搱㍡〰摦㔵〰愹㘳㝡敢慢㠹戹〶㐰愹㔹愶敡敤㔷㜴ㅤ晤㕢摢愹挳㙥㜸敡搹愳㍥扦㘷搷ㅥ戵㍦挸ㄲ㌳搷㤲昹㍡〰摦昵〰㠸㤹㕣㝤〳㔱㌷〲㈸㜵慣㈹扦㙡晢㔹ㅦ㡤㔵慦㡣戸㝣攸戲㘷晡摦晣晤ㄳ㡡て㐶㔲晥㈶㌲摦っ攰扢〵㈰㔳扡㕤摥攱晡㔶愲㙦〳㔰㙡慡㤱昱㜳敦㡤㍦づ〸ㄵ㡣摤晣搲㤶㤵㌷㌶挸㝣㑢昱戹㑡㥡㝦〷ㄲ㜵摡扥㝦㙥慦晥㝤〷昴敤㌹愰㙦㕥㙥慦〱㉥挷摦挹慡敥〲昰摤つ㤰㍡㈶㑦摦㐳捣扤〰㑡㡤㌷㤵㑦扣㈰㜸敥挲搷户攷摦㍦敥扢㥢て昸昲敡㐶慡㈵挸搲㠰晢挹扣ㄱ挰昷〰㐰敡戴㕥晡㐱㘲㌶〱㈸㌵捡ㄴ捦昸攴愱愷㙥晣攱扤戱㘷慦捦敦㜱㙣摢㡡搷搵㠱㈰㑢昱㠷挸晣㌰㠰㙦㌳㐰摡戴㕥㍤昵ㄶ愲ㅥ〱㔰㉡摦㤴㝦昷愲㑤昷〶搷晤戳攰昶㤷㝥㈹搹昸攲愹ㄹ搹㕢㐱㥥㙣收收挳慢㠳㡢昰戴ㄳ㝤㤰敡搵愳㈷晦搵晤〴㠹〷挸㤲扥㈵晤㑢㜲㜳㡢晢昶っ昶づ㘶戴㠳搸晡㍥慡㜰搰换㉥㌹慡慣戲戸㙡㤱㑣㔶てㅡㄶ挴挴㌹昲㈸搳捤搰㠶㔵㉤愸㉣慥㌹㌰㌱戱㌰ㅣっ㠷㕡㝡㘹㔱㈱㜱挵ち昱㘴ㄷ慡㤱晡㕡㝢㡢㑤て㤶㉦〸攵㉦㉥㜳挸慤㍣㘴㍣搷㔵捤㑥㑥ㅤ㔹ㅤ晡㐷㠴ㅡ愷㔱㍥ㄶㅥㄶ㡡散戸㔶㍡㈴㐷慦戶〵愵㔵㌵愱㑡㔱慦㕢挵愴戲愲㜹愱敡挲㄰㤷㉤㐲挵搲搴晤㐸㌲て㤷摤㈶㔶愲愱㜸㕣㉣㙥敦挶㤶㡣㔸ㅣづ㔵ㄶ㠷㡡愱敦晣㔰㜵㜸挹搴攰散昲㔰昳ㄸㄶ愷㑥㄰づ㠸㐱㡦慣㉡㕡㔰㔳㔰㔵ㄹ慥慥㉡㡦愵攴ㄷ㉦っ攲㠱戶㜸㝣㔵㜱〸捦愳改扣㔲㔴㑡㕡㥡㔲㈹㠷㈴㥡㠰㔳㙥㑤て㜱㠴换挵慤攰昳ㄶ戱㘱搷㘳ち㕡㠷㔶㤴㠷戶㠲㤸摡戱づ㘱㈲㤷㘲扡㈶㘷㜴戵㠹㙢㍣攴敥㤲㥣㕢㜴㡣㜸㙥摦㌲愷愶㌶㌵慤ㅦ戱㄰て晤愳㠳㤵挵攵愱敡㕡㔷愸ㄴ㌵搲摢〰㌲〶愳㌷㈷戵㥥㑣㠵ㄶ慢㈵ㄹ㡢捡㡡挳愵扥搲㔰搹㥣㔲捥〴戰㡡㤵㤵戵㤵〹敦愵户〳愳㜷㄰㍣〶攰昷愷昸㜶㤲挷攷搷㡦㍢昹㡣昶昸扦㕥㑦挱㌱换〹愹㈸愵㘵昹〲㙢㑤㌵ㄹㄵ㜸昸慡㐹㑢㑢搴捡搱挱㥡搲㌰挳戳㜶㈲攵㍤㐱昰㈴㐰㐶㐷㠰㍡㔷㉢㌸㉦㑢攷愲㑣挳㡡攱愱㤲㈰㤶挲愴㜷慢㘰㠶㍣㤵㘷〰㕢㔳愴戹っ㌳〶㝤㘵戱て㈹㜴晥散ち㐶㝦㘸㜱㜸㜸㌰ㅣ捣慣挰㠲づ扣愴挱搴㑤㑡㌹㈹㤶㙣㈸㌸㕢摡㙦㜲㤰㄰㤰愴㑢㑡〳㐱㌸㤲搰㜱搰㕦㔲搲っ慣扤ㄱ搰扤㌵ㅡ攱昳〶㝡散挲っ搶㡢㡡㐷㠵㉡愷㉥㤹ㅦ慡㈱㝢㤶慦㔶㔳㝡扢㤷㍣搶ㄷ捤㥥ㄶ㉥㉢慦改〱㑤㐷㔵㔷㉤㤸晦㔷捡愱㉣扤ぢ挰㕥ㄹ㝤ㄱ挵昵㙦ㄳ捣㤵㤲戹㤰扥㤹㌹㌳㈵㡢搲㠸搱ㅤ〸ㄸ慤㄰昶〷晥㤳㑢㍦㡢晦晣戵搱㌲㍡㠱攳捦㉣㘲昱ㅥ㥢㕤㌱戱㘸昶搴敡㤰㉣换㘵㐹〶搶㙥㔸㜱㔴㔵昵扣搹㔵㔵昳戸捡搳㐸㜲㌵愵愱㔰㤸㑢㕤つ捣搲㥥㉣攱㈹㤵㤶ㄶ戳㑣攵㕡ㄳ攳㈲㤹敦摦〰㌹ㅦ慥㕡晥攱扡㔵扢ㅦ扣昱㠳㉤敢㍥扡晢㔱摦ぢ㐰愶㘱搹捤昷㈲ㄲ㤹ㄳ挷昵㔸㕣㕥戳㔸㜵㐳㜳戹ㄲ昲㙣㤷つ㑦戶慣扥慤㘰㔳扢戳㈷㝤搷慤改昱敡㄰㐳㠸㕢挸敡㡣攲昵㕢㉣昲㠱昳晦㠹ㅢ㤰㜳摢搹换愱搴攷挷㤵愲扡愰戱ㅣ摤昴㉢〴慦〲㘴ㅣ〲㔰㥦㘵㉦捥ㅢ㔵㔰捤㔶㐵慡㔸㠵㌲㉢戰㉣㌶㝥㑥昵㥦ㅦ㔷ㅡ愱愰っづ㡥㠰㙣㥢㤵㔵㐳㥢攱㘰ㄳ戰ㄹ㜰换㘸搵㌰㡡㐰挷㘸㙡㜳慥㔱㈷㈲晢慦ㅥ挲搰㜶っ慣捥㈸ㄶ㌳㤸昹㜸搵㙥㍥攸〹㐳晤㤵愳换晦敤晡晥慡搱㤵㌶戰搷昶ぢ搳户㕦昲捣摡晣㤵㝢㈶㙦晥愵搵㈵昹ㄶ敦晣晦捥愳㝥摤ㄵ㐹ㄹ散㜸㘳戵㤷㝥〳㈹㝦慤挴摡ち㉡慥慣㜲㌴搴ㅣ㝤㝣敦ㄳ㘰㡥㠴〸搳ㅣ㜰搴㠱挹〶㥡㤶㠶㄰户ㄶ㝢㈸㡡搵㌲昷㡦㔹晥㙣〶摥㤸戹㝦㜶挹挸戲昲㜰愸㕡愶㜷㌹㈵昸捦搹㠸㤱㝣㐳㑥㘹慢㠳㐵捥ㄶ㐷戳㤲〲捣㙡戱昳ㄳ㕥ㄲ㥤攷挷捤慡㥤㐹攷晦㝦㜶昸摢㍤㍢挸㤳㐳捣昳㐳㉤㜳㜳〴㡤攷改愱㜶㘶㔷㄰㜱摡㥣昰㑥㉦㈱搵〳㤲㘳㠳㡣晣摥㘹㠹㙣㈵㐴昸摤㐱㐸敥㥥挹㥦㈹ㄸ散昱㐱捡㐲㐹攷敦㕢㐱晣晦㑦㍦摥晤㜹攷改攷㈳搸㐶㝦㑣昰〹挱愷〴㝢〰㔴㌳っ㐶㝣㉡攲㐲ㄷ㍦ㄷ㘰扥戶㕢ㅥ㍦㍥㈷捦ㄷ〴㕦〲攰㡥㉦〳㈸ㅥ㙤扥㐶搶昷ㅦ㠰散㑦慥㍢晤挳㡤攷㝣㜴敢愵扢㔷㕦敦㔷慡〷㜰㌲㈳昸〶〹晤㉤㌹扥〳㤸㌰㍡㔴㡥挷攸扦㙡㐳㍣愳㈷㘴搶㍥昱㐷昰㌴〱㔳昳㡡挲㈵㤵㐵愵搵㔵㤵㌸㤶挰攷㤱晣㈲散㈸搷愸愰慦㘲㕣㔵挱㠲戰慦㘲㜴ㄹ晥换慥㤸ㄲ㥡ㅦち㠶ぢ戰㑣㠲㠷㥤㜱搸攴㤲㐷㤹㌱挵㡢晦晣㤴攴慦㝢搴㤱愵㜹慣㐰㐵㥦㜶㤴户敢㍡てㅤ挶扣㍤㠶㔷攱㜴㐲㐸づ㘶搰散㍥ㅦㅥ㕢晦㠶捦㌲㈹晡㝢㘸㜷捤搷户ㅥ搱改慡扢晥㌰晦㥦㠲㄰㤴㑢ㅦ〶㘲晣㜳挹㑦挰晡㙢愳愹㕣㜰㐴敦挶扦㈳㤷㠶㌰㜰㙥挵㝣挶㐹㌸攷晦攳㜷㠷㄰户つ搷ㅢ攵㜹㍢搶愹戰扦㑥㈳攰㔱ㄸ㥤㐱攰〳㔰㍦愱㈸㍢捥㈳攰攲㈷摡㜱戲挸愳〹晣〰慥㡥㤳㑤ㅣ㍢づ晡㑡ㅦ晣㈷㝤愵ㄱ㤱㌹〰慡ㅦ㔰㡣㙤ㅣ㙥㐱㌶愹㠱晡㤲㈳敥挱慤㈹㡡昸㜵㉤㌴搵ㅦ攵㈲〶搲㌴㤰㘳㥣て㡤つ攲ㅥ㠸㜶ㅢ㐲摣ㅥ攳攱㈸摢㡥攵て愲摡敦ㅢ㐳〰ㄱ㝢改搶㈰敢㌶〴㙤〱㕣㠶㘸敦㘴搵ㄱ㈸㈰㐶攸㐰愶㡥〰㙡㄰㔰㕣㥥搰㥤㤰戳㤷㝡ㅤ㜵昰愹㤷㌸㍤㤰㈰捥〰㕤㐱昳搷㐶㔳㠳㔱㉥㙡〰㍥ㅤ㍡〶昸㥦㘴〶㜸捥㄰攲㜶㌹㠷愲慣㐴㐷㉦㔴慡㝢ㄳ昴㈱攸㑢搰て㐰㍤㘹㡣ㄲㅦㅤ〳挸㤳㐷㜰㌸㠰换㈸〳㠹㌳搱㤱㡦ち挴㌰㠳㠹ㅣ〲愰ち㠰㜲愲㘳㈸戲㐹愳㘳ㄸ搸攲㡤㔳㠰㈲㝥㕤ぢ㑤つ㐷戹愸㜱愲搱昱㐰㌲攳㙣㌴㠴戸㍤摣㔱㤰搴㡥㕡㡣愳摡昷ㄹ㐳〰ㄱ㝢改〹㈰敢㠹〴㤳〰㕣㠶㤸攲㘴搵㘸ㄴ㄰㈳ㄴ㤲㘹㉡㠰ㅡぢ㤴㐴挷㌴攴散愵㙥㐵ㅤ㤱攸ㄸ〳㜴扣〱㡥愱㑣㕤ぢ㑤ㅤ㠹㜲㔱〳㐴愳㘳㝤㌲〳㕣㘳〸㜱扢捡ㄳ㈰愹ㅤ戵㤸㑤㤵慦㑡㙡㠰㘲㤰㜵㠸愰〴挰㘵㠰㔲㈷慢㈶㐲㠸ㄸ愰㡣㑣㜳〱搴㘴愰挴〰昳㤰戳㤷㕡敢㌶挰㈴愰攳つ㔰㐵㤹扡ㄶ㥡㥡㠲㜲㠹っ㜰㜶㌲〳慣㌲㠴戸㝤敤愹㤰㈴摤㘳㌱昵㕥㐲戰㤴攰㐴㠲㘵〰敡㌴㘳㤴昸敥㜱㌲㜹㑥㈱㔸づ攰㌲捡ち攲㑣昷㤸㠶ち挴㌰愷ㄳ戹ㄲ㐰ㅤ〵㤴搳㍤捥㐰㌶㘹昷㤸づ戶㜸攳慣㐲ㄱ扦慥㠵愶㡥㐶戹愸㜱愲摤㘳㝥㌲攳㔴ㄹ㐲摣愶晤戱㤰㈴挶戹㤰扡㕦㐴戰㤶攰㘲㠲㑢〰㔴㤹㌱㑥晣㤴散㌲昲㕣㑥㜰〵㠰换㌸敢㠸㌳挶㌹づㄵ㠸㜱慥㈶昲ㅡ〰㌵〳㈸挷㌸敢㤱㑤㙡㥣攳挱ㄶ㙦㥣敢㔱挴慦㙢愱愹ㄳ㔰㉥㤱㜱愶㈷㌳捥㌴㐳㠸㍢㤱㌰ぢ㤲戸摣㘶㤶㤸㠲㐸㑡㔳㙥㠷づ晡づ〰㔵〴ㄴ㤷㤹散㜵敥收㙦㉦㍦扥㕤㙤捦晥戳挱㉡慤戲㐵昸扦扥㥢慤昲敢㕡㠸戵搱㔴㌱㘴㐴㥢捣㘷㝦攷㕥㌲㌲㔹㤳㐷ㄸ㐲摣昱㠹ㄲ㤴㤵㜸搸捣㌶㙥㈱㜸㠴攰㔱㠲慤〰㙡〸㡡づ挶捤㙦ㅣ㌸昹㠹捥㌴晥㐵㥥敤〴㍢〰㕣昱戰㤳㌸ㄳて㜳㔰㐴㡣昸〴㤱㑦〲愸㌲愰㥣㜸搸㠵㙣搲㜸㈸〵㕢㝣㍣㍣㠳㈲㝥㕤ぢ㑤捤㐵戹愸㜱愲㥤愵㝢㌲攳㜴㌳㠴戸戳㈱㍣ㄲ㈲挶㜹㤹扡扦㐲昰㉡挱㙢〴慦〳愸㑥挶㌸昱㥤攵㑤昲扣㐵昰㌶㠰换㌸敦㈰敢㝢ㄷ㈰昶昹㈵㐵㔵愰㌶戱搴㝢㉣昵㍥㠰慡〲捡戱搴〷挸㈶戵㔴㈵搸攲㉤昵ㄱ㡡昸㜵㉤㌴㌵ㅦ攵ㄲ㔹慡㐹㌲㑢㌵㌶㠴戸〳㌰㌵㤰搴㡥㕡㝣㐵戵㜳㡣㔵㠰㠸扤昴㝦㐰搶摦㄰㝣ぢ攰戲捡昷㑥㔶㠵㔱㐰㡣昰〳㤹㝥〴㔰ぢ㠱㤲㥢捥㑦挸搹㑢昹㔰㐷攴慥扢〰攸㜸〳晣㐶㤹扡ㄶ㥡㕡㠴㜲㔱〳㐴敦扡扦晥㤶㘴挶晥㡢㈱挴ㅤ挱攱挹ㅢ〹ㄵ㕦㉡㔴挹㈴挸㈲攰〱㜴敤〷㔰摦愱攸㘰昴愳㙡㜰昲ㄳ敤㐷搹攴㘹㐸搰〸挰㘵ㄴㅥ㔸户晤㘸㈹㡡戴挷㐷㌷㈱戲㈹㠰㕡㠶慣ㄳㅤ捤㤰㑤ㅡㅤ㈷戲㔴摣㠴㜵㝦ㄴ昱敢㕡㘸敡㈴㤴㡢ㅡ㈷摡㡦摥㑢㘶㥣㜷つ㈱敥㠰ㄱ捦ㄵ㠹㜱摡㔲昷㜶〴敤〹㍡㄰㜴〴㔰㙦ㄸ攳挴昷愳㠳挹搳㤹愰ぢ㠰换㌸㠷㄰㘷〶㤹攵愸愰㍤㍥扡㍢㤱㠷〲愸ㄵ挸㍡挶改㠱㙣㔲攳㥣捡㔲㜱挶挹㐵ㄱ扦慥㠵愶㑥㐳戹㐴挶㜹㈲㤹㜱ㅥ㌷㠴戸搳㔳㘷㐰㔲㍢㙡㜱㌸搵㝥捣ㄸ〲㠸搸㑢て〴㔹て㈲ㄸ㑣敤愲ぢ㈲㐳㥤慣㍡ㄳ〵摡攳愳昳挹㌴っ㐰慤㐲㔶扡㑥〱㜲昶㔲㥢㔱㐷愴敢㥣〵㜴扣〱㐶㠱摦慦㙢愱愹戳㔱㉥㙡㠰㘸搷戹㌷㤹〱敥㌱㠴戸昳㕢攷㐱㤲ㄸ㘰ㄲ㔵扥㉢愹〱愶㠰慣ぢ〹愶㔲扢愸〱愶㍢㔹㜵㍥〴戵㘷㜳㡥㈲搳搱〰㙡つ戲㘲㠰㘳㤰戳㤷摡攰㌶挰㙡愰攳つ㌰〳晣㝥㕤ぢ㑤㕤㠰㜲㠹っ戰㉥㤹〱慥㌴㠴戸㌳㘴㙢㈱㐹っ㔰㐲㤵㉦㑦㙡㠰㔲㤰㜵ㄹ挱㕣㙡ㄷ㌵㐰戹㤳㔵ㄷ㐳㔰㝢㌶愷㠲㑣㤵〰敡㔲㘴挵〰㔵挸搹㑢慤㜱ㅢ攰ㄲ愰攳つ㔰〳㝥扦慥㠵愶搸㔷ㄳㄹ攰㡣㘴〶㔸㘹〸㜱攷搸慥㠴㈴㌱挰㌲慡㝣㕡㔲〳㥣っ戲㍥㠵㘰㌹戵㡢ㅡ㘰㠵㤳㔵敢㈰愸㍤㥢㜳ㅡ㤹㑥〷㔰㔷㈳㉢〶㔸㠹㥣扤搴㔲户〱慥〲㍡摥〰慢挰敦搷戵搰ㄴ㡦挸㈵㌲挰晣㘴〶愸㌲㠴戸搳㜴搷㐲㤲っ㤰ㄷ㔲敦㡢〸搶ㄲ㕣㑣㜰〹㠰㉡㌳㐶㠹扦㝢㕣㐶㥥换〹慥〰㜰ㄹ㘵ㅤ㜱㘶㠰扣づㄵ戴㘷㌳慦㈶昲ㅡ〰㜵〳戲捥〰戹ㅥ搹愴〳攴昵㉣ㄵ㌷㐰㕥㡦㈲㝥㕤ぢ㑤摤㠸㜲㔱攳㐴敦ㅥ搳㤳ㄹ㘷㥡㈱挴ㅤㄵ扣〹㤲挴㌸户㔳昷㍢〸敥㈴戸㡢攰㙥〰㌵搱ㄸ㈷㝥㡡㝡㉦㜹敥㈳戸ㅦ挰㘵㥣〷㠸㝢㔷〱㤷愲㙥㐶〵敤搹捣㑤㐴晥ㄳ㐰摤㡡慣㘳㥣㠷㤰㑤㙡㥣㕢㔸㉡捥㌸㕢㔰挴慦㙢愱㈹ㅥ㙣㑣㘴㥣㠱挹㡣㜳㠴㈱挴㥤㠱扣ㄳ㤲愴敢散愴摡㜹挶㄰㐰挶㕥晡〹㤰昵㤳〴扢愸㕤戴敢㍣敤㘴搵㕤㈸搰ㅥㅦ晤っ㤹㥥〵㔰昷㈰㉢㕤攷㌹攴散愵㝡愲㡥挸摤攳㙥愰攳つ昰〲昸晤扡ㄶ㥡扡ㄷ攵愲〶㠸摥㍤づ㑥㘶㠰㑥㠶㄰㜷づ昳㝥㐸㤲攸㜸㤳㝡扦㐵昰㌶挱晦ㄲ扣〳愰摡ㄸ愳㝣〰㑥㝥愲ㄳ慦昷挸昳㍥挱〷〰㉥愳㝣㠸慣敦㈳㠰散㡦捦扣㜵昷搹㌷㝦戸㝡捤敥搵㤷㘰摤㜴㈳捡户挷㐷㝦っ愲晥〴㐰㍤㠸慣ㄳ㉡㥦㈲㥢㌴㔴ㅥ㘰愹戸㔰昹ㅣ㐵晣扡ㄶ㥡摡㠴㜲㔱㑢㐵晢㔱㜶㌲㑢㌵㌰㠴戸㈳愷㍣㘹㉡㤶晡㥥扡晦㐰昰㈳挱㑦〴㍦〳愸㡣愴㤶晡㤵㍣扦ㄱ晣づ攰戲ㄴて攰摡㐱收㘱㔴搰㥥捤㑣㈵㌲つ㐰㙤㐱搶㌱㑥㍡戲㐹㡤戳㤹愵攲㡣㤳㠹㈲㝥㕤ぢ㑤㍤㠲㜲㠹㡣昳㥦㕦㤳捣摦扦㌶〴敦㜹摡㡣㙤㤰昴㈷捥㐱㌶愰挲㈵搳换㐲㡢㜸㜰慢㔱㐹捣ㅢ㘳つ㑢㠶㔷㑤愸ちて㉦慢㤹㕦ㅥ㕣搲戴挴㈴㡥㉡つ㔵攲っ㘸㌵㡥㠲㝡㜰㔵昳攷㠷㡡㜵㐹㘱搵㠲敡愲搰㤸攱㝦㠷㌳愲㘸ㅦ摣㈷挷㐳㔳ㄵ慥扤㍢昶〸ㄱち搱挲〳㍢ㄹ摢㈱搰㝢㝡捤戵㍦ㅢ㍤ち㄰〰㘳㑥搴愲㔳换挲攵愱〶㈵㐲㤷㜴㔶〹慣㠸㠳戵挵㤹㈵㔳㑢㜱慡㙢㜸挳㤲㔱搵㘵挵攵㘵㤵㈱㍡〳挷ぢ㜸〴㜹㕣㘸づづ搱㑥慡慡㈹攳㥢㥥つ㑢愶㔶〷㉢㙢收昳㍣㘰搱㤲㈶㌱㌹搹㙤换㈸ㄹ㔶㔶㔹㠳㙡攴扤㍦愶㜳㑡ち㑢慢ㄶ攱愵攳〵ㄵ㤵愳㠲昳㙢晥ㄶ㕥挱つ换㕣攲ㅡ㤵慡㔲㔳㔵㔶㙡搶摥晡挷ㄷ㐰ㅦ㙢挲㌷〷扡っ敢捡㌷㍡摢敥㍥敢㡣摤㥢㑥㤳㑡㝡〱愶ㄳ㠸ぢ㔳㌲㜶㈰㔵换づ㍢昷搹捤挹㘶㥥摡愵慡㌱慦攸㈵㍣㐰ㅡ㜹㤱扢ㄵ搸㜵㘳㘸㤳摤〴㘰散愸㘹㘳愲攷搹晦慢户愲㌳ㅥ㠳㘴敦搶愵㌷昰㈲挷㠷昷〳㜳㈳㈷㠲㠸㘳㐰愱㘳㈲㄰㤸昳㐶愵扦㐴㜸ㄸ愰㡤愲挹㤱㌸㠱㥡㕤㌲㉥㌸㍢㔴㡥㠳戳ㄵ挱㜰㈳㈷挳搳〶ㄵ挱昲ㅡ㐳㉢愸慡愸〸㌲攲ㄸ慤㠵㐵挱昲㔰㔶㐹晥㠲㜰ㄵ摥㠰搰㈵〰ㄲ㤶〶ㄵ㕣っ㔴㜰戱愰戲㑢愶昰㐰扤愴㈹慢㙡㑥戰扡㉣㕣㕡㔱㔶㤴挵って扤晦㉤㐲ㄵ㝤㍦ㅤ挶戴㤷ㅤ㑡扣㕢攷捥㈶㌲摣摤〳〷㐵㘸㍡扡ㅦ〱㥤慡㝣昸愷昶昲㤰㈰挶ㅤ戹㥦攸㘶㤰㤶㠱㕢ㄶ㄰愶敦㝣昵㠷㑤㜰㥤㕦挶㈶昵㌸ㄹ昰搱晢㠱㥤〹㝥搲㥦〰愸昵㌰㙥㈶ㄸ晣攳慡㠲挵㈳㜱戶愹慡㍡搳扣挵㥦〵搷㜲愴愹づ昰㜸㜴〱㑥摣攳㈴晦挲戲攲㔰㜵ㄶㄱ㠵㌸づ㤰捥㠳搵㍥挷㠷搸㉡㑥㑢挹挸㘸㤰㤵愸慥㌱㔶㔶㐷㜳攸搴晤㉤〸㘳攲攴㝦㌶㜹挰㄰㈸㠵㘶愱㈱昸㈲〲㐰扤㍦摢昴㈴戲㙣㡦㠷愱〵ㄹづ〰挸搸〵愲搷㌷戱㈷㤵㜱㥥㔹㠳㈹㥤挷ㅢ搳㜹慣㌱换ㅥ㘷捣㤰㠶㌴㜰ㅤ㕦昴㌹挷ㄶ戳㔰〶愹㡡ㅡ㕦㈱愲㍣㔴散㜷㠶㔷ㅥ㠶愰㍢㔲㔳搳攱㙡㥦昷搰㔹㕣戵ㄴ㔱ㄸ㤲搳搴慡㌵㔴昰戵㠴挶㝥㜶ㄶ挸㥦㠹㜷捡扤㔳〷㉣慤ㅦ〴ㄶ散㜴㍦ぢ㘸摢摤㤷ㄸ㍦㥤愶㕢戱摤慤〱搴㉢㉥〶㈴慤攵摡㤰愱㉤ㄹ㕥㑤捣搰㡥っ敤挹昰㠶㡢攱㝣ㅦ㈵㌴〶㐶㜷㈰㐳㐷㠰㡣㡦㤰慤㘵〰挲㌹〱搷ㄹ愹㐶㘰昶㤵㑣慢㉣ぢ㘳㙣㘰ㄳ㐷㤶㠵搱捡散ㄲ〰㈴攵㌰㔳㑢ㄹ㌳㕣㠵扡㐵愶㈲㙤攲㐹㌱㜳㤳搶昱㜴昷㘴愵㘳〲戲㌳㡤㜱捤㕥敡㘲㤲改㑣〲ㅤ晦㑥昳ㅢ攵㥣㙦㌱㔳㥣㕡摦挶㡦摡㥤昷愸晦㘲㌶攴敢㠴㘸㐸㍦㘶㕡晥㠴ㄴ㝤㌰㤲昸㑢㔱〸搵捥㐸㜰㠶昴㜱㥤㜱攲㍡ㅥ挷ㄹ愸㥦戳㈴〷搷搰㥣扦ㅣ㔳㔹㠳㠱挶㙦㜲戸㡤㌴㌲挹㠹ぢ挲㌱㤴攰攲愶㠶㤲㕦㕥㍥戱ㄲ㜳搴愲㘰㜵昱摦攴捥㠱戶㌹昳ㅢ戹〹散敤摣ㄳ㔲㜰戹挶㝢㍣㑤㜴㌱戶晥〴㤴㍦㜳扡㌰〷晣つ㘹敥挸愱挳㉣收挶㠷㠲㤵攲㠵挲㜰昱昰搰㐲㜹㄰㤸ㄴ挲㉣ㅥ㕦〸㔲ㅥ㙡㉡〵㈲㔹ㄹ㈵㜵㐹晥散ㅡ㑣㉡挳㥣㌲㤸㤴昴㜶㕤㌲㈵㔴ㅥ攴㕢㘶戸挳㥢搴愴愲㌰捥搲㐶〴昰つ戲扦㡦㠷㘰㤱㜴攳㈵㈵㝥昲搵㌲挸挵㌶㠲ㅤ㘹㉦扤㡡摢㐶㠹㕣㕦っ㔱㔷㕣捥敢㤶㈱㈹㌶㘱ㅥ㌵㍥㠵昸㕡㈶慡ㄸ㜰摤㐷㐱搹㤳㥡摡ㄳ捡捥㌰㈷㈳㔸戶挵㜱㌶摢㤰てㅤ搵㘱扣㘶挹㙦愰挸㘱搷㈹挷敤㍥㕣㠶㠹㕢昹㤲㐶㈵㘳㉡㡢捡ㄷㄴ㠷㘴搶㘷〷㙥㤹晣晤㉤晣㤵捥昹㡣攳慢㕡散㘲㡣㌲〶㕦愶㘴㕦扢摢晢㈷㍦摤ㄵ㍤㑤㙥捣㤰攱搷摤㑣扦摢〳㐵晥昴戹㕢㍦ち㌵㠹㥥ㅡ㤷慦搸挱搰ㄶ㠷攲㤸挶昳㤳㤱愳扢搲攳㕣㙣攳慡挶㔵昱挹搱㠵ㅡ㕤收愰晥ㄶ㝥㐲㍢ㅤ㌷攱㔵㡣扤㝦收愶㤴慦晥㈰挴晦摣㝢攳晦㤸ㄶ㍡㜳摤捦㤱摢㑥㤴慦㍢㝣㤲㔵㠱改㘹㜹扢㘹晤㜰㉢㑡㐹攱挳㕥㙡昴㠹㑦㝤㠱㍣㥦晡昴愱㘰㔵㕦㈲挵㠷㈹㜰㙡摥捡昴㘱〰㜵㑦慥扦㤶ㄲ㘰敦㐹㜶㘴昸㔱摦〰搸㠹ㄹ㤲㜶摥㤵㑢戹扤〰搴户㠹ㄹ㝡㤳愱て㈵㝤て〶敦㠸㤳昴㐸㉡ち愴攰㥤㐱㑣㍣戳㉡㌸〱㐷㝦昵攱㕤㐱ㅣ戹挵㝣搰搷㈰敢㍢搰㜵㕦㜰㍤昳昴搳㠳㤰挶〹㑢〰慢㘰㜳愴捤捣戱ㅦ敢敦て㠰㈷㤴㤴ㄴ㑥敤㝣〳㤰㌳户昵㍣㈴昱㈷户昵挳㤱挰㙤㕤愵㠱㡦户㜶㝢挵摥㤰㡥㌰㕣散愲扣㈹搱つ㜵つ㜰㡡攷㐰㌹挸攱㌴㈲㡡㐷㝢搹㘰㈳㡣㐷㐴搹搳㥣㉢㜹㉣昰慣攸㜶㌲昹㠶㔰㡥㠹㠵摣摥愲㠵㌷ㄸ㌴㤸㈵ㄸ㠶㠲㔷昱㜰愹つ〶ㅡ㐰て〳愸㍢ㄸ㜸〸ㄵ㝦㈹扡㠰散㐸㐸㌰昰ㄴ慡戵㌵搵㌱㡦㉦挳㈹㜷〴㠰攲〹搵〴っ㈳挹㌰㡡っ㍣戳捡㠰搰愳㤱㡢昸戰愹慢ㄸ㥦散㡤て挷戰搸㔸ㄶ㍢〸っ摢㔸㘳㜴愱㑡戵〶㙥㍢㔱扥㈳挱ㄲ昸㘰搳慡㡦㙦扡戰换搴慥戵㉣㡤愸㌶㈸㈳戶ㄹ㐷愹㙤㤱㜳㙣㘳㥥㐲㈷〰㕢户㙤摡愳ㄸ晥㜰㉣㤱㐲㤰㤰㑦〷挰〴㑤㥦〴ㅥ㍤㤹㡣ㅤㄳ㌳㑣㈱㐳㈱ㄹ㜸㤶㤵㡦㜷扥愹挸㐵ㅥ㥢昰㤵㍡〹ㅥ㥢愶㠳〵㡦㑤㕤㕤㌲ㄱつ搶㜰㐷㔱收搱㤴挹愳愷ㄲ晣挷㈰㘷㠲晦㔸㈴昱㈷挱㝦ㅣㄲっ晥摥攰㑢ㅥ晣挷ㅢ慥㍥攰慡㜷昰昳㤸慢ㄳ晣㌳㔰㍣ㅡ晣㌳㡤㌰㥥㠰慤㑦昰て〰摦㜶愸㥢攲㥢㠵㤲㜶㈰散て晤攳〷挲㍣攰挴扦㐱戰㉡ㅥ㥤戵戱捦昶敢㈲㠰扡晤㍢㄰挵昰㠷慦戴㈱㍢ㄲㄲ晢㠳㠱㑡攰摦㄰攵㤶〰愸㈱㠹ㄹ收㤰愱㤴っ㐳挱㈰戱㕦㠶㕣㈴昶ぢ㕣挵㕣戱㍦㤷挵收戱ㄸて挸㙥㘳晢㕤戱捦㔳戱摢㠹昲㤵㠳愵㥥ぢ㠳㡡挷㘸挵㍡ㄵ㤴换昳戴㌱搱㕦〵㙣摤搶攱戹㕢晣攱扢㜶㈸㠴㕡昱㔳〸㤸挰㍡晦〰㡦慥㈶攳搴挴っ㌵㘴攰户㐳㉡㥥搵㤵攸㕦㠰㕣㠳挸愲〱扥愷㈴㐱昸㉦〲て挲晦ㄸ㤷㔰㔷昸㉦愶搰㈵ㄴ㍡ㅢっ摢挰㡡愴㕤攰挶扢愴搶㜶㑢挱㔲扦㜱㠳攷㙦挵㜲㈷㔲㙡〹㜲㌱㤶㍢〹搸扡㉤挷〳扢昸㑢搱㈷㔳〸㜵攲愷っ㌰㠱攵㑥〱㡦㕥㑥㐶㥥攸㑤挰㜰㉡ㄹ㔶㤰㠱㠷㝣挵㜲愷㈱ㄷㅤ㌷晡㈵㌲摣㑡戰挰㜰㍣攷㙢㘵扡っ㜷〶㘵㥥㐹㤹㡢挱㈰攳挶㔹挸㤹㜱㘳ㄵ㤲昸㤳㜱攳㙣㈴㌸㙥㉣〱摦挷挰搹㉢昶愶㜹㡥攱攲戹摥㝡㡦ㅢ㍣晦敢㡣ㅢ攷愲㜸㜴摣㌸摦〸㕢〶㝡㝤挶㡤㤳挱户㥤㝡昹㔶㔳㡥扤㘹收愱〱昱〳〷搷ㄸ挵挱㙢挰慢㤶㈳攷㌸㌸㐵搳〰晡㐲㠰扡ㅤ扣〲挵昰㠷㤳〱㘴㐷㠲ㅦ㜵㍡㔰搶搶挸挳㙣愰攲攰〰攵㕥っ愰㜸㌲㌹〱挳㈵㘴戸㤴っ㘷㠰㐱〶㡥换㤰㡢っㅣ慢㕣挵㕣〳挷攵㉣㜶〵㡢昱攸戰昸昰㑡攴㡣て搷㈱㠹㍦昱攱㔵㐸搰㠷ㄷ㠱㉦戹て慦㌶㕣㙢挱㔵㙦ㅦ昲㤸戲攳挳㙢㔰㍣敡挳㙢㡤㌰㥥㘰慥㡦て㉦〳摦㜶ㅡ捤㜷ㅤ攵㔸ㅦづ㐰〳攲㝤㜸㌹㜰攲挳敢挱慢㜸昶搹晡㤰〶搰㌷〲搴敤挳㜵㈸㠶扦ㄴ扤㠱散㐸㠸て慦〶㉡㠱㡢㙥愲摣㥢〱搴㌵㠹ㄹ㙥㈱挳慤㘴㔸て〶昱攱㙤挸㐵㝣㜸扤慢㤸换㠷户戳搸ㅤ㉣挶㈳捤〹㉡扥㤳っ㜷㤱㠱挷㥤ㄳ㌰摣㑤㠶㝢挸挰㈳捣㤶㘱㐵㜴搹昳㕥㌲摣㐷㠶捤㘰㤰㌰戹ㅦ㌹ㄳ㈶ㅢ㤱挴㥦㠴挹〳㐸㌰㑣㜸攸昸㘳攰散ㄵ摢搵ㅦ㌴㕣㡦㠰慢摥㘱昲㈸㤸㥤㌰搹㠴攲搱㌰㜹挸〸摢ち㝡㝤挲攴㕦攰摢㑥扤㝣て㔳㡥つㄳ散㘸㠳攰㥤ㅦ㙦〷㑥挲㘴㌳㜸搵づ攴㙣㤸搰〰晡ㄱ㠰扡挳㘴㈷㡡攱て〷戰挹㡥㠴㠴〹捦㑥㕢㕢㔳ㅤ搳搵户㔲敥㌶〰昵㘴㘲㠶㝦㤱㘱㍢ㄹ㜸搲㕡挲㘴〷㜲㤱㌰攱㘱㙡㉢搷ㄵ㈶㡦戱搸㑥ㄶ攳挱㘷昱攱攳挸ㄹㅦ㍥㠱㘴㥡㠲㤶㔸扡㝣ㄲ㘹晡㤰㘷愳㤳晢㜰㤷攱㝡ㄵ㕣昵昶攱㙢㘰㜶㝣昸ㄴ㡡㐷㝤昸㡣ㄱ挶昳搷㔱ㅦ搲㉡扣扥㍡攵攱㍢晣攷㥥㜲挹攷㤸㌵㌹捦扢㙦㠲㙦㍢㐹扥㘷㔹ㄲ敢〶挳摢㜶㤹㥡㍢愰慢ㄸ摡敢㐴㥥搸ㄶ㈷㍥〷㘶昵㌶㜲搶㠹戴㠰㝥ㅥ愰㙥㈷扥㠳㘲昸挳慢昹㘴㐷㐲㥣昸ㅥ㔰搶搸搴挷㌸昱〵捡㝤ㄱ㐰扤㥦㤸攱㈵㌲扣㑣㠶て挰㈰㑥㝣〵戹㠸ㄳ㜹捥摢捡㍤㐶攴捡晥挳慢㉣昶ㅡ㡢昱㑣昶㌶搶攸㥡慣昰㈰昶㜶愲㝣慦㠳愵㝥㤳㤵㙦㔰㐶㙣昳〶愵㝥㡢㥣㘳ㅢ昳㤰昳ㄶ戰㜵摢㠶〷扤昱㠷㔳㍡ㄴ㐲㥤昸攱㘹㙦摢〶攴慤㙤晥ㄷ㍣晡ㅤ㌲晥㤸㤸攱㕤㌲扣㐷㠶㥦挰戰ぢ㈵㝤敦㈳ㄷ㥤慣攴㐹攰攰搸戵㔹て愱㘸扤ㅢ㉣㤸慣昰㝣戸慤搴㌵㔹昹㤰㌲㍦愲㑣ㅦ㌶づ㈵晡㍦㐶捥㐴晦㈷㐸攲㑦㐶戰㑦㤱㘰昴昳戸昷挷挰搹㉢㜶〴摢㘳戸戲挰㔵敦攸搷㘰㜶愲晦㌳ㄴ㡦㐶晦ㄷ㐶㤸ㅦ昴㘸昴㈷㝦挲捦〶摦㜶敡攵晢ㄲ㈵敤㐳㑥㕦攸ㅦ㍦㠰㌵〴慦昸昷㉢戰慡㐶挸搹搸㘷晢昵㝦〰敡昶㉦捦慣㐳㌶㑥昹㤳ㅤ〹㠹㝤ㅥ㕡户愶愶㌶㈶昶扦愵摣敦〰㔴搳挴っ摦㤳攱〷㌲昰㠸扢挴晥㡦挸㐵㘲㥦愷搸慤㕣搷〰昶ㄳ㡢晤捣㘲㙤挱㈰㉥晣〵㌹攳挲㕦㤱挴㥦戸昰㌷㈴攸挲㜶攰㑢敥挲摦つㄷ㑦慤搷摢㠵ㅤ挰散戸昰てㄴ㡦扡㤰摢攲慣㤲〷摦敢攳挲㠳挱户㥤㐶昳㘱扢㌴㝡ㄳ挲挸㤵挰㠷㍣㈹㉦㍥㑣〳慦敡㠲㥣昵㈱つ愰昹戵搸㜵晢昰㄰ㄴㄳㅦ晡挸㡥㥡挵㠷摤㠱戵戶愶㍡挶㠷㤹攰搱㔹慣敤搰挴っ晣愲㝤敤㈷㐳て㌰㠸てㅢ㈰ㄷ昱㈱て摢㕢戹㉥ㅦ㘶戳㔸㐳ㄶ攳挱昸㙤慣搱㌵㝥つ〴捥㌱㑡㈳戰搴㙦晣ㅡ㠴㌲㍢㈰㐵攷㔰敡㘰攴ㅣ摢㤸昱慢㌱戰㜵摢㘶㈸㡡㠹㙤㥡㔰〸㜵攲㈷ㅦ㔸摢〶攴慤㙤㥡㠲㐷㌷㈳㈳㡦攳㈷㘰搸㡦っ捤挹㔰〰〶ㄹ扦昶㐷㉥㍡㝥昵㑥㌴㝥ㅤ〰ㄶ㡣㕦㍣愴㙦㘵扡挶慦㤶㤴㜹㈰㘵昲㐰扤搷㜰㍣㐵敦ㄸ敥㈰戰搴昷〹扦㄰愵㜶愰㔲摤㡡㜲㜹晥㍥挶㜴㙤㠰慤摢㜴㍣愷㉦愶㙢㑢㈱㤰㈶ㅦㅥ搶户慤〰捥㥡慥ㅤ㜸㜴㝢㌲昲㈰㝦〲㠶づ㘴攸㐸〶㥥敤ㄷ搳㜵㐲㉥㘲㍡㝣㠱㙢㠲〷晣捥㘰㠱改㘶戸㘴扡㑣搷㠵㌲扢㔲㘶〹ㄸ扣愶㉢〵捥㌱摤㈱㘰愹慦改捡㔰㙡〷㉡搵摤㈸㜷㉥㜲㌱愶㍢ㄴ搸扡㑤㔷㡥㘲㘲扡ㅥㄴ〲㘹昲愹〰㌶㠱㘵づ〳㡦敥㐹挶捡挴っ戹㘴攸㐵〶扥ㄵ㈰愶敢㡤㕣搴㜴晤ㄳ㤹慥㉦㔸㘰扡ㅡ㤷㑣㤷改晡㔱㘶㝦捡㕣〶〶慦改㑥〶捥㌱摤〰戰搴搷㜴㍣敡扦㠳愶换愳摣攵挸挵㤸敥〸㘰敢㌶ㅤ摦つ㄰搳つ愴㄰㙢扡搳㠰㑤㘰扡㐱攰搱㠳挹挸㤷〷ㄲ㌰っ㈱挳㔰㌲慣〴㠳㤸㉥ㅦ戹愸改ㄲ㜶搸〲戰挰㜴慢㕣㌲㕤愶ㅢ㑥㤹㈳㈸㤳挷晦攵㙥㌵ㄲ㌹㜳户ㅡ㠵㘴ㅡ搵挶挴㘵㌴搲扣㜵㕣〴扥㡦㠱戳㔷散㠴㘳㡣攱攲㉢〴昵扥㕢昱㔵㠳㑦㈹㑦㡦㐵昱攸摤㙡㥣ㄱ挶户㄰敡㜳户攲敢〸㡥愷挷㔳㡥㝤㘴捡㐵〳攲㘷ㅣ㝣㙤㘱〷敢㥣〰㕥挵昷ㄷㅣ〷愷㘸ㅡ㐰㑦〲愸摢挱敢㔰㑣ㅣ㍣㤹散㤰挶㡦扡ㅡ搸〴晥㥢㐲戹㠵〰㡡㉦㐱㈴㘰㤸㑡㠶㘹㘴㔸て〶戹㕢㑤㐷㉥㜲户扡摥㔵捣㜵户㍡㡡挵㡥㘶戱摢挱㈰㍥㍣〶㌹攳挳㘳㤱戴㡦㑣挷㈱㑤ㅦ摥〱扥攴㍥㍣摥㜰摤〹慥㝡晢㤰㙦㐴㌸㍥㥣㠱攲㔱ㅦ捥㌴挲昸戲㐴搴㠷戰㤲㕣搱㉤㐲晢挸挴户㈶ㅣㅦ捥㘲㐹晢挸搴戳㉢㥡ㄷ敦挴晢挰扤〳㤲㜴㄰捣㡡敦㔹㔸㈷搲〲扡〸愰㙥㈷昲㝤っ㜱㘲㌱搹㈱㑤㥣挸ㄷ㌲ㄲ昸㈸㐴戹㈵〰㡡㉦㙢㈴㘰㤸㐳㠶㔲㌲昰昵つ㜱㘲ㄹ㜲ㄱ㈷㙥㜱ㄵ㥢㠰捡捣㤱慤戹㉣㌶㡦挵㜶㠲㘱㥢㔸㈷扡扥晢〴㜰㡥㔵捡挱㔲摦㌱散㐹㤴摡㐱敢㔴㔰敥㉥攴ㅣ敢㤸㐹㐷ㄵ戰㜵㕢攷㘹ㄴㄳ敢捣愷㄰㐸㤳捦㌳挰㈶㘸晣㍦挰愳慢挹昸㙣㘲㠶ㅡ㌲㠴挹挰ㄷ㍢㘴っ㕢㠰㕣㜴っ㑢昸搰戴〸㉣ㄸ挳㕥㜰挹㜴㡤㘱㡢㈹㜳〹㘵扥〹〶㠹晦愵挸㤹昸㍦ㄱ㐹挴扦㡣㘱换㤰㘶晣扦〵扥攴昱㝦㤲攱㝡ㅢ㕣昵㡥㝦扥昳攱挴晦挹㈸ㅥ㡤晦攵㐶搸㍢愰㐷攳㍦昹㐳ㄳ摦ぢㄱ㑦换㥢ㄹ㔰㍢㍥攸摦〷换づ扡㜵〵㘴㉢扥㍥㘲㠳㥥捤搶愷〳搴敤搶て㔱㡣㥥搴㉢挹㡥㠴〴晤挷挰㈶㜰敢ㄹ㤴㝢㈶㠰晡㈴㌱挳㔹㘴㔸㐵㠶㑦挱㈰㐱㝦㌶㜲㤱愰晦摣㔵捣㌵㜲㥤挳㘲攷戲ㄸ摦ぢㄱ捦㥤㠷㥣昱摣昹㐸愶㐱㌳摥㝤㔶㈳㑤捦昱搵㤱攴㥥㕢㘳戸昸㙥㐹扤㍤挷㜷㔰ㅣ捦㕤㠰攲㔱捦㕤㘴㠴昱昵㤴晡㜸敥㔷昰㌹㝤㜴㉤攵㤸扢㑦慦挴ぢ㜶扦㠱㜹〷捤㝦㌱㜸搵敦挸㔹ㅦ搲〰晡㔲㠰扡㝤㐸敢㠸て㉦㈳扢昵㘱㉡戰〹㝣㜸㌹攵㕥〱㠰㌷㉢ㄲ㌲㕣㐹㠶㜵㘴㐸〷㠳昸昰㉡攴㈲㍥捣㜴ㄵ㜳昹昰㙡ㄶ扢㠶挵ㅡ㠳㐱搴㔹捦ㅣ搴㐱㍥㈵愳ㄹ愰昷㜰㙦摣挱㙢ㄴ挰㠹㐲ㅥ挱㉥っ㉦㈹挷戱㜷㈶㜹搸搷㐹昱搴㠴㐳挶ㄱ攴慡敡㜴㥣愰昴㝥ㄷ㕥愴散㔶㠸㙡搰捣昳㍤攱㔲㡣㤴㈶搰㈶㘳收㉦昱摦㠵ㅤ㈹㑦挵愳㕦ㅡ捣㌲扣㝣搷㐱挵㘶攳换㡡慡慢㙡慡㑡挲㙤ぢ昱㐶㐷㕢㝥敦㝡〹捥ㄴ攵㘷捣㠰挴㠴㜵戲㘱改㤵㘸㐸挶㐲㝥て戱㝦㕥㘵搵愲㑡搱㈶愳㠶㕦㍦㉦昶捡捣摣ち㌶㍦㍥㜲㜵㠰昱〲晢㐱㔱ㄶ搶㌷〰㌶㑣ぢ㌴愷㌱㜱〵昶户㠹ㄶ㌶㜱㠰㐹㘴ㅣ㠴㐴㝤て㌴㔳戶晤ㅡ摡昴捣捣戸㔳愸㜱〷愱㈳摦ㄲ敤昳昱ㅣ㜴挶㜱㘸戲昷扢㠱ㄳㄷ㡡戵㈸ぢ户挰㐷㙦㠰ち晡㈶〰㝦愰ㄵㄴ愷㐲扥㥢〱ㅢㄵっ㥢改㝡㥦挳㜷ぢ㜰搹挰挹㠱慡㈹昸㘶㜸摦慤挰㌴〶㈶昶㈷搰㝣户〱摤〴㘸㝣昱戱晢敢㤵〳慤㡤㜴摤㡥搵戶㈷戸ㄳ慣昲戵㈵㠱㌶挶㜸㠱戶㌶搱捥㈶摡摢㐴〷㈴㌲愹摥摤㈸ㄶ㐰つ㌱挷㥡㝤昷〰摢㘰愶昳〵愸戴㤲敦㕥㈰ㅡ捥㜴捥㥢㡢搶㌵扥晢㠰㡡㙤挴晤㘴㤲㘶㔵攷ㄷㄷ㔷攳摢昹㝣ㅢ㠱昲戶晥〱攰攲摢ㅡ攸㘸㔴捡㔲㉡㉢ぢ慡昱㜸㈹㌵摣〴昶愶㥤㡦㌳㕦昹㍣㐳〶愱捥敤ち昳㥣ㅦ捡㝡〸搴㡣㠳㔱搴敢㌸搷㍢㈹慥戳摥㙣㜳挰㜵㄰㕣㐲愰㜱挹攴〵挱㜲晣攴摣㐴ㅣ㐴っㄳ昵㜷㌸扥㤶敥ㅣ〷慤㌳晡愵〹挷捤㘰㄰㝡㙤㄰ㅢ扣愶㙤昲扤攸㝢㜷㕣搴㥦㌱愲捥㉥㘲㙢㠹敦㈲㡣㍤扣㠰〸㠷昱戶搷ㄹ㔹昲攸㉤㐰搰㉤晣愸㉥ㄶ晢〸戰昶捡攸ち㙣晤㑦㕡㔲㙡搳攸㡢ㅤ㝣㠵愷㕢㌹㝦摣㌲搱ㅢ㈱戱㙦㑣㍤㡡㕡㔵㌷慢挳㔶攴㜰ㅢ㤳㡦㤲㌳㝢挸攸㙤攴㐱〲㕣㈹敡㌰㐰摥づ搴㘰ㄸ㠶㠳㌰㤰㈹扥敤㘰㐹㍡戲慡㠱㘰攳攸ㅡ㍢㍡昶㠴ㄴ㠶扤㝥っ㠵昵㑥㠲挷〹㥥㈰㜸ㄲ〰㈳㘶㉥敢挴ㄵ攸㘵ㄳ扤㙤愲㡦㐹攴昴㐵㠲㤲戱㠷昸搷㕥㠱㝥㤰捣㕡㝣扢愰㡤户㔳㍦〵㕣散㘸昰㌴㌰〹扡㜹㝦㈳㈵晡㤳㙡晡㌹㜰慡㍣攰搹㡦晤慡㈷㙣挳㌸㘳㕤㝥晤㍣㠸㡣㤷挳㤱㤵㜸昹㌷㄰㤱㜸㌹挲㘲摤昱愲〶〲换㤸搱㉦㔲昲㘰换昳ㄲ㜲ㄱ㝦づ戵搸㤷挹㠳慡㤰挷挲㈲愰昸戳㉢ㄴ戰晥搴昴㈷㙦㡡慡㌳戰昱慥㉢㐰㈱㜱摤敢攰搳㙦㄰扣㐹昰ㄶ挱摢〰㜰摤㜰㡡挷ㄵㄸ㘱ㄳ㈳㙤㘲㤴㐹攴㡣㐶㘲摦戸㙥っ㈴戳ㄶ㑤搷㘹晡㑡搳㍤㠱戱ㄶ捦㘷て昹㠱㍡晤〱昰㙡ㅣ昰㘲散摤捣㠱挶挲㙡〲愰ㄸ愷愵摢㌸㥣㐶㠸㜱㕡㈴㌴捥㐴ㄴ㈲㠷晥〴㄰㠶㤸㐴㔱戸〲㤳㙤㘲㡡㑤ㄴ㥡㠴㥡㡥〴敦晣慡㌹㐴昲慥㑣慦改㍤㄰愰㍦〳昰〷㡥〲㔱㠴昲敥慡㜹㍢搵扣㠳㙡摥㉦〳㐷㕢㈲扦摡㔲㝥昵㑥㝦㐳攲㡢挸慡㘳㐱㜴挲慣〱攴㐶挳散㝢㜰㌰捣㡥㘳戵㉣昷〳㄰㤱㌰㍢摥㘲㘳挲㙣〶戰ㄲ㘶㍦㠱㔷捤戴㍣㍦㈳ㄷ〹戳愰挵晥㐲ㅥ〸㐶ㅥ㕦㝣〶㈸㤶㑣㠷ㄲ昱㘱㤶ち㙣㝣㤸ㄵ愳㤰㠴搹ㅦ㄰愵㌹㍢搶㡡㈰㤵㈰つ〰搶つ㔱㍣慥㐰㠹㑤捣戱㠹㔲㤳挸㈹㐳㘲摦㠴搹㕣㐸㘶㉤摥㌰㥢㘷昱㐳㐹捣㈷攰㑦〵㉢㌹攰挶㥣㥦㌹㈴㔸㔸㔵〱㡡㜱扥晢㌹㙡ㅣ㕦㌶㔸㤲㡦愹摦㠰㌵摥㘲昳㈱〹戶挲㌷㐱㌹搶昹〷攵攳ち㔴摢㐴㡤㑤㠴㑤㐲㉤㐲㐲㘲敦㙢㠸㘴散挹捣㉥〰〱扡㌱㠰㍦戰ㄸっㄴ敡㙢㠲慣㜷ㄸ㙣ち㕣散㌰搸っ㤸昸㘱搰户ㅦ搰㠹㘶㜶㑢㡣㜴㍤ち㔵挸慦㈰敡ㄶ㘰㜵㠲昷㐴㄰㈵㌸㕢〲ㄵ戱搷㐹挰㡡扤㜶扢散愵㈳摤昲晤㠴愶㌹搹搶搳ㅡ愲㄰㌸愷㈰捦㉢戰摣㈶㑥戵㠹ㄵ㈶愱㔶㈲㈱愶㜹搷㤸㐶扡㘵㕢慡搷づ挰ㅦ㌸〳っ㘲敦㐴摤昲㑣㑢攴ㄲ㤱晣扥愲敥挲愲搲㉤㔷㠱攸㜴换㤷㈱㍢摡㉤扢㔱㉥扡攵搹愰㑢换扢〳ㄱ改㤶攷㔸㙣㑣户攴㜹㌴改㤶㍤挰慢捥户㍣㠷㈱ㄷ改㤶㙢㉣戶㈷㜹愰㄰昲㔸㌰〶ㄴ㑢㍥攷戶㘴㘴昴㝦㈶愱㈵㉦㐲㈱改㤶㝤㈰㑡昷㈵攸㐷搰㥦㘰〰〰慣扢㤶攲㜱〵㉥戶㠹㑢㙣攲㔲㤳挸戹っ㠹㝤搳㉤㉦㠷㘴搶攲敤㤶㔷㔸晣㔴ㄲ愷ㄱっ㠶扥㙡ㅤ昰㡥㌳戶挵㌸㘳㈸㠸㜴挶㔵愰㡢㌳昲㠱㠸㌸攳㙡㡢㡤㜱挶㌵挰㡡㌳ち㈸昹㕡换㌳ㅣ戹㠸㌳慥户搸ㄱ攴㠱ㅡ挸愷愸ㅢ〱挵ㄹて㈵㜴挶愶㠴捥搸㠰㐲攲㡣㌱㄰愵挷ㄲㅣ㐹㌰㡥㘰㍣〰㥣㜱ㄳ挵攳ち摣㙣ㄳ户搸挴慤㈶㤱㜳ㅢㄲ晢挶ㄹ㍣㌴挶㕡扣捥攰㌹㌲挱昳㍢㐵攵昷㍦㜵㈱昴つ摣㐹㈴慥挰㕤㌶㜱户㑤摣㘳ㄳ昷㈲㐱㍦㘸㍥捤㘹㍥扣㘹㍥戰㘹㍥愲㘹㍥㤵㘹㍥㠷㘹㍥㜸〵敥㌳扣慥挷慣㈰㡡晡㡥㐷㘵捤攲ㅦ戳㜰戰㜷ㄶ㈵㥦〰戲摡㠸戲㑥㘰㕣ㅢㄳㄸ戳㐰㘴㘰㍣〰扡〴㐶㄰㠸㐸㘰㍣㘸戱㌱㠱戱〹㔸〹㡣㈲㑡㝥挸昲ㄴ㈳ㄷ〹㡣捤ㄶㅢ㈲て搴㐰㍥㐵㍤〲㈸㠱㜱㐵挲挰戸㉣㘱㘰㍣㡡㐲ㄲㄸ㘵㄰愵攷ㄲ捣㈳㈸㈷愸〰㐰㘰㙣愵㜸㕣㠱㙤㌶昱㉦㥢搸㙥ㄲ㌹㍢㤰搸㌷㠱昱ㄸ㈴戳ㄶ㙦㘰散戴㜸慣换㌸㍦挹慡㙢愰慦㝡〲㜸挷ㄹ攷挶㌸㘳〱㠸㜴挶㤳愰㡢㌳ㄶ〲ㄱ㜱挶㉥㡢㕤〴慣扤搴㔳挰㡡㌳ㄶ㔳㌲捦㠴㐹挹㈵挸㐵㥣昱㥣挵㉥㈵て㡡㈲㥦愲㥥〷ㄴ㘷慣㜴㌹挳户っ㉣挹㙦搶愷㈵昴搰扦㈱㐹㍣㜴㌲ち敢㔳〸㤶ㄳ㥣㑡戰〲〰ㅥ㝡㠱㜵攲ち扣㘸ㄳ㉦搹挴换㈶㤱昳ちㄲ晢挶㐳慦㐲㌲扡㔰㡡敦㌴㘸ㄳ㝢㤷㍦ㅤㄸ敦㕣㘰㈵㜰改㌳挷ㄵ㡥昳㥤㠱㔴晣ㅣ㈰昰㥡㤱㈷扦㤳慢昹昵愸㔹㤱愷㌶扤ち㘵搴ㅢ攰㄰㑦㥣捤ㅣㄸ㤰挷㕡㍦愰搸㝣㠱换收㥡ㄳ㈴㤹㠷搷㈴㌴敦摢戶戲昳挱〷㔳晥㉦㐵攱ち扣㘳ㄳ敦摡挴㝢㈶愱㜶㈳㈱㌷晣㝦㐰㘴㘴ㅥ扥〶〲㌴扦昶挹ㅦ昸㄰っ戴㠸收㕣㐸㜳昲愳㌹摦搱㥣摤〴㍥戲挴ㅡ㜲㠴〹㉥㈳㔱㙥昸㥦㠰攸㐴㙦〹㘴㐷㙦昸㔷㠲㠳搱晢㈹攸搲昲㜵㐰㐴愲㜷㡦挵挶っ㈵㍣搳㈵搱㝢㌵㜸ㄵ捦㜴㐹挹㙢㤰㡢㐴敦㔷ㄶ扢㥥㍣搰〵昹ㄴ昵ㅦ㐰戱攴㑣户㈵㈳㌷晣ㄹ〹㉤昹つち㐹愰摥〰㔱晡㐶㠲つ〴㌷ㄱ摣っ〰敢㝥㑢昱戸〲摦搹挴昷㌶昱㠳㐹攴晣㠸挴扥〹搴㥦㈰㤹戵㜸㠷㤲㥦㉤㥥摦慦㉡扦㙣慣敦㠴扥敡㔷攰ㅤ㘷㑣㡥㜱挶摤㈰搲ㄹ扦㠱㉥㈶扤〷㠸㠸㌳㝥户搸ㄸ㘷晣〱慣㌸攳㍥㑡㔶㠸づ㈹㜹㍦㜲ㄱ㘷愴㔹散㐶昲㐰ㄷ㤴挱昷㘵〱㉢捥ㄸ㥢搰ㄹ愳ㄳ㍡挳㠷㐲攲㡣㝦㐲㤴㝥㠸攰㘱㠲捤〴㕢〰攰㡣㑣昰昰ち㘴搹㠴戶〹扦㐹攴㌴㐰㘲摦㌸㈳ㅢ㤲搹㍥慦㌳ㅡ㕡㍣摦㈹搵换〹戶㐳㕦㤵〳扣㤸㙣〷㜳㐰㡢㜱ㅡ〳㉢挶㌹挲㙤㥣㐸㥦捦㑢㘸㥣㈶㈸㠴㍦㉣㈲㌹㠶㘸捡っ慥㐰㌳㥢搸捦㈶㥡㥢㠴㍡〰〹改昳晤㈱㌲搲攷㜷㐱㠰㝥ち挰ㅦ㘸〹〶㌲㈷散昳〷㕡攲ㄹ攴㌸㤳攰摦㉣㉡㝤扥ㄵ㠸搲戲ㄷ㠱㡡戴慣つ戰搲戲㙥敥㤶㐵ㅥ㕦扡㈶㙣㔹㕢㕢捦慢㄰〵ㄷ户㐳㥥㔷愰扤㑤㜴戰㠹㡥㈶愱㍡㈳㈱㉤敢㙣㕡㈶㑦㜶慦㔳扤㌷〰晣㠱㉥㘰㈰戳㑥昴昸搲搵ㄲ捦㈳挷昹〴敦戱愸戴慣ㅢ㠸搲戲て㠰㡡戴散㔰㘰愵㘵〷扡㕢ㄶ昱搹〱〹㕢挶㈳㐹昸挳㜷攲㐱ㄴ㕡㜶ㄸ㌳戸〲㍤㙤㈲搷㈶㝡㤹㠴敡㡢㠴戴㙣㝦㜷换㍥愵㝡㝢〰晣㠱㝥㘰㈰㜳㐲㥦昵户挴戵攴戸㤸攰㍦㉣㉡㉤换〳㔱㕡昶㉤㔰㤱㤶ㅤ〱慣戴慣㠱扢㘵ㄱ㥦改㠴㉤ㅢ㘸敢昹ㄱ愲搰戲㐱挸昳ちっ戶㠹㈱㌶㌱搴㈴㔴〱ㄲ搲戲㑣㜷换㝥愶㝡扦〰昸〳挳挱㐰收㠴㍥ㅢ㘱㠹晣㑡㔴昹㔵㙥㥤㡡㍢慣搳戲㔱㈰㍡㠳摥慦㍦戹敦㐰ㄹ攰攰愰㌷ㅡ㜴㘹戹て㠸挸愰㌷挶㘲㘳〶扤戱挰捡愰挷ㅢ戸ㅡ㘷㜹㌴㜲㤱㐱㑦づ攵㔰て㍦㜹㤰㤰㝥㍤〹扣㘲挹敦愰㐴晣㑡搰㌷挰挶慦㙢㑣㐶㈱ㄹ昴ㅡ㐱㤴捥㈱〸㄰㌴㈶㘸〲〰敢㑥〱て慦㐰愱㑤㑣戵㠹㘹㈶㤱㌳ㅤ㠹㝤㌳攸ㅤ〵挹㠹〶㍤㥥改ㄱ晣戵㔰㑤㕦㐷搰〲晡慡㘳㠱㜷㥣昱㔱㡣㌳㕡㠲㐸㘷ㅣ〷扡㌸攳㐰㈰㈲捥㌸摥㘲㘳㈶戳㌳㠰ㄵ㘷戴愲攴㤹㤶愷㌵㜲ㄱ㘷挸攱ㅡ搶摥㠶㍣㐸㠸㌳㡡挰㉢捥㜸挷敤っ㑥㘶㘵㘲昵㜶㐲㘷ㄴ愳㤰㌸愳〳㐴改㡥〴㥤〸づ㈶攸っ〰㘷㠴挰挳㉢㔰㘲ㄳ㜳㙣愲搴㈴㜲捡㤰搸㌷捥㤸ぢ挹慣㐵㜳摥慡㌹㔵搵㥣㥢㙡㑥㑢〳昳㉣昱㘶㜲摣〴攰㥡㠴昶㠰晡慡〲ㅣ㘲晢挳㤸〳㠳搸慡ち㔸戱搵晦戸㙤ㄵㄹ摣㥥㑤㘸慢昹戶戲摥㡥㕤晥㠱㍣慦㐰戵㑤搴搸㐴搸㈴搴㈲㈴㘴〸㜸ㅡ㈲㈳ぢ㜲㝤㈱㐰昷〳挰㠲ㅣㄸ挸㥣㜰㜰㕢㘲㠹㜷㤲㠳㕦换慡〷戱愸っ㙥㈷㠲攸㐴摤㌶挸㡥㑥㐲㠷㔲㉥愲㙥ㄹ攸搲昲㝣㈰㈲㔱㜷㤲挵挶っ〱㈷〳㉢㔱㔷〰㕥戵摣昲っ㐷㉥ㄲ㜵㉢㉣㜶〴㜹愰㡢㔸昲㜴㘰挵㤲て戹㉤戹ㅤ㔸㠹扡㑤〹㉤戹ㄲ㘴㠹扡㌱㄰愵挷ㄲㅣ㐹㌰㡥㘰㍣〰愲敥っㄱ〱敢㥥㘹ㄳ㘷搹挴㉡㤳挸㌹ㅢ㠹㝤ㄳ㜵攷㐰戲㜴昵㕤㐸戸昶ㅣ捥戵昸晢改㡣㡤〴㠵搰㔷昱㙣㡣攳㡣摢㘳㥣㌱つ㐴㍡㘳㌵攸攲㡣改㐰㐴㥣戱挶㘲㘳㥣㜱〱戰攲㡣愳㈹昹㈲换㜳っ㜲ㄱ㘷㕣㙣戱挷㤲〷㙡㠸㌳㉥〵㔶㥣㜱㘳㐲㘷㕣㥦搰ㄹ㍣慣㈲捥㌸〱愲昴㑣㠲㔹〴㐱㠲搹〰㜰挶攵攰攱ㄵ戸挲㈶慥戴㠹㜵㈶㤱㜳ㄵㄲ晢挶ㄹ㔷㐳㜲㈲㘷㕣㘳昱晣㍡㕢捤慦㥣搵愵搰㌷戰ㅥ㜸晣愵攸㌲搱㍥攳〶㘴㡥㐸晥〳㡦慥挳つ摤昰扤㌷昸慡搰㔰㌱扥愵て㍦ㄴㄸ㕥㌲愲㌲㕣扤㠴㔶㑦挳户昴㌹摦㙤㤷㥥㝡昸摥挹攲㕥㌷扦敤㠸㥦㡣㑢攰㡢晦㐲づ㕤ㅥ㍤ㄵ㐳㠹㙤昰搱昳搰攰㥣つ㘸㉥晥昷㙥愲昲㙢㕦攴ㅡ敡晣㤷㘵晥て㤸晦㥢つ捤戹挹㤶㥣愱摡㕤㤸㥦昱捥㈹摥㙦改㙤㜶攷愸㜷㤷㌶晢㘲㠸晤㔶ㄲ挹摥昹攵㄰挵〳ㅣ㥤㈰㔷㝥㠱㔶扦挰㤴っ㔲ㄷ愰㤹慦攳㡤慢戸㥦㜴㕢㘳〸㙦㜵㕣晦攰挴㤶挷㡦搸搸扤攸挲〵㙢てㅡ慢ㅥ㡡㤱昴㝥㐴搲戹挹㈴㥤㘳〸摥ㅦ戱㔵㥢㈱㐹晡摣㐲㔸㠳昱挳㑦㘰ぢ戰ㄲ敥㡢㠰搵㡢〹㤶㄰㉣㈵㌸㤱㘰ㄹ挱㐹〰晥㠰敤㤷敡㔱㉢㉢㠲愱慣慤挰攲てぢ㍥㉣戲ㅣ愰㘱㙡㠰㕢散㠲㍣㤵昹㌴昵ㄸ㌲㡣㐰㜵㌲ㄴ愵摢㜹搸〱ぢ㤸㙡愷㈵㥣㘴〸㡤㐸㐰㈱㕥㍦晥愱ㅥ户昴㘵㠶捥㉦ㅥ㜳搱㥦戰昴ㄳつ晤挰㔸晡㤳㤶扥搴搰㈵㐴捥㐴〵敡㌹㤰愲敥晡ㅤ攵ㅣ㜷㉤〰㘷㐲㜷㠵つ㈱敥攷〹㥦㠷㈴㌱昲㜹㤰ㅢ㌱昲扦㠱ㄵ㈳昳㑢㄰昵㙡㠲㌵〴ㄷ㄰㕣㐸㜰ㄱ挱㕡〰扦㝡搱㡡㠸戱敤㑢挰攲て摦㜹㑦捥㑢〱㘰摢㤷㉤昲㌲收搳搴敢挸㡢㙤攷㤸㈶㕡摢扥㘱〹㈵㠶攰戱敤㥢㤶ㅥ㌲㜴㡦㙤摦戲昴㘲㐳昷搸昶㙤㑢㉦㌲㜴戱敤搵搰㑡㝤〰㔲㈲摢㥥〰捥㠴戶㥤㘱〸摥㕦㌷っ散㠶㈴晣攱捣㤹搳摡㑦㙣愵挷戹㉢摤〰㘲捥ㅥ㤰昰晦㕥昴㜹敥㐹㑢挹㘴㝤ㅥ㔲㔳㑥晣昷挲晣捦㈶㙦扡戵㜴攸愲㝣收㝦扡㝡㔱扥晡〶㈵愳つ㡤昶昹改挹ㅡ㍡捤㄰攲㝥挵昰㝢㐸㤲㈰扡ㅤ㥡㐴㠲攸〷㘰㈵㠸敥〰㔶摦㐹㜰ㄷ挱摤〴昷㄰摣㑢㜰ㅦ㠰㕦晤㘴㐵挴〴搱捦挰攲て㜷㙡㜲㍥〰㠰㈰晡挵㈲ㅦ㘴㍥㑤晤㠱扣〴搱㘸㘳㔶ㅢ㐴㈹ㄹ㠶㌰捡㄰㍣㐱愴㉣㝤愴愱㝢㠲㠸㝢摢㈲㜸㠴愱㝢㠲㈸捤搲㠷ㅢ扡〴搱ㄶ㘸愵戸挳摣㠹㡡晦㥢㈰摡㐱㠷㠰㌳㘱㄰つ㌶〴敦㡦㈰〶晣㤰㈴㈶搸敥戴㤶扢挹愲搴㐰㜷愵㡦㠱㤸挳㝤㘲晣扦ㄷ㐱挴捤㘵㈹㤹㉣㠸㤲摥㌸㕡愰㘴愷㐸㐳愳㐱搴㍦㔹㐳晢ㄹ㠲昷挷づ〳㉤㈱㐹ㅡ晡㤴搳搰搶挸㑢㐳晢戸ㅢ晡っㅢ摡ㄶ愴扤㙢㘸㍢㕢㌲㔹㐳搱㤴挴扤㠵摢挵㥤ㄲ㌴昴戰㘴つ敤㘱〸㜱㍦㙡搸つ㤲愴户扣㠰㌶㐴㝡㑢㜷㘰愵户扣〸慣㝥㠹攰㘵㠲㔷〸㕥㈵㜸㡤攰㜵〰扦㤲捤㘵㉡ㄳ搳㕢戸挹㉣ㄶ㝣㤳㥣㙦〱愰户㜰㡦㔹㤰㙦㌳㥦愶晡㈰㉦㘶㙤㘷捣㙡㝢ぢ㌷㡦㠵搰搶㄰㍣扤㠵晢捡㐲㙦㘳攸㥥摥挲㉤㘷愱户㌶㜴㑦㙦ㄹ㘰改慤っ㕤㝡换〷搰㑡つ〶愹㔳挴戶搱摥搲〲㥣〹㝢换晥㠶㄰昷㥢㠸㐳㈱㐹㙣晢㈹攴㐶㙣㥢て慣搸㜶て戰晡㌳㠲捦〹扥㈰昸㤲攰㉢㠲慦〱晣慡挰㡡㠸戱敤㜰㘰挵㡣摦㤰昳㕢〰搸㜶㠴㐵㝥挷㝣㥡攲扥慦㤸挰㙦㥡㘸㙤㍢搶ㄲ戴㈱㜸㙣㝢愴愵㘷ㄹ扡挷戶攳㉣㍤搳搰㍤戶攵收戲㔴散㌳㜴戱敤㉦搰㑡㜱ㅦ户㔳〲摢㉡㜰㈶戴㙤㡡㈱挴晤愴攲〹㌱㤲摥愷㑣㤹㈳晥晡㘳ㄲ㐹扦ㄸ㐲摣㉦ㄵ捥㠲㈴昱㤲て㡦㔲ㄱ㉦〵㠱ㄵ㉦㘵〲慢戳〸㌴〱扦收㔹㌷㈰挸㈶㘸〸攰㔷㐵㔶㐴㡣㤷㡡㠱ㄵ㉦攵㤰㌳〰〰㉦㠵㉣戲㌱昳㘹㡡㥢戰㘲慣㉦愰㥦㝢㐲㌷搷ㄲ㍥㌷〴㡦㤷收㔹晡㘷㠶敥昱㔲戹愵敦㌱㜴㡦㤷戸搳㉢ㄵ㝦㙡攸攲愵晤愱㤵攲愶㙡愷〴㕥摡つ捥㠴㕥晡挰㄰攲㝥攸㤰㍢戰㘲摢㔶㤰ㅢ戱㉤户㘱挵戶慤㠱搵㙤〸摡ㄲ戴㈳㘸㑦搰㠱愰㈳㠰㍦㘰ㄷ戴搴㘲㉢㉢㠲㠱㡡〱㙥捣㡡㤱て㘶㤱捥〰㌰昲㔲㡢散挲㝣㥡㍡ㄹ㜹㘹敢㉢愶慤㑥㔷㐸㔱摣㕢ㄵ挲换㠶攰㌶㌲㔴㕦㙥改㉦ㄹ扡挷挸愷㕡晡㡢㠶敥㌱㌲㌷㙢㐵晥ぢ㠶㉥㐶敥〱慤ㄴ㜷㌵㍢㈵㌰昲戳攰㑣㘸攴㘷っ挱晢ㅢ㠹㠱戳㈱㐹㑣搰挷㘹㉤户㌵愵搲愷摣㤵昶〳㌱㠷ㅢ㤶攸㠷㝢㜱㔳收㉥愷㤴晣搳昷慡换㔰戲㔳愴愱搱㥢昲捥㘴つ㝤捣㄰攲㝥ぢ㤱㍢愲ㄲ㑤〳搱㤶㐸㌴㜱㕢㔴愲㘹㄰戰㝡㌰挱㄰㠲愱〴昹〴挳〸ち〰晣敡㙡㉢㈲愶愷㜲㝦㔴㉣㌸㠲㥣㈳〱㄰㐴敢㉤㜲ㄴ昳㘹敡〶攴挵慣㥢㡣㔹敤㜸捡㝤㑦㈱㍣㘸〸敥㈰挲愳ㄷ户㐴㠵晥㠰愱㝢㠲㠸扢愵㐲摦㘸攸㥥㈰攲㐶慡搰敦㌷㜴〹愲昱搰㑡㜱捦戲㔳挴戶搱㝢搵㕤攰㑣ㄸ㐴㜷ㅡ㐲摣㑦㈹㜲㠳㔳㙣㕢〸戹ㄱ摢㜲㤷㔳㙣㍢ㄵ㔸㍤㡤㘰㍡挱㔱〴㐷ㄳㅣ㐳㜰㉣㠰㕦挹㌶㈷㤵㠹戱㉤户㍢挵戶挷㤳㜳〶〰㙣换摤㑥㐱㥥挰㝣㥡攲㤶愵㌴昱㕡搳㐴㙢摢㠷㉣㘱扤㈱㜸㙣换ㅤ㑥㈹㜸㡤愱㝢㙣换捤㑦愱㕦㙤攸ㅥ摢㜲㕦㔴攸㔷ㄹ扡搸戶ㄸ㕡愹敤㈰㜵㑡㘰摢换挰㤹搰戶㤷ㅡ㠲昷㤷ㄸ〳㍢㈰㐹㕡㍢搷㘹㉤昷㈰愵搲㡢摤㤵㤶㠳㤸戳ぢ愴扤敢愰㑦搹㤲㝦扡㠳㜲㕢戲㔳愴愱搱づ扡㈶㔹㐳㔷ㅢ㠲昷ㄷㄷ〳摣捤㤴㠶㔶㍢つ㝤ㄵ㜹㘹攸㜹敥㠶昲㥢㜱㜳㕥〷㘹敦ㅡ捡ㅤ捡㕡㐷㈲晢㜸㔰扡敢搲㘵㜷㠶扦ㄸㄲ㔹㔷攲㉥㘵愷〴つ㍤㉢㔹㐳捦㌴〴敦㉦㉢〶㍥㠰㈴㘹攸㔲愷愱摣愱㤴㠶慥㜴㌷㜴ㄹㅢ晡㈹㐸㝢搷搰㍤戶㘴㌲㡦摡㠶㕥搹愰晦扤晥㘳㕤つ攵愶㘵愷〴つ㕤㥥慣愱愷ㄸ㠲昷ㄷㄴ〳摣敢㤴㠶慥㜰ㅡ晡㈳昲搲搰㤳摣つ㍤㥤つ晤ㄹ愴扤㙢㈸昷㉦敢攵搱攰昸㤷愷摤㔱攵㙡㈸昷㌰㍢㈵㘸攸攲㘴つ㕤㘴〸㜱扦㤴挸扤㑥ㄹ晦捥㐶㕢㈲攳ㅦ㌷㍣㘵晣㍢〷㔸㝤㉥挱㜹〴攷ㄳ慣㈶㔸㐳㜰〱㠰㕦㜱㌵㑤㐴挴㡣㝦摣昹ㄴぢ㕥㐴捥戵〰ㄸ晦戸昱㈹挸㡢㤹㑦㔳㡤㤰ㄷ戳捥㌵㘶戵攳㕦㡥㈵㤴ㄹ㠲㘷晣攳㘶愷ㄴ㉣㌵㜴捦昸挷㝤㔰愱捦㌱㜴捦昸挷㉤㔲愱㤷ㄸ扡㡣㝦㔷㐲㉢搵〲愴愸㙤愳昷㤶㈰㌸ㄳ㡥㝦戳っ㈱敥㠷ㄶ戹㜵㈹㠶戹ㄶ㜲㈳戶攵晥愵搸昶㍡㘰昵昵〴㌷㄰摣㐸戰㠱攰㈶㠲㥢〱晣慡㤵ㄵㄱ㌳昹攳㐶愶㤸昱㔶㜲摥〶〰摢㜲ㅦ㔳㤰户㌳㥦愶戸ㄹ㈹㑤㉣㌴㑤㜴㙣㥢愲戸㐱㈹㠴㈹㠶攰戶㉤㌴收摥愵搰㈷ㅢ扡挷戶摣搶ㄴ晡㈴㐳昷搸㤶㍢㥥㐲㥦㘸攸㘲摢㝢愱㤵敡〱㔲㈲摢㡥〵㘷㐲摢㡥㌱〴敦敦㌴〶づ㠳㈴㘹敤㈶愷戵扤㙤愵愳摣㤵㍥〴㘲㑥㕦㤰昰㈷ㅦ晣㘷慦㝡㉣攵昷戳㈵敢ㅡ㠹㌶摣㌶㝢挵摢ㄳ㕣ㅤ㜴㄰㑡㐶ㅢㅡ扤户っ㑢搶搰㝣㐳㠸晢㍤挶愱㤰㈴㐱戴ㄵ㙤㠹〴ㄱ户㈳㈵㠸戶〱慢晦㐵戰㥤㘰〷挱㘳〴㍢〹ㅥ〷挰挳戴ㄵㄱ搳㐱戹㉦㈹ㄶ㝣㤲㥣扢〰㄰㐴摣㤶ㄴ攴㔳捣攳㘱ㅡ㜹昱㘵ㅦ㘳㔶摢㐱戹摦㈸㠴摥㠶攰づ㈲㑣晥戸ㄵ㈹昴㕥㠶敥〹㈲敥㔲ち㍤搷搰㍤㐱㌴摥搲㝢ㅡ扡〴搱昳搰㑡ㄵ㠲ㄴ戵㙤戴㠳㜶〳㘷挲㈰㍡挴㄰攲㝥挱㜱ㅡ㈴㠹㙤㕦㠱摣㠸㙤愷〳㉢戶㝤ㄵ㔸晤ㅡ挱敢〴㙦㄰扣㐹昰ㄶ挱摢〰㝥㜵戴ㄵㄱ㘳㕢㙥㌳㡡ㄹ摦㈱攷扢〰戰㉤㜷ㄹ〵昹ㅥ昳㘹㡡㕢㠵㘲㠲㔶愶㠹搶戶摣㍥ㄴ挲㐱㠶攰戱敤㉣㑢㍦搰搰㍤戶攵愶愳㤴㙦㘹攸ㅥ摢㜲㍦㔲攸〷ㄸ扡搸昶㘳㘸愵戸昵㤷挸戶捤挰㤹搰戶㑤つ㈱敥〷㈰戹㙤㔸搷て㐰昲㕤昳㔰㡤晣〴ㄳ㥢㤰㔱挲户攳ㅢ㤴㌸㘸敥昴挹敦敥㤴换慢攵搹昸挱戶敡㜹愱敡㜱昸㔹㐲晣㑣㕢㘱㔹㠵㜹㔳ㅡ㍦㔷挸㥦㈱戰㍦〹愶㈵挷挲扥㤲㠹搵昸㡤戰捣㤲㌱㌵㜸户戹㌸慢㘲㔲㌰ㅣづ㔵㔷晥ㅤ㕥敤挵换晥改摣ㄱ㐵搸愵攱ㅢ㔱㔲ㄳ扥㘷扦ㄵ㘴敦て㌲戸㕥㙡㡥摡挳晥扡㐸㉡㝦攷㙤敦㕥散昵㝤〱昷攷昰㠷ぢ㕤扦㕡㤸慥ㅡ挳扤捥改愳攵㈹㝦㔰㕤㙥㥦敢慦挰敢晢ㅡ㈰つ慦愵㑢て〲昰敢晦〰愳㜷㠲㐵㐰㑡〶㌷㔲扤つ攳户ㅥ㡣㘴换㌳ㄶ㤵ㄵ㠷㑢㝤愵愱戲㌹愵㘱扣㙢摥㘰㉢㤰昶ち㉣㐴㔱改㉢摦㔲收㜷〴摦〳昸ㄵ㌷ㅣ㈵㜶戵㠹㕤㜶㕢扦㕡㙣搱㔹〶捤慦散捣㑡㑤㔳摣㤶ㄴ晥㑣㐳㘸㉥晣摣愸ㄴ戴捦愰昷ㄷ㌴户㉥〵㥤㘱搰㕤㈸〶摢㡣摣捥ㄴ㐲扡㈱攰慢㝢昰〳慥㔰㐹㥤㘴㐹愹㠶㈴摦ㄹ慡戸㥢㈹㈵㤴㐱戳㘲晣㍥㠴㕡㙥〹搸㥥㤴㤵㉦㔶㥤㤵挵慦搴㔴摣敤㘴挷昱㈹っ㐰晡㤳敢㑥晦㜰攳㌹扢㤷㙦㑥㔵扦晦㘰晣戰愷搷〱㔱㍦愴㠱换㤷づ㤰㠶㥦攰㔱ㄲ㑦昴㐳〶ぢ敦愴㠲〴㈹㡡扢㤵昴㐵捡㌷つ昲㔳㍥扡㌱㍦㜰ㅥ㌲㘲摤㑣㜲昲㕤㝢慤〱晣敡㝣㄰㐴改敦㔱ㅦ㔷攵ㅣ敢慥戶攸敦っ摡㕡㤷晢㤱挲晦慤㈱㌸搶攵づ愵愰扦㌱㘸挷扡摣戳ㄴ昴㝦っ扡ぢ㜴愲㜵㉦戲㠴慦つ㐱慣ㅢ㠰㑡㡡扢㥢㔲收㑢㐳㜲慣㝢㠹㐵㝦㘱搰搶扡摣攳ㄴ晥捦つ挱㘵摤换㐰愳㜵㌵慤㥢慡昶㠰㐳㘲㍢挶愶捤㐱搳戴㘹搴㥥㉤㠸摡〹㕤㡤㍤戹㐳改戶愷攲搶愲戸慤㈵㌸ㅢ㍡㍦㜰㘱㝥摤㈲㕤敤戶搵愴戸扢搰㐱㤴挹㉥ㄴ敤㍥慤㍤搵㜰㑦㔲慡〱ㄳ慦〰㌷昶挴㙤㙤挹搹㡥愰㍤㠰㕦摤〱㠲㌴晡㉤搳㘸挷㙤㜷㕡昴㥢〶㙤摤㜶㤷㈵扣㘱〸㡥摢戸㈷㈸㘲㕥㌷㘸挷㙤摣㈵ㄴ昴㙢〶摤〵捡搰㙤摣㌹ㄴ挲慢㠶㈰㙥敢ち㤵搴㝤㤶昴戲㈱㌹㙥摢㘸搱㉦ㄹ戴㜵摢〳㤶昰愲㈱戸摣挶ㅤ㐶㤷摢晥つ㡥㜸户ㅤ㐶㙢挴扡㉤㤷愸㥤搰搵戸㙤ぢ攴挴戸㡤㥢㜹攲戶摥攰㡣ㅦ晢㥥戶ㄵ挵㌸慥㉦㜸㝤晤〰㘲挷扥晥㥥捡戸ㄷ攸㜶㥥㝡捡㔶㤶〷㑥㙦㡣散㑣㔸搵ㄱ㤴ㄹㅢ㈳㠳㍣搵㍣攳愹㈶昰〲㄰ㄲ㈳㐳挸㌹㤴㈰ㅦ〰〷〴㐰㄰㘷㍤㘲㉣散挴挸㑢ㄶ扤挵愰㙤㡣扣㙣〹㥢つ挱㠹ㄱ敥㠴㠹㤸㠷つ摡㠹㤱㔷㉤晡㈱㠳敥㘲㘲㠴晢㘵挲晦㑦㐳㤰ㄸㄹつ㤵ㄴ㜷搱㠴昴愰㈱㌹㌱挲㝤㌳㐱㍦㘰搰㌶㐶摥戲㠴㡤㠶攰㡡ㄱ敥慢戹㘲攴㍥㜰挴挷挸〴㕡㈳㌶㐶㈶ㄱ戵㌳ㅡ㈳摣〹㜳挷㐸㠰㕢㔸㘲捦㈹攴㉣㈴㤸ち攰㔷㝢㐰㄰㌵㙦㌳摡㌸昶攴扥㤶愰㙦㌵㘸㙢捦捦㉤攱ㄶ㐳㜰散昹㠵㐵摦㙣搰㡥㍤扦戴攸㥢っ扡㡢戱㈷昷挸㐴晥〶㐳㄰㝢ㅥ〷㤵ㄴ㜷捥㠴㜴㠳㈱㌹昶晣挶愲慦㌷㘸㙢㑦敥㥦〹晦㜵㠶攰戲攷㜷愰戹散戹ㅥㅣ昱昶っ搲ㅡ戱昶㉣㈲㙡㘷搴㥥摣晤㡡戱愷て㐳㥥搸㌳㐴捥ㄲ㠲㌹〰㝥㤵〹㠲㘸㜳㤹搱挶戱㈷㜷愰〴㝤愹㐱㕢㝢㜲㔷㑡〸㤷ㄸ㠲㘳㑦扦㐵㕦㙣搰㡥㍤戹㜳㈵摣㙢つ扡㡢戱㈷㜷戳㠴㜰㤱㈱㠸㍤㉢愱㤲攲ㅥ㤷㤰㉥㌰㈴挷㥥摣搵ㄲ昴ㅡ㠳戶昶攴㑥㤷㄰㔶ㅢ㠲换㥥㡤㐱㜳搹昳㍣㜰挴摢㌳㑣㙢挴摡㜳㈱㔱㉥㝢㜲㥦㉡挶㥥慤㠰㄰㝢㉥㈶攷ㄲ㠲愵〰㝥挵㍤㈶搱㘶愵搱㐶ㅡ戶っ㌴挵㥤㈷㈱㥤㘶㐸㕤㡣㌱戸ㅢ㈵㠴ㄵ㠶攰昸愰㥤㐵㥦㙡搰搶〷敤㉤㘱戹㈱㌸㍥攰㉥㤶㠸㌹挵愰ㅤㅦ㜴戴攸㤳つ摡戱攷挱ㄶ㝤㤲㑢〸㈷㑡㥤㉤㘱㤹㑢㡣㤹㈸㜱㠳㑢㠶敥㤵㙣戱㙢愲戴ㄴ扣昱㤶㍤ㄳ㕣扥戳〰㘲㈷㑡慢㔸搸㘵㕤㙥㔰戹慤慢晡搸㙡捥〱愷㜷搰づ摢慡㔲摣㌷昶昳㈸㤳昷㠷攸㡤㝤戵愷ㅡ㙥㐹㐹㌵㘰攲ㄵ攰扥㡥㌸昱〲㜲㕥㐸㜰ㄱ㠰㕦つ〲㐱㉣㔹㙥㑣攰㌸㠴㥢㍤㠲㥥㘷搰搶㈱摣〰ㄲ挲㕣㐳㜰ㅣ挲㉤㈱㐱㤷ㄹ戴攳㤰㝣㡢㉥㌵攸㉥㔰㠶㌷昶㘱㤶㌰挷㄰㈴㜶慥㠰㑡㡡摢㐹㈲㉡㘴㐸㡥ㄳ戹㠱㈴攸㘲㠳戶㥤㘲愴㈵ㄴㄹ㠲慢㔳㡣〲捤搵㈹㠲攰㠸㜷摤㝡㕡㈳戶㔳㕣㐷㤴换㙤摣ㄲ㜲扢㉤挰扤ㅣ戱攷つ攴扣㤱㘰〳㠰㕦㑤戵摡ㅣ㘳戴㜱散挹つㅥ搱晥㘸㠳戶昶攴愶㡦㄰㡥㌲〴挷㥥摣〶ㄲ昴㜴㠳㜶散挹㡤㈱㐱㑦㌳攸㉥挶㥥摣㉣ㄲ挲㔴㐳㄰㝢摥〱㤵ㄴ户㤰㠴㌴挵㤰ㅣ㝢㜲搳㐸搰㤳つ摡摡㜳㠶㈵㑣㌲〴㤷㍤戹愹攴戲攷〴㜰挴摢昳㍥㕡㈳搶㥥ㅢ㠹㜲搹戳ㄸ㜲摣昶㔴㜳㡤㘰摦㠳攰昴㜶㠳搱戶㥡㤸㙥昰㑦捡㡣敤〶て㝢慡攱挶㡦扢ㅢ㈸敥㥥㐸愷摥〲捥昸昹搸戰㠴ㄵ㍤㑡愹戱㤳愴㙤㥥㡡挲摥㡡戸㝢㈱ㄵ㙤㑦㔸搱挰㠴ㄵ㍤㐶愹戱㉤㝡摣㔳ㄱ㌷㍥㘲㕡戴挲㔶昴㘴挲㡡晡㈵慣攸㈹㑡㡤㙤搱㌳㥥㡡㑥昷㔴ㄴ㌸ㅢ〸㠹昸攷挸昹㍦〴捦〳昸ㄵㄷ昰㈵㤰㝡愰慥攸ㄳㅤ㤷昴〵㝤愸㐱摢㠸攷㌲扦㄰扡ㅢ㠲ㄳ昱㕣昸ㄷ㜴㌷㠳㜶㈲㥥㕢〱㠲㍥挴愰扢㤸㠸攷昶㠰㄰扡ㅡ㠲㐴晣慢㔰㐹㕤㘰㐹㥤つ挹㠹㜸㙥ㄳ㐸㠹㠳つ摡㐶晣㕡㑢攸㘴〸慥㠸攷㌶㠲㉢攲㍢㠰㈳㍥攲摦愶㌵㘲㈳晥ㅤ愲㕣ㄱ捦㠵㝦㜷挴〷慥〵㐲散昹ㅥ㌹摦㈷昸〰挰慦慥戳摡ㅣ㘸戴㤱㠶㝤〸㥡攲㔲扥戴攰〰㐳敡㘲㡣㜱㠳㈵戴㌰〴㘷搴攱㠲扦昰敦㙦搰搶〷ㅢ㉣愱戹㈱㌸㍥戸挹愲昷㌳㘸挷〷摣㈸㄰㌱捤っ摡戱攷慤ㄶ摤搴㈵㠴户㔵㙥ㄷ〸㝦ㄳ㤷ㄸ㜳㕢攵搶㠱搸㤳户搵㔴ㄵ〰㐷扣㍤扦〶㑤昳㘶ㅡ㝤㐲晥㠶㈸㤷㍤戹搸敦戶愷攲㉡扤昴戸敦挰ㄹ摦戵晤戶愲㤸㌱攴〷㑡㡤敤㜱㍦㜹㉡攲〲扦扢挷〵戸㑡㉥㡥晢㠵㥣扦ㄲ晣〶攰㔷摢㐰㤰㘶愷㥡㘶㍢㑥昸㤷㐵㉢㠳戶㑥攰㜲扡昰愷ㄸ㠲攳㠴ㅤㄶ晤挷昷搱搵ㅢ扦攲㤲扢㜰晦㙥搰㕤㡣敦㜷㕡挲㙦㠶㈰昱㤲慥㘱扤挷㉤改ㄷ㐳㜲ㅣ挷攵㜸ㄱ昵戳㐱摢㡥戰换ㄲ㝥㌲〴㔷㐷攰㜲扤慢㈳晣〰㡥㜸挷昹㔱慢愷㈳㘴ㄳ攵㜲摣昳㤰攳㜶㕣㠰㉢攳㘲捦㐶攴捣㈱〸〰昸ㄵㄷ挷㐵捤㉦㡤㌶㡥㍤戹㕣㉥攸㉦っ摡摡㤳㑢攸㐲昸摣㄰ㅣ㝢㜲㔱㕤搰㥦ㄹ戴ㄳ搴㕣㘶ㄷ昴ㅥ㠳戶昶㝣换ㄲ㍥㌵㠴慥㌰戴摥ㅦ㉡㈹㉥挸㑢㤹㡦つ挹戱㈷㤷攰〵晤㤱㐱㕢㝢扥㙢〹ㅦㅡ㠲换㥥敦㠱收戲攷〷攰㠸户㘷㉢㕡㈳㜶㘰㘹㐳㤴换㥥㕣㔴㜷摢㌳㠳㑢愷昵㕥搳攵摥挴㕥㝥㡦㘱㍢㕡㠴ぢ戲戲扦搱ㅥ㌹㉥て昲愳扥〵㔶っ昲㤶㘹昷㐰㘰戳㔲㝤㡡换慣㐲㜸搳㄰昸挳扤㔹愹㑡㜱改㔵〸㙦ㄸ挲㄰㄰昴挱㄰㥡昳ㅢ㐸搹挸㘵㍥㥦慡㔲㉥挸搸㥤㝡㙤晡敥搴㜹改㕦愵昰㔷㐸㜲㔳搳昰捤扣攸㝥㙣戵敥㑣㤵㌲㤰ㄳ㤵扡戸㔵攲㍡愴㔴昰㡡㐷㈵慥㑤ち攱㘵㡦㑡㕣慦ㄴ挲㑢㙥㤵扡㔳㈵慥ㅢ搶慥㔲㜳㜰㠸㑡㠷㔲㈵㉥敦㠹㑡㍤摣㉡㜱㠱㑥㜸づ㈳て搷收㠴愷愷㥢㠷敢㜰愲挴㜳ㅥ戵戹㌶㈷㠴㘷㍤㙡㜳扤㑥〸捦戸搵敥〳愱㌹㕣㌷慢㕤㙤慥㜱㠹㑡㝤愹ㄲ㤷户㐴愵㝥㙥㤵戸㍣㈵㍣晤挹挳㔵㈹攱ㄹ攰收攱扡㤲昰攴㤱㠷㑢㑡挲㜳戸㥢㠷换㐷愲攸㘳㥥愶㜱㐹㐹〸㍢㍣㑤攳㌲㤳㄰戶扢㥢㌶ㄸ㐲㜳戸摣㔳㝢搳戸㌴㈳㉡つ愱㑡㕣㤵ㄱ㤵㠶扡㔵攲ち㡣㔴昰愸㐷㈵慥捡〸攱ㄱ㡦㑡㕣愹ㄱ挲ㄶ户㑡挳愹ㄲ㔷㑣㙡㔷㠹慢ㅢ愲搲〸慡挴㠵つ㔱㘹愴㕢愵㤰慤攰㥦ㅥ㤵戸戰㈱㌵㙦昲愸挴挵づ㈱㍣攸㔶㘹㉣㔵攲愲㐳敤㉡㜱㠱㐰㔴㍡㤲㉡㉤㐴㑥㔴ㅡ攷㔶㠹敢〰㔲挱㝤ㅥ㤵戸㌶㈰㠴㝢㍤㉡㜱扤㐰〸昷戸㔵㥡㐴㤵戸㕣㔰扢㑡㝣戲ㄶ㤵㈶㔳㈵㍥㔰㡢㑡㔳摣㉡昱㤱㔸㜸ち挹挳愷㘱攱㤹敡收攱㤳慦㈸㜱㥢㐷㙤㍥つぢ攱㔶㡦摡㝣㐲ㄶ挲㉤㙥戵㡦㠶搰ㅣ㍥愹搶慥㌶㥦㉡㐵愵㘳愸ㄲㅦ㈸㐵愵㘳摤㉡摤㘰㉢戸搱愳搲㡤㤶㜰㠳㐷㈵㍥㘴㡡㑡搷扢㔵㍡㠱㉡昱㘱慦㜶㤵昸㘰㈶㉡捤愴㑡㝣㈶ㄳ㤵㘶戹㔵攲㔳㤵昰〴挹挳〷㉡攱㤹敤收攱〳㤱昰ㄴ㤱㠷捦㐲挲㔳散收㜹捣昲㠴挸挳挷ㄸ攱㈹㜱昳昰㌱㐴攴捣㈱て㥦㐰㠴愷搴捤挳愷つ㘹昰愵ㅥㄳ昱〹㐴〸㤷㜸㑣挴愷ㄲ㈱㕣散㌶㔱㌹㠴收昰改愰㜶ㄳ㜱㈶㉦㉡㔵㔰㈵㑥攲㐵愵㑡户㑡㥣戰㑢〵ㄷ㜸㔴攲㈴㕥〸㙢㍣㉡㜱㘲㉦㠴搵㙥㤵慡愹ㄲ攷昵戵慢挴挹戰愸㔴㐳㤵㌸てㄶ㤵挲㙥㤵㌸㡦ㄵ㥥〵攴攱ㄴ㔶㜸ㄶ扡㜹㌸㕤ㄵ㈵㔶㜹搴收ㄴ㔶〸㘷㜹搴收戴㔶〸㘷扡搵㕥ち愱㌹㥣㕥搶慥㌶愷㠲愲搲㠹㐸㈸捥〲㐵愵㘵㐸㐴收〹㥣昱㐹〵愷㜹㔴攲㉣㔰〸㉢㍣㉡㜱㘶㈸㠴㔳摤㉡㉤〷㌶㠷㌳戴摡㔵攲㙣㑡㔴㍡ㄵ〹挵㠹㤴愸戴〲㠹㠸㑡㌲慢攱摣攳㌴㘰敤ㄵ攰散㐶收愸愷㈳愱㔷〲㌴㑣捤攱散攴㈸戰愴㉥㔶㐵戳㡡㘷捤晡㌱㈷扤㙤换昴愳㠷㘶㕦晥捥慥昷㉥㝣昱昸㐱ㅦ晤扡㙥摤㡢ㅦ㕣昸昴慦㥢㘷て㝡晣扡敢㜶㡣扤收改昷㥡㤴慣㑦㝤攰挷㜱敢㤷攵捥㕢昶㡦㤲㘹㠷㡣㕡㜶捣摣挹戹㤳ㅡ㜷㑢㑢换捣散摣昴㠹ㄶ㕤〲换晦戱㐹㙤㝢㙤晦㑡㈵搳ㄹ㔴㄰㌹昶㑢㝤〲㥣搶㠸㉥㘷㔲㤷戳ㅣ㕤㌸㉤搹愷扡挸㍣㈶㑥ㄷ捥㘷㐴㤷戳愹换㌹愲㡢㤲改っ㔹㘳㑣挸㘹㡤戰㥥㐷搶昳㠵㌵㠷搳㤲㝤慡戶捣㘳攲搴收㝣㐶㜴㔹㐳㕤㉥㄰㕤㤴㑣㘷挸㝡㈱昲昶ち㜰㕡㈳慣ㄷ㤱㜵慤挳㉡戳ㅡ戲挶戴㤰戳ㅢ㘱扤㠴慣㤷ち㙢づ㘷㈷晢戴㠵㌲㥤愱㉥昶㜸㄰㔵て㜰㕡㈳扡㕣㑥㕤慥㜰㜴攱戴㘴㥦敡㈲昳㤸㌸㕤㌸㥦ㄱ㕤搶㔱㤷慢ㅣ㕤㌸ㅦ搹愷扡挸〴㈶㑥ㄷ㑥㘴㐴㤷㙢愸换㝡㐷ㄷ㑥㐴昶愹㉥㌲㜳愱㉥搷愲㈶㕥㔴㈱挰ㄹ㡣攸㜲ㅤㄲ晡㝡㠰㠶愹㑡㈶㌰愰挶㐶㈱㈷㌲挲㝡㈳㔹㌷〸㙢づ㈷㈲晢㔴㙤㤹戹㔰㤷㤸搰㍡搶敡㜲㌳㜵戹挵搱㠵㌳㤰㝤慡㡢㑣㔹攲㜴攱搴㐵散㜲ㅢ㜵戹㕤㜴㔱㌲㜳㠹㌳㈱㘷㌰挲㝡㈷㔹敦㜲㔸㡢昰㥦摣〳㘲㍡㌲㈷㌲挲㝡て㔹敦㜵㔸㘵ㅥㄳ㈷㤵昳ㄹ㘱扤㥦慣ㅢㅤ㔶㤹捥㤰㌵㐶㉡愷㌵挲晡㈰㔹㌷〹㙢㑥㌹晥摢愷㜶㤳㜹㑣㥣摤㉡慤㉥て㔱㤷㠷ㅤ㕤㌸ㅦ搹愷扡挸〴㠶扡㙣㐶㑤扣㘸㡥㐰ㄸㄹ戱换ㄶ㈴昴㈳〰攸〶㌲㡦〱㌵戶ㅢ㜰㍥㈳慣㕢挹扡㑤㔸㜳㤶攲扦㝤慡戶㑣㘰愸㑢㑣㌷攰㐴㐶㜴搹㑥㕤㜶㌸扡㉣摦搷扡㥣㡡ち㈴㘰㘳㜴攱っ㐶㜴搹㠹㠴㝥ㅣ〰㠷㐱㙤昰㈹捥㔹㘴捥㌴挰捣㤹㠶愱㌱㕣愷攵㍣㐶〸晤つ㈱挰㔶敥〲㔶㜱㙥㈱愴扥㥥㌲㥣㙦〸愱㡦扢捣㌳㉣挳㌹㠰㤰㝡㜹捡㜰㕥㈰㠴㕣㜷㤹晦㘱ㄹ㑥〶㠴㜴㤸愷っ㈷〸㐲攸攱㉥昳〲换昰愶㉤愴敥㥥㌲扣㤱ぢ愱㥢扢捣换挰〶散㍤㕤昱㌶㉥㍣㕤㍤㠵㜹㙢ㄷ㐲ㄷ㜷攱搷㠰㔵扣㥦ぢ改㘰㑦ㄹ摥攳㠵搰挹㕤收㑤㤶攱㝤㔷㐸ㅤ㍣㘵㜸㉦ㄶ㐲㝢㜷㤹晦㘵ㄹ摥ㅦ㠵搴搶㔳㠶昷㑣㈱戴㜱㤷㜹㡦㘵㜸ㅦㄳ㔲㉢㑦ㄹ摥摢㠴㜰㤰扢捣㙥㘰〳扣ぢ㌱㕣ㅡ愶㉢摥㝡㠴慢愵愷昸昵㤶㜰㠰扢昸挷挰㉡摥㠳愴捣晥㥥㌲扣㉦〹愱戹扢捣ㅥ㤶攱扤㐲㐸捤㍣㘵㜸晦㄰㐲㔳㜷㤹㉦㔸㠶㘳扡㤰ㅡ㝢捡㜰㥣ㄷ㐲挰㕤收㙢㤶攱攰㉥愴㐶㥥㌲ㅣ昰㠵搰搰㕤收㕢㤶攱㈸㉦愴〶㥥㌲ㅣ昹㠵攰㜷㤷昹㠱㘵㌸摣ぢ㈹换㔳㠶户〰㈱㘴扡换晣捣㌲ㅣ昷㠵㤴攱㈹挳㝢㠱㄰搲摤㘵㝥㘳ㄹ㡥捦㐲㑡昵㤴攱㤸㉤〴攵㉥挳㙦㜶ち㜰㜴㌵敥攵㤰㉡㕣㝦㝣攷散㈵搸慥捦㘱㔶〸扦ㅢ㠲㜴晤㌴ㄴ㔷ㅣ㕢㠵昴慢愷っ挷㕢㈱晣攲㉥攳㘳ㄹ㡥㠱㐲晡挹㔳㠶攳愲㄰㝥㜴㤷搱㉣挳戱㑡㐸摦㝢捡㜰晣ㄲ挲㜷敥㌲搹㉣挳戱㐹㥥攰ㅡ㌲挷㔱㐷㜲㡤㤸攳㜸㈲戹ㅣ收㌸㔲㐸㉥挰ㅣ挷〰挹㌵㘶㡥㥤㕡㜲㑤㤸㘳㜷㤵㕣㔳收搸ㄱ㈵搷㡣㌹㜶㌱挹敤挷ㅣ㍢㡦攴㥡㌳挷扥㈰戹晤㤹㘳㤴㑢慥〵㜳㡣㕦挹ㅤ挰ㅣ㈳㔳㜲㉤㤹㘳捣㐹敥㐰收ㄸ㑤㤲㍢㠸㌹挶㠹攴㕡㌱挷〸㤰㕣㙢收攸㕢挹戵㘱㡥慥㤲㕣㕢收攸〴挹戵㘳㡥收㤵㕣㝢收㘸㌸挹㜵㘰㑥っ挷㘱摥摥ㅥ㤰挶㉦挷㤳㐴慣晢戶愲挴㤰㜱㔸㌱㈸戱㌱ㄲ挴戰㜱扣㘲㘰㘲敤昸㡢㌴㝥㌹摥搶ㄶ㈳㐱っㅥ㈷㐱っㅦ㠷ㄵ〷挴㘱挵ㄱ挴㜶㌳ㄵ戰㐹㑡ㅣ㐲㙣㡣づ攲㤸㌸〹攲愰㌸慣㌸㉡㑥㠲㌸㡣搸㤸㔶㠸攳攲㜸ㅤ〷㝡㜹挵㤱㜱戵㠹㐳㠹敤敤㙥㠵㌸㌶㑥慥㌸㌸㑥㠲㌸摡㡢つ搰㈸㌲㐹攸㠷〴扥㉣㡥攲㈵摦㕦昲ㄹ㐴㜷㑣晥㤵㘹搱㜷〱戰㉡㠴慦戳㉦挴敦昰昱慤〰㝦挵㠸捡〵ㄵ昲㝢㙤扥㡡挲㔲晣㑥㕦㘳㝣㍢㕢㜵戰㈸摣㉤挲搳㈴㠲㠹昰㌶㡡愰愴捣〱〵㔵ㄵ昳㠳搵挱搹攵㈱戲㜴㡢ち摤捦㑢ㄱ㝥㈸㑥摤㔳摡㈷㔷搸㉡挸㙦㕤换㔲昵㘶捣㔲㉣愰〷挰ㅡ攸㝥攸㑣搱ㄴ戳㡡搶愲愹㜴㕥㠴㈳㥡㈲㐷〶ぢ搴愳㍡〶攷㕥㙥扤ㅤ㡥ㅡㄴ㙢ㄵ摤㡥㘰㑥㔰㤰愸〷㈲挷㡤㔲㝥㤴㤰㠸ㅤ攴挲〶挸㈲㥥ㅦ㡣㠴ㅥ㐲㌰ㄴ挰ㅦ㈰㤷㄰昲㠹ㅢ㐶㔰㐰㐲〶ㄹ㍢㈴㌷戵㜸㥦昶㙥㠰扡㝣ㄵ攳㠲戳㐳攵つ㉢摣扦攴㤷㈱戱㄰ㅦ㉢㑤㔸慡㕢っ慢摦㐱ㄱ收㌸挹㐸搰㌴㌰㈴㐶搹㥦㡤ㄸ㤵㠹㤶昱〳つ㕢㈷㙦ち㙢㜰㈲愶㝥㕣㑥戸昸㠶挳㐰㘹昸ㅡ㝥㍤㠲昶㘲㈵捡㤵㤴扣愲愱㘹㐸摦㐸㠰戴㘹㘰ㅥ㠵〴晥挸ㅣ㑤㍡捣㜴㠸㌰㡦㐶挲㌷㌵㝦捡愸ㄱ㔳昵㤸㈸㝦㌴改昰搳㘳攲㑥㙡愲㡦㡣㌲㐶㤳づ㈳扤㉡㡣搴㐲㡦㡦㌲㐶㤳づ㈳㍤㉦㡣搴㐰㑦㡣㌲㐶㤳挲㤸挳㈶㌳㤸㝤捣昲捡㘱㘳㘲㌱㔴㌷ㄶ㐳扤㘲㌱㔴㈰ㄶ挳㥡㘲㌰つ晥て㝣愱ぢ㥣</t>
    <phoneticPr fontId="6" type="noConversion"/>
  </si>
  <si>
    <t>CB_Block_7.0.0.0:3</t>
    <phoneticPr fontId="6" type="noConversion"/>
  </si>
  <si>
    <t>㜸〱敤㝤㜷㥣ㄴ挵搶昶搶㠶㘱㝢〸㍢〸㘲㐰㐹㠲㠲攸扡㘴㔰〹换㉥㐹挹㔱㐴挱㘱㜷ㄶ㔶㌶攰敥㤰挴ぢ㤸㐵㔴っ㠰㤱愰㠲〱っ㤸ㄳ㤸挰㡣㡡〹ㄵ敦㔵㐰挰慣㜸捤㤱敦㜹㑥㔷捤昴㜴昷散慥㕣昹㝤晥昱㌶㍢㠷慡㜳㑥㥤慡昳搴改慥敡慥㥡㥥ㄴ㤵㤲㤲戲ㄷ〷晦攷㤱捥挴㘱㈳㘶㔵㐶㈳愵搹㜹攵㈵㈵㤱㠲㘸㜱㜹㔹㘵㜶㙥㐵㐵㜸搶挰攲捡㘸ㅡㄴ〲ㄳ㡡㈱慦捣㤸㔰㔹㝣㜶㈴㜳挲昴㐸㐵㈵㤴㌲㔲㔲㌲㌳慤㔴挸て搱㥦㤰挹㔸㉣㘵愵㤳㐰㉢挵ち㤰搴㈲挹㈴戱㐸㠲㈴戵㐹敡㤰搴㈵愹㐷㤲㐵ㄲ㈲愹㑦㜲〰㐹〳㤲㠶㈴〷㤲㌴㈲㌹㠸攴㘰ㄲ搶㙦ㅤ㑡搲ㄸ愴捥㘱㈰㈳昳㝡て㤹㜸㈶扣ㄹㄱ㉤慦㠸ㅣ搳㙣戴摤收敥敤摡㘵户换敥搸愱㝤㠷散㥣㘳㥡攵㑤㉢㠹㑥慢㠸㜴㉦㡢㑣㡢㔶㠴㑢㡥㘹㌶㜴摡挴㤲攲㠲㤳㈳戳㐶㤶㑦㠹㤴㜵㡦㑣捣改㌰㌱摣戱㙢扢㡥㥤㍡ㄵ㜵敢搶戵捥攱戰㍣㌸慦昷搰㡡㐸㔱攵摦㘵戳〹㙤づ挹敢㥤㍤㌸ㄲ晤扢㙣㌶㠵㑤㤸捣㉦㉦つㄷ㤷晤㑤㐶㌳搸愷㥤昲㈳〵挵散晣㐸愴愲戸㙣㔲㌶㥡㥤〰㌴㜲㕤戲㜳㉢㉢愷㤵㑥㘵ㅣ攵㐵㑡㑡㠶㐷㡡愴搳㑢昳㉢愳㐳挳ㄵ愵㤵㜵㑡㠹㕦愴㈲㔲㔶㄰愹慣㔷摡㘷㘶㐱愴㐴㉢㔶㘶㤶㡥づ㔷っづ㤷㐶搲㤹挸㉡戵晢㜰㐰㘱愴㉣㕡ㅣ㥤㔵户㜴㔴㘵㘴㜸戸㙣㔲㠴㉡ㄹ愵晤愶ㄵㄷ慡昴㜴晣愵愴ㅤ攵搷㌲改㈸戴愷㌴㙦㜲戸㈲㉡㌹㜶㘱㍢㍦㕤㐷戸㠸ㄷ〹敤㘲㐸㌵㜳㤵㘲㥦㡤㈸㉥㍤㌹㔲㔱ㄶ㈹㘱㈵散挹戶㉥㈵〱挸敥㠷ㄸ㔲挶ㅤ昶㤲慡慤㑦㍥晡挲㕡〲捤㐰扡㡣慣㈸㠶㥢搳㑡挲ㄵ挷っ㉡㉥敢摥扥㐳户づ㌹㕤㜳㜲㡥ㄹ㔸㍣㈵㔲㔲ㅣ愹㡣㜶㙦摦戱㐳搷㜶㌹㥤扢ㅣ㌳㈸㍣ㄳ㤹㉥㥤扢㜶捣挹戱㥡愳戰搵㠲㘶㡥〰㐹换敦搰摥㙡㐹㔶㉢㄰㤵扥ㄵ㘷扥戳㍥㥥㝤愹ㄳ挲愹ㄳ㈶愶㑥㈸㐸㥤㔰㤸㍡㈱㤲㍡愱㈸㜵挲愴搴〹㤳㔳㈷ㄴ愷㑥㌸㌳㜵挲ㄴ攸㤸㈳戳㔶慤㔴㝤㡣晡㌴攷挹捦㕥㝡㜸攰扡㈷づㅢ晦摤㥥戱敢㌲㜸戲㜷昰㜳摥㡤㙢㕦㥣㡦〵攱捡愸敥㜲㕥ㄵ晥摥㠸愸㍥㈰晡㔶ㄴ散晦㠰㐰㈵㝦㑢㐰㔸㐷〱㈱慢㌵㐸愰つ㐸敡愸づ搶搱攴戴〵㔱敡㙤㜴㈹扢戵敤摥㌳晢愶㡣㍤㜴攰ㄵ㌷慣㑡㍢㌶扡㝤愰攲㜵㔷㉥挰挷㔲㌹ㅢ㈴㜰ㅣ㐸摡愸㜶㕤慣ㅣ戲摡㠱㈸昵㥡㉥扦攴收㌳扢ㄴつ〸っ㕡㕦晢攸㝢户晦戱㘰扤攲㈵㕢慥晤ㅤ㤰㌸扥挶昱搸㌹摢ㅤ㤲ㅤ㔹㔹㈷㤰㐰㘷㤰搴晣慥㔶ㄷ㜲扡㠲㈸昵㠲慥㍥扡攱扢㑢愶㌴㙤㤶㜷捤捤㌹㙡挸搳㘷摥愴ㄸㄶ㔲晤昱㐸戴敥ㅤ㠹㠶㠷昶ㄹ㍥㔲㑥㠶㥣散㙥㡥昳〰戹づ㜲づ㈰搱捤㍡㠱愶㑦〴〹㜴愷㠱晥ㅤ㜲慣ㅥ㘴昵〴㔱敡㘹㕤摢扤慢摥㔹摢扣攸敡摣㍢㡦挸敦㔶㝦晣㘳㥢ㄴ㉦㔰㔲㕢㉥ㄲ㌵慦慤㌷㑤攷㠱〴昲㘹愰㝦㠷㑥㔶ㅦ戲晡㠲㈸昵㤸慥敤慤㍦㘷㍥昵晡收㐸晥慡慦㝡户晥㘳昱㜱㕢ㄴ㠷㍦愹慤㍦ㄲ晢㝣慡て㘰㑤㈷㠱〴㑥愶扤㝣㔴㍥㤰慣㐱㈰㑡摤慦㉢捦晢㝡晢挱昷ㄵ攵攵㕥㜳晣昵㜷ㄴ㍥搸㐵㈹づ扢㔲昹㄰㈴㙡敥敡㔰㥡ㅥ〶ㄲㄸ㑥〳晤摢㜷戱㐶㤰㌵ㄲ㐴愹㌵扡戶㔶晦㍥攴晣㑦摦㤸㥡㝦晥㑤摦㥦昹换愰㑦㤷㈹㕥㘱愴戶搱㐸搴扣戶㌱㌴㝤ち㐸㘰㉣つ昴敦搰搹㍡㤵慣㜱㈰㑡慤搴戵昵扥㜵㙣扤㜹晤戶昷㝦㜴挹㉢户晣㌶攲戸慤㡡ㄳ〹愹敤㜴㈴摡戸㠳愶㘳㘲搴㜴㡡㐷捤㜸摡㥥〰ㄲ㌸〳㈴㙤㐰晢㑥㔶㤸慣㠹㈰㑡㉤搵搵戵晢慥搶ㄹ愹㍦戶攸扢㝣㙡扦挳挷捦㤸戶㔸㜱捡㈲搵ㄵ㈲㜱戴愷扡づ㐹敢㡢搰㜸ㄱ㐸㘰ㄲ㑤っ㘸摦摥㥡㑣㔶㌱㠸㔲㑢㜴㝤ㄵ摦搷㉤㍦㘱㘵扤摣㜹㝤㥦づつㅦ㜵改て㡡戳㈳愹㡦搷攴㥡㠳㔹㐲搳愵㈰㠱㌲ㅡ攸摦扥戳㔵㑥搶㔴㄰愵ㄶ敡摡㥡㕣昰摤〹慦㍤戳昱攴敢㝡㤴捦㝥昵愲㙥ぢㄵ愷㘱㜲〱愹愰㜲㈵㐸㈰ち㠲ぢ㐸㐷㙢ㅡ㔹搳㐱㤴㥡慦换搷摢㌱㘴挳㑦搷㙦ㅥ㝣敢摡㌹㡦捣㝤攳昸㑡挵ㄹ㥣㤴㥦㐹攵㔹㈰㠱戳㐱㔲㐷㜵戵㘶㤳㜳づ㠸㔲攷敢攲戵㝦搸昸㝣㘱搹㘷昹ぢㄷ扦㔴昶搹搸㌵㐱挵戹㥦ㄴ㥦㐳攵戹㈰㠱㜹㈰愹愳㍡㕡攷㤲㜳ㅥ㠸㔲晦搲挵㥢扥戸㘲㙥㍦敢晡㕥㔷㡤㔹㍤㘳敢戶㉤ㅢㄴ㘷㡤㠲搵〵㐸搴ㅣ慢ぢ㘹晡㈲㤰挰挵㌴搰扦㝤㐷敢ㄲ戲收㠳㈸㌵㕤搷昶敢搶ㄷ㍢晤户㜲㜱摦㠷㕢㤶戴扡昴攰㍢㕥㔲㥣㥥㑡㘳ㄷ㔰昹㌲㤰挰攵㈰愹愳扡㔹㔷㤰戳㄰㐴愹愹扡昸晢㙦攵㌶㔸昵敤㠰㕥㌷㍥晥搸散攳挷㝦ㅤ㔱㥣搸㑡㘳慦㐲㘲㥦㉦〸㔷戳愶㙢㐰〲㡢㘸㉦扦㐳㐷㙢㌱㔹㑢㐰㤴㉡搶㤵捦㕢昴㘳愷㥣㠵㕤晡慤㝣㜹挵㕣昵㘵摢㑤㡡ㄳ㙡㘹晢㜵㔴扥ㅥ㈴㜰〳〸晡戹㤳㜵㈳㔹㌷㠱㈸㔵愰换㤷㜶㍣㝢㑥慢㥦㑦ㅤ㌰㙦敤昴㠱搷㝣扦改㜱搵㠸捡昸〴㤶㠱晣㠵㤳㙥㌹搴慤ㄵ㉣㜸㌳〸㑥㠲㡥搶㉤㘴摤ち愲搴㘹扡扡愵㙢晡㙤慥㍢攴㤴摥㔷敤摣戸㘴昹摥㐳㕡㉡捥晡愵戹慢愸㝣ㅢ㐸攰㜶㄰㌴户戳㜵〷㔹㜷㠲㈸㌵㕡㤷㕦昷攰㑥敢搵ㅢㅡて扥㈵戵敥㜱㉦っ㥢㌱㔱ㅤ㑣㘵㝣〲㙢㐰㙡ㅥㄸ㜷㐱摢扡㥢攵敥〱挱ㄵ愹㠳㜵㉦㔹㙢㐱㤴ㅡ愲㙢㉢晥㍣㌸攴㠲敦〳㝤㉦㍢㜲㐰晢㉢て摣㜰扦攲㥤㠹搴㜶㍦ㄲ㌵慦敤〱㥡㝥㄰㈴昰㄰つ昴㙦摦挱㝡㤸慣㐷㐰㤴敡慦㙢㥢㥣晡攲慤㌳㌷扣㜷昲㥤〷摥昳攳㠷つ搶㌶㔲㠷㔲ㄹ㥦挰㘳㈰㌵慦敤㜱㘸㕢㑦戰摣㍡㄰昸搶搱㕡㑦搶㤳㈰㑡攵敡摡昶ㅥ戲改挳〳㙥㥥㍡攸慥慥戳㕡ㅦ㔷㝦敥㜵慡㌱㤵昱〹㍣つ㔲昳摡㥥㠱戶昵㉣㐸㘰〳〸㙡㙢㙦㙤㈴敢㌹㄰愵㡥搷戵㔹攳敢ㅦ㜱㔵晢ㅦ㑥㍡㙦挸㐵て慤昸昵换慦敡扣〰昱㌰㍤㔷捥慦〸捦挰摤㐷晣挶愶㝤㜶づ晦㔵㝦㐷㠷ㅢ扡愲㑥㐵㕤㡡摡戵㉢散㤴ㄳ敥㄰捥㘸づ戳㌵扤㜵攰ㄵ慤㑥搱㤸攲戲挲昲ㄹ㜲㉦㜱㔸敦㜰㘵㈴㍥㤳㙣慢㘵扤换愷㤵ㄵ㔶㌶昶ㄷ㡥㠸㠶愳㤱㐳摤戲戸ㄱ㑦戱ㄱ戸搳㡡㔴㑡㝤㑤摣挵㐶㠷㑢愶㐵㜲㘷ㄶ摢攲挳㕤㘲摣㘷㤵㑦㑣㉥敤㕢ㄱ㌹㉢㈶昵戴㈸ㄷて〲愶㡢㙤㡦㤷戶挸㙥㔷戳扣挹攵㤵㤱㌲㘹㕥摢搲愱挵〵㔳㈲ㄵ㈳㈲㝣㡣㄰㈹ㄴ㔷て愴㐸摦散戵ㅤ㔲〶㐷㜱晢㔶搸挲挹㉤敡㌳㌳ㅡ㈹㉢㡣ㄴ愲扤㔳㈳ㄵ搱㔹㈳挳ㄳ㑢㈲㡤ㄲ㔴散㍡㈱㌸㈴㠱摤户扣㘰㕡㘵㕥㜹㔹戴愲扣㈴㔱㤲㕢㌸㍤㡣ㅢ捣挲㐱攵㠵ㄱ摣ㅦ愶昳㐸㔱㈹㘹㘹㑡愵ㅣ敤㜷㥦㐲扢㤵搹搲ㄱ㡥㉥收敤攲挱㠹㘱㤷㍤ㅣ摥挱㡢㤲〸㘳㌲戵㘵㌵挶挴㉥捤戴㐹慥攸昰㠹捦㕣愸摤㍡戹戶戴㌱搶㜳晢㔷㌹㌵戵㠱昶扥捦㜴摣㠴昷て㤷ㄵ㤶㐴㉡慡㝣㘲愴搸㈲敢㐵㤰㡣㉥㌸㥢㤳愲挷慢戸㥡愹㘶㘵捣㈸㉥㡣㑥づ㑣㡥ㄴ㑦㥡捣ㄹ〶㥥㉡㘵㘶ㄲ㕡捦㘱扤っ㤶昵ち挹㈶㤰㘰㌰㈵昰㉡㤵〲㐱敢㌵㍢㥦搱〲晦晦昵摢晢㔴㤴戲攴㜱〲㥥晤㔴㘶㤴攲ㅥ戵㌲㉤捤捦换晥攱捡挹㔱㠶㘷搵㐲摡㝢㥤㘴㌳㐸㐶㑢㤰㙡㥦ㅥ挸㝣㡢て㐹敡㤶收㐷㡡挲㜸㌴㈵㘷户ち㘷㤴摡㑦㍢昲㈳㤵〵ㄶㅦ㡢っ挰戹㌲㌳㠰ㄴ㑥晥㍡愵㡣晥挸捣㘸㝥㌸ㅡ慥㔵㡡〷㉣攸㈵ぢ㑡㙤愵㤴㥤㘲挹扡挲㌳愵㠳㍡〷ぢ㈱㐹㍡慣搴ㄶ㠶㙤〹㈷づ捥㤷㤴㌴㑤慢㜶〲㙤㙦〲㑦〳敥㐰㑦㝣㔰㠲攷㌷㠵晤㈲㘵㈳㘷㑤㡤㔴㔲㍤㌳㔰㈵㤴敥搳㡢挶㠶ㄴ㑣ㅣㄵ㉤㉥愹捣㐶㑢晢㔵㤴㑦㥢晡㜷摡愱㉤敢つ㄰㜳㘴㘴㈳㡡㙢敥ㄳ攰㑡愹㌵㥤㝤㌳㘱㐲㑡㈶慤㤱㘳ㅤ㐱挲㘸㠵戱扤昸㑦づ敢ㅤ晣ㄷ慣㑡㤶搱ちㅡ㝦攵愱㔲〶昴敢㤴〲愱㤱ㄵㄱ㜹㑣㤶㈹ㄹ愰㕤户㜴㑣㜹挵㤴㠹攵攵㔳ㄸ㑦昵㈴㔷㌹㌹ㄲ㠹昲搱㔳㙤晤愸㑤ㅥ愹㈹㤵㤶㤶昰㥣挸昱㡣慡㈹散〷摥〷挹摡㍤㝦摥敥㥢收敦㝡㘴搵捥昵㌷㝤戲昶愹挰㔶㌰搳昰ㄸ㉣昰〱ㄲ戵㠶っ捣㥥㔹㔲㌹㔳戵㠴扢㝣㐰昱㕡敢摢㕥㍡戴㘲㑤摥愳捤㉦ㅤ晡㐳摢〶愷愹㈳戴挰昳㈴改㈸ㄴ慦㘲㐸㑥㜸㜸挳㤹㜳挲㤰㕣愷愸㙦㜱㐹㌴㔲㈱㔷摤慣㈲晣㘷㍦慦㤴㝣㕤㡥㌴ㄵ攱〲晢㐹㘰挳愲㍣っ㌶㜸㐰ㅡ㥤ㄵㅦ㝥㍤㠳㥤㍤ㄶ晣摦㤰晥㡦ㅢ搲㘵㐰㑦ㄸ搶慢ㄸ㌲ㄱ㌴慥㐱扤㙡㘵㐷㄰㜱㌴昳㍤〱㈵愴戲㘱㌹㌱挸愸敦扥㕡挸㔳攰㤸扥㌳〸愹㥤㤳㝣愸㘷戰㝢㠳㤴㠵㤲づ慢晦㌷㈹昱㕢挶戲㈷㈵ㅦ〲㌸敢㈳㤲㙤㈴摢㐹㜶㠰愸挳㜱㌱攲㘴攵㐸㘴昸戹ち㤷搱㕤㌲㉢搸㐹㥤㕤㈴扢㐱㌰攵㤰㡢㌸㘶ㅣ㥦㈲ㅢ昸っ愴捥㘷户㕣戰晢愱〵㥦慣扥㜶搷挲㕢㠳㑡戵〶㡦搳㄰敢㜳㤲㉦愸昱㈵挸攰晥㤱ㄲ捣㙥晦慥㜵愳㡣愳㘱戳敡昱ㄸ挱挳挷㈰㡤㑡㐷捣㉡㉢㤸㕣㔱㕥㠶搵㍢㑥ㄳ㜲ぢ戰昰㔲愹挲㠱搲㠱攵㜹搳愲㠱搲晥挵昸慦㑥改昰挸搴㐸㌸㥡㠷扢ㄷ捣㐱〶攲ㄱ扤捣㌰〶ㄴ捥晣晦㌹〳㤱㥢㝤摣ㄸ挶㈷㈱捡㝤敡摡㜳〱つ㙦㜶㝥㌹ㄶ昱㈲戲㝥㐹搸〳〱捣㈶晦㠱㔳㡣ㄴ敢㉢戴㙥昹户慢㑦㘸戵昴摥扤晡晦戹〸㐱㌹慣㌶㄰㝡愷ぢ㝢挰つ㔶㈵㔳㙤愱挱㈹㠳挵㈱㍡昰〳㐸ㅡ挲挰攲㤰慣㉣㤸昶ㅤ㡡㌳戵挰戳㠸㜰㉣㡡㜱㌸戶㝥㈱昹㤵攴㌷㤲摦㐹晥〰㔱愹㈸捡ㄳ愷〲ㄹ㝥攲㈷づ㈷㌹ㄶ攷㍥ㄶ㍢捦㜱攲愴㤱挷ㄳ〷攷㑡㌶晥㤳㜳㈵㠳捣〰㠸捡〱㡢戱㡤〵㘳㘴㤳〲㜴ㅣ㌵㍣昳愹㈰㡡〴慤㉡㘴慡ㅤ捡挵〰戲〸㤰つ捥㌷㝦㈶〱攷㙢㉤昰慣㤰㜴㐴搹收㉣摦㠰捤晥ㄲ㙡〴〲㡣挴挳㍡㄰㘲慢ㄱ挹㐱㈰づ㈰づ戱戳慡ㄳち〸〸㠷㔲愹㌱㠸攲ㄲ〹敦ㅡ慣挳㤰㌳㠷晡ㄸ㜵㜰㌲㑡㥥搵㤹挴〳㐰㌳挸㠲㔵挹㔴㔷㤴㡢〳挰㐹㥢つ挰晢挹〰㜸㑦ぢ㍣㙢㌴㈷愰㙣㜳㤶㙦㠳㑡搵㤶愴〰戴㠵搸㍡㠶攴㔸㄰〷〰挷搹㔹㜵㈲㡣〸〰㌹㔴㙡〷愲㝡㠰㈵〰戴㐷捥ㅣ敡㔵㈷〰摤挱昶〲搰㤹㌶慤㉡㘴慡㈷捡昹〱戰㈱ㄹ〰捦㙡㠱㘷搹愸㌷㉣㌵㘷㉢㝡戲挹㑦㈷〵㈰ㄷ㘲慢㌷㐹ㅥ㠸〳㠰㍥㜶㔶攵挱㠸〰搰㤷㑡晤㐰㔴ㅦ戰〴㠰晥挸㤹㐳㍤攲〴㈰ㅦ㙣㉦〰〳㘹搳慡㐲愶晡愲㥣ㅦ〰㜷㈷〳攰㉥㉤昰慣㘴つ㠰愵收㙣挵㈸㌶㜹㜵㔲〰挶㐰㙣㥤㐲㌲ㄶ挴〱挰㌸㍢慢㑥㠲ㄱ〱攰㌴㉡㥤づ愲〶㠲㈵〰㡣㐷捥ㅣ敡㘶㈷〰㈷㠳敤〵㘰㈲㙤㕡㔵挸搴㈰㤴昳〳攰摡㘴〰㉣搱〲捦㙡摡㔰㔸㙡捥㔶㑣㘱㤳ㄷ㈵〵愰ㄴ㘲慢㡣愴ㅣ挴〱挰㔹㜶㔶つ㠳ㄱ〱愰㠲㑡㤵㈰㙡〴㔸〲㐰ㄴ㌹㜳愸〵㑥〰㠶㠳敤〵㘰㈶㙤㕡㔵挸搴㐸㤴昳〳攰摣㘴〰捣搳〲捦〲ㅦ㔷敡㥡戳ㄵ攷戲挹㜳㤲〲㜰㍥挴搶〵㈴ㄷ㠲㌸〰戸搸捥慡㔳㘰㐴〰戸㠴㑡昳㐱搴愹㘰〹〰㤷㈲㘷づ㌵捤〹挰㔸戰扤〰㕣㐱㥢㔶ㄵ㌲㌵づ攵晣〰㤸㤲っ㠰㌳戵挰戳收㌸ㅥ㤶㥡戳ㄵ搷戲挹㤳㤳〲㜰㍤挴搶つ㈴㌷㠲㌸〰㔸㙡㘷搵〴ㄸㄱ〰㤶㔱㘹㌹㠸ち㠳㈵〰慣㐰捥ㅣ㙡㠲ㄳ㠰㌳挰昶〲戰ㄲ晡㐱慢ち㤹㥡㠸㜲㝥〰㡣㑡〶挰㐸㉤昰慣㠲㐶㘰愹㌹㕢㜱㌷㉡㔵挳㤳〲㜰㉦挴搶㕡㤲晢㐰ㅣ〰㍣㘰㘷㔵ㄱ㡣〸〰て㔲改㈱㄰㌵ㄹ㉣〱攰㘱攴捣愱〶㌸〱㤸〴戶ㄷ㠰挷㘹搳慡㐲愶㡡㔱捥て㠰㥥挹〰攸愱〵㥥㘵搹ㄲ㔸㙡捥㔶㙣㘰㤳㑦㑣ち挰㜳㄰㕢捦㤳扣〰攲〰攰㈵㍢慢㑡㘱㐴〰㜸㤹㑡慦㠰愸㜲戰〴㠰㑤挸㤹㐳㜵㜰〲㔰〶戶ㄷ㠰捤戴㘹㔵㈱㔳㔳㔱捥て㠰㌶挹〰㘸慤〵㥥㤵㘲捥晢㘴㤶昸㍥摢扤㤵攴〳㤲㝦㤳晣〷㐴戵搰愰散㠴㈶㍦昱㔹攲㐷搴搹㐶戲ㅤ挴〱捡挷攴改㔹㘲㈵㡡〸㌰扢挸摣つ愲愶㠱㘵捦ㄲ㍦㐱㌶改㉣㤱捦㤳扤攰㝣㡥㈲㐱慢ち㤹㥡㡥㜲㜱㜰攲戳挴慣㘴攰搴搳〲捦㌲昸㑣㔸ㄲ㜰扥㘳摢扦㈷昹㠱攴㐷㤲㥦㐰㔴㘶㔲㜰㝥愱捥慦㈴扦㠱㌸挰昹㠳㍣つ捥㉣㔴㈰攰㜰㕡㘸愵愴挲攲㙣戰㙣㜰ㄴ戲㐹挱㌹ㅢ㙡㕥㜰搲㔱㈴㘸㔵㈱㔳攷愰㥣ㅦ㌸㍦晣㤱㘴ち晤扤ㄶ㜸ㄶ昹攷挰㤲㠰㔳ㄷ㤵㕡昵㐸戲㐸戸㤱搴慡て愲扥㐶㔱㑥慢㌹ㅢ攰㈷ㅥ㌹つ愸搳㤰攴㐰㄰〷㌸〷㤱愷挱㤹㡢㈲㉤昰戱づ㈱昳㔰㄰㜵㉥戲㌶㌸㡤㤱㑤ち捥㍣㤶昲㑣慦㥢愰㐸搰慡㐲愶捥㐳㌹㍦㜰㍥㐸〶捥㔶㉤昰㙣㘱戸㄰㤶㥡戳ㄵ㐷戱搹敦㘹㈰挰㐸㍣慣㌶㄰㕢㐷㤳戴〵㜱〰㜱慣㥤㔵ㄷ愱㐰ぢ㝣慣㙣㉡ㅤ〷愲㉥㐱㔶慥㉢㌹挸㤹㐳扤㡥㍡㘲昷ㄷㄷ㠳敤〵愰㈳昴㠳㔶ㄵ㌲㌵ㅦ攵攲〰挴敦㉦㥥㑢〶挰㐶㉤昰散慡㔸〰㑢ㄲㅤ摤搹敥ㅥ㈴㍤㐹㝡㤱攴㠲愸㈷㌵㈸㐷㐲㤳㥦㜸㜴攴㔱㈷㥦愴て㠸〳㤴㝥攴改攸戸っ㐵㕡攰㘳つ㈰昳㈴㄰㜵〵戲㜶㜴㥣㡣㙣搲攸戸㥣愵㍣搱㌱ㄸ㐵㠲㔶ㄵ㌲戵㄰攵攲攰挴慦㉢㙢㤲㠱戳㕡ぢ㍣㝢㐶慥㠶㈵㠹㡥㌱㙣昶ㅤㅡ〸㌰ㄳて㙢㉣挴搶愹㈴攳搸扡昸昳慢搳敤慣攲㡥㤱ㄶ昸㔸攳愹㌴〱㐴㉤㐶㔶愲攳っ攴捣愱㤶愳㡥㔸㜴㉣〲摢ぢ㐰㈱昴㠳㔶ㄵ㌲戵〴攵攲〰挴愳㘳㜱㌲〰ㄶ㘹㠱㘷摦捡㜵戰㈴搱㔱捡㜶㤷㤱㤴㤳㑣㈵㌹ぢ㐴㕤愱㐱昱㐶㐷㈵㜵愲㈴搳㐰ㅣ愰捣㈰㑦㐷挷昵愸愰〵摤㥣㐵收搹㈰敡㐶㘴敤攸㤸㡤㙣搲攸戸㠱愵㍣搱㌱〷㐵㠲㔶ㄵ㌲㜵ㄳ捡挵挱㠹㐷挷散㘴攰㥣慤〵㥥㑤㌹换㘱㐹愲攳㘲㌶㝢愶〶〲捣挴挳㥡て戱㜵㈹挹〲戶㉥ㅥㅤ㤷摢㔹戵〲〵㕡攰㘳㕤㐱愵㠵㈰敡ㄶ㘴㈵㍡慥㐴捥ㅣ慡ㅣ㜵挴愲攳㘶戰扤〰㉣㠲㝥搰慡㐲愶㙥㐵戹㌸〰昱攸㠸㈴〳愰㔰ぢ㍣摢㠴㔶挱㤲㐴挷㔲㔴㙡㉤㈳㔹㑥戲㠲攴㘶㄰㌵㕥㠳攲ㅤ㔹㙥愵捥㑡㤲㔵㈰づ㔰㙥㈷㑦㐷挷㙤愸愰〵摤扣㤳捣搵㈰敡づ㘴敤攸㔸㠳㙣搲攸戸㥤愵㍣搱㜱て㡡〴慤㉡㘴敡㑥㤴㡢㠳ㄳ㡦㡥㤳㤳㠱㜳㤲ㄶ㜸昶㐰摤〵㑢ㄲㅤ㡦戰搹晤㌵㄰㘰㈶ㅥ搶㘳㄰㕢㡦㤳㍣挱搶挵愳㘳扤㥤㔵㜷愳㐰ぢ㝣慣㈷愹昴ㄴ㠸扡ㄷ㔹㠹㡥愷㤱㌳㠷敡㠹㍡㘲搱㜱て搸㕥〰㌶㐲㍦㘸㔵㈱㔳㙢㔱㉥づ㐰㍣㍡㍡㈵〳愰愳ㄶ㜸戶㘵㜱㝦㤵〰昰㉡㥢摣㍥㈹〰慦㐳㙣㙤㈶㜹㠳慤㡢〳昰㤶㥤㔵て挲㔰ぢ扡昳㌶㤵摥〱㔱摣愸㈵〰㙣㐱捥ㅣ慡㡤ㄳ㠰㠷挰昶〲戰ㄵ晡㐱慢ち㤹攲昶㉦㍦〰㥡㈶〳愰㠹ㄶ㜸㜶㡡㍤づ㑢〲挰挷㙣昲㘱㐹〱攰ㅡ㠸戵㥢攴ㄳ戶㉥づ挰㘷㜶㔶㍤〱㐳㉤攸捥攷㔴晡〲㐴慤㐷㔶〰昸ㄲ㌹㜳愸〶㑥〰搶㠱敤〵㘰て昴㠳㔶ㄵ㌲昵㈴捡昹〱㘰㈵〳㈰㔳ぢ㍣㥢搷㥥㠱㈵〱攰ㄷ㌶㌹㤰ㄴ㠰摦㈰戶㝥㈷昹㠳慤㡢〳戰搷捥慡㘷㘱愸〵摤攱㕥㌸㑢㠱愸㡤挸ち〰愹挸㤹㐳晤昱扢攳ㄴ搸〰戶ㄷ㠰〰昴㠳㔶ㄵ㌲昵ㅣ捡昹〱昰ㅤ㡣晢㍥摡晦慦ㄶ戸昷搳㘵扣〸㑢㝦㘱ㅦ㔴㙤㌶戸㘸㜴㜱㘴〶㌷㙥搴㉢挲ㄷ㜱昲愶㔵㐶换㘵㤷㐹摤愲晣昲挱攵搱晣攲捡愹㈵攱㔹つ㡡㜴㘲捣攴㐸ㄹ昶㠰㔵㘰㉢㤸㡢㔷㍥㜵㙡愴搰㉡ㅡ㔱㍥慤愲㈰㌲㈰晦㥦戰㐷っ晥愱敢㘴㝢㔸慡挲戱㙦摢㥥㘰㐲㈱㑡㜰愴㘴扣っ㠳敥摤㉢㡥㠵攰昸㥥㠳㄰ㄴ戳攲㠸㡥㉣㡥㤶㐴㙡ㄷ㠹㕣搲㤹㐵㐰ㄱㅢ敢ち㙢ㄵ㡤㥣㡣㕤ㅤ昹㜵㡢晡㔵ㄴㄷ㤶ㄴ㤷㐵搸ㄹ搸挷挰㙦㌷つ㡣㑣挲㈶扡愱攵㤵挵晣收㔵摤愲㤱ㄵ攱戲捡愹摣て㔴㌰敢㠰㠴㥣㉣敢㘵ㄴ昵㉥㉥慢㐴㌵搲㡢㑣㘷ㄵ㡤㤸㕣㍥〳㕦〲㥣㔶㕡搶㉦㍣戵昲ㅦ搱㉢㡡摤㈲㠷㜴㡤㑡㔵愹愹㉡㌳㌵㜳㕦晢㈷㤰㠵㜳㉣戴昳搱昹㥦摥㝥㜵敢㤱㙤㥡敤扡攴愲㕤㡦㥥㉦ㄵ戴〷㑤㈷㤱づ㑣挹㜸〵愹㉡ㄶ昲戹㥣慦昷㌵㜲捦ㅥㅢ㥡昰㍤㈶摦敤㘳戱慦㔵ㅥづ㜵㉢㠴戶搴愹て㜲㔲扦㔱〳攲扢㔹晦愷敦㈸㘶㙣㠲㘵昷ち愹㍢散㘲㥢〷て㠴㜲㍤㍢㝥挸㘳㌸攱戴㐴ㄸ㌰攷㡥挹㘰㤱攸㌰㍣敢挵㤳㝤戱晦慣㑥搱挰昰挴㐸〹戶捤㤵㠶愳昵散っ㌷㌵㤴㠶㑢㉡戵㉣慦扣戴㌴捣㜸㘳慣㡥㈸〸㤷㐴㌲㡢㜲愷㐵换昱昵㌶慢〸㐴㠲㔲戳挲㌳挱ち捦ㄴ㔶㥤愲攱摣㑥㉢㘹摡㉡㥦ㄴ慥㈸㡥㑥㉥㉤㉥挸㘴㠶㕢㕥晦ㄱ㠱㡡㌳㍦ㅤ㘰㥡挳㕣㐸摣㉢昴昶㕡㌵扡㍢ㅢ晢㔱〸ㅤ扢ㅦ攱㥣慡〲昸愷昶㜱户㈵慥㍡㌲㥡㔸つ㘰㉤〳㈳ㄳㄸ晡捣搹挳挷㐲㍣昶捣㐵㐲慥㑣敡㌵㘴挹戵ㅡ㐲㥤〹㝥搲㕦〷愹㜲㉢㕥㉤㈸〴〷㤶㠷ぢ晢㘲ぢ㔵㜹㐵㉤晤㥤摡㑣㜴㉤慦㌳ㄵ㈱㙥㡥捣挳㝥㕢散攳㥤㕥㕣ㄸ愹挸㈴㘳〴㜶ㅤ愴㜳㕢㘵挰敥㐳慣㐸愷愵㘴㘴搴捥昴慢㙢㠰戱搵㔲㙦㌹㜳㝥㈷㜹㠰挷晥㤷挳扡㜲㌵て㙥挱ㄱ㍣〸〲戵ㅡ搱愷捤挸搲ㅦ㤷挲㐱㔴㌸ㄸ㈴㠳ㅢ晣摣㝤㤳戸㑦ㄱ扢ㄹ㉤㈸愵换户㔱戹㠳㌲ㄳ扢つ㘵敢㘵㠶㌸㔲摢戱㘵㌲㘰敦㤶捣㐴ㄹ愴㑡㉢〳㈳㄰攵㤱挲愰㝤㜱攵㥥ぢ㜶㐷㙡㙡㍡扡㍡攰摥摢收愹㤶㈶㐶㐴㘴㉦愵㙡㠲㈶〴づ㐱㡢㙢昳㘴㠱晤〹晣㑥愷晢敥㈱ㄸ戴ㅡ㐳〷㉢敡敦㠰ㅡ挷て㈰㈷挸㕥戳づ愳攳㠷搳昱て㤱慤攲昲㠰捤〲㡥㡤㔲昵愰ㅣ㈸ㅡ㔵㔶ㅣ挵㤹换〶昴㉤㡥愲つ㜵㡡㐰㤰㤴ㅤ㑤㠷捡ㄹ敤㈸搴㌶㌶㑤㘸敡ㄵ㈵捣ㅢ㥡㜸攵捥㠹㐴㑢ㅦ戱㍤挵㜰捣㉣慡㔳㤲愹㠶㑦ㅢ晦㐹㜳て㘵㙦㜲搱搳て搵㉡昹㝥㌰〷敥ㅣ㐱晥㠷㤹㑡愰〹愲㈱㝤散愸摣挱㈹㔶㔳㈴昱㤷愲㄰㐷捤㤰攰散攵愳㙡攳挴戱㐷㡥戳挳㈰㘷㌰㌶慦慥摥㠴㌹愰慣ㄲ㤷㠱愰捥攱㈲㕦㑦㈷㠷㑣㡢㈶㐸挲㌳ㅢ㘸㐹㙥㐹挹㤰㌲捣ㅦぢ挲ㄵ㠵晦㤰敢㍡㝣戳攷ㅥ㜲㠹摥搷㜹㈱慣攰㜰㕣㡤㌱搳㙦慥戱摥〶挹㕦搹㘲㤸〵晤扡㠴㍢戶昳㌰㤳戹㐱㤱㜰㤹昴挲㠸㘸㘱㝥㘴扡㑣搲㠷㐶㌰挳挶㤷攷㑢㈲つ愴㐰㉣㉢搷㌰慢㈸㜷㘲㈵㈶㝣㔱づ攸㍡㈵㘷扢㔵㌴㍣㔲ㄲ收㌷㐰㌰晥敡搴搰㠲㈸㌶搴挶っ昰摢ㅤ晦㥣ㅥ〲㈲改扡㤷㤴昴㔳愰㡡㡢㕣愲ㄳ㍣㤱昶戱㔷㜱㔱㉦㤲攳敢㥥敡㠶敢㜹摣搹㌳挵㈴昴㙤挰㜶㤸慦㘲ㅡ㠹ぢ慥㜳㍦㈸捦愴〶㘶㥢戲㝤㤹㤳㉢㔸ㅤ挳攳㕣戳㉥㙦〸㉡愲昸ちㄴ扦㐴㥦挵㔳愷〴㠳㜱戴ㄸ搳慡㤲㔹昵㡡〶㤴ㄵ㤴㑣㉢㡣挸㥣捣㕣戸㘵㙡昶㡦攸㉦㜹攷㠸摤㔷㔵攰愲㐱ㄹ㠰ㄷ㡦㤸慦挴散晢㕤㤹搵〲㘷㥡㡣㥡戰ㄱ戴㕡敡昳㙥〷挰晥换㥢㙦㠳㈸㜴㐰㝣敢戸扣㡥〲㤷㌶て㡢搷㌴㙥愲㡣敤摦㤵㌳捥愱㌶戰㝣㘰㌹敦敡ㅣ慣晥挵㌶敢ㅦ搱㑦昰搳扥昰〵〲㤸㤹敥攳ㄹ㐲㈳戸敡挹㝦㤸㠲敡晦㌱㘹戳㘷愲㍢挱攰㝤㜲㑡愰ㄵ晡㈴戳ㄴ㤳挷㤲收愳㍡挸㡣㤴户㘲愹昱晢㌱戵ぢ㜹摥㤳㔹㐷㐲㔵敤㐶㡡户㍡㤸扢㕡ㅣ捡慣搶㈰搵㑦㝤㍦㤵ㄲ㔰㙦㐳㜵㘴昸㔱㥦㠳㤸㔹ㄳ㤲㘶㍥㜹㌴敤戶〵㔱㕦昸㉢ㅣ㐳㠵㘳㘹改㉢㈸戸慦㌸㐹昷愵愲㐰㑡㐶㈹愷㠵㤹愵㥣ㅥ攳㝣つ攰㝢㍣搸㜷㡢挹㕡愰㜶收㤷㤰㕢搹搰㝡㜵搳愶敥㐸愷愸㍤㈰愶㠱扣㘷搳搳扡攳㔸㝦づ㠸晡〵㑣㑥敤〲敤㤰搳挳㝡㝢㈴昱㈷挳㝡〷㈴㌰慣慢㕦㤱攷搰㙥㡥挴〱愹愳搶晡つ攲㙤㔴愹挱〵㑥晤づ㍤㕥攴昰㤶〷ㄴ㡦㥦㘵㕤戴戱㍦㈰攲㤹㘶ㅦ挹㘳㠱㐱㘲挷㐲㔷摡搱戱搰づ㕢㈱搱ち㜷㌰㤰㈷挱搰つ扡㜲戳㘳㠲㠱〰㔸㈷㠰㔴ㅦっ㘹㌰㠲㍦扣㌱㠲敡㐸㐸㌰㘴㠰㘵戰㘶㥢昵捤㐵㜷摡敤〱㠲攱挵㔷愱㈷ㄵ㝡㔱愱ㄶㄴㄸ㄰㔶㉥㜲戱㍥攴摥㔴㘳搷搱㠷扤㔹㉣㡦挵戸㡦㤴㡦攵㤰㌴て㤱ㄴ㌷㡦摡愰攴㐳愵㐶て㉥ㄴ昷㥡ち㌶㝤㘸㤵㥢㑥㙤㙣昴㍤㘲㍦㜰慢挷收㄰ㄴ挳㕦㡡搵㥦㐶搸㈶㝥づ〵㌵㍥㈰㙦戰ㄹ〰ㅤ敢㈴㉡㌶昶㔷㌸㤹ち〳愹挰つ慤扣昹ちっ㐲㉥ㄸ扢愹改敡㜷㑦㌳〴㉡戸愷㘹收戰㠹㑢㠳〹晥愱戴㌹㡣㌶戹晦搴つㅣ㌷㥤摡挰つ㠷捡〱㝣㍢㐳敢摥㙤昸ㄲ㤱㉡㥥昹㈸敥㔲ㄵ攸㐶搰㉥户慢㈶㐰㌷ち摣敡愱攳戶㔶晣愵㔸愳㘹〴〹昹㜰㙦慢て㜴㘳愰㘳㥤㐲㐵敥㝢昵㔱ㄸ㑢㠵㔳愹挰慤戰〲摤㌸攴㘲昷㠳㝣挷㠹捦晤攰改搰〱㜶摣づ㙢㡣㍡敥〷挷搳攸〴ㅡ敤〹〵㌷㜶戹攰搹搸㥤〱㤵㥡㘲挷つ慥㠲㕤㤸㜶昳㤰㑢挰慥〰摣敡戱敢㠳㘲昸㑢戱ち㘹挴㘰挷㙤戱挶ぢ昰㑣搸㐵愰㘳ㄵ㔱戱㥦扦挲㈴㉡㑣愶〲㜷搱ち㜶挵挸㌹戰敢攴㠷摤ㄴ攸〰㍢敥愴㌵戵㍡戰㉢愱搱㔲ㅡ攵慥㔷㌷㜶摣敡㙡㘳㔷〶㤵㥡㥤戰摣ㄹ㉢挸㤵搳敡㔸攴ㄲ㤰㍢ぢ摣敡㤱ㅢ㠷㘲昸㑢戱㉡㘸〴〹昹㜰㍦慤昱〱㍣㠳㕣㈵㜴㉣扥摢㑤㜱慦慤㡦挲㌴㉡㑣愷〲户摦ち㜲㌳㤰㡢㈱挷搷捤昸㐴摤㉣攸〰㌹㙥挱㌵㐶ㅤ挸㥤㑤愳戳㘹㤴摢㘵摤挸㜱㡦慣㡤摣㌹㔰愹㘹搴㜱㔳慤㘰昷㉦摡攵敥摡〴散收㠲㕢㍤㜶摣㠵㡢扦ㄴ㙢ㅥ㡤㈰㈱ㅦ㙥挵㌵㕥㠰㘷戰㍢ㄷ㍡搶㜹㔴攴㌶㕤ㅦ㠵昳愹㜰〱ㄵ昸㔴㔸戰扢㄰戹ㄸ㜶㝣㜹㡥て㜶ㄷ㐳〷搸㜱昷慥㌱敡挰敥ㄲㅡ㥤㑦愳攷㐲挱㡤摤昹攰搹搸㕤ち㤵㥡㘲挷晤戸㠲摤〲摡扤㄰戹〴散㉥〷户㝡散㉥㐶㌱晣㘱㠷〰㡤㈰㈱ㅦ敥攲㌵㕥㠰㘷戰㕢〸ㅤ敢㑡㉡㜲㠷慦㡦挲㔵㔴戸㥡ち摣昴㉢搸㕤㠳㕣ㅣ㍢扣ち挸〷扢挵搰〱㜶摣昸㙢㡣㍡戰㕢㐲愳搷搲㈸㌷改扡戱扢ㅥ㍣ㅢ扢敢愰㔲㔳散㙥㐰㈹挱敥㝡摡扤ㄱ戹〴散㙥〴户㝡散戸昷ㄷ㝦㜸挷ち㡤㈰㈱ㅦ㙥〰㌶㕥㠰㘷戰㕢ちㅤ㙢ㄹㄵ㤷晢㉢㉣愷挲ち㉡慣㠰㠲㘰㜷㌳㜲㌱散昸㕥㈳ㅦ散㙥㠵づ戰攳㥥㘱㔳慢〳扢㤵㌴扡㡡㐶戹扦搷㡤ㅤ㌷昵摡搸摤〶㤵㥡㘲挷㕤挰㠲摤敤戴换敤挰〹搸摤〹㙥昵搸㜱摢㌰晥戰昷㠲㐶㤰㤰て昷づㅢ㉦挰㌳搸慤㠱㡥㜵ㄷㄵ戹慦搸㐷攱㙥㉡摣㐳〵㙥㌵ㄶ散敥㐵捥㠱㥤敦㔳搷晢愰〳散ㅥ㜷ㄸ㜵㘰㜷㍦㡤㍥㐰愳ㅢ愰攰挶敥㌹昰㙣散ㅥ㠴㑡㑤戱攳〶㘲挱敥㈱摡㝤〱戹〴散ㅥ〱户㝡散戸攳ㄸ㝦㈹搶愳㌴㠲㠴㝣戸敤搸〷㥡挷愰㘳㍤㑥㐵㙥㐹昶㔱㜸㠲ち敢愸挰㕤捡㠲摤㝡攴㘲搸昱㡤㔳㍥㜱昷ㄴ㜴㠰ㅤ㜷㉡ㅢ愳づ散㥥愶搱㘷㘸昴㝤㈸挸慤捤戳挸改㕢㥢つ㐸攲㑦㙥㙤㌶㈲挱㕢㥢慤搰㑢㝥㙢昳㥣搶晡〰㕡摢㔰㤲㉥㔷昷散㐶㜱〷昳㜶㉡㕢捦愳戸㌸㈱て㄰㕥搴挶戸戹戹㈶户㌶ㅦ㐱捦敥敡㤷㘸挷摣摡㜴㤴㔶戴㠷㝤攷㝤敥㌶㈸㑢て扦っ㕤戵ㅤ㌹扢㠷昱搶ㅣㄶ摥〴㔲㝤て㝦㡣㘲昸㐳㥢愹㡥㠴摣摡散〲换㘰つ㥥㌹㍢㕥愳摤搷㐱ㄴ昷㔶晢㈸㙣愶挲ㅢ㔴昸〴ち㕦搱敥㥢挸挵㙥㙤戸愱摡ㄴ㜳摣摡扣挵㘲㙦戳ㄸ㌷㍦㑢ㅦ扥㠳㥣敥挳㉤㐸攲㑦晡昰㕤㈴搸㠷摣ㅦ㥤扣て摦搳㕡摣㐰扤つ㈵㙢搴㠷摣㘸扤㥤捡搶晢㈸ㅥ敦挳て戴㌱敥挱慥㐹ㅦ晥〲㍤扢て晦㡤㤲收㔱〵扥㑤〷扥扢ぢ㝦〵㑦扡昰㍦㔰㔵扦㈱㘷扡㤰晥㕢ㅦ㠱㔴摦㠵摣攴㡤㍦㙣㡦愷㍡ㄲ搲㠵㝢挱㌲㔰搳㉢㝤㜷扡㥤㜶㜷㠰愸㤴㔴㕦㠵㡦愹戰㤳ちちち搲㠵扢㤰㡢㜵㘱扡愳㔸㈳戱㡢㘷ㄱ搸晢挳㘲㥦戰㔸㕤㈸㐸ㄷ㝥㡡㥣敥挲捦㤰挴㥦㜴攱攷㐸戰ぢ敢㐱㉦㜹ㄷ㝥愱戵戲愰戵つ㈵㙢搴㠵㈱㈸㙦愷戲昵㈵㡡挷扢昰㙢㙤㡣㍢挵㜷㔰㉥㐷昲㈷っ摣㌲㙥㜷攱㌷㈸㘹扡搰晦㉣㙣〸㕤改挲㍤㔰㔵摣㘲㙥扡㤰晥㕢晦〵愹扥ぢ戹ㄵ㕤扡昰㍢慡愳㜵搲㠵㠷㠰敢搳㠵摦搳敥て㈰敡㔰㝦㠵ㅦ愹昰ㄳㄵㅡ㐳㐱扡昰㘷攴㘲㕤搸挴㔱捣㜱ㄶ晥挲㘲扦戲搸㔱㔰㜰㡦㐲㙤挰戳㌱昹つ㉡㌵ㅤ㠵㡥㐶㈹㐱攷㜷摡㙤㡢㕣挲㈸昴㈷戸搵愳㜳㉣㡡〹㍡㝢㘹〴攸挸㈷ㅢ㕣ㅦ㜴戸㐴㘶㜱㠹㕤ㅤ攷慦㠰挵搵ㄴ㉢㡤ち㌹㔰㤰㔱〸㙦㝣㜲㡥㐲ㅤ晤㐶愱〰㜴㌰ち㜵㜴ㄸ㜵㡣㐲戵㘸㌴㤳㐶扢㐳㐱挲㥦慦戵搶攱ㅦ㐴ㄲ㑤㤷昰慦㡤㌴挳扦〷昴㤲㠷㝦ㅤ慤搵ㄳ㕡摢㔰㤲㉥㔷㍢ち昵㠲昲㜶㉡㕢㜵㔱㍣ㅥ晥㔹摡㔸㉥攴㍢㈸㤷㈳㜹昸㜳㑦扣摤搵㈱㤴㌴攱摦㑤ㅡ攱扥㠲攵㐳㔷㍡戸㍥㔴㔵ㅦ攴㑣昸搳㝦慢〱㐸昵ㅤ摣て挵搸愷㔶㐳慡㈳㈱攱㍦〰㕣㥦づ㍥㤰㜶ㅢ㠱愸㤳晣ㄵづ愲挲挱㔴㌸ㄹちㄲ晥㠷㈰ㄷぢ晦挱㡥㘲㡥㉢搸愱㉣搶㤸挵戸㔳摥ㅤ晥㘳挱戳㌱㌹っ㉡㌵扢㕤㍦ㄵ㘵〴㥢挳㘹㜵ㅣ㜲〹挱摦ㄴ摣敡戱㌹ㅤ挵〴㥢㘶㌴〲㙣攴㌳ㅥ㕣ㅦ㙣㥡㐳挷㙡㐱挵〹晥ち㐷㔰愱㈵ㄵ捥㠰㠲〴㝦㉢攴㘲㔳㌰扥っ昲㔵㔴㠲㙦搲散挵㝦㜲㘰戱昷㈸攸㈰昸ぢㅤ㐶ㅤ挱摦㥡㐶摢搰㘸㈹ㄴ㈴昸㡦㐶㑥〷㝦㕢㈴㑤昰ㅦ㠳㌴㠳扦っ㝡挹㠳晦㔸慤㔵づ慤㙤㙣〲㕣慥㌶昸愷㐲㜹㍢㤵慤㙣ㄴ㡦〷㝦㡥㌶挶㥤晥㍢㈸㤷㈳㜹昰㜳换扦摤搱敤㘸挷㑣挱㍡㐹㉢摣搱ㅦ㠵戲昴㜰㝢攸㉡㝥㐷挰㐴㍦〱戰㍡㠲㔴摦挳晣㉥〱㍢搵敡㐴㜵㈴㈴晡㘷㠱敢搳挳㥤㘹户ぢ㠸㍡摢㕦愱㉢ㄵ扡㔱㘱㌶ㄴ㈴晡㡦㐷㉥ㄶ晤㜳ㅣ挵ㅣㄷ晦ㄳ㔸散㐴ㄶ扢ㄸち敥攸㥦て㥥つ㑡㜷愸搴昴攲㝦㈹㑡〹㍡㍤㘸㜷〱㜲〹昱摦ぢ摣敡搱戹ㅣ挵〴㥤㕣ㅡ〱㍡昲戹〲㕣ㅦ㜴㝡㐳挷捡愳攲㐲㝦㠵㝣㉡昴愱挲㤵㔰㤰昸敦㡢㕣㉣晥昹㜶㔱㥦昸敦てㅤ挴晦㈲㠷㔱㐷晣て愰搱㤳㘸㜴㈹ㄴ㈴晥㑦㐶㑥挷晦㐰㈴㑤晣て㐲㥡昱扦っ㝡挹攳㝦戰搶㕡づ慤㙤愸㤸㉥㔷ㅢ晦㉢愰扣㥤捡搶㄰ㄴ㡦挷晦㌰㙤散㘶挸㜷㔰㉥㐷昲昸攷㤷ㅡ散慥ㅥ㑥㍢㈶晥㍢㑢㉢摣昱扦ㄲ捡搲挳㈳愰慢㔶㈱㘷攲㥦〰㔸愳㐰慡敦攱摢㔱㡣㥤㙡㡤愶㍡ㄲㄲ晦㜷㠲敢搳挳㘳㘸昷ㄴ㄰戵摡㕦㘱㉣ㄵ㑥愵挲ㅡ㈸㐸晣㡦㐳㉥ㄶ晦昷㌸㡡㌹攲晦㌴ㄶ㍢㥤挵昸㕤〷㜷晣㍦〶㥥つ捡㜸愸搴㌴晥ㅦ㐷㈹㐱㘷〲敤㍥㠱㕣㐲晣㠷挱慤ㅥ㥤昵㈸㈶攸㑣愴ㄱ愰㈳㥦㈷挱昵㐱愷〰㍡㔶㈱ㄵ㥦昲㔷㠸㔰愱㠸ち㑦㐳㐱攲㝦ㄲ㜲戱昸攷晢㙡㝤攲扦ㄸ㍡㠸晦㡤づ愳㡥昸㍦㤳㐶愷搰攸慢㔰㜰㘳昷㍡㜸㌶㜶㈵㔰愹㈹㜶㥢㔱㑡戰㉢愵㕤㝥慢㈲〱扢㜲㜰慢挷㡥摦扥㄰散愶搲㠸挱敥㙤㜰㝤戰㍢ぢ㍡㔶〵ㄵ昹昵っㅦ㠵㑡㉡㐴愹挰㙦㙣〸㜶搳㤰㡢㘳㠷户敦晡㘰㌷〳㍡挰㙥慢挳愸〳扢㤹㌴㍡㡢㐶昹つぢ㌷㜶扢挰戳戱㍢ㅢ㉡㌵挵㡥摦挳㄰散㘶搳敥㈷挸㈵㘰昷㉦㜰慢挷敥㌳ㄴㄳ散收搰㠸挱敥㜳㜰㝤愰㤹ぢㅤ㙢ㅥㄵ扦昰㔷㌸㤷ち攷㔱㠱㕦昶㄰散捥㐷㉥㡥㥤晦扣攳㐲攸〰扢㍤づ愳づ散㉥愲搱㡢㘹昴ㄷ㈸戸戱晢つ㍣ㅢ扢㑢愰㔲㔳散昸ㄵづ挱㙥㍥敤晥㠱㕣〲㜶ぢ挰慤ㅥ扢扤㈸㈶搸㕤㐶㈳〶㍢㡥〲㍥搸㕤づㅤ敢ち㉡㉡㝦㠵㠵㔴戸㤲ち愹㔰㄰散慥㐲捥㠱㥤敦㈳挷㙢愰〳散〲づ愳づ散ㄶ搱攸㘲ㅡつ㐱㐱ㅡ扢㠴㌹㤴㐱㍥㈵愳〱愸㝢摦慢㘷㑦戲搴㔰挴摤挹㈳愲戳㑡戰㈳㥣㐹敥㠳戵㔳摣戲㠰㑤㝤攰㘱㜷㙥㜹〵昶昳愴扢摦㐶ㄷ㉢晢〲㉡慤摤搰昵〲㕤㈹㐶㐹㝤戴㈶愳昸㌷敦㑢㘲㘳攵搹昰昸摢㌴㔹㠶㐷攰㍡㌴戱攱愰攲㠲㡡昲捡昲愲㘸戳ㄱ昸慡㐳㌳扥㤰戸〸ㅢ㝡㜲㌳㈶挱愲㙦㥤㜴㉣扤㡣扦ㅤ㌳㥤㉦攸っ㑥㈹㉢㥦㔱㈶慤挹愸攴㝢㤹〵慦㕡戵㔸㑤㤰昵昰㌸〲攰㠵ㅡ愲愱㉣㙣摤〰㕡㌷㉤㜴㈰挱挴ㄱ㙡㘴ㄲ〷㤹挴挱㍡㤱搱ㄸ㠹㥡敥昵愵㙤慣㥡ㄵ愸㐲ㄵ㐹慦㔵换戳〵搴戳㐷㌸昶晡搴㐰愰〹捡㘶㐴攰戲㝢摦愸㝦愱㐴㐴㔹ㄸ㔱㡤ㄵ〸㌴挱㕡ちㄲっㅤ㠶㠶戳㐱㠱㘵愰昵昲㝡㑦㜰㝣搵㈱戰ㅣ扣㍡攰挹㙥愶攱㜸㘵㜲㘰〵㌸昵挱㐹晣慤㥥挰捤㘰ㅦ〰㌶摥〸敡㝣敦㘸攸㜰㙤摤㙡捥㙡㕢㤰慣㠴慡扣㠴㉡愳㈹㠴㙥㌷ㅣ㕦㕥㜰㙣㝦慤㠵㠲㈱挷㥥㘴〱愴㝥搱戰㘹攱ㄲ晣㔲搰㄰散㠹㡢㤲昵㑦搸㐹㤵㙥敦㑣慣㌶ㄶ挴㠵㜱愷戳㑢摣ㄸ㈴㜶愵昶㑤㕥㥦扢㙦晢戲㠲ㄹ愷㔶ㅢ㌰愶ㄶ㙦挰愰㤳戰㝢昵㜶昴ㅡ㈷扤捤㤰㤵ㄳ攷づ㌰搸㉤晣愸收㠶㝢㈷戸收挸㘸〱㙥捤㌷晤搱㙡〳㥣㥥晡㔷挹昸㕤㡦戶㈵晣㑤㌲扦慦づ㈴㝥戵㘶㌵㙡㔵㉤㑤ㅢ搶㈰挷㈸攷㐷ㅤ㘹戸㜷㔱〷ㅣ攴㔳㔴㙢㔰㕥ㅣ搵〸〰挳㑢ㄲ㤸㜸搹㍦㔴㤲㕥㘷搴㌰愸昱㕡㤳㜸慤㘸〳㉢㤹㈸㙣慤㐵㘱敢㍥㤲晢㐹ㅥ㈰㜹㄰〴搷㡦愳㔹㈷㡥㔰㕢㤳㌸挶㈴㡥搵㠹慣㙣㈴㘸㌹㈰㥡㝦㈳〹ㅤ〷换慣㈵昰㄰㕡攳㍥挱ㅦ〶㉦昱〴㝦〴ㅣ敦〹ㅥ捡搱㔶攲㍦㔰㘴㍤づ㑤搵ㅥ㝣㥥挷㐱搵〷搸㌰捥㔸ㄷ扥搸〹㈱攳愵〳戲ㄲ㉦敢挱㠸挵㑢㐷挳㜵挶㡢敡〴㉥㘳挶㝡㡡㤶扢ㄸ㥤愷㤱㡢昵㘷㌷挳㝤㠶㍡愸ち昹ㄴ㜵〲愸昴㘷て㌴挰昴愷挵晥攴㄰愱㑥〴搷摢㜵㈷愲㤰㜴摤㜳搰戳㥥㈷㜹㠱攴㐵㤲㤷㐰搰㜵摤㘹ㅥ㐷㠸㝢挱㈴搱搳㈴㝡改㐴㔶㉥ㄲ晢愷敢㝡挳㌲㙢戱搸㜵ㄶ晢捡㘲昷㠴昲っ晦㔸ち戳㐹㕥〷㕦昵〱㕦挰摥捣ㅣ搸㉣慣晡㠱ち㌸挷㌹挰〹扣〹㤵攴挱㝥慣㉦㘲晤㘱〹挵戰捣〳ち㜴〶搰㍥㡥搰㐹㈶㜱戲㐹っ搴〹㌵〴〹づ㡥慡㉤㑣㜲攰㘲㔷㕡㕢㘰挰㝡ㄷ㈴ㄸㅡち㈱㡤〶摥〳㜵挷攷晢攰㈵挶攷㔶㜰扣昱ㄹ昸〰㙣扦〱㘸㤸戶㙥攱挱扦晤换㔴搶㠷㔰戵摦㠲㌸㠲敤㈲㝦ㅢ㔸㌱扣㐶㠱㉢㜸㌵㜵攰㘵㜱ㄲ㈲挱㜴戸㉦㌴愳㑤㍤㍢愱〷㘸挶㈰捦㈳㜴㡡㐹㡣㌵〹㙥敦攲愱㑥㐷㐲愰㘹慣愱㌹ㄸ㕣㙢㌷㥢昷〹㐸㌰挴㡤㕢慣搶攲搸㙣㜱㌰戶㔶㤰㜰戴つ㑤㌰挲ㄳ愸㜱㈲挹搷ㄴ㝥㠰㤴ち㐳㈸㥥敤〱㉢收㔹〱戸攲㔹㤶慦㘷㜵㝤㍤㉢㌴昵㝣て㔳昰㉣㠲㍣㡦㔰㤱㐹㑣㌲㠹挹㍡愱愶㈰㈱㥥搵㜶㝡昶㈳㥢昷ㄳ㐸㌰㔴〲〵㈴晣㍤㉢㌵挲摥搴挸㈳昹㤳㐵挵戳㜲〸挵㌳㍥㘱㠸㜹㜶ㄶ戸攲搹摥㕦ㅤㄷ㠰㔸㥦晤〱慥昷〲㔰㘱敡㐹㠷㈹㜸㔶㠹㍣㡦㔰搴㈴愶㤹挴㜴㥤㔰戳㤰㄰捦㝥㠳挹㔸㌸〷㘰挰慡〵ㄲっ㜱摢㔳㔲捦㘶ㅢ攱〰㔴㈳扦攷㘵搵㘳㔱昱散㕦㄰㡡㘷㈱戰㘲㥥捤〵㔷㍣晢挶搷戳慦㝣㍤㥢㘷敡㘹〸㔳昰散㕣攴㜹㠴捥㌳㠹昳㑤攲〲㥤㔰ㄷ㈳㈱㥥㝤愱㍤㤳㘸㙣挴收ㅤ〴ㄲっ㕤〲㠵愴㥥捤㌷挲愱愸㐶㝥㍢捣㙡挲愲攲搹〲〸挵戳㘶㘰挵㍣扢ㅣ㕣昱散㈳㕦捦晥攳敢搹ㄵ愶㥥㤶㌰〵捦ㄶ㈲捦㈳㜴愵㐹㕣㘵ㄲ㔷敢㠴㕡㡣㠴㜸昶㠱搳戳㈳搹扣愳㐰㠲愱㈵㔰㐸敡搹戵㐶挸户ㅦ捡敦㤴㔹搹㉣㉡㥥㕤て愱㜸㤶〳㔶捣戳ㅢ挱ㄵ捦㕥昷昵散㔵㕦捦㙥㌲昵㜴㠴㈹㜸戶ㄴ㜹ㅥ㈱敥〲㤲挴㜲㤳㔸愱ㄳ敡㔶㈴挴戳㔷㥣㥥㜵㘶昳扡㠰〴㐳㉢愱㤰搴戳㔵㐶㌸ㅥ收攵㈷搱慣ㅥ㉣㉡㥥摤づ愱㜸搶ぢ慣㤸㘷㜷㠲㉢㥥㍤攵敢搹㝡㕦捦㔶㥢㝡昲㘱ち㥥慤㐱㕥ㅣ扡换㈴敥㌶㠹㝢㜴㐲摤㠷㠴㜸昶㠴搳戳扥㙣㕥㍦㤰㘰攸㝥㈸㈴昵散〱㈳㡣搰㌳摣㈷愶㔸㠳㔹㔴㍣㝢〸㐲昱㙣㈸㔸㌱捦ㅥ〱㔷㍣扢搷搷戳扢㝤㍤㝢搴搴㌳ㄲ愶攰搹㘳挸昳〸㜱〷㡤㈴㥥㌰㠹㜵㍡愱㥥㐲㐲㍣㕢攳昴㙣㌴㥢㌷〶㈴ㄸ㝡ㅡち㐹㍤㝢挶〸㑢㘰㕥㝥攸捤ㅡ捦愲攲搹〶〸㥢攲ㄳ㔴㉢㘰㍢㍥ㄹぢ搳㉥㈶㘳ㅢ㈱ㄳ捦㈷㠲ㄱ㥢㡣㍤㘷戸〹㤳戱攷挱㤵挹㔸㈱㜴搵㡢㐶㈷㠲㕣㙣㌲昶戲攱ㄶ㔱〷つ㐲ㅥ晢㠲㐰〵挹敢㥤㐸挶㈶㘳搷晡㈲昹㉡ち挹㘴散㑣㤸戲愶㤰㤴㤰㤴㤲㤴㠱〰摤搷㘸ㅥ㐷攸㜵㤳搸㙣ㄲ㙦攸㐴搶㥢㐸散㥦挹搸㕢戰捣㕡摣㤳戱户つ扦㠲挲㑡㤲㈸摡慢戶㠰㙦㜷挶㠲㠴捥㤸づ㈱㍢攳㕤挸愵㌳㘶㠰ㄱ敢㡣昷っ㌷愱㌳摥〷㔷㍡㘳ㄶ㉤㝦㘰㜴捥㐶㉥搶ㄹ晦㌱摣搹搴㐱㌳㤰㑦㔱ㅦ㠱㑡㘷㕣攰摢ㄹ攷昹㜶挶㌶ㄴ㤲捥㤸ぢ㔳搶㍣㤲㜳㐹捥㈳㌹ㅦ〴㥤戱㥤收㜱㠴㜶㤸挴挷㈶戱㔳㈷戲㜶㈱戱㝦㍡㘳㌷㉣戳ㄶ㜷㘷㝣㘲昸㌳㈹攴摢ㄲ慤昹㘸慦晡っ㝣扢㌳愶㈷㜴挶〲〸搹ㄹ㥦㐳㉥㥤㜱ㄹㄸ戱捥昸挲㜰ㄳ㍡攳㑢㜰愵㌳慥愰攵慦㡤捥㐲攴㘲㥤戱挷㜰慦愴づ㥡㠱㝣㡡晡㉦愸㜴㐶戹㙦㘷㤴晡㜶挶㜷㈸㈴㥤戱〸愶慣挵㈴㑢㐸慥㈵戹づ〴㥤昱㍤捤攳〸晤㘰ㄲ㍦㥡挴㑦㍡㤱昵㌳ㄲ晢愷㌳㝥㠱㘵搶攲敥っ㙥㐳ㄱ晥ㅣち攷㤲㉣㐳㝢搵敦㘰ち搸换㤹〳㥢㑡㡡摢㐸〴㥣㌳㥣攰挴愶㜰攳㝤挱搹㡢㐲㜲慤扣搵〶㐲㌲戰ㄶ㔲攴㌲㤱㙡ㄲ㘹㍡愱〲㐸挸〵昸㌴㤸攴ㄴ㑥㈶㍡慢㘰挰扡つ㈴ㄸ慡〵〵㉡晢㑥扢㌳㡤昰㐲㙡㕣㐴㜲㌷㡢捡〵㌸〸愱ㅤ㘶挳㘰㍢㝥〱㕥㑢扢〸戳摡㤰㡢攷昷㠱ㄱぢ戳㍡㠶㥢㄰㘶㜵挱㤵㌰㝢〰扡㉡换攸㍣㠸㕣㉣捣敡ㅢ敥㐳搴㐱㕢〴挹〶攰ち㤲㈷㌹㤱㡣㕤㠰晢晢㈲搹㄰㠵㈴捣ㅥ㠳㈹敢㜱㤲㈷㐸搶㤱慣〷㐱㤸ㅤ〸ㅤㅥ愱㐶㈶㜱㤰㐹ㅣ慣ㄳ㔹㠷㈰戱㝦挲散㔰㔸愶㝦敥㌰㙢㙣昸ぢ㈸扣㡣㘴〳摡慢づ〷㕦挰摥挸ㅣ搸〲㑥㔳㜰〵㥣ㄳ㥣攰挴挲慣㥢㉦㌸捤㔰〸㝦㜸㌶㘰〳搱㥣ㄹㅣ愱ㄶ㈶㜱㠴㐹戴搴〹㜵ㄴㄲㄲ㘶㕤㘰㌲㜶愷昰㌲っ㔸慦㠰〴㐳慤愱㐰㘵摦㌰㙢㘳㠴㔷㔳攳ㅡ㤲㌷㔹㔴挲慣㉤㠴㜶㤸ㅤ〳摢昱㌰㝢㠷㜶ㄱ㘶挷㐰㉥㥥㙦〱㈳ㄶ㘶挷ㅡ㙥㐲㤸㘵㠳㉢㘱昶ㅥ㜴㔵㡥搱㜹ㅦ戹㔸㤸戵㌷摣慤搴㐱㕢〴挹㡥攰ち㤲慤㥣㐸挶挲散〸㕦㈴㍢愱㤰㠴搹㠷㌰㘵㝤㐴戲㡤㘴㍢挹づ㄰㠴㔹㘷攸昰〸㜵㌱㠹慥㈶搱㑤㈷戲㡥㐷㘲晦㠴搹〹戰散ㄷ㘶摣㔷㈱晣敢搰㌴昹改㔴敢㔳戴㔷昵〰㕦挰晥㡣㌹挸〴㥣㕥攰ち㌸㡤㥣攰挴挲慣愱㉦㌸戹㈸㠴㍦晣㕡㠸つ㐴㙦㘶㜰㠴昲㑣㈲摦㈴戸晤㠱㠷敡㡦㠴㠴搹〱㌰ㄹ扢㥡㝤〳〳搶ㅥ㤰㘰㘸〰ㄴ愸散ㅢ㘶㈷ㄹ攱㜲㙡慣㈰昹㠹㐵㈵捣〶㐲㘸㠷㔹㉤搸㡥㠷搹慦戴㡢㌰ㅢ〴戹㜸晥ㅢㄸ戱㌰ㅢ㙣戸〹㘱㌶〴㕣〹戳㍦愰慢㠶ㄹ㥤㍦㤱㡢㠵搹〸挳摤㑢ㅤ戴㐵㤰ㅣ〵慥㈰㤹攲㐴㌲ㄶ㘶㝦晥攲㜷㙢㍦ㅡ㠵㈴捣搲昰㐰搵㑡㈷挹㈰〹㤰搴〲㐱㤸㡤㠱づ㡦搰㈹㈶㌱搶㈴㑥搵㠹慣㜱㐸散㥦㌰攳㕥〵扦㌰㍢摤昰㔷愱㘹昲㤳户㔶㕤戴㔷㑤〰㕦挰慥挷ㅣ㘴〲㑥ㄸ㕣〱攷㕢挰㄰㝢昰ㄹぢ戳㙦㝣挱㤹㠸㐲昸㑢戱づ戰㠱㈸㘰〶㐷愸搰㈴戸挳㐰㌸㐵㍡愱㡡㤱㤰㌰晢ち㈶㘳㘱搶㄰〶慣〳㐱㠲愱㌳愱㐰㘵摦㌰㥢㘲㠴㜷㔱攳㙥㤲挳㔸㔴挲慣ㄴ㐲昱慣〹㔸㌱捦捡挱ㄵ捦戶晢㝡昶㤱慦㘷㔳㑤㍤㉤㘰ち㕤㝣ㄶ昲㍣㐲摣ㄲ㈰㠹㑡㤳㠸敡㠴㥡㠱㠴㜸昶ㅦ愷㘷㉤搹扣㔶㈰挱搰㑣㈸㔰搹搷戳㔹㐶昸〰㌵昸㠶㐸敢ㄸㄶㄵ捦㘶㐳㈸㥥㘵㠳ㄵ昳散㕦攰㡡㘷㙦昸㝡昶扡慦㘷㜳㑣㍤敤㘱ち㥥捤㐵㥥㐷㘸㥥㐹㥣㙢ㄲ攷改㠴攲挲扢㜸昶慡搳戳㡥㙣㕥㈷㤰㘰攸㈲㈸㔰搹搷戳㡢㡤㤰慦㡦㤴㕦っ戶㑥㘴㔱昱㙣㍥㠴攲㔹て戰㘲㥥㉤〰㔷㍣㝢挶搷戳愷㝣㍤扢捣搴搳ㅢ愶攰搹攵挸昳〸㕤㘱ㄲぢ㑤攲㑡㥤㔰搷㈰㈱㥥慤㜷㝡㤶捦收昵〱〹㠶ㄶ㐱㠱捡扥㥥㉤㌶挲㘷愸昱㉣挹㐰ㄶ愵㘷愱㈵㐶㌸㔸㥡㤳㜱〳昲㈷㈴㝦㐷㡦㘳戵戴㉤摥㘲㤱昰换戶㝤昰㑢戵摣〱㤸㤲㠶㌷㘲搹敦㤱㑡㑦㍤㝥摦㙣㜱戹㤰敦㉥攱㈷攳㍥㜸晤㍦搸㘱㝦挵㤷搹㘹戱㈹㍥搶㔰㌸㥣挵㤵㘱晣敦㕥㠷摡搳ㄳ㍣ㅥ扤㠴愶㘴敡晦㐳晡晦㠶扤戲㤶㥡㤲愷慢收㔷攷㘶㙣㥢敢㝥㈷㉥㑢捥㝥㜳㝡㉥晥㕢㍢戹搷っ晥㥦昲换戲ㄹ戹㙡㈵㑡戶㐲㐶㝥挶捡㡡扦敡昵㉥戸戹ㄵ㝢㔸㍤扦㈶戹㐶ぢ摣扦㈶愹㙥㠷㈵㝡㘷㡤㠶て扣㐰昲ㄳ扡〳㕣ㄹっ挶㠰㙢㥤㐲㌲㤶攴㔴㤲㜱㈴愷㤱㥣づㄲっ㤹㔱㑢慤㌶戶㘲ㅣ摡㕡〳㉥晥昰戸㡣㐵捥〰愹㥢ㅡ扡换㌰挳捣愷愹戵挸㌳㙥搴㌲㌴㤴㥤挵㔵摥㑣㝣㤹㠸敢㠳㈲㔸慡〵㝣攷㔶㈶ち昱昸㜹慦攲搲愱挸㙦搲昲㉣昰ㅤ昲〷㡣晣㐶㉤㙦㥣㈸㝦搰挸㙦搰㜲改搸㐹愸㐰㍤づ㔱ㅣ攴ㅦ㔰捥㍥㤳ㄷ㐳搳ㄷ攴㐵㕡攰昹㥤㌰㉥敤〹挸愵戰ㅢ〳㜹㍤戸〲㜲ㄹ戸㔶㌹挹㔴㤲戳㐸㉡㐸㉡㐹愲㈰㐱昵㤴㌱㤱㠰敤搳攰攲て㕦㐵愶收っ㄰㘰晢㡣㘱捥㘴㍥㑤㜱戱㑥㈰扡㔸扢㘸戰㝤摥〸㉥搲〲ㄷ戶㉦ㄸ昹㠵㕡敥挲昶㐵㈳扦㐰换㕤搸扥㘴攴攷㙢戹㘰㍢〷慤㔲慦㐳攴㠷敤ㅣ㘸晡㘲晢㉦㉤㜰晦捣㔸㘸㌳㉣攱て摦㈸戶扤㝤摢㔴㍡摢㔹改㐵㄰㘶㙤㠱〸晦敦挳㤹晡慥㈹㔹摤㤹晡攵戰㐷㔷㈷㥣愹ㅦ愲㘴摣搱昸㤹㍡㍤㤹愳搳戴挰晤㜳㘲愱㙤戰㠴㍦摣慦搹㡥敥㐴㐶扡戵搲改攸ㄵ㜴㜴㌷㐴晢收攸㈷愶㘴㌲㐷戱愱ㄴ挷㤷㍤㌷晣搰晡戴㠵捦㝥搵昳㥥㝥摢捦㙥㜸捦㌷㍤搵搷㈸改攷㘸㔹㌲㐷㑢戵挰晤戳㘱愱㍤戰㠴扦ㄴ㙢㤱敤攸昷挸㠸愳㔳㥣㡥㉥愱愳㍦㐲戴㙦㡥晥㘴㑡晥㘵㐷戹戰收攷㘸㔱㌲㐷㈳㕡攰晥㜹戰㔰㑡㠶㜶昴㈶摢搱㜴攴挵搱〲愷愳换攸㘸〰愲㝤㜳㤴㙢㙣㔲㌲㤹愳㐰摡㝦㤰愹㠷㤲慤搸て敦㤳挴㐳㜷㝣㌲㐷㑦搷〲昷捦㠰㠵㐲戰〴搴戰㤳挹㜶戴㈱昲攲攸㌸愷愳户搱搱㐶㄰敤㥢愳〷㤹㤲挹ㅣ㑤ㅡ扡㑤㔰戲㤵㡦愳愳㤳㌹㍡㑡ぢ摣㍦昷ㄵ㙡〶㑢攲攸㕤戶愳㉤㤱ㄷ㐷㐷㌸ㅤ扤㠷㡥ㅥ〹搱扥㌹捡ㄵ㌸㈹昹㤷ㅤ捤㐶挹㔶㍥㡥づ㑥收攸㈰㉤㜰晦慣㔷㈸〷㤶挴搱〷㙤㐷㍢㈲㉦㡥㥥散㜴昴㘱㍡摡ㄹ愲㝤㜳戴㡢㈹㤹捣搱㠶㜲昵昹扡愷昹㤶㐰散㘲搴〳㈵㕢昹㌸摡㌷㤹愳㝤戴挰晤昳㕤愱㕥戰㈴㡥慥戳ㅤ捤㐷㕥ㅣ捤㜳㍡晡㈴ㅤ敤ぢ搱扥㌹捡昵㌹㈹㤹捣搱㙢づ㑥ㅦ㕤敦㔸ㅦ㐷〷愳㘴㉢ㅦ㐷㝢㈴㜳戴扢ㄶ戸㝦愶㉢㌴ㄴ㤶挴搱㡤戶愳㈳㤱ㄷ㐷㑦㜰㍡晡㍣ㅤㅤつ搱扥㌹㍡挶㤴㑣收㘸搲㜳㜴㍣㑡戶昲㜱戴㜳㌲㐷㍢㘹㠱攷攷戸挲戰㈴㤳戱㑤昰㈱㌶ㄹ攳晡㥥㑣挶㕥〵搷㝡㡤攴㜵㤲捤㈴㙦㤰扣㐹昲ㄶ〸扥㄰㘶㑣㈴㑣挶戸搰㈷〸扥㐳捤㉤㈰㤸㡣ㄵㄹ收扢捣愷㈹㉥搶〹慣慤㌵慣㘶㌲挶〵㍣ㄱㅣ愵〵慥挹ㄸ搷昶㐴㝥愴㤶扢㈶㘳㕣昶ㄳ㜹㉢㉤㜷㑤挶捡㡣扣愵㤶换㘴散㍦㘸㤵㡡㐲搴㉡㠶㙤㝣愲摢ㄴ㥡扥㤳戱㈶㕡攰昹㌵慦改戰㈴搸㝥っ扢㌱㙣㘷㠰㉢搸敥〴搷摡㐵戲㥢攴ㄳ㤲㑦㐹㍥㈳昹ㅣ㈴愸㘴扤㡥㡤㐹挰㤶敢㜶㠲敤㤷搴晣ち〴搸㜲搹㑥㤸㕦㌳㥦愶戸昶㈶㄰搴搷㉥ㅡ㙣攷ㄹ㐱㐸ぢ㕣搸㥥㙢攴㔹㕡敥挲㤶慢㜸㘲戸㥥㤶扢戰攵〲㥦挸敢㙡戹㘰晢㍤㕡愵戸㤶搶捡〷摢㑣㘸晡㘲㕢㑢ぢ㍣㍦〶挶㠵㌷挱昶㔷搸㡤㘱换搵㌷挱昶㌷㜰慤摦㐹晥㈰昹㤳㘴㉦〹㥦㌳㕡ち〴敦㝦㌱㈶ㄲ戰攵㌲㥣挰㤸㐶捤㜴㄰㘰㝢愵㘱㘶㌰㥦愶ㄶ㈱㉦㉥晥晡㜳攲つㅡ㤷搷㐴昰㡢ㄶ戸戰㕤㘲攴㍦㙢戹ぢ摢㙢㡤晣㈷㉤㜷㘱换昵㍡戱晦愳㤶ぢ戶戵搱㉡戵っ愲㔶㍥搸㝥ぢ㑤㕦㙣昷㘸㠱晢户挴㐲㕣㔶ㄳ〸敡摢摥㜲㙤㑣㉡晤摡㔹㘹〳〸戳戸敡〵㔸攵㠳晦捣㔱㠳摢晤摢㑣挹扦㝣昱攳㜲㔹㉢搴攴㥥㠹㝤㤶捣搱㑦戵挰昳㥢㘱㙢㘱㐹㠲攸㄰昸ㄲぢ㈲慥慤㐹㄰ㅤち慥搵㤸攴㌰㤲挳㐹㥡㤰㌴㈵㘹〶ㄲ㔴戲戸挶挶㈴〴搱㠳㌰㈱〸戶愰收ㄱ㈰〸㈲慥戱〹戳㈵昳㘹㡡ぢ㘵〲敢〷ㅡ㔶㜳㠲㜲昱㑣〴㕢戵挰ㄵ㐴㕣㔷ㄳ昹晢㕡敥ち㈲㉥戹㠹晣㍤㉤㜷〵ㄱ㔷攳㐴晥慥㤶㑢㄰ㅤ㡤㔶㈹㉥㝣戵㡡㘱ㅢ扦昸扤〹㑤摦㈰㝡㐳ぢ摣㍦㌹ㄶ摡〸㑢攲㙤㡥敤㉤㔷扥愴搲搷㥤㤵戶㠷㌰㡢㙢㕡晢ㄶ㐴㕣〸㤳㤲挹㠲㠸〱改晢捣㠸㡢㘱慤㘲㡥挶愷昳㉦㈷㜳昴㈵㉤昰晣戴ㄸㄷ捤㈴㠸扡挲㤷㔸㄰㙤〱㔷㠲愸ㅢ戸搶昱㈴㈷㤰㥣㐸搲㥤愴〷㐹㑦㤰愰㤲愵㌳㌶㈶㈱㠸戸㠴㈶〸收㔲戳㌷〸㠲㠸㉢㘸挲捣㘳㍥㑤㝤㠸扣挰扡㑥挳㙡㠲㠸㑢㘳㈲㜸㐲ぢ㕣㐱戴捤挸ㅦ搷㜲㔷㄰㙤㌷昲挷戴摣ㄵ㐴㕣㙢ㄳ晢㡦㙡戹〴搱〰戴㑡㜱㔹慢㔵っ摢㜸㄰㍤〰㑤摦㈰扡㕦ぢ摣扦㑣ㄶ攲㤲㤸㜸㍢挴昶㤶敢㕡㔲改㕡㘷愵挳㈰捣攲㡡搵扥〵搱ㅥ㔳㌲㔹㄰㈵㥤㔸晦㠴㤲慤㘲㡥挶㠳㘸㑤㌲㐷㔷㙢㠱攷ㄷ挸戸㈴㈶㐱㌴〶扥挴㠲㠸敢㘲ㄲ㐴愷㠰㙢㡤㈵㌹㤵㘴ㅣ挹㘹㈴愷㤳㡣〷〹㉡㔹ㄸ昳〴搱㥦㌰㈱〸㥥㐱捤㌰〸㠲㠸敢㘳挲㥣挸㝣㥡攲㈲㤷挰扡㔴挳㙡㠲㈸摤〸㙥搲〲㔷㄰㜱㑤㑣ち摥愸攵慥㈰ちㄸ昹つ㕡敥ち㈲慥愴㐹昹敢戵㕣㠲㘸㌲㕡愵戸㘸搵㉡㠶㙤㍣㠸ㄶ㐱搳㌷㠸慥搱〲昷て㤸㠵敡挱㤲㜸㕢㘶㝢换㔵㉢愹昴㉡㘷愵㔳㈱捣㙡〸ㄱ晥攴㠳晦捣㔱㠳攱㡣㡢㔸㔲㌲㔹㄰㈵㥤换ㅦ㠶㘲㜱㐷攳㐱㜴㔹㌲㐷ㄷ㘸㠱晢㠷捡㐲㑤㘰㐹ㅣ㥤㙥㍢捡㐵㉣㜱㜴扥搳搱㤹㜴戴㈵㐴昸摢〷㐷戹愶㈵㈵晦戲愳挷愰㤸㥦愳ㄷ㈴㜳昴㝣㉤㜰晦㈰㔹㈸ㅢ㤶挴搱㌹戶愳㕣搳ㄲ㐷捦㜵㍡㍡㡦㡥㜶㠴〸㝦晢攰㈸㤷戸愴攴㕦㜶昴㐴ㄴ昳㜳昴㥣㘴㡥捥搶〲昷て㡦㠵㝡挰㤲㌸㝡㤱敤㈸㤷戸挴搱㔹㑥㐷㉦愱愳昹㄰攱㙦ㅦㅣ攵㡡㤷㤴晣换㡥づ㐴㌱㍦㐷愳挹ㅣ慤搴〲捦て㡣つ㠶愵敡㝥㘰㡣㕦搹㡣㔴捡捦㠸昰㌲㤳㔱挴㉦㤹搶㉥戲搹㕣摦㤲摦㡥㈸㤱㙦㘸搶挱㑦〲㔵㑣㠹㔴っ挴捦㕥攱㠷㠰㐶ㄴ㤷敡㉦ㅣ攲攷戰昸㉡㙤昳愳㌳㤶攴㔸㌸㔰㌴愴〲扦㐲㔳慢㘸㐰㈵㝥ㅤ愱㌰戳㜴㘸㌸ㅡ㡤㔴㤴晤ㄳ扥ㄳ㠸敦捣愶㜳ㅤ㄰㐳㐳ㅡ摥昶㥣敡晢㜵搵ㄷ㈰㜶扦㔴摣昱㙤挸㌸ㅥ收つ昹愹晣㈵愱㝤晢㐶㘰攰ち挶愳晤挳㔸晡つ挹改敡㉣㜴慥晤㈵㠹㜹㈹㝢愵戵搸㥡㘱㕤〹捤挰㔵㈰㘹昸㙥愷㡣㜱㈰㐱敢㙡㜰攴㡢昲㐲㔲㌲戸㜸攸㜶㡢㕦ㅤ敥㑢扦㌳㘶ㄴㄷ㐶㈷〷㈶㐷㡡㈷㑤㡥攲㉢挲戵㕦戰捤ぢつ㡤㐶㔱㌹㐹ㄶ搱收㘲㤲㈵㈰㐱挵攵㍡㌹㕢㡡昵搹挲㠱㌵愸戸㠰㈷散挹㥡㕤ㅦ散捣搴㌴挵㐵㍤ㄱ㑣搲〲㜹㌱㤰攲㌲㥦戰㡢㌴晢㈰㌱挳㠵㍦㘱㐷㌴扢㌵捤㘰㤱敥㌴㈳㈸搴㠲㌶㄰㔸㑢搱㈴挵㈵㐲㈹㌳㔱㡢挶㡡㈹慥〵ち㍢慣搹慣㌸㔳愵愸㌳㡣攰っ㉤㘰搵㤹㤹㝣㌱㡦攲㕡㈱㑦㥢挰捤昴昸戳㕢㉥搸晤搰㠲㕤昳搶愵慡昱搰㤵㝥昸愲晤㈱昱㝥戸ㄵ㕡㠱㤵㈰㘹昸ㄱ〹扥搵㡤ㄳ㡥愰戵㡡㠵昹挲〲扢ㅦㄴ搷晡搸ㄷ㈹摦搵捥㑤昹㘴㔵㙥㠸㡢㜴㠲敥敤搴扣㠳攴㑥㤰愰㉡㠳㐰ㅡ㍤㕡户捤㐶㤷㉢㜷挲ㅥ愵搹〶㕤慥收㠹㘰愴ㄶ搸攸㜲㝤㑦搸㈳㌴摢㐶㤷㉢㝥挲ㅥ慥搹〶㕤慥〲㡡㘰㤸ㄶ〸扡㙢搱㈴ㄵ㌵愲㈱㕡㘴愳㍢摤戰〷㙢戶㐱㤷㉢㠴㘲㙡㤰ㄶ㌸搰攵㙡㈱搱戵㠸㙥慡㍡ㄹㅡ㕥㑣ㅦ㈶ㅡ挴㌴㡥攷愳㘴㌹昰㥣〳ㅢ㑥㍣搵〵摡㜰攰㜱㘸扡㑦愱㍥愶㥡ㄴ攷㈹戴づ㥡㠱昵㈰㠹愷搰㤳慥慡㉥㌲㔵戱㙦㜱愸换㑣㔵㑦㐳㌳㡢㉦㌵㜷扣搱㍣㕤昵昴慤散㔹㕡攵昹ㅡ㍦㔷㌷扡㉡扡挲㕤搱㈲㔳搱昳扥ㄵ㜵昳慤攸㐵㙦㐵㉦扢㉡㕡攲慥攸㈶㔳搱㈶㘸扡挱敢攰㕢捤㙢摥㙡㌶扢慡㔹收慥㘶愵愹收㑤㘸㝡㠱㍢搶户愲户扤ㄵ㙤㜱㔵㜴㥢扢愲扢㑣㐵敦昹㔶㜴㤴㙦㐵㕢扤ㄵ晤摢㔵搱㍤敥㡡ㅥ㌴ㄵ㝤攸㕢㔱㜳摦㡡戶㜹㉢摡攱慡攸㘱㜷㐵敢㑣㐵㍢㝤㉢㙡散㕢搱㙥㙦㐵㥦扡㉡㝡搲㕤搱㐶㔳搱攷扥ㄵㅤ攸㕢搱㤷摥㡡扥㜶㔵昴扣慢愲搰㈶㌰攴〲戸㠷㥡摦㤲晣ㄷ㈴愸昸㙣㕣㉥ㅦ㜵㔱ㄷ㜷㘹搸ㄷ挰搷っ扢㡥㘶㥢ぢ㈰㥦愰㡢㝥㙤㉤戰㉦㠰㥢つ㍢愸搹昶〵㤰㑦搹㐵摢搲㙣㜳〱攴㤳㜷ㄱ㘴㙡㠱㕣〰㝦㐱㤳ㄴ㥦挷㡢㈸愰㐵昶〵㤰㑦攰㠵㥤愱搹收〲戸挵〸搲戵挰㜱〱攴ㄳ㝡挷〵㌰ㄵㅡ摥ぢ攰㕥愲㤱㜸〱㔴戸㘱㜵㕥〰昹㑣摤㜹〱っ昱㘱戸攰㤹㐶捤㜴㤲っ㤰愰摡㘹㕡昳敢㑦㑥㍣昹㠴㕣㕡晦㡢㘶ㅢ㍣㜷ㅢ挱捦㕡㘰攳挹攷攸愲晦㤳㘶摢㜸昲挹扡戰㝦搴散搶戸挴㜱戸收搳㜶ㄱ晣愰〵㠲㘷ㅤ㌴㐹昱ㄹ扣㠸扥搳㈲ㅢ捦㉦つ晢扦㥡㙤昰攴㤳㜸搱晦㔶ぢㅣ㜸㝥つ㤹〳捦㙦愰攱挵昳〰愲㤱㠸㘷㐳戲ㅣ〳捡昷戰㤳㠰㈷ㅦ㠰ぢ㥥㡤愸㜹㄰挹挱㈰㐱挵㘷攰搲㥡㑦㜴㙢散昸晣摤戰㜷㙢戶挱㤳㑦捡㐵㝦㤷ㄶ搸㜸晥㘹搸㍢㌵摢挶㤳㑦搳㐵晢㘳捤㙥慤昱㑣㐱㑣㠸㘰㠷ㄶ〸㥥㑤搱㈴愵㡣㘸㥢ㄶ搹㜸昲㐹扢㤴昸㐸戳つ㥥改㐶昰愱ㄶ㌸昰攴㤳㜸〷㥥晦㠶㠶ㄷ捦㔶㐴㈳ㄱ捦愳挸㜲攰挹㘷攷㑥㍣㔵㝤㙤㌸搰〶㥡摥㡢晦ㄶ㔳㔱挲㄰摤㤶㔶ㄳ㐷捤㘳㕤ㄵ昱㜹戹㔴〴㥣㜸㠴昸搰㔹㍡敥㌸㙡收㤰戴〳〹慡㐳㈱㄰㍣㕥搳㙥摢ㅤ挷㈷搱挲㝥㔵戳㑤挷ㅤ㘶〴㥢戴挰敥戸挳つ晢ㄵ捤戶㍢慥㠹㘱扦慣搹慤搱ㄸ㥥〸㝣慡㉤昶㕦搲〲改戸慥㘸㤲㙡㘶㐴㉦㘸㤱摤㜱㉤っ晢㜹捤㌶ㅤ挷㈷摥㘲敡㌹㉤㜰㜴㕣㑢挸ㅣㅤ户〱ㅡ摥㡥敢㐱㌴ㄲ㍢慥ㄷ㔹㡥㡥攳昳敡㠴㡥换搱㠶〳扤愱改㥥ㅣ慣㌷搵㈴㜴㕢㍥㙤㈶㜶㕢㕦㔷㌵㝣㐲㥤搰㙤㕤挱㤰㙥敢㑦捤〱㈴㈷㠱〴ㄵ㥦昴㡡搳て㘹愷敤㙥㍢摥戰ㅦ搴㙣搳㙤㝣ㅥ㉣晡て㘸㠱摤㙤㈷ㅡ昶晤㥡㙤㜷㕢㜷挳扥㑦戳㕢敢㙥敢㘱〴㙢戵㐰扡㙤ㄸ㥡愴昸㜴㔹㙡戸㐷㡢散㙥换㌵散扢㌵摢㜴㕢㙦㈳戸㑢ぢㅣ摤挶攷捤㡥㙥㕢つつ㙦户㡤㈱ㅡ㠹摤㌶㤶㉣㐷户昱〹㜱㐲户昱搱㉥つ〷挶㐱搳㝢扥慤㌴ㄵ㈵㜴摣改戴㥡搸㜱ㄳ㕣ㄵつ㌳ㄵ〱㈷ㅥ㈱㍥㕡㤵㡥ぢ㔳㜳㈲㐹〱〸㙥〸㈱㄰㤸㙥搲㙥摢ㅤ挷攷慤挲扥㔱戳㑤挷㥤㙡〴㌷㘸㠱摤㜱㝣㉡㉢晡搷㙢戶摤㜱愷ㄹ昶㜵㥡摤ㅡ㡤攱昹㜶扡ㄱ㕣慢〵搲㜱㘷愲㐹㙡扣ㄱ㉤搶㈲扢攳捥㌰散㐵㥡㙤㍡㉥㙣〴搷㘸㠱愳攳㈶㐲收攸戸慢愰攱敤戸愹㐴㈳戱攳㉡挸㜲㜴摣㘴搸㐹攸㌸㍥㑥㤵㡥㡢㐲搳摢㜱ぢ㑣㐵〹ㅤ㌷㥤㔶ㄳ㍢㙥愶慢愲愹愶㈲改㌶愰挱挷㤹㔲搱搹扥ㄵ㕤攸㕢搱㌹摥㡡收戸㉡㥡改慥㘸㡥愹㘸㥥㙦㐵㜳㝤㉢㍡捦㕢搱〵慥㡡收戹㉢攲攳㍣昱攸㈲摦㡡㘶昹㔶㜴㠹户愲㑢㕤ㄵ㕤攲慡㈸攳㑡㌰㙡晣㔰㠸ぢ㄰晢昸〶愵换搰㄰挵㘷㍡戲㠸㜱㌹㜲㝣挲挰㡦攲㔳ㄹ㌹㉤㉡攰ㄵ愷挹㝣搵㐸㘶㙡㐰昱㐹㡤〸捥搲㠲敥㈲㔰㡡㑦㙦㐴㌰㔵ぢ㝡㐲㘰㕤〵愳㔹㑢㈱慡㠳㕣慤㌷㔲㔵捡㔵ㄹ扢㔲㙦㑥摦㤵㍡㈵㝤㑦㑡㍢搴搵㉥㌵㉤㐵昱㌹〷扤戶慥㘶㤳昸㜸㐳㥡㜴㡤戳㐹㝣㤴㈱ㄵ㤴戸㥡㜴㠷ㄱ㑣㜱㌵㠹㡦㍣愴挴㤹捥㈶㕤换㈶慤㠵愸敡㈶昱㌱㠱㌴改㍡㌶改㔱攴愴㐹搷㍢㥢戴捥攸摣㐰㥤㈷㡤捥㡤㑥㥤㘷㡤捥㑤搴搹㘸㜴㤶㍡㜵㕥㌴㍡换愸挳ㅢ㙡愹㙢戹㔳㠷户挴搲㥥ㄵ搴搹㙣㜴㙥㜶敡昰㙥㔶㜴㙥愱づ㙦㘴挵捥慤㑥ㅤ摥㠸㡡捥㑡敡晣摢攸慣㜲敡㙣㌳㍡户㔱㘷㠷搱戹摤愹挳摢㍦戱㜳〷㜵㍥㌵㍡㜷㍡㜵㜸攷㈶㍡慢愹挳㥢㌶㘹捦ㅡ愷捥ㅥ㜰愵㤳㐶扡扡昵㕢㈳ㄸ攱敡㔶摥挸㐹㠹攱捥㙥扤ㄷ㐶戳㜸㐳㔵㜵户昲收㐷㥡戴㤶㑤攲㝤㡦㌴改㍥㘷㤳㜸㡦㈳ㄵっ㜶㌵㠹昷㍤㈲ㄸ攴㙡ㄲ敦㠵㐴㌰搰搹愴㠷挰捤攲㍤㐹搵㑤攲晤㠳㌴改㘱㈴ㄴ㙦ㅤ愴㐹㡦㈰ㄱ㍢ㅦ㜹㥢㈰ㄵ昴㜷㌵㠹户づ㈲攸攷㙡ㄲ㙦㈷㐴搰搷搹愴㈷挰捤攲戴扥敡㈶㜱ち㉥㑤㕡㠷㠴攲散㕢㥡戴ㅥ㠹㔸㤳㌸㝢ㄶ㥤㈷㈹收挴㔹㜴㥥㜲敡㜰㤲㉣㡤攸攵㙡㌶㈷捥㈲攸改㙡㌶㈷搳㈲攸攱㙣昶〶㜰戳㌸愹慤扡搹㥣㠰㑡㤳㌶㈲愱㌸昷㤴㈶㍤㠷㐴慣搹昹㐶攷㜹㡡㌹㜱ㄴ㥤ㄷ㥣㍡㥣㈴㑡㈳扡扡㥡捤㠹愳〸扡戸㥡捤挹愴〸㍡㍢㥢晤ち戸㔹㥣搴㔵摤㙣㑥挰愴搹㥢㤰㔰㥣㝢㐹㤳㕥㐵㈲搶㙣捥㥤㐴攷㌵㡡㌹㙤ㄲ㥤搷㥤㍡㥣㈲㐹㈳㜲㕣捤收戴㐹〴挷戹㥡捤愹㤴〸戲㥤捤㝥ぢ摣㉣㑥㘹慡㙥㌶愷ㅦ搲愴户㤱㔰㥣㜹㐸㤳摥㐱㈲搶㙣捥ㅣ㐴㘷ぢ挵㥣㌴㠸捥扢㑥ㅤづ晡愲昳ㅥ挵ㅣ敦㐵攷㝤愷づ挷㙢搱搹㑡昱〵㐶攷〳愷づ㠷㕡搱昹㌷挵ㅣ㘵挵捥㝦㥣㍡㌲攴㜱㘰晡㄰㕣㜳㠴㌸昴挹㈴昳㈳㈴慣㙤㈰㜵㔳戳㌸㜴㡤㠱㑡敡㑣㔵㜰㐶攱ㄹ㘷晣㥣㤵摥散搰昴㔳㝡搵戹㝥摢换㍢慥㝥晢戴敥㥦晣㝥搳㑤㙦敦扣㝡搳敦敢㈶㜶㝦攱㤶㕢㌶㥥戴㝣搳㡥〳㡡㔶愴㍥晣昳挰ㄵ攷戴㥢㜲捥㔹㐵愳㡥敥㜷捥搸㌳㠷戵ㅢ㕡扦㙤㕡㕡慤㕡㐷㌵㜸昱攰搶愱㜹㘷㍤慡㥥㜹晦愰㌲㈵㘳ㅤ㉡㠸㙤㈰㘱㝢㐲ㅣ昳愴㉤㍢搸㤶㡦敤戶㕣扢扦摢㜲ㅤ㉡㄰戴捣㘶ㄶ㘹ぢ〷㍢㘹换㉥㈴慣摤㈰㜵㔳㤵㡣㜵㙣昶㈷挸㥢㈳挴㌱㑦㔴㍦愵敡㘷戶慡っ㜹㔴㑤㐰㥢㐳㥦愸㝥㐱搵㉦㙤搵㘵昸㑦ㅡ㤰愰扡摣愸㝥㑤搵㙦㙣㔵ㄹ〰㍤㔶㌹㄰㡡搵㙦愹晡㕦㕢㔵挶㐱㡦敡慤㐶昵㝢慡晥㘰慢慥挴㝦摥〶慣㌲慡㍦㔱昵㘷㕢㔵㐶㐵㡦㔵㡥㡥搲㠰㕦愹晡㥢慤㉡㠳愳㐷㤵㠳愴愸晥㐱搵㍦㙤㔵ㄹ㈳㍤慡ㅣ㉢㐵ㄵ扢㈰戱〷ㄲ〴愱挹戱㙥扦㠶愶っ㡥㙣㑢㐲㌸摣㘷摡㤲挶戶愴摢㙤攱㈰户㕦摢㈲愳愲愷㉤㡦㤸戶〴搸㤶㕡㜶㕢㌸扡敤搷戶挸㜰攸㘹换㝡搳ㄶ㡢㙤〹㑡㕢搴㤳㘰㝡攳㠹愳愳㜴㘷ㅤ慡搶戵㥢捤搱㙤扦㌶㕢㠶㐳㑦戳㌹㉣㑡㕢戲搸㤶㤰摤㙣ㄹㄵ愹㥡㜰ㅥ㜲㜴ㄴ搵〳愸摡挰㙥㌶㐷户晤摡㙣ㄹづ㍤捤收戰㈸㙤㌹㤰㙤㘹㘴㌷㕢㐶㐵㑦戳㌹㍡㡡敡挱㔴㍤挴㙥㌶㐷户晤摡㙣ㄹづ㍤捤收戰㈸㙤㘹捣戶ㅣ㘶㌷㕢㐶㐵㑦戳㌹㍡㡡㙡ㄳ慡㌶戵㔵㘵㜰昴愸㜲㤰ㄴ搵收㔴㙤㘱慢捡ㄸ改㔱攵㔸㈹慡㉤愹摡捡㔶㤵愱搲愳捡㈱㔳㔴㡦愲㙡㙢㔱つ㤹㠰㔰ㅣ㈴㘵搲昰敥㡦昶扤㘱㙦ㄸ攰挲㌷〷㑥ㄱ㙣搱㠲㄰㉤户㐵㜱挵挱㑣㐴㙦扢捡㜰㠰ㄳ挱㕢捥㌲搹㉣挳㐱㐷㐴㙦戸捡㜰㈰ㄲ挱㘶㘷㤹㜶㈸ㄳ㌲㘳㤲攲㌰㈴㍡慦戹ち㜳㘸ㄲ挱慢捥挲ㅤ㔹㈱挷㈳ㄱ扤攲㉡挳㌱㑡〴㉦㍢换㜴㘱ㄹづ㑣㈲㝡搱㔵㠶㠳㤵〸㕥㜰㤶㌹㥥㘵㌸㐲㠹攸㌹㔷ㄹ㡥㕡㈲搸攸㉣搳㥤㘵㌸㔴㠹攸㔹㔷ㄹづ㕦㈲㜸挶㔹愶ㄷ换㜰捣ㄲ搱㔳慥㌲ㅣ挷㐴昰愴戳㑣ㅥ换㜰昰ㄲ搱㍡㔷ㄹづ㘸㈲㜸挲㔹愶㉦换㜰ㄴㄳ搱㘳慥㌲ㅣ搹㐴昰愸戳捣〰㤶攱㜰㈶愲㠷㕤㘵㌸挴㠹攰㈱㘷㤹㠱㉣挳㘱㐷㐴て戸捡㜰㈸ㄲ挱晤捥㌲㐳㔸㠶挳㠳㠸搶扡捡㜰挸㄰挱扤捥㌲挳㔹㠶㤷㜱ㄱ摤敤㉡挳㑢扢〸敥㜲㤶ㄹ挵㌲扣㥥㡢㘸戵慢っ慦昱㈲戸搳㔹收ㄴ㤶攱㜵㔷㐴户扢捡昰㕡㉣㠲摢㥣㘵挶戱っ㉦挰㈲㕡改㉡挳㡢戲〸㙥㜵㤶ㄹ捦㌲扣㔰㡡攸㘶㔷ㄹ㕥㍣㐵戰挲㔹㈶捣㌲扣㘲㡡㘸㤹慢っ慦愲㈲㔸敡㉣㔳挸㌲扣戲㠹攸㐶㔷ㄹ㕥敤㐴㜰㠳戳捣㈴㤶攱㈵㑥㐴搷戹捡昰戲㈷㠲㙢㥤㘵捥㘴ㄹ㕥敢㐴戴搸㔵㠶搷㍦ㄱ㉣㜲㤶㈹㘵ㄹ㕥昴㐴㜴戵慢っ㉦㠴㈲戸捡㔹㘶㉡换昰敡㈷愲㠵慥㌲扣㈲㡡攰ち㘷㤹㑡㤶攱搵㑥㙥㐲愲捣昱㍡㈶戹㘹捣昱ち㈵戹改捣昱㤲㈳戹ㄹ捣昱㘲㈲戹㤹捣昱㌲㈱戹㔹捣昱〲㈰戹戳㤹攳愹㉤戹搹捣昱愴㤵摣㌹捣昱㜴㤴摣扦㤸攳㠹㈶戹㌹捣昱ㄴ㤲摣㕣收㜸㜲㐸㙥ㅥ㜳っ㝢挹㥤换ㅣ〳㕡㜲攷㌱挷㔰㤵摣昹捣㌱〸㈵㜷〱㜳っ㉦挹㕤挸ㅣ〳㐷㜲ㄷ㌱挷㤰㤰摣挵捣戱戳㈵㜷〹㜳散㐶挹捤㘷㡥ㅤ㈴戹㑢㤹㈳昴㤲㕢挰ㅣ㐱㤵摣㘵捣〹愸敥攱㑡〹戸攴㍡㘷慢㑡㐰昶㜰〵㙣㜲捤㐸㠱㌴㙥㑣㘹㥣㕣㌳挸〹㔷挰昷㜰愵ㄳ㍣㕣改って㔷㍡挵挳㤵捥昱㜰愵㤳㍣㕣改㉣て㔷㍡㡤摣〴㡦愵昳㍣㕣改㐴て㔷㍡搳㘳㔷㍡搵愳㉢㥤敢搱㤵㑥昶攸㑡㘷㝢㜴愵搳㍤扡搲昹ㅥ㕤〹〲て㔷㠲挱挳㤵愰㜰㜳㙢晦㍦戹㙢摦㙥</t>
    <phoneticPr fontId="6" type="noConversion"/>
  </si>
  <si>
    <t>CB_Block_7.0.0.0:2</t>
    <phoneticPr fontId="6" type="noConversion"/>
  </si>
  <si>
    <t>㜸〱搵㝤〹㜸㔴㐵搶㜶㔷㤲㙥㔲捤搶〲㌲㉡愲㠰愰㠹㘰㈴〹慢㠲〸㐱㈰㠲㙣㐱摣ㄸ㐲㤳㜴㐸㈰ぢ㜴㈷㙣愲戸攱㠲㠰敢㡣愲㠰愰㠸㈳㉡㡡㍡〸㝥㙥愳愲攲攷㌲㉥㌳㉥㥦捥㌰㌳㌸攲㈸㡡㍡㍡㥦晢晦扥攷摥摢㕤摤昷㜶ㄳ㌲晥晦㌳晦㈵㌹㔴搵㜹敢㔴㥤㔳攷摥敥㝢㑥摤ㅢ㥦昲昹㝣㍦攱攰晦㍣㜲㔸㌸戲㙣㔱慣㌱㔲㔷㔰搲㔰㕢ㅢ愹㘸慣㘹愸㡦ㄵっ㡦㐶挳㡢挶搵挴ㅡ戳〱〸㤴搷㠰ㅦ昳㤷挷㙡ㄶ㐷㜲换攷㐷愲㌱㠰晣㍥㕦㙥慥捥〲晦㜰晢㌷攴㔴㌴㝢改ㅣㄲ愰㝣㍡㐰搲㡡㈴㤷㐴㤳〴㐹㕡㤳戴㈱㘹㑢搲㡥愴㍤㐹㠸攴㄰㤲づ㈴ㅤ㐹㍡㤱ㅣ㑡搲㤹攴ㄷ㈴㠷㤱㜰㝣㝤〴㐹ㄷ㤰㌶㐷㠲㑣㈹ㄹ㌱㘱收㙣㘸㔳搶搸㄰㡤昴改㌶搵㥡昳搰挲挲㠲挲㠲㝥挵㐵挵〵㝤晢㜴㉢㘹慡㙤㙣㡡㐶㠶搶㐷㥡ㅡ愳攱摡㍥摤㈶㌶捤慣慤愹ㄸㅢ㔹㌴愵㘱㑥愴㝥㘸㘴㘶摦攲㤹攱㝥㠳ち晢昵敦㕦㌵㜸昰愰㌶㕤㈱㜹㝣挹㠸㠹搱㐸㔵散攷㤲㜹ㄴ㘵㑥㈸ㄹ㔱㌰㍥搲昸㜳挹㍣ㅡ㌲㈱㜲㘴㐳㕤戸愶晥㘷ㄲ敡攷㥡昶ㅦㄹ愹愸攱攲㐷㈲搱㥡晡㔹〵㤸㜶㤲愱㔱ㅢ㔸㌰㍣ㄶ㙢慡㥢㑢㍦㉡㠹搴搶㑥㡥㔴挹愲搷㡤㡣㌵㑥っ㐷敢㘲㙤敡㘸扦㐸㌴㔲㕦ㄱ㠹戵慢㍢㙤㘱㐵愴搶〶挶㜲敢愶㠶愳攳挳㜵㤱ㅣㄶ摡搷㔹㙢㔸㕡ㄹ愹㙦慣㘹㕣搴戶敥捣㔸㘴㜲戸㝥㔶㠴㄰㝦摤攸愶㥡㑡㤵㤳㠳ㅦ㕦昶㜱㕥㌳㤳㠵挲㝣敡㑡慡挳搱㐶愹㜱〹ぢ扤戰㠶扢㠸ㄶ㐹昳愲㑢㜵㑢改挵㌵㉢慢愹ㅢㅢ㠹搶㐷㙡㌹〸㔷戲㜷ち㐸っ㘴慤㐳摣㔲㡥㍡㕣㈵搵摡㍥昹愸ぢ㐷〹㜴〳挹ㅢㄱ㘹っ㑦㍣㙤昲㤴㍥㘷搴搴て敤㕢㌰戸捦戸㥡㌹㤱摡㥡㐸慣㤱戵攲㍥㘷㠴ㄷ戲㌰㔸㜷〷㕡昷㘰扦㘳㐰戲挷ㄴㄵ改㥥㙣敡〵愲㜲摥挵愹㙥づ挰搳㉤慢㍣㥣㔵㍥㌳慢扣㈲慢扣㌲慢㍣㤲㔵㕥㤵㔵㍥㉢慢扣㍡慢扣㈶慢㝣㜶㔶昹ㅣ㘰㥣㈳户㔵慢㉣晢攸㕤摥㜵挹晤搵扦㉥搹昲昴㤱ㅤ㉡扥㉣ㅣ攵攷搹摤㉣㐳挲㈲㔸㑢挳ㄵ摡㜱ㄹ㑢㥡㘲㡤つ㜵㕣挷㥦搷ㅦ㝣戶㍦愸㕥㕥㉢㘱㌹㠴㌵愳㝦搳ㅤ㡥㐹㤱㑦㜷㤸㌰户搱㜶〷㙢㠸㥦挵㈳㤴㍥づ愶搶㜹㈰㠱㝣㤰㉥㝢户㉤晢攸昶戵㝦扦㜱摢㠷户㉥晦攰捡换㍦㕡戶昲挳㔵㔷㜴换㥢㕣㌴㌸㕦ㅦ㑦㘸㙦㄰愵摥挴攲搳〱㙥晣搵愸扦昵ㅦ㜶捥挸㙢攷ㅤ扥㌴㙦攰晢㤵㡡㤷㘴慥㥥搲㈷㄰㕤〰ㄲ㌸ㄱ㈴扤攰晥昹扡㉦愱㠵㈰㑡扤㘲ぢ扥戶攳㥤㜵㝢㜷㝣㍣㜶昹愶晦昹㝥搷愳㤳㔷㉢㕥收攵昳愲ㄸ㠵收晢㜰㍦㡡敥てㄲㄸ㐰〱㘳㡡〶敢㠱㙣ㅡ〴愲搴昳昶㘸戵㡦㝦扣昱㕦晢㑡挷㙤摥搹敥㉦慢㑥㥤㜳愴攲攷㠹㡣㜶ㄲち〳愷㐴㙢㜰㘱㘸慡つ㐷攵㥣㈹㉡ㅥ㕣摣㜷㔰摦扥挶㠹㔳搴慦㜸㔰㘱摦〱〳攵攴㈹敡㌷㜰挰愰㝥㝤晢敡㤳㌹搲㄰㤰挰㔰捡ㅢ㔹㍣㐰㥦挲愶㘱㈰㑡㍤㘵て㍥㝢昷㤵晢慡摢慤ㅥ戵戵昷搷戵搳户㑣㕥愳㜸㐹戳㙣㌸㥣攸ㄱ㈰㠱ㄲ㤰昴㌶散㤷慦㐷ㄲ㝡ㅡ㠸㔲㡦摡㠲捦昹晤愸愳ㅦㅣ昸㔵改㐳攷㙣敡扡愵挷愶㍣挵捦㐶㑢昰㘸愲挷㠰〴㑡㐱搲ぢㅥ㤴慦㑦㈷㜴㉣㠸㔲て摢㠲摦戸戴昳㤴㍦扤昳晣搸摦㉥摥昶散攲㈵㙢捥㔰晣扣ㄵ㜳㥤㠱㐲㝥敡〵愶㥦㘱㈸㕣㔸晡㈷慥㌰攳㈹㝢〲㐸㘰㈲㈵㤴ㄶㄵ敢㐹㙣㥡っ愲搴㝤昶㜰㉦昷敡搲㉥晢晤㉥攳敥㥣摡㝥敦〶摦㐳ㅤㄴ㉦㌵㌲摣ㄴㄴ㥡敦ぢ㘷㔲昴㔴㤰挰㔹ㄴ㌰愶愸扦㍥㥢㑤攷㠰㈸戵挹ㅥ敤㤳挳ㅡ㡦搹昵昵扢ㄳ㉥㕤戲㜳挹攳㍤㕦昸㑣昱㉢㠴㡣㜶ㅥち〷愱摣㌴捡晥㈵㐸㘰㍡㈵㤴ㄶ昷搵攵㙣㥡〱愲搴㙤昶㜰㈷捥㝡㝢昹ㅦ㍡晣㌸㘲挵㑢㠳㡦㜸昲㤹ㅢ㠷㉡㝥㔹戱ㄶ㘹㈶搱ㄵ㈰㠱㑡㤰戴㡢㔴㕣㤴慦㈳㠴㔶㠱㈸戵摡ㄶ晣㤰㙦晡㕢㍤扥昹昶㡣换㡦晢攲摤扦㙤㝢攷ち挵㉦㐰㤶攰㙡愲㙢㐰〲戳㐱搲ぢ㉥捥搷扣㘲敢㕡㄰愵㙥戰〵㝦㜶挲㠰㤷㘷㉦㝦㝤昴慦捡㉥晥愱愰昳捥㍦㈸㝥愹ㄲ〳搵愳㜰㄰〶㙡愰散戹㈰㠱㜹㤴㔰㕡㕣慣愳㙣㡡㠱㈸戵挲ㅥ敥扢ㄳ愶扥ㄴ㙡搸㝣晡昲攷户戵摦昳㈷戵㔶昱敢㥢っ搷㠴㐲昳㔷㝦㍥㐵㉦〰〹㉣愴㠰㌱挵㠵㝡ㄱ㥢ㄶ㠳㈸戵捣ㅥ敤摣㙦户㔶㝤戱㝡晦昸晢㜶扥戵㜲昷㘳㝤ちㄴ扦㈷㕡㔶㕢㐲昴〵㈰㠱ぢ㐱搲㕡慤㘸㐰扥㕥㑡攸㐵㈰㑡㉤戵〵㌷㙣㍡攷て㝢㌷ㅥ㌲昲愱昳㡡扢㕥戴㘷㜸㥥攲㜷㑦㔱攳ㄲㄴづ挲㙡㤷〲慥㉦〳〹㉣愳㠴㔲攸㜱㌹㥢慥〰㔱㙡愱㍤㕣搷敤晦扡昷挸ㄵ摦㡦㕤㤳㝦晦慣挱㌵㍦扣愴昸㉤㔷㠶扢ち㠵收㕢㙤㌹㐵㕦つㄲ㔸㐱〱㘳㡡〶改㤵㙣㕡〵愲搴㍣㝢戴〷摦㍣㈶戰愷戸挷㤸戵戳㝥㜸昱㠴㡤ㅦて㔰晣㍡㙤㔹敤㕡愲慦〳〹㕣て㤲搶㙡挵戸㠴摤㐰攸㡤㈰㑡捤戱〵㥦㌴晥搱摥扢㠷㑣㈸搹㔴戵慣捦㠵㤷㕣㌶㕢昱㉢扡愸昱㙢ㄴづ挲㙡㌷㔱昶捤㈰㠱搵㤴㔰ち㍤㙥㘱搳慤㈰㑡㔵摡挳攵ㅥ㝢搳搴敥㑦扤㌹攱㥡搱晤户㡤慦搸昶㠲敡っ戶愵挷㕡愲搷㠱〴㙥〳㐹慦㐷㘱扥㕥㑦攸〶㄰愵愶摢㠲愳敢愳昷㉣㍢昴愱戱搷晦㜹㜵改〹㥢〷㡥㔴扦〰摢ㄲ㝣〷搱ㅢ㐱〲㜷㠲愴ㄵ㕣㌴㌰㕦㙦㈲昴㉥㄰愵捥戶〵敢㘷㉥㍥攵昵㝢㙦ㅤ㜳搹㤹㠷㤷扤㜲搴㕦捥㔲㠷㠱㉤〶扡ㅢ㠵ㄶ㝦㜲㙤收㐸昷㠰〴敥愵扣㤱㌸㌵敦㘳搳ㄶ㄰愵㈶搹㠳搷㑣㜹攵戸攳㥦摦㌰敥捡搹敤㕦敥昴昵扤换ㄴ㙦㤶㘴昰〷㔰㌸㠸搵搹㑡搹て㠲〴ㅥ愲㠴搲攲㝥晡㘱㌶晤ㄶ㐴愹搳敤攱敡慥㕥戰攵扡㈹つ攳㔶攴㕤昷愷ㅢ㥥摢㌵㕤昱戶㑣㠶㝢〴㠵㠳ㄸ㙥㍢㘵敦〰〹㍣㑡〹愵㐵〳昵㝦戱改㌱㄰愵㑡散攱敡攷攴扤㤲㔷昸挵愹ㅢㅡ㥥摢㜱捥攷㌳㔷慢㉥〴攳㌷昰〴挸㐱っ昷㈴攰晡㈹㜶晣ㅤ〸㠶ㅢ愰㥦㘶搳㌳㈰㑡つ戱㠷慢昸散愲ㅢ㌶㕤㌲愹昴愶㌳㕥㕦㜳㕢攱㡥㥥㙤㜶㠲㍤挹晥〶㍦㌲ㅡ㕥㠰㝢愲挴敤㔶㔱㐱㕦晥㍢昰㝤㈶㙥㌳慢晡㔷つ慣㉡㉣慣散摦㌷㕣ㅣ昶昳㕢㝤㜳㙦㘸㜸愹㙤㔳㜵㔶㑤㝤㘵挳〲昹㑡㝢攴㠸㌰扥㕥挷㙦㜸㝡摢扣ㄱつ㑤昵㤵戱㉥摥捣戲挶㜰㘳攴㠸㔴㕥㐲㠸慢㕢ㄹ敥晦㈲㌱ㄹ敦愸搴㙥㔳挳戵㑤㤱攱ぢ㙢㉣㜶搷ㄴ㌶敥晥ㅡ㘶愶攷㡥㡡㐶收挵戹慥ㄹつ㐷㜸㘲扥挸㜶㘹㘹戱慣㜹㜵㉢愹㙥㠸㐵敡㘵㝡扤敢㈶搶㔴捣㠹㐴换㈲っ㙥㐴㉡㐵搵㐳挹戲㙦㐱㝢㑦愸㠷愲戸愹慣散㘱戶㔶㥤戶戰㌱㔲㕦ㄹ愹挴㝣攷㐶愲㡤㡢愶㠴㘷搶㐶㍡㈷㐱慣㌱挱㌸㍣愹㜹㔴㐳㐵㔳慣愴愱扥㌱摡㔰㥢捣ㄹ㕥㌹㍦㡣摢摥捡㌳ㅡ㉡㈳戸㙢捤攱攱㔳扥散㙣愵㝣挷愷摣㔰挸慤㈳攵挶ち㘴㈱㡣㈵敥㡡㌵㍦㉣搹敤ち㈶㐳㍢㘸㔱ㅢ愱㑦㘶昵㍣㠰㌰㤱㑢㌱昹改㠱㠶㑥㡣〴ㄱ㥤㤷ㅥ㉤㜳㡣慦摣晦㕤㜰㔶㔶㐷㕢晢搳收㈳㌴㌰㈶㕣㕦㔹ㅢ㠹㘶㡣㘳㈹捥㐸㍦〷攲ㅦ㡣戳㌹慤昵攴㠲扦㔰㉤昲㉦愸愹㙣慣づ㔴㐷㙡㘶㔵㌷愲ㄷ㘲㕤戹戹㌴慤敢搰㉦愰㐹敦㈲㜹ㄱ㈴ㄸ昴〵晥㥢愰㐰㔰扦㘴搵晤㍤昰㝦戳敥㤵㤳㠲づ㔹攸愵㈵挸㠱㠸㔴捣㕦㌷慡㈱ㅡ换捥昶搲㜲㑣㌸㔶摤㐸昷捣捣愴扣㤷㐹㕥〱昱昷〴㌹㘰㑣㠳摦ㅢ㜳ㄸ扡㘹㕢㌷㌲㔲ㄵ㐶挰㑣捥㙥ㄵ昶换扤扢ㅦ慤戱ち捤㘰㑤㈹捥㤵㠵〱㤴㜰昲户愹愳昷㐷ㄶ㌶㡥っ㌷㠶㕢搵㈱散㠳㔵搲〰昵㤶㕥㔶㠹㍤摢㑡㥢搳㍢㘸搷㈰㈱㈴㐵㐳㑡㙢㘹戰㈴攱挴挱昹攲换戶㘹㘶㈵㌰昷愳愰㐴㈰搵搱㤳挳㌷㠸㉡㔵㡥㡥搴㑦㔹㌴㌷ㄲ㈳㍣㌷㤰搱㤴愹愷㤷摣晣㔷捣㍣戳戱愶㌶㔶㠰㤹㡥㡥㌶㌴捤晤㌹攵㔰㤶㝥ㄵ挴㌹晣㝤攱挵捤搷〹收昲戵㥡捦戵㈹㉦昷攵㔲ㅡ㕢昴㌱㈴昴㔶〸晢〹晦挹愱摦挰㝦挱㑣㍣㝦㉦㈰づ㈶搴攵〷扥㑤摤㠴㡡㤹㔳愲ㄱ〹摥攵㑡〵搶㙥㕢㜷㔶㐳㜴捥捣㠶㠶㌹㡣〵戵㤳㕡慣㍡ㄲ㘹㘴㐰慣戵ㅤ〰㤴㐰㥦㔲搹搹㐹挱㉣㈳㜲㜶㌴攴〷摥〲㘹晦昷慢㉥晡晢㥡慢㍥㜸攴捥㍤㡦慦昹昰㠱㈷〳㙦愳㌱ㅢ挱戹挰㍢㈸戴㥡㌰慥㘰㘱㙤㙣愱㍡ㄶ敡㌲㌶昲㑡摥愶㕤㐷㐴敦㈹搹摥㝤昹挴慦㝡㜷㥣愶㝡搹っ㔷戸敢㌸㜴㙦㕥㐸㈹〰攴晦ㄷㅦ㐰搶挷㑥ぢ㉦愵㠱㈰づ㥦捡㠳戲扣扡改昷㐸摥〷昱ㅦて搲㥣攰ㄸ扦㠸慡戰㥡愹㉡㔴愵㡡戴慡㐳昰散㡣㔹搱㠳扦慥戴㐳㐷戹㌸㔸〲摡㌸㔵㠹㉤㍡ㄵ㕥㙣㐲㑥〵㘸戹㕡戵㑤㌴攰挴攸攸搴㡣慢㑥㕣昶捦㝤〹㠳敥戸戰㕡㔷戱愴㡢㔹㠰㐷㘶昳㘱㥥㌰搴捦㜹㜵昹㝦㍤摥捦㜵㜵愵つ㥣攳㥦㝤㤷㕣㌲攳摣㡦㠷㔹昵晤昶晦づ㜷昷㤳㐱㥤㡦㡡晢㘲户ㅢ慤挱㡣捣㑣ㅤ㔵㙦㜴攷搵㔰昳敡ㄳ搸㑢㠲敦㐸昰㌰捤ぢ㡥敡㥣敥㐲㜳愸捤㜰㐵㘷㑦㐰㌷㕥㙣散ㄳ慣〰㐵㌹挱㍥㐱㐱敦〳㔱㝤㐱㜸㤲㌹挷摣ㅦㄷ㑣㝣㘲摥㠷ㄹ㌴㍦ㄱ㔰户收晢搱ち捤㌳㌰㌳昱㔴㈱扡挷㌵搷搴摣㔲㌹㤰㑥㘵扦捤㜰挵㡤晢愱㉦㙦㜹昴昷㈰㉡ㅢ㌰㝥㐵㐳㌹昹搰㍦愲慥搹慥昹改㠵换㡦攸㠴敦㔹㔹㔶㔵昵〷㑦㡣㤵㡤〶捤攴愶ㅡ㠸㈶㝥搳搱㝥搴㥣㐳㝤晢攳㑦㍦昱〳㤴㙤㝡〰㠹敢㐳㔰㠳ㄷ捣挴㔳㠳搰㉦㘱〰㝥搰㔸〶搸て攱㥥ㅦ㉥㥦搹っ㔷㈸晢㘴昴敤捥晥ㅤ㌰愸摡〷㤸户〱㍡㠱慤て㈵改っ㘲ㄸ攰㌰慢慡㠶㐰㠸ㄸ攰㜰㠲㡥〰㔱愷愰㐹っ搰〵㌵攷㔰㝢㑣〳っ㐵戳摢〰㐷㔳愶捥挰㔳昴㌸㉦〳扣㥢捥〰敦搸っ㔷㌸㝤㌸㈴ㄹ㑥㍦〲㔵㔱㈳て㜳搰昹㈰㙡㈴㥡㑣愷㍦收㡢㤵晡挸つ㥦㘴㜰晡ㄲ昴㜰㙢搵㠷㕡〵㜵〶㘶㈶㥥㍡つ㐲ㄳ㉡㈷㥣晥挵㜴㉡敦戲ㄹ慥㐰晦㘸㐸㌲㔴ㅥ㠳慡愸㍣㠸㉡て愶捡愷愳挹㔴㜹敤戳㑤㜳敦㙢㥦㐹攵㔲昴㜰慢㍣挴㔲㌹〳㔳㘷攰愹戱㄰敡愵昲愳改㔴摥㘱㌳㕣㈹㠸昱㤰搴㥤㔳ㅣ㐳昵ㅥ〱捣摢捤㑦〷㕢㡦㈵ㄹ〷㘲戸昹㜸慢慡㈶㐰㠸ㄸ㙢〲㐱ㄳ㐱搴㈴㌴㠹㥢㑦㐲捤㌹搴ㄶ㡣ㄱ㍦捦㈷愲搹㙤㥤㌳㈹㔳㘷攰愹挹攸㤷㌰㐰攲㍣摦㤸捥〰㜷搸っ㔷㔲攴㑣㐸敡捥㔹㑣攷㤴㌷愴㌵挰っ戰㜵㤸㘴㈶㠸㘱㠰㑡慢慡愶㐲㠸ㄸ㈰㐲㔰ㄵ㠸㍡ㅢ㑤㘲㠰㔹愸㌹㠷扡搹㌴挰㔹㘸㜶ㅢ㘰づ㘵敡っ㍣㜵づ晡㜹ㄹ㘰㔵㍡〳慣戴ㄹ慥㍣捤㌴㐸敡捥㔹㌴㜲捡㔷愷㌵挰㝣戰昵〲㤲㠵㈰㠶〱ㄶ㕢㔵昵㑢〸ㄱ〳㥣㑦搰ㄲ㄰㔵㡥㈶㌱挰〵愸㌹㠷扡挴㌴挰㜴㌴扢つ㜰㌱㘵敡っ㍣㌵〳晤扣っ戰㌰㥤〱ㄶ搸っ㔷收㘸㈶㈴ㄹ㘷㝤〵慡愲挶㜲慡㜱㌵搵㠸愰挹㍣敢㔷捥㤸昲㕥摢㠷㌲㝤慦愹㐴て户㔶慢愸㔵㔰㘷㘰㘶攲愹㉡〸㑤愸㥣戸搰㔵愷㔳㜹㤶捤㜰攵戴慡㈱挹㔰戹〶㔵㔱昹ㄶ慡㝣㉢㔵㥥㠳㈶㔳攵摤㔵攵㡤摦摥昵㔱㠶㙢晢㙣昴㜰慢扣捥㔲㌹〳㔳㘷攰愹㕡〸昵㔲昹散㜴㉡㥦㘵㌳㕣搹戶〶㐸敡捥㈹㙥愶㝡㘷〲收㝤愱扢ㄷ㙣㝤ㅦ挹ㄶ㄰挳捤ㅦ戰慡㙡㉥㠴㠸戱戶ㄲ昴㈰㠸㡡愲㐹摣晣㈱搴㥣㐳㡤挳ㄸ昱ぢ摤㍣㌴扢慤昳〸㘵敡っ㍣ㄵ㐳扦㠴〱ㄲㄷ扡ㄱ改っ㌰摣㘶戸昲㝦昳㈱愹㍢㘷昱ㄴ愷㍣㉣慤〱㥥〶㕢㍦㐳昲㉣㠸㘱㠰攷慣慡㕡〰㈱㘲㠰攷〹㝡〱㐴㉤㐲㤳ㄸ㘰ㄷ㙡捥愱〶㤸〶㔸㠸㘶户〱㕥愶㑣㥤㠱愷㤸㘷昴㌲㐰㥦㜴〶攸㙤㌳㕣㈹挹㈵㤰㘴㌸晤〵愸㡡ㅡ㝦愴ㅡ㙦㔱㡤愵㘸㌲㥤㍥晢㤱ㅢ愶㡣つ晤㈳㠳搳㕦㠸ㅥ㙥慤摥愵㔶㐱㥤㠱㤹㠹愷㉥㠲搰㠴捡㠹昳晣挸㜴㉡㜷戱ㄹ慥㘴改愵㤰搴㥤㔳晣㍢搵㍢ㅣ㌰㙦愷摦ぢ戶晥㠸攴ㅦ㈰挶㥡㝦㘲㔵搵㘵㄰㈲挶摡㐷搰愷㈰敡㜲㌴挹㥡㝦㠶㥡㜳愸㄰挶㠸㍢晤㌲㌴扢慤昳㈵㘵敡っ㍣㜵〵晡㈵っ㤰㜰晡㐰㍡〳昸㙤㠶㉢㝤扢ㅣ㤲扡㜳ㄶ摦㜳捡搹㘹つ昰㈳搸㥡户ㅥ摡㤷㤵㘴㠰㉣慢慡慥㠶㄰㌱㐰㌶ㅡ㜴づ㠸㕡㠹㈶㌱㠰ㅦ㌵攷㔰摦晥㘰ㄸ㘰〵㥡摤〶攰〶捤愰捥挰㔳慢搰捦换〰晢㈱摣晢㌶挶㘶戸㌲捡搷㐲㤲攱昴搷愱摡㠳㤳敡㠰㌹攸㡥㈰㡡改㘳搳改搷㙥㍣㜹攵慡㤹㤹㥣㥥ㄹ㘹户㔶㥤愹㔵㔰㘷㘰㘶攲㈹㈶戰ㄳ㉡㈷㥣㝥㜷㍡㤵晦㙣㌳㕣戹敥㥢㈰㐹搶扣〷搵㝢ㅦ㌰㙦愷敦㐹ㄳ昴㈲㌹㔶愶㙥改㠴㕢搷㍣慢慡㙥㠶愰ㅥ搴㌵㥦愰攳㐱ㄴ㤳摦戲收扤㔱㜳づ昵㈶挶㠸㍢晤㙡㌴扢慤㜳㈲昰㐱㥤㠱愷㤸㔲㑦ㄸ㈰攱昴㉦愶㌳挰㉥㥢攱捡扥慦㠵㈴㘳捤搷愱摡㠳㤳ㅡ㠴㌹攸挱㈰㙡㍤慡收㥡㥦戳晦ㅦ晢晥戸㉡搳㙤捣㙤ㄴ攰扡㈱ㅦ㐲慤㠲㍡〳㌳ㄳ㑦㙤㠰搰㠴捡㠹㌵㝦㌴㥤捡㍢㙣㠶㙢㕦挰ㅤ㤰㘴愸扣ㄱ㔵㔱㜹っ㔵㉥愵捡㥢搰㘴慡扣昸昹㘱攳㍦昰㝦㥡攱摡㝥㈷㝡戸㔵ㅥ㘷愹㥣㠱愹㌳昰搴㕤㄰敡愵昲收㜴㉡摦㙤㌳㕣㍢ㄶ㌶㐳㤲戸昹搹㔴敦㉥挰扣摤晣㕣㥡攰㍣㤲㘹㌲昵戸㥢㑦户慡敡ㅥ〸敡㐱㕤换〹㥡〱愲敥㐳㔵摣㍣㡣㥡㜳愸㜵ㄸ㈳敥收昷愲搹㙤㥤〸昰㐱㥤㠱愷戶愰㕦挲〰〹㌷扦㌱㥤〱㙥戰ㄹ慥㕤ㄳ㕢㈱㐹っ㔰捦㈹㕦㤷搶〰㜳挱搶昳㐸愲㥣㕤㈲㐴搵㘸㔵搵㠳㄰搴㠳敡㌴ㄱ㌴ㅦ㐴㜱ㅢ㠵ㄸ㘰〱㙡捥愱慥㌴つ挰㉤ㄷ㙥〳㥣て㝣㔰㘷攰㈹㙥捥昰㌲挰㠵改っ㜰㠱捤㜰敤攳搸づ㐹㘲㠰换㌸攵昳搳ㅡ攰㜲戰昵ㄵ㈴㔷㜲㜶〹〳㉣户慡㙡〷〴昵愰㍡㔷ㄳ戴〲㐴㜱㘳㠷ㄸ㘰㈵㙡捥愱愲愶〱戸〹挴㙤㠰敢㠰て敡っ㍣昵ㄸ晡㜹ㄹ愰㍡㥤〱㘶搹っ搷捥㤲㈷㈱㐹っ㜰ぢ愷ㅣ㐹㙢㠰㌵㘰敢戵㈴敢㌸扢㠴〱搶㕢㔵昵ㄴ〴昵挰慦摥㐰搰敤㈰敡㘹㔴挵〰㜷愰收ㅣ㙡㥡㘹㠰摦愱搹㙤㠰扢㠰て敡っ㍣昵っ晡㜹ㄹ㘰㜲㍡〳㑣戲ㄹ愹㝢㕤晣捦㐱搲㐱散㔱㘸捤〹㔷㑤慤㠹㉣㘰㔲戵㕤㔵搲㥥敦戶㔵㈳ㅢ挶㌷㌴㡥慣㠹捤慤つ㉦敡㔸㘵ㄷ捥慡㡥搴㘳㝦㐶ㄴ摢㌴㔲摡ㅡ收捥㡤㔴敡慡戲㠶愶㘸㐵愴㜴攴㝦挲晥つ攸㠷愵㤳慤ㅢ㔹ち㐷换戶㈴㐰㠴㠲㤷㌰㤹收㝦〱〲㔳㌳换愹扢㐰㘴攳㐶〸挰昶〹㡢㑥愹㘹慣㡤戴慥㤲ㅤㄸ㔲捥慤㠲ㄵ戱改愵戲㔵搵㤴㙡㘴㕣㐷戶慤ㅡㅤ慤愹慣慤愹㡦㜰㌱㍡㔹搰㜱㤱㔹搸攰㌲戱㈱㔶挳㘷㌵摡㔶㑤㠹㠶敢㘳㜳㤹慢慦㔸搴㈱愹㈶㐹㝤㝦搵㠸㥡晡ㄸ㠶㤱㥤晢㉣户慦㉡慢㙥㔸㠰挷㠶㥡敡敡㐷㠷攷挶晥㈳㔶㐵㜱㔹攴㤰愵㔱㔹㉡㉢㑢攵㘶攵戶㜴㝤〲て攰ㅣ敢挰晤搲㜹㈳昲昹㑣㐶㌷散戹晦㘰㍢敦㜶㝣扥㈲晣收㤰挸ㄲ晡晣扢㔰㑡㑤捡ㅢ㉢㤸戲愳㠶㔳㑤㝡晡挱㜳㜳㐷晣㔱慣慥㠰敢慤㤸㑤㥢〷㐱㑥ㅦ㝤㘶㘹㘲慦搹扦昵㕣㤳晦㐵㐸㙥昶搶㥥㐳〱㙥㘷㜹㄰户晢搰愱㜰㘲挲ㄱ㔸㑢昵捡㘰㤵㘰攸愰敤ㄲ挵㔱搸ㅤ搲愶㙡㕣㜸㘶愴ㄶ㥢㕡敡挲㡤敤慣ち㜷ㄷ搵㠵㙢㘳㌶慦愴愱慥㉥㑣㡦攳㘶戶戲㡡㜰㙤㈴户㙡㜸㔳㘳〳ㅥ㡡搱㔵㈰攲㤶㜶㔳㜸㈱㥡挲ぢ慤敤㈷㔵㤳戹搹㑤捡㤴搵㌰㉢ㅣ慤㘹慣慥慢愹挸㘵㠵ㅢ搲晥㈳㕣ㄵ攷㝥づ㡣改ㅣ捥愵㈴㜵㍦㡢戵慢〴换㕤㠰㉤㘰㌴ㅤ㤷ㅦづ㥤愵〲昸愷㕡㤸挰挷㜵㐷㍥㑦昴挳㤰㈶㜷㤵戸㠶㔹㔳搹敦㍣ㅦ戸㝦㈹㕡攴摡愴㕥〲㡢㙣晤㕢挰㔹攰㙦捥换㈰ㄹ㌷捡戴〲㈰㌸慥㈱㕣㌹㉡㕣㠱㈷昱㕡搹捦攱攵㘲㘹㜹愵㠹㠶戸㜵愹〴扢攱戰换㙥㝥㑤㘵㈴㥡换㠶㌲㍣㘷㤸挳㑤㑦〱㙢つ戱㠵㈳摢攷昷户捥昵ㅡ慢搴㤱搵搳摥㄰㘲㍥挷㔸敡㤲晦挹愴㐱昲㍤㍣ㄸ捣挶摣昴㌶愸愳ㅦ愱㑥慦愰㑡㝤㔲〰摢〹搸〱攲㝦ㄵ捣搴戵㐹摥㐵㠴扤㐶ㅡ愰ㅣ㙥㍤挸攱㤶㠳㕣㘷慢㠱㕦ㄴ㘹㙤㙣㉤〸㔸㕢ち㜲搱〷愵扡㔸愰っ㕥ㅥ愹っ㕡㤷㔷㙥㥣攲㜲㘴㘵攵㘰愹〳愹㥢㐱㕤挳㔲㐴㔹㐴㜶㍡愹愳㌰㠵挰愳㤸㜱㙢㥥㉣㤰㕦捥挷挲㔲敦愷㜰㉢昵ㄸ㌰扥愰㝡〳搴㔱扣〳㕢㠲㕣㌵晤㌸ㄵ㝦〲㐴扤㘷〰㔰〴㐰㑣昷㈴〱㑦ㄱ昰扥㌷攰㜷〴㍣㑤挰㙥〳㔰㈶ㄲづ〱搵捦㄰昰㉣〱㥦ㄸ〰ㄴ㥤㈱㜶ㄲ昰ㅣ〱晢扣〱捦ㄳ昰〲〱晢つ㠰㌱挴㉥〲㕥㈴攰㝢〰昸ㅤ〶㐵攷ㄳ㔷晤㠸ㅡ㍦㜵戱㘵て㤰㘶㕥攵搵㑦攸挰㉢扤㝥㠹㜲㜹㈶昰〲ㅡ㍦愱㕥㐱敢㠱㑦㈸收慣㜹づ改㔷㐵㠸㔵㔱㑣㕣㍢㙢㐱㤹戶愹㝦て㡣㝥㡤㐰㈶戵㍤〰慦ㄳ昰〶〱捣㜳搳㔳〳㙦愲㘶㜸挰㘰㉦て昸㈳㌰昰〰收扡ㅤ愱㠶〷扣㐵愱㙦㔳㈸昳搲愹戶㘳㌲摡戲摤㍢㠰㠴昶㙣扦㙡敦㕤搷攷㑤挹捦昰昹愸㤸扢ㄶ换扤㑢愹㑣㘲㈷㔹敥㍤戴ㅥ搸㜲㑣㜶攳〷摢㡤㈸〴〵昹㘵挶摢搱〱㙤㡥攵晥〴㡣晥㌳㠱捣㠶㝢〰㜶ㄳ昰ㄷ〲㤸㈰ㄷ换晤ㄵ戵戸攵昸㐴㤸挷戹戳〷ㄸ㔸㡥㐹㜲㐷愸㘱戹て㈸昴敦ㄴ捡っ戶〳㌰愶昵㈱〱㝢〹㘰㜶摢〳昰ㄱ〱晦㈰㠰ㄹ㙢〷㌰㑤ㄴ㤳㜳攷㘳〲㍥㈱㠰ㄹ㘳〷㘰っ戱㡦㠰㑦〹㘰㌶搹〳昰ㄹ〱晢〹㘰㠶搸〱ㄸ攷捥攷〴㝣㐱〰ㄳ戶愹敢捦㉣慤戵晥㕦〲搲摣㜳㠷㘹㕤昱㠰㝦㔲㉥昳扢㐹ㅥ昰㌵㕡て散〱捣〳攳挷愷晦㐵㈱㈸挸㉦㤳挱㡥ㄶ㠶ㅤ晥ㄷㄸ晤つ㠱㑣ㄴ㝢〰扥㈵攰㍢〲㤸㍢ㄶて昸ㅥ戵戸〷昰㤱㌷てて昸ㄱㄸ㜸〰昳挷㡥㔰挳〳㝥愲㔰㍥㡡愰㤸敢㑤戵摤っ戴㔹戶㔳㠰㌴搷㜶㘱昴ㄲ摢㘵㔱㉥㔳挳㐹戶换㐱敢㠱㙤挷ㄴ㌲㝥戰㈱㠶㐲ㅣ摢㌱㡦散㘸㘱搸㉥〰㡣㙥㐵㈰㜳捣ㅥ㠰㕣〲昸戸扦㘲摡㔹㙣挷て㠷戸敤昸〰㥦㠷敤摡〰〳摢㌱昵散〸㌵㙣搷㤶㐲摢㔱㈸搳挴愹戶㘳㙥搸戲㕤㝢㐰㥡㙢㍢㈶㤳挵㜶㈱捡㘵㔶㌹挹㜶ㅤ搰㝡㘰摢㌱晢㡣ㅦ〴戳㈹挴戱ㅤ㔳搰㡥ㄶ㠶敤㍡〱愳て㈵㤰改㘹て㐰㘷〲㝥㐱〰㌳搶㘲扢挳㔰㡢摢㡥㑦㈳㝡搸敥〸㘰㘰扢㡢つ愱㠶敤扡㔰攸㤱ㄴ捡㤴戲挷愸㕤〹㌸㡡〰愶㥢㍤〰㐷ㄳ搰㡤〰愶㤰ㅤ㠰㜱㔹攸㑥㐰て〲㤸挲㜵〰㠶收挷㄰搰㤳〰愶㜷㍤〰扤〸㌸㤶〰愶㙣ㅤ㠰㌱挴㜱〴攴ㄱ挰っ㙡慡〷㌰㙤㙡㜹㐰㍥㈰捤昵〰收㔹挵〳㡥愷㕣㈶㕣㤳㍣愰て㕡て散〱㑣捣攲挷愷㑦愰㄰ㄴ攴㤷搹㔹㐷ぢ挳づ〵挰攸ㄳ〹㘴收搶〳搰㤷㠰㐲〲㤸捣ㄵて㈸㐲捤昰〰捦㉢㑦㍦㘰攰〱㑣攸㍡㐲つて攸㑦愱〳㈸昴㈹〰㔲㙤挷㡣慢㘵扢㠱㠰㌴搷㜶㑣搱㡡敤〶㔱㉥㜳戵㐹戶㍢〹慤〷戶ㅤ㜳扡昸昱改㤳㈹挴戱ㅤㄳ扢㡥ㄶ㠶敤㠶〰愳㠷ㄲ挸愴慦〷攰ㄴ〲㠶ㄱ挰㍣戰搸敥㔴搴攲戶攳挳愳ㅥ㘷捦〸㘰㘰㍢收㠲ㅤ愱㠶敤㑡㈸㜴㈴㠵㌲㔱敢〰㡣㘹㥤㐶挰㈸〲㤸挴昵〰㡣㈶㘰っ〱㑣捣㍡〰挳戵㑢〹㌸㥤〰收㐹㔳㤷㠷挹㔱㙢㜹挶〲搲摣攵㘱㌶㔵㤶㘷ㅣ攵㌲慤㥡戴㍣攳搱㝡攰攵㘱晡ㄵ㍦㜸搸㥢㐲㔰㤰㕦收㘰ㅤ㉤っ㍢㑣〴㐶㑦㈲㤰昹㔹て挰㘴〲捡〸㘰捡㔶㤶㘷ち㙡昱攵攱㌳戱ㅥ换㌳ㄵㄸ㉣て搳戶㡥㔰㘳㜹捥愲搰戳㈹㤴㈹搶㔴摢㌱慦㙡搹敥ㅣ㐰㥡㙢㍢摥敢㡡敤捥愵㕣ㅦ㍥戶㤳㙣㌷つ慤〷戶㕤ㄶ扡㐱づ㥥㈵ㄷ㈱㔶㐵㌱㝤敢㘸㘱搸㙥㍡㌰扡㥣挰ㅣ㙦挰っ〲挲〴㜰㘴戱摤㑣搴攲戶攳ㄳ扥ㅥ戶慢〴〶戶搳㠶㔰挳㜶ㄱち慤愲搰づ〶挰㤸搶㉣〲慡〹㘰慡搶㘳摥㌵〴捣㈶愰戳〱㌰㕣㝢づ〱戵〴昴〰㈰㜵㜹㝡愲捤㕡㥥㍡㐰㥡扢㍣扤搰㑢㤶愷㥥㜲㤹㍣㑤㕡㥥戹㘸㍤昰昲攴愱㥢㉣捦㍣ち㠱捥昲㥢㡦㔶て㌵愳挰攸ㄸ㠱捣挲㝡〰昸㑥㈴摤㐴〰ㄳ戳戲㍣昳㔱㡢㉦てㅦ㕣昶㔸㥥㠵挰㘰㜹㤸㥣㜵㠴ㅡ换戳㠸㐲ㄷ㔳攸㈰〳㘰㉣捦昹〴㉣㈱㠰㔹㔵㐷㠲〱戸㠰㠰ぢ〹ㄸ㘲〰㡣攵㔹㑡挰㐵〴㡣㌱〰㠶㠴㡢〹戸㠴㠰㔲㙦挰愵〴㕣㐶〰㌳㤳捥ㅣ㡣㈱㤶ㄱ㜰㌹〱㘷〳㤰敡〱攷愲捤昲㠰㉢〰㘹摥ㅤ㈳㤳㠹戲晥㔷㔲敡㌴搴㤲搶㝦㌹㕡て扣晥搳搱㑤搶晦㙡ち㠱挶昲换ㄴ愴愳㠳㘱㠵ㄵ挰攸㤵〴捥昰〶慣㈲攰ㅡ〲挲〰挸晡㕦㡢㕡㝣晤昹㈴戶挷晡㕦てっ搶㍦㘲〸㌵搶晦〶ち扤㤱㐲㤹㘱㑣戵ㅣ搳㡡㤶攵㝥〵㐸㜳捦㥤㜹攸㈵戶晢㌵攵㐶㔱㑢戲摤捤㘸㍤戰敤㤸戸ㄴ摢慤愶㄰挷㜶捣㕥㝡搸敥ㄶ㘰昴慤〴捥昷〶慣㈱㘰㉤〱㑣㜶㡡敤搶愱ㄶ户ㅤㅦ㉢昷戰摤㝡㘰㘰㍢㈶㍣㥤㔱つ摢㙤愰搰摢㈹昴㌲〰㔲㙤挷㡣愴㘵扢㍢〰㘹慥敤慥㐰㉦戱摤㐶捡扤ㄲ戵㈴摢㙤㐲敢㠱㙤挷㥣愷搸敥㉥ち㜱㙣挷挴愷愳〵摡㥣㐸挵㙦㠰搱㜷ㄳ挸愴愸〷㘰㌳〱昷㄰挰㍣愹搸敥㕥搴ㄲ戶挳㌳昲ㅥ戶摢〲っ㙣㜷㥤㈱搴戰摤晤ㄴ晡〰㠵摥〲㐰慡敤搶愰捤戲摤㔶㐰㥡㙢㍢㘶㍦挵㜶て㔲敥㍡搴㤲㙣昷㌰㕡て㙣扢昵攸㈶戶晢㉤㠵㌸戶㘳捥搴挳㌴摢㠰搱㡦㄰㜸扢㌷㘰㍢〱㍢〸㘰㡡㔵㙣昷㈸㙡㠶敤㍣愳㍣㡦〱〳摢㌱捤敡㡣㙡搸敥㜱ち㝤㠲㐲户〲㈰㤳㝤㤲㌵昴㘱㍦㍦㈳敢愹〱㘳㔷㌰㥦ㄹ㠰㘰ㄵ挳晡㘵㡤㡢㙡㤱㑡㘱㤱〱㘴慢挴㔰戸挵㐶㔸扢㈱㡡昰㕦㑥敡戳换昱扥㍢㈱慡㜵愷㤴攷挲愵ㅢ㌹て㘲㌶晥㔳扦㜷㍦晢ㅣ敦捦㠹㈷ㅥㄲ㘵ㅦㅥ㠱摦㐱㤹㑥㘷搴㔴㐴ㅢ㘲つ㔵㡤摤捡㤰㈵散挶攷散慢㝣扥扥挳晤愷㐰愲攷㤸㔴㉣愷ㅥ㡡昸攷昳戹搳攰㥣晡㠶〵昵㌲ㅢ㝦㡣慦ㅢ㄰㝢戵㙡挵㘱㠲ㅣ㠷挷㌱㌰㕥㠸ㄹ〶㜶搶捦㘰攰戶搹愱㙤愸昳〸㌱㑣㉦㠵敤㑥㠱㜱㜹ㅥ晥挷㔰㘸㙥㤰㥣戲㥤挷づ㜳㕡戵㜲扤㈹捣ㄵ㕣㡦㍦ㄵㅣ〸㌰戶敥ㅦ〲㤵㔳㥦〵昵敥㤴㙣㔱㜶㍥っ扦㝡㈷ㄴ搳捦㠱〴㐳㡣戲㜳㐲㠱攷㔱㙤㔷㌲愲摣挸ㄱ〶㕥㐰㕢ㅢ戴㐹昲〰㉦搲㡢〵㜶愱攵㄰戴㈴扦ㄸ㉦昰㈲㥡㍢愰ㄹて扡㥡㡦搳㠶㥥戰愵敢敥ㅣ戶〷挹换㠰捡㜳㑡㈱挶敦㜹㠴㥥㜲ちっ搸㑢换搳㑥㠱ㄱ㝡㘶〳〲慦愲㕢〸㈳㈴愵昱〳扦㐷㙢敢㜲敢㠱㌷㕡㈹昰ㅡㅡ摡㤶㕢㌹っ㉢㜷ㄳ㜸ㅤ㑤挹㑡扣㐱㤰愸ㄵㅤ㕥㔹ㄹ㡤挴㘲㠱㌷搱㤴慡晤ㅦ搰收搶㌵昴慣㍤愵㕣愵㜲㜳㌹㕢㙣愲攳っ摦〲扣搳㜱攷搹㡦昸晥戲づ㐹愵摡攳扡攳慤㘸搶晢搳摥〱㍢戴搳搱㡢㌹〵ㅥ㈱㈶㄰愴昰㠲㔳搸㠵㠲㈴㐰愸戲愶㠶㥡㕡㘹敡愱㌹㜵捤挹㙡捥㉥挴挴〲戱挶㕣ち㔰つ晣ㄵ㑣慦戹昴户㕥戹戶〷㙣㘵㈵て㈰改〳搶搰ぢ晦㈱ぢ〵㠹扣㙥愸㈳攰㘴㍣㕢搱攸搳㍣〵㜹戶愹挳搰挲㌳㉥昹㡣㘱ち㐱捥㤸㡦㠰挳ㄹ挳㜴〱㡦搰㙢㑥攱㜵愷挰ㅣ〱て昵㐷ㄴ㜸搶愸捥㄰㐷㡦ㄶ捦晣ㄸ〲昴㈷㈰挱㄰愳晦㈲㤴㥥愹改㡡㥡摥愷改㙢愱户ㅤ㈶㥦摤㤳㤷户改㉦挹㝣㠷愲㈵戸捦昶慦搰ㄴ搷散㍤㜴ㄱ捤㠲ㄸ捣慤㔹㉥㕡摤㥡㌱挴㉦㤳昸〶愲愰搹㥦㔰攷ㄱ㘲㐸㕦ち扢㥤〲㘳昸㍣搴ㅥㄴ㐴戳㠰慤ㄹㄹ晡㍢㑥敦㝢㤰㘰攸〳㌴愴搵㡣㔱㝢㘱昲愱㍣㜹㌳㥣捥㐶摤㍡㘵ㄸ戶攷ㄱ摡敢ㄴ㍥㜲ち㡣搵ぢ㡢㠱昹收晡て攳昷㈹晥㌳〲㐲〲㙤㌱愲㤷晦昴搳挳挱搶敤挱づ㌱扥捦㈳挴ㄸ扦ㄴㄸ搰㤷〲㠳晡㔲昸ㅣ㠵收捥攵ぢㅢ㙢昸昲ㄸ〸〹ㅣ㤶㘶㉥㠳昴㘸戰昵ㄱ㘰慢㝦愲㉦ㄷ㕡㜷㘱つ〵搸搹愷扥㐶慢慣昸㥥敦扣㔶晣慦㘸㜵慦㌸㐳晡㄰攲搳㐷㠳㘲挵晦ㄷ㜵ㅥ㈱㠶昰愵挰㜸扤ㄴㄸ戳攷愱㝥㐴㐱㔶㝣㌷㐴挶㝤戹㍢〴攸ㅥ㈰挱㄰愳昱㈲搴换㤷㌹㔹㘱㡥㠷㉣㜹搵㥤捥㘷㔷昱攵㉣㌰㐵戳摥㘸㡡㙢㤶㠳㔶搱散㑤㑦捤㕥昷搴捣敦㡣㜳㈲㐴㐱戳〰敡㍣㐲慤㥣㐲慥㔳搰㜶㐱戵㐱㐱㌴晢扤愹㔹㈱愷㔷〴ㄲっ戵〵〰〵㥦昶搲慣㥤挳攴㠳㘷昲㕡㍤㍤㤸㕤㐵戳㄰㤸愲搹挹㘸㡡㙢搶〱慤愲搹戳㠶㘶㠱愱㠰愴晤ち愰㥥昶㔴户愳㌳昸㌰㜴㠶扡㥤㔰攷ㄱ㍡搴㈹㜴㜶ち扦戰ぢ敡〸ㄴ㐴摤愷㑣㜵㠷㜳捥㈳㐰㠲愱㉥〰愰㘰㕦㠳攵㤲捣ぢ㜱㘰ㄴㅡ扤㍥〰㡦㜴昰捣㥣挹㥢晥㜴㈹愵搱〲愱慥㘰昲〸ㅤ攵ㄴ㡥㜶ち摤㥣㐲㜷ㄴ㥡㝢〶昵戰戱挶ㄹ㔴〱昱㠱㌲㡣攸㜱㌶ㄷㄷ改㤹㘰敢㌳挱づㅤ攳っ搸搳㈹昴㜲ち挷㍡㠵攳㔰㘸敥㕣昲㙣慣㌱㤷ㅡ捥㘵㝡㥡戹ㄴ敢㙡捥㘵〶搸敡㜸昴ㄵ捦〸戳㠶㘶㑥㐰昵〱ㄵ捦㔸㘷㜸㠶愶㘷挸㈷搳ㅡ㑦㈷㌸〱㥤㠸搰ㄱ㔰㌸㐱〱㐵攱〸㥤攸ㄴ晡㍡㠵㐲扢愰晡愱㈰㑥㜰㡢改〴戳㈰㐰㔷㠳〴㐳晤〱㄰愱昲㐱ㅣ㜷〲㑤㈷〸つ㜰㤸つㄸ㐶㕥㕤愸ㅢ搸㔵㝣㝥㄰㤸愲搹㍣㌴挵㌵㍢〹慤愲搹㉡㔳戳昸㘷敥ち㑦捤㑥㜶挶㘹㠲㈸㘸㌶〴㜵ㅥ愱愱㑥攱ㄴ愷㌰捣㉥愸ㄱ㈸㠸㘶换㑤捤ㄶ㜰㝡ぢ㐱㠲愱ㄲ〰㔰昰㍥㥢㐷㍡㑣㍥㕤㈵慦㐹搴㑢搹㔵㝣昹㌴㝢㡣搰㈸愷㌰摡㈹㡣㜱ち愵㈸㌴搷㝦㑥户戱㠶晦昰㈱愶挰㔵ㄸ搱挳㤷昱扥戴㈵㥣搵搵㘰慢㜱攸㉢㔶㕥挱ㅡ㥡㌹〱㌵ㅥ㔴慣ㅣ㌳慤ㅣ昷㥦㜹㥥㔶㥥㠰㑥㄰攲搳搷㠲挲捡ㄳ㈹ち㐷㘸㤲㔳㤸散ㄴ捡散㠲㥡㡡㠲㔸戹挱戴昲昵㄰愰㙦〰〹㠶ㄸ㐶ㄶ愱㕥晥㜳戶挳扣ㄴ挳挸㑢ㅣ昵㉤散㉡晥㜳㉥㤸愲搹ㅡ㌴挵㌵㥢㠶㔶搱慣挲搴㉣敥㍦㘱㑦捤㝥改㡣戳ㅥ愲愰搹㜴搴㜹㠴捡㥤挲っ愷㄰戶ぢ慡ㄲ〵搱慣摣搴散㜶㑥敦づ㤰㘰㈸〲〰ち摥晥㔳攵㌰㤷ㄳ㜱㌵挹㘶㜶ㄵ晦㤹㘵㡦ㄱ慡㜶ち㌵㑥㘱戶㔳㘰㝣户戹晥㔳㙢㘳つ晦攱昳㐰㠱㠷㌱愲㠷晦㈰散挳愷㠷昴㌶戰㔵㍤晡㡡㤵ㅦ㘱つ捤㥣㠰㥡ぢ㉡㔶ㅥ㘳㕡㌹敥㍦愳㍣慤㍣て㥤㈰挴愷晦ぢㄴ㔶㡥㔲ㄴ㡥㔰捣㈹㌴㍡㠵㈶扢愰ㄶ愲㈰㔶ㅥ㘹㕡昹㜱〸搰㑦㠰〴㐳㡢〰㄰愱㕥晥戳搸㘱昲搱㈰㜹㥤愵摥挹慥㘲攵昳敤㌱㐲㑢㥣挲〵㑥攱㐲愷戰ㄴ㠵收㕡昹㈲ㅢ㙢㔸㜹ㅤ㠶つ扣㡡ㄱ扤慣㕣愸昹扣㡥㝥つ散搰挵捥㠰㤷㌸㠵㑢㥤挲㘵㑥㘱ㄹち捤㥤换攵㌶搶㤸换㐶捥攵㕤敦戹㈰㔸㜵〷攷昲ㅥ搸敡㑡昴㤵ㄵ㝦㥦㌵㌴愳㡥っ㌶愸慣㜸て㜳挵攳攷㔵㌷捦ㄵ㘷㠸ㄷ㐲戰愷〷ㄴ㉢扥㠲愲㜰㠴ㄸ搲㤵挲㉡愷㜰㡤㕤㔰搷愳㈰㉢㝥㤴扤攲晣㘲愹晦〶〱㝡て㐸㌰㜴〳〰㈲搴敢㕢搶㡤づ㜳㌳㝢摤㐳昲㌱扢捡ㄵ攳搷㘰㡡㘶晢搰ㄴ搷散㘶戴㡡㘶ㅤ㑣捤攲扥ㅣ昲搴㙣戵㌳捥攷㄰〵捤㙥㐱㥤㐷攸㔶愷戰挶㈹慣戵ぢ㙡㍤ち愲㔹㍢㕢㌳戹换晢㤲搳晢㈷㐸㌰戴〱〰ㄴ㔲扦㔰㔹㥦愵户㍢㑣㍥晥㈲㉦晦搴摦戱慢㘸戶ㄱ㑣搱散〷㌴挵㌵摢㠴㔶搱㉣换㔳㌳㥦愷㘶㜷㌹攳㈸扦㘸昶ㅢ搴㜹㠴敥㜶ち㥢㥤〲攳㥦㍣搴ㄶㄴ㐴戳ㅦ扦㌵扥昳㘷㐳㠰捥〱〹㠶敥〷㈰慤㘶て㌸㑣㍥搷㈲敦ㄹ搵慤搹㔵㌴㝢㄰㑣搱慣㉤㥡攲㥡㍤㡣㔶搱散ぢっ攸扥㝦摤㡦㔶昷摤捣㙦㥤㜱づ㠱㈸慣搹㌶搴㜹㠴ㄸ慣㤴挲㜶愷戰挳㉥愸挷㔰㄰捤㍥㌵㌵敢挸改㜵〲㐱捣〸〰搱捣换ㅢ㥦㜰㤸㝣㘰㐵㍦㐵搲㠵㕤攵晡昳愴挳散㉡搳昱㌳挲㜶㜲晡㜷㍡ㅡ戱愸摥愹慦挳㍣つ慦户㕣挴昳㈴ㅢㅢ㜵慤敤慤㌹㔹㈷戵㑣ㄶ㐳㐷摣摤捥㕦晦㕦愱昵扦㈱㠷敢㤵〸㘲㔲攲搱昸搵㐷㐳攱昶㍢愱㙥〰㌵晥ㅡ㐷晣㘵㔱愷㕡㡤戹昶晦㈱晢晦㑥愷戶㝦捥改昹㑢搵晤晡攱晥摤㑢㙦晢㝣昳挹扤搶摥晦㤳晤晦搲㤷㕦攲昱挹戰㘷扥捡㥢㜶捤搳晢㠶㙤ㄹ晤㤷挵㥤戶㝣㌶㑣㌱摥搶ぢ㜲攵〵㔱晡㙤㤶挴挹摥㠷㥡敦攲ㄵ㐴慥㔷搰扤㘷㌳㔲㕦㐱愷摥㐹㤲戴㌷㉥改敤㜴㤲摥戲ㄹ慥㜷㑣敤㐹㈳改㡤㜴㤲㕥户ㄹ愹慦㙥ち㝤〰㐹攲㡡㈷㡡㐳愹㡦㔰愷㔳愹摦愳〷㔷㔲㡣㕦㐸攳㌳戴搴㌲攳㝦攲昴㍣㘸攳㝦㠹㥥㕥挶晦敦㜴㡡扥㘸㌳㔲㕦搱ㄴ晡ち㤲㐴搱㠱㤶愲摦愰㉥㡡扥㘰㉡㍡㤸㡡㝥攷㑣ㄷ㉢㘴ㅣ捤昰戲敦㥤㥥改ㄴ愵戸昳㕦㥦㍦ㅣ晦㍤㔰㝤敡〲晥敦晢㘶摤㠲攱㡡㈱㉡㉦㐵㥦㐹愷攸搳㌶挳昵㉡㈶挶㤶ㄲ㤲ㄲ㕥昶㐴㍡㐹㡦摢っ搷ㅢ㡥ㄸㄹ昲㤲戴㈳㥤愴敤㌶㈳昵挵㐱㈱㐶㤵昰㠳愷㙢㘱摦戶搹㡡愱㈱㌱晥㌶昴㠸㝢搹㔸㌰摢㌳攸搳㌲㉦㘳愴㐸㝡愶㌳㝥㈷㌹愷㍦ㅤ㔶㈵挷愷㠹㔳㥣搱愲㠴愲㠹㔳㝣㙢㍡㐵ㅦ戰ㄹ愹㉦〸ち㌱挸㠴ㅦ㙣慤戱ㄴ㘵愴㐸ㄴ摤㘲㉡㕡㐶㐵ㄹ〳㙡㤹愲っㅣ㘵㔴㌴敤戵㡣挱㈳㉦㐵敦㑥愷攸㙦㙣㐶敡㡢㠰㐲㡣㌹攱〷㝦搸挱㔲㤴㌱㈲㔱㜴㤳愹攸㜹㔴㤴搱㥦㤶㈹捡㤰㔱㐶㐵搳慥㈸㘳㐴㕥㡡㙥㐸愷攸㝡㥢攱㝡攱て㠳㍢〹㐹㠹搳㘹㑤㍡㐹户摡っ搷㝢㜴㘶愴㤱㜴㔳㍡㐹扦戶ㄹ愹慦愷〹㌱慣㠳ㅦ㥦㥥㘳ㄹ㥦戱ㄹ㌱晥㡤攸ㄱ㍦㥤敡㘸㝣㐶㕤㕡㘶㝣㠶㙡㕡㘶㝣㠶㙢ㄲ㈶㑢㥣㑥搷愴㔳㜴㤵捤㐸㝤つ㑤㠸㔱ㅥ晣㘰㍢㡦愵㈸㐳㌵愲攸ち㔳搱㈶㉡捡㈰㑣换ㄴ㘵攴㈶愳愲㘹㑦㈷㐶㙦扣ㄴ扤㈲㥤愲㤷摢っ搷敢㘶ㄸ㜶㐹㐸㑡㜸搹㈵改㈴㕤㙣㌳㔲摦攲ㄲ㘲挸〶㍦搸㈸㘴㤹㡣㜱ㄷ㌱搹㔲昴㠸晢挶㈵㌴ㄹ㈳㉡㉤㌳ㄹ挳㌰ㄹ㑤㤶昶挴㘴㈸㈶愱㘸挲㌷ㄶ愷㔳㜴㤱捤㐸㝤㕢㑢㠸ㄱㅣ晣攰㌹㜵㑢搱昵愸㠸愲ぢ㑣㐵㤷㔳㔱〶㔸㕡愶㈸愳㌲ㄹㄵ㑤敢ㅢ㡣捣㜸㈹ㅡ㑤愷攸㍣㥢攱㝡㉢ぢ㐳㉡〹㐹〹摦愸㑢㈷愹搶㘶愴扥散㈴挴㜰っ㝥㝣晡㔷㤶挹ㄸ㔳ㄱ㤳捤㐶㡦戸㙦摣㐴㤳㌱㕡搲㌲㤳㌱挴㤲搱㘴㘹㝤㠳㘱㤶㠴愲〹摦㠸愴㔳戴搲㘶戸㕥㙡挲昸㐸㐲㔲挲㘴㌳搲㐹㉡户ㄹ慥㜷㠵㌰扡攱㈵改扣㜴㤲捥戵ㄹ愹慦攰〸㌱㌲㠲ㅦ晣㜱ㄱ搸ㄷ摦㠱ㄸ摥㄰攳㥦㡤ㅥ㜱攳摦つ㘶㝢〶㉥㕡㘶㝣㐶㍢㌲ㅡㅦㄳ昰晥〲捡㠸㐷㐲搱㠴昱换搲㈹㍡搹㘶愴扥㙡㈳挴㐰〹㝥㝣晡㝥㑢㔱㐶㍢㐴搱㠹愶愲㕢愹㈸攳ㄸ㉤㔳㤴挱㡦㡣㡡愶昵㌲〶㐰扣ㄴㅤ㥢㑥搱搳㙤㐶敡㉢㌵㐲㡣㥢攰〷ㅢ㤷㉣㐵ㄵ晥ㄳ㐵挷㤸㡡敥愰愲っ㙢戴㑣㔱挶㐲㕡愶㈸攳㈱扤㌸扤户㐸ㄲ㉢㕡㤲㑥搱ㄱ㌶㈳昵搵ㄹ㈱㠶㔱㐴搱㈷㔱㠰敢㌲ㄶ㈲㡡㥥㙡㉡晡㍢戴戶㘷㤴愳㘵㡡㌲㌴搲㌲㐵ㄹㅥ改攵愱攸挹改ㄴ㍤挹㘶戸㕥㤱挱愸捡㠱㕥㤱㘱晣攵㤴昶ㄸ搴㕦挵扤㕥慤慢慣㘶〶㐲戰摢慢愶戶㔶㌶㑡戵挱㈳敤㔱晣敤㤲㜱㜸㜱〳ㅥ㘴挷㕦㥢戴昷晤攰㠵づ㝣㐲搸㜹㘸㕡㑢㑤㌶攰㔴㑤㠸攲㈹敡㔶㔵愵㌱散搴愹捣挵摦㕥㘸㙣挴㕦愸晣㑦㜸摥ㅤ㕢搷㜲ㄸ㌰㐲挸㠸㝦敦㈴换㜳搷搸㑥戰㌳扣㡡㈰㘱て攷㑦㤲㘴昱㐹昸㤶扤㝢㈳昰㍣搶慢扤昳愷昰散攷㔶㜳搴㈰㉣慦ㄵ挹扢挸㈷摢㙦昰ㄸ㌶昶扥〰ㅢ㜸ㄱ㠴㝦㑤㐰愲㠲㈰㐱晤摦㘸㤱㕤㤷㐲㝣㝥挶㤹㔲ㄵ攳ㅥ扥㔱搴㍣攵㡦㡡戴㙥扤㤳搶戰て挵㄰ち㍤㈸昰㌲㠸㝢㕡㐵㥥搳㝡ㄵ㔸捤㘹㈵愶昴ㅡ㥢戸ㄱ搴㥡㤲㉡㐴㥤搳㜲づ挵㄰㠶っ昴〶ち㙤慤〷㜷攳摡昷昱ㅣ收て㐰愶っ昳ㄶ㥢㡣㘱ㄸ晢㐸ㅡ㠶㌷敢㌲捣㍢㈸戸昵㌹搶㜳愰晦愱搴㘴㝤摥㘷㤳㌱㄰敦昳㤳〶㥡㠴〶ㄹ攸捦㈸戸〷敡收㌹搰㕦㈸㌵㜹愰扦戱挹ㄸ㠸昷搹㐹〳昱㘶㔵〶晡〰〵昷㐰㐷㜸づ昴㈱戰㠱扤㈰挹㡥昳ㄱ㕡捣挱㜸慦㥢㌴ㄸ㙦捥㘴戰㡦㔱㜰て搶挹㜳戰㝤㤴捡挱ㄲ敥昰ㄹ㥢っ慤敡㔰㑦ㅡ㠸㌷㐷㌲搰攷㈸戸〷㙡攷㌹搰㤷㤴㥡㙣扥慦搸㘴っ挴晢慡愴㠱㜸㑢㈱〳晤ぢ〵昷㐰戹㥥〳㝤㐳愹挹ㅡ㝤挷㈶㘳㈰摥㡤㈴つ挴慦昴㌲搰て㈸戸〷捡昲ㅣ攸㈷㑡㑤搶㠸㝦搱搴ㅣ㘸㜹敡㐰晣㈲㉣〳㘵〳改ㅥ攸晢㙦扣慥㈴㝥㑡㑤搶愸㔵捡㐰㌷愵づ挴㉦㝤㌲㄰晦㤶㜶敡㈹晢戵攷㌰慤㈹㌳㔹㥦戶㈹挳昰摢㘲㤲攱昸㤵㑢㠶㘹て愴㕢㥦晤㥥〳ㅤ㐲愹挹晡㜴㑣ㄹ㘸㙢敡㐰㡦㌸〳ㅤ敡㌹搰㍦㍣〷晡㠵㝢愰挳㔳〶摡㤱㍡搰㤳捥㐰㕤㍣〷摡攳㌹㔰㔷㑡㑤㌶摤搱㈹〳昱摢㡡㘹㍡㍦㍦ㅦ㥡晤挱挵㈴㐵㐷㝣挴摢㝦㙦㝤〴摥㐸搳扢㤶㝦㙤摤敢〵㈷挹㉦〰敡㡥㠹㈸㝥敡㔰㠶敥㠱ㅡ㍦㔹昸慢昸㔹挰㘹攸㘳㠸㜹捤挱昴㌴㌱扣㤰ぢ愶ㄷ㌱扣㠶㡢㥣㘳㑤っ慦挱㠲㌹㡥㤸昷ㅤ㑣㥥㠹攱攵㔳㌰昹挴昰捡㈹㜲㡥㌷㌱扣昲〹愶㌷㌱ㅦ㌹㤸㍥㈶㠶ㄷ㉣挱㥣㐰っ慦㔵㈲愷挰挴昰㕡㈳㤸ㄳ㠹攱㘵㐶㌰㝤㑤っ㉦ㄳ㠲㈹㈴㠶㔷〸挱ㄴ㤹ㄸ㥥攱㠲㈹㈶㠶㈷户㘰晡㤹ㄸ㥥㥣㠲改㑦㌶捦㑢挱っ㌰㌱㍣戳〴㌳㤰㙣㥥㔴㠲ㄹ㘴㘲㜸㔲〸㘶㌰搹㍣ㅦ〴㜳㤲㠹愱㍦ぢ收㘴戲改捡㠲ㄹ㘲㘲攸㡡㠲ㄹ㑡㌶扤㔰㌰愷㤸ㄸ㜱〹㝡挳㌰戴㍡㐷㠸慥㈱摦扡㑦㐵㐱て〷㘹㥢愵挴㌳㕣㔰㝡㠸㐰㑢〸ㅤ㘹㐱挵㐱㕣㔰㍡㡡㐰㐷ㄱ㍡摡㠲㡡㥦戸愰昴ㄷ㠱㤶ㄲ㝡扡〵ㄵ㜷㜱㐱改㌶〲ㅤ㐷攸ㄹㄶ㔴扣㠶搰昱愸㍢㐷㠸摥㈳搰〹㠴㑥戴愰攲㍣㉥㈸㥤㐸愰㤳〹㉤戳愰攲㐳㠴㈶ㄹ㡢扥㈴搰㌳〹㥤㙡㐱挵㤵㕣㔲改㔲〲㍤㥢搰㜳㉣愸㜸㤴㑢㉡㍤㑢愰攷ㄱ㍡捤㠲㡡㘳戹愴搲挱〴㍡㥤搰㜲ぢ㉡晥攵㤲㑡㍦ㄳ㘸㤸搰㤹ㄶ㔴摣捣㈵㤵敥㈶搰㑡㐲㈳ㄶ㔴扣捤〵愵搷〹㜴ㄶ愱搵ㄶ㔴㥣捥㌵〱㍡㥦㐰㘷ㄳ㍡㐷愰㈱挷㥣㡡敥㈶㜷㜷㌷攲摡捡挰挴〸〸挸挵㙢㜲攸㠲挲戸挱㘶昰㌵㜶扡ㅥ慤㡡㝥㈷慣敢㔲晡搰ㄷ㠵㜱慤搹㘷ㅥ晢搰〱㠵戵㉡愵て㥤㔲ㄸ㉢捤㍥㡤散㐳㑦ㄴ搶搵㈹㝤攸㥤挲㔸㙥昶㔹挰㍥㜴㐹㘱㕤㤹搲㠷㙥㉡㡣㉢捣㍥㡢搱ㅡ㜲㍣㔶搱㐹〵戳㉣愵㌳ㅤ㔷ㄸ㤷㤹㥤㉦㐰慢愲户ち敢㤲㤴㍥昴㘰㘱㕣㙣昶戹㠸㝤攸戶挲㕡㥡搲㠷慥㉣㡣ぢ捤㍥㤷戲て晤㔷㔸㑢㔲晡搰愷㠵㜱扥搹攷㜲昶愱㈳ぢ㙢㔱㑡ㅦ㍡户㌰ㄶ㥡㝤慥㘲ㅦ㝡戴戰收愷昴愱㤷ぢ愳挹散戳㠲㝤攸摡挲㡡愵昴愱扢ぢ㈳㙡昶戹㠶㝤攸攳挲㥡㥢搲㠷㝥㉦㡣〶戳捦昵散㐳㘷ㄷ㔶㕤㑡ㅦ㥥〰挲愸㌵晢晣㡡㝤攸昵挲㥡㥤搲㠷㘷㠲㌰㙡捣㍥㌷戳て扤㕣㉥攳慢㔹愳晦㑡敤ㄶ搶攸㤹㔲扢㤵㌵晡㥣搴搶戰㐶㙦㤲摡㕡搶攸ㅥ㔲㕢挷ㅡㄷ㕥㙡户戱挶㈵㤵摡㝡搶戸㔸㔲摢挰ㅡ㤷㐱㙡户戳㐶〳㑢敤づ搶㘸㍡愹㙤㘴㡤㐶㤱摡㥤慣㔱㕤愹㙤㘲㡤㡡㐸敤㉥搶㐴㤱搴㑢㠳ㄲ㠵㕣慤愲㤸慢㔵ㄴ㜴戵㡡愲慥㔶㔱㤸慤捥㤹㠵戲㑦㠹攲慥㔶㌱〰㕢㥤㑢㤲㘰挵㄰㉥慣ㄸ挴㠵ㄵ挳戸戰㘲㈰ㄷ㔶っ攵挲㡡挱㕣慤㘲戸㔴〹慤晦て㈹扡㤴摢</t>
    <phoneticPr fontId="6" type="noConversion"/>
  </si>
  <si>
    <t>CB_Block_7.0.0.0:1</t>
    <phoneticPr fontId="6" type="noConversion"/>
  </si>
  <si>
    <t>㜸〱敤㝤〹㝣㔴㐵戶㝥㔷㈷㝤搳㤵㠵戴㠰㠸慣ㅤ㐵〱挱〸㘱ㄱㄷ㠴㈴慣ㅡㄶㄳ挰㙤㈴㌶挹㙤㠸㜴搲搸摤〱攲〶慥愳攲愰㠳晢戸㠰戸㍣ㄵㄵ㔷㐴㐷昴㌹㙥攳㌲捥戸愰㡥扥㜱搴ㄹ㘴搴搱㜱㌶昷㤱昷㝤㜵敢愶㙦昷扤摤㐶㠶昷晦昳㝥扦㜷攱㥥慥慡昳搵愹㍡㔵㜵敢㔶㥤慡㕢昱〹㥦捦户〳ㄷ㝦㜹ㄵ搲搱慦愱㈳㤹㌲㕢㉢㙢攳戱㤸搹㤴㙡㠹户㈵㉢慢ㄳ㠹㐸㐷㕤㑢㌲㔵〰㠰搱搸〲㝥㌲搰㤸㙣㌹搵っ㌶㉥㌵ㄳ㐹㠰〲㍥㕦㌰㈸晤攰敦慤敦㤰敤㤱㡣㈵ぢ㐹㠰昲㐹㠳愴㠸㈴㐸㈲㐹㡡㐹㑡㐸㑡㐹捡㐸扡㤱㤴㤳㠴㐸昶㈰改㑥搲㠳愴㈷挹㥥㈴扤㐸昶㈲改㑤挲昴㘵ㅦ㤲扥㈰愵晤㐰收搴搶捣㕡㜰㌲戴㘹㐸挵ㄳ收昰昰㍣㉢捦攳㐷㡥慣ㅣ㔹㌹㝡㔴搵愸捡ㄱ挳挳戵敤戱㔴㝢挲ㅣ摦㘶戶愷ㄲ㤱搸昰昰散昶〵戱㤶愶愳捣㡥㌹昱挵㘶摢㜸㜳挱㠸㔱ぢ㈲愳挷㡤ㅣ㍤㘶㑣昴㤰㐳挶㤵昶㠷攴㤹戵㌵戳ㄳ㘶㌴戹慢㘴づ愰捣㔹戵㌵㤵㌳捤搴慥㤲㌹㄰㌲㈱㜲㔲扣㌵搲搲戶㡢㠴〶㔸愷㈳㈷㤹㑤㉤慣㝣搳㑣戴戴㉤慣㐴戶㌳ちㅡ扥㠳㉢㠱㤹ㄷ㐹搴㥡戱㔸扤ㄹ㘵㠵㜷㙢㥤㥢㌴㙢摢㤳愹㜸敢捣㐸慢㔹摡捡〲㌴ㄳ㘶㕢㤳㤹散搶㍡㜹㜹㤳ㄹ搳攸㘴戰ㄵ㔱〹㉡愴愳扣搵慡挴改捤㘶㕢慡㈵搵㔱㐶㐱昵㤱戶㠵㈶㈱㠱搶愹敤㉤捤扥挲㐲㔱㔸攸㉢㄰晢㜹攵㑤㔵㤵捥㤱㜲戳ち扢愴㐵㐶戶搸愴昶捤㤲捦㍡㥢戵㈴㜵㤴㤹㘸㌳㘳㍡〹㔶收戰㉣㥣㉡㈳慢㉡㍡ぢ换㔶㠸ㄵ㈵㑡昴昳㐷㙤㤸㤰㤰㘱㔰㔹〱㘲散〳搲昷㑦㥢捥晢㜰晤昵ㅦ㕣扥㘹晢戵ㄷ㙤扢攰晣て捦晢挹昶搵㍦づて愹慦慡ㅡ㉡昷㈵㜴㄰㠸㈸㝣ㅢて戶㔳ㄶㅦ㉥㝦㘳挴摦戸挰摦搸攴㙦㙣昶㌷㥡晥挶愸扦㜱愱扦㜱㤱扦戱挵摦㜸戲扦㜱㌱㌰昶ㄵ㉣㉡昲敢敢㠸ㄷㅦ㥣㝦攱㤱㘷ㅤ㜵昵挱㜳㝦㜶搴㠴愹攷〸㍥换㙣〰㐲敥て㉡〷㠳ㄸ㐳㐰㠲搵ぢ挳㐳ㅡ慡㐶つ㤵㐳ㄹ㝥〰㠸㄰㕢㤱ㄱ㘶收昰慦攷㝦昴捥愲㑦㡥摡㌴敦㠰攷㉦㕡昶挶搱㠲㥤㠱㈵㘵㌸搱〷㠲ㄸ㤵㈰㤶㤴㔱㤰㜲㄰挳㐷㠰〸昱㙢㉤㘵㝥晤挴愷㝢㝤㍥戲收戶晥挷㠷慦㍤愰晡㔶挱摥挴㤲㔲㐵昴㈸㄰㘳㌴㠸捥换攸愱㜲っ挳挷㠲〸昱㥣㤶昲捥晢搱扦㜷㥣晥摡挴㙢づ㝢扤㘱㙥敦挳㈶ち㜶㐷㤶㤴㜱㐴ㅦ〲㘲ㅣち愲昳㌲㘲愸㍣㡣攱㠷㠳〸昱愴㤶昲昰〹㜷户〶㘶晤攷昴㔵戳ㅦ㍢㙢敢扤扦扢㉢挰收㍤捡慢挲ㅤ扤㡦㝡㈸愶愰ㅢ㙡㡡㈴㔳扡愱㌳昵㕤晢ㅣ攸挷㘰戰㔷㘶慣愷㘰㑡愲愹㜶㔱㈴㤱晡㌷㥦㠳㜰㔶ち㝣づㅡ㕡㕡昵㜳㠰㐴㜶挹㐳㈰㡦㘰改㑦〰㌱㈶㠲ㄴ捣ㄹ㌵㔶㔶㌳愸〶㐴㠸㉤扡㐲㔶て摦搰攳晤㔷攷㑦㝤散㠲㡤㡦晣搷㍤㈷㍤㈸昸㙥戱慡㜵ㄲ搱㤳㐱㡣㈹㈰扡㕡挷づ㤵㔳ㄹ㍥つ㐴㠸㠷戴㤴㥢慡扥㜹愳㘷摦㍦㑣扢愷攸㤸昶㙢㥦晡㔵愱攰换挹㤲㜲㈴搱㐷㠱ㄸ㜵㈰戹ㅦ㐵戴摤ㄹ㠴捥〴ㄱ攲㕥㉤㜸攱〷捤攱㈷㙥散㕢戳挵户晥㤴㤹敢㥥㝦㑢昰㤹戴〴捦㈶晡㘸㄰愳ㅥ㐴㘷㙦攴㔰搹挰昰㌹㈰㐲㙣搰㔲㐶㥣昸昹㤱㍢摥扣愲敥㈷㈳ㄶ㙣㍦昱㤳㘱戳〴摦㤸㤶㤴㜹㐴ㅦ〳㘲ㅣぢ愲愵攰〹㌸㡥攱挷㠳〸㜱㡢㤶昲搲攴ㄵ捦慤晥挳攵㜵㜷㥦戶㜵敡挶晥㌳戶ぢ扥㜲㉤㈹㍦㈲晡㐴㄰㘳㍥㐸㑥㈵㐷愱昴ㅡ〹㍤〹㐴㠸戵㕡昰摤敢挶扥㜵㝤搵戴挹㙢㍥扥昵挳㕢ㅢ捡扥ち昰㌵㍥㈶慢㤵㜸扥㈹慡㤳挹昶搶㈵ㅣ㜱㌸摥ㄶ戲㜵㔲㌲㌵㍢㤲㘸㑤敥摡〷〴㙦〹昵愲挸昳㠴㔴㈷㕢晦攷㥦㄰㈴戲㑢㥥㄰㘳〱㡡㜹㘸㡤㤹㡡捣㥥㕣㍦㘷昸㡣㤶戶昱㈳㉡てㄹ㍤扣慥㘵戱ㄹ㙢㌱㤳㈹㝡挷っ㥦ㄱ㔹㑥挷㈱戲〹㜰搹っ㘲㤸㈰〵搳㐷㔵挹㈸㠳ㄶ㠲〸㜱戵慥捣戳㙦ㅥ昰㤳㐷㝥㌵戸㜶搵㠶ぢ晢捤㍥㜲敢㉢㠲挳㌱慢㤵戴㄰㝤㌲㠸挱户㠶搵搶昸ち㡡㌱扣ㄵ㐴㠸㌵㕡㑡户㑦㑥㜸攳搶㑤换㙡捥晤㝣昲捡昵㤷㥦㜶㤲攰㜸㡥捤挲㠸㠳晣㠰㑣㉦〱㕣㥥挲㠸〹㄰㘴㝡慣㑣㌲㈸〵㈲挴㉡㥤摣㘵愳㌷扣昶攱ㄵ㝢搷㕤㍡㜲摣挸昵㘷㥣㔵㉣㌸㜲戴㌲扤㤴攸㘵㈰挶㜲㄰㥤㘹戴攳づ㠶㥦ち㈲挴㜹㕡捡昸敢㜷晣收搵昷捥㥣戴昱攵搱㌳慢ㄷ慣ㄲ㠲㐳㑦㑢捡改㐴㥦〱㘲㥣〹愲愵㡣ㄹ㉡㔷㌰㝣㈵㠸㄰㉢戴㤴㉦㥦扥㜴摢〳戳愷㑤㜹㜴昵挲㝥攷捣扦昷㜲挱戱慢㈵攵㙣愲捦〱㌱捥〵搱て㉢ち昰㍣㠶㥦て㈲㐴㠷㤶㔲ㄱ㍤晡慤㡦ㅥ戸愸晡搶〵昱昷㝤摦㥣搲㉥㌸昸戵愴㕣㐰昴㠵㈰挶㐵㈰㍡㉦㠷っ㤵慢ㄸ㝥㌱㠸㄰㐹㉤㈵㝣昴㕢晢㤴㍤㝣㔸敤㙤㜷敤㍦晤晣搳晡㕤㈳㌸㝡㔶搵戰ㅡ㡥ㅦ㔰つ㤷㔰昶愵㈰挶㑦㐱㔰つ㘳攴ㅡ〶㕤〶㈲㐴㑣㈷昷挱㈵〵扤て晡换ㅦ㈷慤摣戴晡㤶戱㤷㍥昵愴攰㌸摤捡昴ㄵ㐴㕦〹㘲㕣〵愲㌳㍤㙥愸扣㥡攱搷㠰〸ㄱ搵㔲慥昵慦扤昴㤳㡤敦㑤摡戸昹改㘱〷敦㌱收㜳挱㠱扥捡昴戵㜰晣㠰㑣㕦㐷搹搷㠳ㄸ㌷㠰ㄴ㑣慦㍡㐴慥㘵搰㍡㄰㈱ㅡ㜵㜲扤敢搷㜷慣㕡晤㕣昵㝤ㄷ昵昸㔳挷㤸摢㥢㐴㙦㠲〹㤱敢㐱攵㑤㈰挶捤㈰扡扥㔰敢户㌰晣㔶㄰㈱㡥戳愵摣昵挸㐷戳㝡敤㌹改㠱ㄱ㝦摤摥昷愱㤷㝡㠹扤挱戶愴摣㐶昴敤㈰挶ㅤ㈰戹㍢㔷㡣㌸㌶㄰㝡㈷㠸㄰つ㕡昰ㄳ㘳ㄳ愵慦ㅦ扢扡㙥㘳搵㝦㝣摡晣㠷㔳晥㈱㌸捦戱〴摦㑤昴㐶㄰攳ㅥ㤰摣㠲㤱攳㝢〹扤て㐴㠸ㄹ㕡昰收㙦收㉥㍣㝢摦㥢愷㕣攲敢㌸晣晡慤㘷㝥㈶㌸㜷戲〴㍦㐰昴㠳㈰挶㈶㄰㕤㔹〷て㤵て㌱㝣㌳㠸㄰㔳戵㤴㙦扦㌸愸攴㤷ㅢ㘶捥摡昲搹戰攷晢扦㔹昷㔸㈰っ㜶搷㐶攲〶㤰攱摡㐵昱愴搹愶㐶㈴挳㕡㘷户㌴㉤㌶ㄳつ㈶㘷愱㘶㜳㐳㉡㤲㌲昷㈴㑢㑦ㄵ㠶捤㙡㐳敦㡣挱㝦昳㍥捥搰攸攴攵㈹戳慤搹㙣㥥㥤㠸㉦㌱ㄳ愹㡥㌹㤱〵㌱戳㔷〶愴ㅡ搳摡愵㈶ㄸ㝢㘷〴㑦㠹㌷戵㈷㙢攳㙤愹㐴㍣㤶挹愹㙥㕥ㅡ挱昴愴㜹㐶扣搹昴ㄵㄴ〸攱昳昷搰挳昴挹㑢㌱ㄹ㤹ㄶ㘹㙢㡥㤹㠹扣㔳㘷挱戹㠶㔱㡣换ㄷ攰㘰晥㠷㑦㍢晣㠸㈵搵㉣〷㜳搲㘴愰ㄵ㠳挸㘴㐱㠱㔷愲搳㈲挹㐵㈹敡㥤㥦㐹㜹㡦㤰晣ㅣ㈴戰㉦㐸㔷㘶㌵㙣换㈲㈲ㄶ㠸㈶搱㉣捣愲㔶捣㝡㘶㉣㑣〴搴㘴㉥搰㍡挹㑣㌶㐹捥搶愶愳ㄲ㤶ㅢ㜰挵摡㌱挷㘳戱㥡换㔳㤳㈲愹㐸㔱㉢㕥攷㈸戴㙥㠸〸摣㌰㉤愰搴昶慡㐹愱敤愱戸㤰敤戱愵㤶愵〳㈰扣㠷敤㜳愴搱㈹摢㑡㑡慡㜴㈸搸㜲㔱㙡㤹ち戳㐵ㄶ㙢ㅦ攴㠵㤴搳㈱慣㐴〵㔸㤲愰㍢敤㈴㌰㤴ㄴ㘰〰愱㝥㉣㙡昰捡㕦㝣挸㈷ち㡡㙦晢愰㤱户㘲〶㘵㡤㤶搴摣戲㘹挱摣㔴㑢㉣㔹㠹捣㑣㑤挴摢㤷㔰捥晦敢昴㜶㔵扥㤹昷捣敢㌳㡥敤㜱搹扦㤶捦攷㝢昷昱㘲戹て㍣挶ㄶ㠶愰㥢搹㘱㜳攴㘳㜰ㄵ㕢㕣㐹慥㥢愹㘲收攰〵〶㈱捡て㤹㥣〷㠰㉦㙤㥤搵戴㘰㑥挲㔴〶㠷愰昲㜴㉣㌱换㕡㡦㠹㈷ㄶ㉦㠸挷ㄷ戳㠵㜵㔳扥攴㈲搳㑣㜱ち㕦愲㡤ㄶ㜴ぢ㈱ちち㌲收攴㡥戹晥㐰挸㌷㥥〶㈹晦攰挲㤵ㅦ㕣㜷攱戶㠷㙥昹攳㤶敢戶摦昳戸昱っ㌹㘸ㄲ愸㜹攳㔹戸㡢㘶搵㔵㉥㡦㈵㤷㡢㜱扡摢㝤㘹挸慤捦昵㐹㙣愸摤㕣㜱搱散㝦づ敢昱㈳㜱戰㘶戸㈶敥晢㈳㝡㤸攲㔴㍦㈴〶挳挹扥㐸㍥㑦昲〲㠸ㄸち挲㥥挰扥づ㌹收敥㉤㤱㝥㍦慤㠶㝦㘲攱攳㔷昰搷㜱戱㝡㠶挰敦㉥攴㤷㄰㡡摡挹挳捣挷ㄳ〷㈰㍡㙢㐸戲㐴㈴㑢㐰㔲㜵㌱㈴㤷捡㠳㌵挳㘵㘵ㄸ㡥㘸㘱摣㕡攵〳攱㔴㉡扦〵㠷㝣ㅢ㐴ㅣ〴攲㔴㜹㜴昰挱㘳户扦㝥㔹ㅥ㤵㉢ㄹ搷搵收摥㐱㈸㔴捥挳捣挷ㄳ㈳㄰摤㑢攵摥戹㔴摥㑢㌳㕣㈶㤱㉡㐸ち攳搶㉡㡦㠲㔳愹晣ㄱㅣ昲㘳㄰㐱㤳㠸㔳攵〳㝢晤敢敡㡦慦戸㌴㡦捡愳ㄹ搷愵昲愷〸㠵捡㜹㤸昹㜸㘲㉣愲㝢愹ㅣ捣愵㜲㤱㘶戸散㌷攳㈰㈹㡣㕢慢㝣〸㥣㑡攵慦攱㤰摦㠰㠸挳㐰㥣㉡慦㕡昸攰愸〹昷慢〶㥤愳㘱ㅦ捡戸㉥㤵扦㐳㈸㔴捥挳捣挷ㄳ戴㈰㜹愹晣攵㜷㤶㤵捣昵㉣㝦愱ㄹ搹挶愶搲㘲攱昳ㅤ慤㍢㤰㐹㠹挸㌲㔸㘰搳挶摤慡捡ㄱ晣昷晤㔶㙤ㄸ戵愳㘳愲〷㐷㐷㡥㙣ㅥ㌳㈲㌲㉡ㄲ㌸〲ㄹ捣㌳㈹捥㌰ㅢ㜱ㅡ㔲ㅡ㍤愶愵慤㌹扥㡣㐳愹㘴㘹㜴㑡㑢㉣㘵㈶㤴愷㍣㡡ㅦ换㐰慣晣㘵ㅣ㥢㈵㈲㑤㤶挹愹㘷戴ㄶ挳㌳㔸愴㔳ㅤ改㔹㜶扦㥡〸㙣挳㥤㘶愹㘱㕡㜶㑤扣扤慤㌹搹搷㥢愹㐶㠶㝤戲㜹㘹㈱慥㘸つ戰㔶㥢㐹㤵愵〱搹搱搴㜰愵㝡㜹㡢挵敥㥦挵㠶愹㍡扥㈰㌷㜷㑡挲㍣愵㤳敢捡㤱㌵敡㈴摦愵愵挵戲昲昵扦㘲㄰㕣愸㉥ㄸ摢㜱昹㠴㌵㈴ㅥ㤲㌵㙡㔱㌶ㅥ㔵捡㤵㘸㌴㡥㐶搲ㅦ慤㈶㍦搸搱㠸〸昶㝣㑤㜷㑡㠶挳搱挸㠸ㅦ㥡㌷㈷捥㐶㐸昴㠸扣㘸㡦㐶捡㐸扤㌳ㅦ扣捡㝡㑣㔲㌰ㄹ㠹㤹㝣㉡晤搹〳㌸㐷㔱愴摢攵昷攴㤴晡改愹づ㔷摥㠸捥㔳㘸㑡㙣㘷摢晢㥦〵晢㜷㜲昲㈳㑢㔰㌶戲㤴愴㡣愴ㅢ㐹㌹㐸攰㌳昴㜱㌹㑢戴㄰㥡㡢攵愲㈳戰慣愵㌹戵挸㔸㘴戶㉣㕣㤴㐲ㄸ搶ㅢ㠳㐱ㄶ㜷ㅤ摣扣㝦㡡㈱摡㌶㌵㐹摡㠳㤲扢㤳昴〰挱㡣㑢㜵攳㐶戱摣ㄳ㕥愳ㄷ㐸改㠷敢捦晤攰挱㔵摢敦戸㙡摢㈵㌷ㄵぢ挱攱㘷〵㙥戹ㄷ㤸戲㌷ㄱ㝢㠳捣㥣㘶挶㌰㡢摣㔵换㝢㠱㙡㈴昱扤ㄶ㜳ㅡ㥡㝡戵㌶㜴戴㌵㉤㑡挴摢戰挸捡㔹㔳㜵ㄳ㤶挷㤲㈲㘲戴搶挵㙢摢㔳㐶敢戴ㄶ晣㤴戶搶㥢㑢捣㐸慡ㄶㅤ㘴慡慣戵づ㑢ち慡〷㥢摥扣晣㠷㑦挸㜶攱㉣㠹㜵收ㄳ㈸挰〲㝢㤲㤴摤㜶慤挹㡣㉥摥捡㐹㜱慣戵㥡㙡㤹㤹挵㙥ㄸ愸摡㕤㌴㐷摡㔵㜲〶㔰㈵搹〷戹㕢晢搷㍢づ摢敦晡㡤㍢昴敦ち㡣㐹搴㈵㈷ㄲ戱〵㠴㕥晣愸㑢昶㐷㤴攲㝣㍣㔱〳㘰攷㤸挰搸㠷挵㠶ㅥ搳ㅡ昰晥㔷慥㜱挱摢㥡攱㕡昳㤸〴㘹㘱摣㝡㈸㌴ㄹ捥ち摣㜲㝦挸㤵㠳㐱挴㔴㜸㥤㐳愱ㅥ㌷ㅥ晥㜸晤㉦昳㡤昱愷㔰㠰㑢戳〳㈰っ㐳愱㍣捣㝣㍣㌱つ㐲㍢搵㜶㡣昱㕦捣愵昲ぢ㥡攱㕡愰㌹ㄲ㤲挲戸戵捡㐷挱㔹㠱㕢㡥㐵〶攵挱㈰㘲〶扣㑥㤵㍦㝥㘱搰ㅢ㤱て㍦攱㘳㡦换㙢搶挹ㅥ挵慤昲愱㄰〶㤵昳㌰昳昱挴㑣〸昵㔲昹搱㕣㉡晦㕣㌳㕣㑢㐷戳㈱㈹㡣㕢慢㝣㌴㥣ㄵ戸攵ㄴ㘴㔰㑥〵ㄱつ昰㍡㔵㝥㘶晤㡤㠳户扥㤱㙦㕡㔳㑦〱慥㕡㍥ㄲ挲愰㜲ㅥ㘶㍥㥥㤸〳愱㕥㉡摦㤹㑢攵つ㥡攱㕡攷㥡〷㐹㘱摣㕡攵㘳攰慣挰㉤攷㈱㠳昲ㄸ㄰㜱ㅣ扣㑥㤵て㝤㉥晡挸㕥㜷攵㥢搶ㅣ㑢〱㉥㤵㡦㠷㌰愸㥣㠷㤹㡦㈷㡥㠷㔰㉦㤵慦换愵昲戵㌶㈳㝢㔱㡥㑢㜱㘱摣㕡攵ㄳ攱慣挰㉤愳挸愰㕣〸㈲ㅡ攱㜵慡㝣攵晢㉢㙢扥㙢晡㜳㥥㠶㍤㥦〲㕣㉡㥦っ㘱㔰㌹て㌳ㅦ㑦㥣〴愱㕥㉡㕦㙣㙢㤶㙤愲㔸愵ㄹ慥攵挲㈶㐸捡㌳晦挸㔸㤴ぢ〱㥢㌱晦㜰㡤慣慤㘱攷晦捤ㅦ㜶㌳㈳㍡㘶つㄹ㜳㠷〳㜲㡦挱搵挸㌶㙢昶㤰㜳慣挸攱攰晦㡤扥戳㜷敤愹愵〷戹㤴摤挵㠵㜸散㌸摡挶㠳㤳㜹挹攵㘰换づ㤲㔳㐱ㅣ㘳收搳㉤慦㘸㐶㠴ち摣昲っ㠲捥〴〹㐴攱捤㍦㥣挵攳㕡づ㔰㈱㔷昱换戰㌸㄰㡤㘰㤷㥤ㅡ愲㡡挸晦捦ㄱ㉡摡㥦㠰〶昶昰㌴扦ㄲ挸㍢㐷㝦㐶昶扣㌲㜳慦ぢ㜶愲㌵㑦㌵摢收挰㈲㥣㈴㝣㔷つ㍣㜷㤵ㅣ收㐹慥㠰搲昶ㄵ㔸㠹㠶搰㜵㥤ㄸ戳㘸㈹㤷㜳ㅡㅢ㝤㐱㑡㘳㠸㌴㐹㕣慦㤳㜳挰㉢捥挷ㄳぢㄱ慦昳㡤㘱㕣〰㝣〱ㅡ㡢㌵攸㕤慡㕦づ㉥㘳㔸扢㘶戸昶㈵㜰㌷㐲ㄸ户㝥㔱㥥っ㘷〵㙥㜹㌱攴捡㥦㠰㠸ㄸ扣捥ㄷ攵㍢敦慥㍢戲昲昹㝣㠳摥挵ㄴ攰搲散㔲〸挳㡢㌲て㌳ㅦ㑦㜰㘷㐴愷摡㡥㐱㙦㌴㤷捡愶㘶戸㌶㔱㉣㠱㈴扥㉣攵㜵㔴慦〹㌰敦〷晢〶ㄶ挱㕡㤲㜵㉡敢㤶㑥㤸っ慦户扣攲ㄴ〸愹愰愰㥢〸扡ㄹ㐴㈴攱攵挳㉤㙦㠱捦扥挴昱㐸㠳㙤㠶㘱㌲㐱攲㉡㥤摢挱㉢捥挷ㄳ㥣扡愷ぢ㠰昵㙥搵昹㙣慤愷慢捥㘷㘹㠶㙢㕢挷㔲㐸ち攳搶㜵扥っ捥ち摣昲㍥捡扣ㅦ㐴㜴挰敢慣昳㌹昳攵㌳㜷㍣㤲㙦㍣戸㥣〲㕣㕡㙤㠲㌰搴㜹ㅥ㘶㍥㥥㌸ㄵ㐲搳㉡㍦挳㈴搴㘲挶挴㕣㉡㑦搰っ搷ㅥㄴ敥㍣〹攳搶㉡㥦〱㘷〵㙥昹ぢ㘴㔰㍥〹㈲㔶挰敢㔴昹晣㍤㐶㔷㌷摣扡愶ㅡ挱㌹捣摣㘷㔲㠰㑢攵㘷㈰っ㉡攷㘱收攳㠹㤵㄰敡愵昲㠸㕣㉡ㅦ愴ㄹ慥つ㌳㘷㐳㔲ㄸ户㔶昹ㅣ㌸㉢㜰换㔷㤰㐱昹㉡㠸㌸て㕥愷捡攱慡㘴摤ㄱ扦挸愷昲戹ㄴ攰㔲昹㜵〸㠳捡㜹㤸昹㜸攲㝣〸昵㔲㌹㥣㑢攵㠱㥡攱摡摤㜳〱㈴㠵㜱㙢㤵戹扢愷〲户㝣ㅦㄹ㤴㝦〰ㄱ慢攰㜵慡扣㙣敦扦㙥戸㜲㘱㍥㤵㉦愲〰㤷捡ㅦ㐰ㄸ㔴捥挳捣挷ㄳㄷ㐳愸㤷捡愱㕣㉡㤷㙢㠶㙢㉢ㄲ户ㄴ㌵㌱㡢㝦愳㝡㘵㠰㜹㜷㘶晦㘰ㄱ晣㤳攴㜳㤵㜵㑢㈷㜴㘶㕦㕡㕥㜱㈹㠴㔴㔰搰㔷〴㝤つ㈲搶挰慢㍡戳㙦攰戳㉦㔱㠸㌴㍡㍢㌳敥㘳㜲㤷づ㍢扡㘲㤹㠷㈷戸攳㈹㕤〰改捥散敢㝦攵㔸捤昹㑡㌳㕣㥢愳戸㈵㉡㡣㕢搷昹㤵㜰㔶攰㤶㐱ㄸ㌴㈵扦慢㄰㔷挳敢慣昳㍢昶扦慢敡攵愹昹收昳㔷㔱㠰慢捥㑢㈱っ㜵㥥㠷㤹㡦㈷慥㠱搰戴捡改捥散愳㕣㉡㝦愸ㄹ慥㥤㕣摣㤱愵敡扣㌷搵摢づ㤸㜷㥤昷㘱ㄱ昴㈵改愷戲摥㔹攷〳㉣慦戸ㅥ㠲㔴㘱つ㈴㈸っ㈲搶㈲㐸搵㜹〵㝣昶㈵摥㐱ㅡ㥤㜵㝥〳㠲摤愵戳ㅦ㘵捡㍣㍣戱づ昱搲〵㤰慥昳搷㜲ㄵ挰慢㥡攱摡㕢戶ㅥ㤲挲戸㜵㥤摦〴愷㔲愳ㄲ㜹㤰〷㠱㠸㕢㄰攴慣昳㉤戳户摣晦挷㡤昹〶㉤㌷㈳㠶㕢慢㉡㙡㔵㉣昳㌰昳昱挴慤㄰㥡㔶㌹㕤攷㑦攵㔲昹㐹㕢攵散㡤㜰户㐱㔲ㄸ户㔶㤹ㅢ攱㤴捡㐷㔰攵〹㔴㜹〳㠲㥣㉡挳㡢换戶搰搹扦㔶愸戵㍦攴づ㜸摣㉡搷㔸㉡攷㘱捡㍣㍣㜱㈷㠴㝡愹晣㐰㉥㤵敦搷っ搷ㄶ扤扢㈱㈹㡣㕢慢捣㉤㝡㑡攵㤹㔴㜹ㄶ㔵扥ㄷ㐱㑥㤵㝦昴㑡搵ㄵ〷慥捡㘷挳戹〷㌱摣㉡搷㕢㉡攷㘱捡㍣㍣㜱ㅦ㠴㝡愹㝣㜳㉥㤵㙦搲っ搷收挱〷㈰㈹㡣㕢慢捣捤㠳㑡攵昹㔴戹㤱㉡㍦㠴㈰愷捡昰摡挳ㄳ晢ㄷ㐱昶挵㙤㈶㥢攰㜱慢扣挰㔲㌹て㌳㕦㐴戱ㄹ㐲扤㔴扥㍣㤷捡㤷㘹㐶昶㑥挷挲㐷㈰㈹敦愶慥㈲〰㡡敢攲㤱收㈹㔸〱㡦㈷㡡昴㌷㘸挱摡㜸敢ㄲ散㠷㑢㠴戸㘹慦ㄶㅢっ戱挶扣戴愵搹㑣〴ㄹ搰㠰攵㥦㐲㙥昷㌳搴愴ㄹ攳昲㠲〲㕦㈰㔰ㄲ昴㑡㙢扡㉤㙢㤰㕥㥤㜴㝥挳㌷摤㈵晦捦㐷㡦㔳㘶挲攲攲〲㤶㙤ㅢ㉢㈷捥捡攱㜶㐰敡㤳〵㔸㐲挰㈹〴㍣收〰搰㐴㔹㕣扣〷愸㑣㄰㤰㈴攰㜹〷〰㑥〰㔴ㄲ㈹〲摡〹㜸挱ㅢ戰㤴㠰㘵〴扣攴〰搰㤲慤㤳㔸㑥㐰〷〱㙦㌹〰㜰摡㐹㥣㑡挰㘹〴㜰㙦㡦㠷ㄶ愷ㄳ㜰〶〱敦㌸〰㡥㈴捥㈴㘰〵〱ㅦ㌹〰㜰摡㐹慣㈴攰㉣〲㍥昶〶㥣㑤挰㌹〴㜰㝦㡣㥤〷㐷ㄲ攷ㄲ㜰ㅥ〱㕦㍢〰㜰摡㐹㥣㑦挰㡦〹攰摥ㄵ㕢㠲〳㜰〱〱ㄷㄲ昰㥤〳㜰慣㤲愰敡攲㈲〲㔶㠱〴戸敡㥡扤晡收㔸㤰捥㕣㥢敦〶〹㐶㜴㙥㕢㑢㉡㔹ㄲ慤㙥㑦挵愷戴愴㘰晥㈸㡤㠲挰愹ㄶ摤晢㘴㥢攴㠶㐵攷戵㤸换㘸昸ㄸ攸㘶㘵㝣散㌷挰捤㥦ㄴ㥦ㄹ㑦㑤㙡㐹㉥㠹㐵㍡〶㜹戰㉤捥㌱㡢捣㌶㙣昴㐸㘰㈷昰昷㠱攲㑢㤶㤸捤ㅥ㜹㙣㠸户㈷㥡捣改㤳㜶㠷㑤挴挲㔷挸捡昴㘱㍦愰㄰扥扣ㅦ㉢愶换扤㍦㈲昸戱㠷㔰散攴摥攳㡢搱ㅡち㡦㥢㕢㍤ㄳㄶㄱ㌸昱㐴ち戴㌷戹ㅡ㙥㙥㑡收挲㝣晥㜶攲搸㤶㔱㠲扣ㄴ㐷㔱户㔶㔸㤹摥昷㌳扤㉤㠹慥慢㔸晢昰ㄱ㑡㌷敤㥣搵㥥捡攰㐴㤶昷搰㥣敡㔸㙣㔶ㅢ敡扦㈹㤲㘸摥ㅤ慡㠶搵挲㕥㤶昵㈲っ晣摢戹搲戶挴㘰攰愲慣㈵昰㝤戶〲攳捡㑢㜴㔹㜳晦挳て搹搵㐲ㅢ㙡ㄹ㡢扢㜳戳㑢㤰扥ㄹ㘶愴㑤搵㐲㐳慡㜹㤲戹戴㥢㐲㤸㘸攵昸㍥㌶㘶昶挸昴慡ㄷ㠸㡣㔶㉦㐸挶㘳敤㈹戳㕢愷㑢㍤敤㌲㕡㙦挶㈲摣ㄷ㕦摡改㥡摤㤴挲ㅥ慥㑥㜹摣㘸戵晢搴㄰㑡愴㔰搷㤲㔵㑦㐶㥥挶㥢愹〴ㅦ愴㥤慣㔵搴㕢㔴㕤㥦㑥㄰㍦扢㠶搷敤ㄳ㝣戶㠳㥢㙡昱㈰㜱㕦㑢戶㔹㌵戳挳㜵㙥㐱攲㤳搴挳摥ㄹ㘷㜵㜳慡〷㉢戵挳戸晢愷㉣慡㍡㍦㙣昱攳愷㜱攵㝣㜴㘲ㄸ㐰愴㕡㥡㈲戱㔸㐷户攸昴戶愶㔸㝢戳㔹ㄷ㔹㘰挶散㡥㍢㥥㘸摤㑤敡㑢㥤㉢㘰搵㔵㥥㜲搱㠵㌲ㅤ㠷ぢ搸ㅢ㥥㜶扡慦挳攷㐹㜸搲搴㜰ㄱ㌲㡡攵ㅡ晤摣㜱户搱て摥敦㔵㡣ㅡ敡㥥摥慤愸扥㌸㐷搷收ち㘲㥦挶ㅤ㌸㥤㕢挶搴ㄳ攷㠰搵挵敢攲昸愶愵搹ㄱ㌴慤挵ち摡㙤㥥㉢㔵㑤昸㤴㘱㘷摦㌲㈸㉢㕣㥦改〵㈶㜴㝡㤶ㅦ〳㑤敢攱攰搶慣㉥㙤㡦ぢ㈱㘲㌹㝢㌰敢愸㠰㌹㉤愹㤸㔹ㄲ㔵〳〴攵づ昲㤱㘰㘹ㄶ㐵攷㉣挲㤶晣㐹㘵搱愹㠹㤶收㔸㑢㥢挹㤱〸戶㤷㜲ㅢ㘹㥤戹㄰㕦〳捤㡥㈷㕢昸㕤㘹㔹㜴㑥㈲搲㤶攴㜸扢慤愹愳㝢㠶㑦㔵㔶㈰㕡搳搲㠶〷挸㑡㤳敥昲㘸挳愲昸㌲っ愴摢㕢摢愶㐶㤶㈴㜷㡢㡡㐲ㄹ敡换㝡慡晣挲敦ㄷ㐱㝦㜰㘷摦㔵挶㘵㝣㕡㕡㌱昹㠸㔵攰搳㙡づっ㝣㔵㐸挱㑦愲㉢慥㍢挲昲㍣扤㔹摢ㄵ㤹挳㡣て㜶㍤扦㔳敡㍣㔷㠴㍤戲扣ㅣ㤹㈸扤〲攴挸愹㜳愷愷户㌲晦㕢㠷㜴〴㝡㈰㈷㜹㕥っ慡㤱㜴敥㥢摣ㄳ搹攸㘶㌵ㅣ㠶戱ㅤ㐹㔵晦昴㘵㌷挶攲愸挲戰㕤攲㕤㑡㌸㥤㔳昰愱㔳㈹扡〱㜴挴昸㍥ぢ㍤㜰㌷换挳〵敥搶㐸っ㍢愴ㄵて㌳戵搶〸ㅢㅡㅢ㘹〳㝡㜱㌳愸㠶摢攸㔷㘴ㄴ㐴戵㐶ㅤㄴ㔹㡥愰挸㜲ㄵ㠴㤷㌳昷㐲㉢㌷㘵挵ㄷ㐶ㄲ㉤愹㐵慤㉤㑤㐱㝡戸㕦㜹户㘸愱㘸㐲搶〸ㄷ㈵㡡㑢㌵㔳㡣㕤戳搷㔹慤㕤㠰愸敥㑡慣昰戳攸㔸晤㘸挷㝥㌵昲ㄲ㍢戹搱ㄴ捤㔷㜲戰㉢慦〲〹攰挶㐸㡥つㄲ㤷㘳㌸㠶㄰搵㈵〹㙥ち㈵㕢㕥㑤㌸ㅣ扣〵㌷㠲㝡㑣扣慥愱摣㥦㠱〸㙥ㄲ昵〰㕣㑢挰㜵㤴搴〷㠰散愶㤷㜳摢㈳攷挷昸㝡づ㍢㍤㠳慤㥣昴攳㡤㙥攰慢㌹㙣敢㠴攱挰㈸〹㜲㕢愴扣ㅥ㘲㝦昵攲㡢攳㠱昵〹敥㉢戴搳㘷㘷㔹㕣㑣ㄳ㠳扣㠱改慦〵ㄱ晢㍢〰㡣愱㈷攱敢〸戸㤱〰㙥〶戴㈵㌸〰敢〹戸㠹〰㙥昰戳〱㡥改敢捤〴摣㐲挰㔸〷挰㈱攱㔶〲晥㠳〰㙥扥戳㈵㌸〰户ㄱ㜰㍢〱㠷㍡〰づ㔳挲ㅤ〴㙣㈰㘰㡡〳攰㤰㜰㈷〱㜷ㄱ挰捤㙥ㅥ㐹摣㑤挰㐶〲戸㠱捤〶㜰㌷㥡㌶㈵摣㐳挰扤〴捣㜳〰ㅣ㐹摣㐷挰晤〴㜰㜳㤹㉤挱〱㜸㠰㠰〷〹㌸摥〱㜰ㄴ搴㈶〲ㅥ㈲㈰敡〰㌸㈴㙣㈶攰㘱〲戸㤹换㈳㠹㐷〸昸㌹〱摣愰㘵〳ㅣ㐹㍣㑡挰ㄶ㤰挰㔲〰㝥挰㍥ㅡ㡥㍢㘵攷挴㕤㑤ㅤ搲㠷昲㤴㐵㥤搳昲ㅥ㔱㍤㍦㜷捣挲戳挲搴㤰ㄵ㝤攵㙥㌴挷㘶㌱敢〹昶扦㌱㙢㠶〸捥㤲㜱㜱ㄳ扡捦挷昱㡢捦㜸っ〵摥㥤㠷㉤っ愹ㄹ捡昳ㄶ挲㌸㠸㘷摢收㜳㔴㤲㝣㘷ㄶ愶㕦㥣㠲㝢㙡昸昲㤴㡦戳ㅡ㑦㠵㡢敦㈴㠸㔵挳㔳昹〴敢づ㜷晥㍥㡡㥢㜰ㄸ㑢晥㠲㐲㠸收捤㥤㌸㜶㥢㠰摦㝥挲㥦〴㐶㍥㐵㈰㜷改㜸〰㥥㈶攰ㄹ㤰挰ち〰戲㍢攵捣㙤㉤㌰晣㐸㠸㉥攴户㡤㠵晣㜰㌶㠸敦㄰搵挷扤〱昵ㄶ㉡㜱㝣㈹㙢㔸ㅦ挹〶ㄱ〷慥搶愴搱㠰搷㥢搹㕣㙣㌵㉣㜶㙥散㠷晤晥㐲昴昱㐶昶㈶㍦㔷戲ㄴ搱㘰慡慤㌷㘲〰戲㘰㍣㡢ㅣ㤷搰㈸〵昹㡤㍣戱㘲ぢ㐲㥤㝢慤㘱捤㜸づㄸ㕦戱攰晥ㄳ㕢昱敥っ戱㍡挷攷愹昸ぢ㈰㠲ㅢ㐳㙣〰昸㜶搱扤㐸挰慦〸攰愶ㄱて挰㑢〴晣㥡〰㙥〴戱〱㡥㙥攵㌷〴扣㑣〰昷㘵昰愱㠴戳戳〹㜱㌳㠶搵㠴㕥〱愴慢㑤㘸㉤㘲愹㈶昴㉡攵慥㠳㉦愳〹㙤㐵攸昷㌷㈱㙥昷挰㝦㥦㝣㥤㐲㤸㉢摥摣昳㘱㙢〱扦㕤づ㙦〰㈳摦㈴㤰晢㐱㍣〰扦㈵攰㉤〲戸㐵㠴捤挸㜸ㅢ㍥㐷昵㡣昵慡㥥摦〱㠳敡攱㌶ㄱ㕢愸愳㝡摥愱搰摦㔳攸㝤づ㠰㈳㕢敦ㄲ昰ㅥ〱昷㝢〳摥㈷攰て〴㙣㜲〰ㅣ晤攵ㅦ〹搸㐶〰昷㑣搸㜹㜰㈴昱〱〱摢〹攰㝥ちて挰㥦〸昸㤰㠰㘷ㅣ〰㐷ㄲㅦㄱ昰㌱〱慦㌸〰㡥㈴晥㑣挰㈷〴扣敡つ昸㤴㠰扦㄰昰扡〳攰㘸㘴㥦ㄱ昰㔷〲戸㈷挰㈳㤳㝦㈳攰敦〴㜰扦㠰〷攰ㅦ〴晣㤳㠰てㅣ〰㐷ㄲ㥦ㄳ昰〵〱㝦〳㈰扢ㅤ㜳ㅤ摥㙡挷㕦〲搲搵㜶捣㠵㝢搵㡥扦愲摣捦攱换㘸挷摦㈰昴晢摢㌱㔷晡昱摦㈷扦愵㄰㌸搴捤攵㝥て㌵晦〵㡣晣㡥挰慦扤〱㍢〸㔰戶㔰敥づ㔰敤㔸㘰㉣收㘸挷㘳扣摡㌱㔶㘱搸㡥㜷㌸㠴㍡摡㜱㈱戸㤲㐷攴㘱㔲收㤹㉤㠳㠰㈲〲愴㌷㈰㐸〰て㑥ㄴ愵づ㠰愳㤱㜱㐱㐵㤶㄰搰ㅢ㠰散敡改㠳㌰慢㝡㑡〱改㙡昵昴㐵㉣㔵㍤㘵㤴摢て扥㡣敡㈹㐷攸昷㔷捦〰㐴㐳愹攰搰㐶ち戱慢㘷㈰㐲㍤慡㘷て㘰㘴㜷〲挳摥㠰ㅥ〴昴㈴愰〲〰㔵㍤㝢挲㤷慥ㅥㅣ攳攲昱ㄶ搸ぢㄸ㔴捦㝥づ愱㡥敡改㑤愱㝢㔳㘸愵〳㠰ㄸ㜶敦搷㠷㠰扥〴ㅣ攴つ攸㐷㐰㝦〲慡ㅣ〰㐷昵っ㈰㘰㈰〱㐷㌸〰㡥㈴挲〴㔴㄰㌰挱ㅢ戰て〱晢ㄲ㔰攳〰㌸㤲ㄸ㐴挰㝥〴捣㜴〰ㅣ㐹散㑦挰㘰〲㘶㜹〳㠶㄰㌰㤴㠰㝡〷挰㤱挴〱〴っ㈳㘰扥〳攰㐸㘲㌸〱〷ㄲ搰攸つ愸㈴攰㈰〲ㄶ㌸〰㡥㈴㐶㄰㌰ㄲ㈴搴〶〰慦㔰摣㜶㉣戱ㅤ㕣㜴㔴慣〴ㅣ㥣攵ㄸ㔵㡣㔱㕢搳搸㘹ㅦ攲昰挴ㄸ㠵搰㤲㐶㑣戵㌱㐴攱攴摤ㄸ㡤㠰戲㐶㙢昸㘱捤㤹㡤㌱〸㉡㐵㑣攵慤挷㌷换挶㔸㠲㔴㐸愲扡戹㌹㠱捦散㡣㠳ㄱ搴つ㐱づ慢㠶㌱づ㘱㝢㈰㉣昳㄰捡㔰㔲㘷㈹㈸㐴㌰挸㑣ㄶ换ち收昰㔰挰㝢づ㍥㐱㥦搵㜰愲㌲慥っ慥挰㈹㡤㌲っ戶㍣ㅣ散㄰搷㐳㜹㠵摡㙤〷ㄷ㐰㔵挸㌲摢戱ㅣづ愵昲㜸挶㐰晡㤹㉡ㅦ㠱搰っ㤵㈷㈰㈰㑢攵㠹〸捡㔴戹㥡愰㑣㤵㙢㄰㤴慤㜲㉤挲㍣㔴敥搰㔹㜲愸㍣ㄸ㤹㌶㈶〳敥㔶ㄹ攷㐱㕡挷㐴㑥〵㍢㜴慡慤搷㘹戶攳㜴摢㜱㠶敤㌸ㄳづ㌵㤷愵捡㤲ㅡ㑡㙡㈵愹㠷㘴搶㈵㌳㉢㤹扢搰ち㡤㜵攴㠵㐷㍣ㄸ戳挱昴挸换愸㔱㜲㌸搸戲㥥㜱戹㤰换㉢㜴㤶敤㌸摢㜶㜰昵㔶戱戸㔴摢搵扣㥣愷戱㡥扣㡣㠲㄰攳〴敦扣㔴㡤㤶㔵㘰换ㄳ㤹ㄷ慥昸昲ち㜱搵㔷㌹戸挴慢ㅣㄷ摡づ慥改㜶㌵㉦㕣晡㈵搶㤱ㄷㅥ㡡㘰㐴扤昳㌲㙡㠴ㅣ〷戶㕣〴㜶㠰慢㠳昹㑥㙤㑡㉦㐹㌲㠵㤰㘳㥤㤸て㕤㜲㡦攸搱敤㤱ㄸづ㘸㥤㠵㜵㡡ㄴ㠳㜶〷㤳㔴愱戵㕡昴扤戳づ愵挲〹㈷㜲挲㤱㕤〶㤹㌳ㄴ慤㥢摡敢扦㜳慢㐹挵㠱慢扥摤戱愳㙢愹昰㑤㥡戹晢ㅥ㌵㠵扥收㘴晣㜰㙥扡ㅡ㜵愶㕥扢㡢ㄱ挰㙡攱㉤㉥戱㐳㘳㐴敢㉢㜰㈹㐲昳㤸㜲戳ㄶ㘲㈸戵㐷㝡㈷〹㑤㡣挳㘲㍣ぢ摡㙢ぢ㑡愶㐵户ㄵ愹㡡㌵㜶ㅥ摡攰㠳㕢摤㠲挶㕥㤵摦㌸㌱〸㘵〶〳㔷㈱㌴㝢㍡敡戲ㄱ搲戰㠸㈵㘶㔸ぢㅢ㔲ㅤ㌱㔸㘸改㔴㠷㍢㔹㠱戰㥥㔹㙣㘴㍡㥥挰攲㔳㘱昶昷㐲㥤㜱昹扤㔰㐹捦慣㙦昹㔵㌴㜲慥㐰㙥〲㤷愲㡡㜲挶㘷挶搳戵挲㌸扣㡣㔳愰㑣捦ㄹ㉤㑤㠹㜸㌲ㅥ㑤㠵ㅢ戰收㄰收改づ搸㤱㌸愲㍡戰ㅡㄲ㍤搳愴㘲㠵㙤㜸㤱〵㤶昲㌳㡢攲挵㙤昱㘵㙤㉡㌷㠱㈴㡦㍦愳㜸㔹㔴挴㘴戸㈶愵慥㝤㔱㜸愱慢㤱㔱扥㝢㘴ㄲ〹㑢㥥搲㉤摢㐹㤶㤲㉣〳㈹㉢〸㕤〳っ慦搰捦㙣挷戵戶攳㍡敤㈸扦ㅥづ㑡㌶ㄴ㜲ㄷ㤲搰つ㤰㑣昵㡣攵挸㑤て敢ㄵ㙡ㅤ昰㔶扢挸攴㉡㡥搵戹愷晢昵戵㍡〲晡㉦㜵敥慢㜵〲散㤹㠸ㅤ㕡愷戳ㅢ扡搱㜶慣户ㅤ戴㕡昲ち搱㐴挹㈷㐰㜶攱ㄵ㜲㡢挶㍡扡捡挹㠸㙡晣ㄸ㠹㜹扤㐲挶捡㐹㤴㝣㈱昳㐲㑢㈷慦㄰慤㥤捡㐱搳愶㜲摣㙥㍢㘸换㔴㜹攱愰㐵㜲㡣㈲㌹㉥㤱ㅣ㠹㐸づ㍥㈴㠷ㅢ㤲攳㡢㄰㑤㥥挴㍡昲㜲ㄴ扣挶ㅡ㌰摤㜹愹挷慢昵㐸戰攵攵㡣㑢㤳㈸慦㄰捤愲捡㜱户敤搸㘸㍢敥㠱愳慢攵㐲摢㘸㔶㕥㡥㠶㔸攳㝡捦扣㌴㡣ㅡ㈹㘷㠳㉤搷㌲㉦昷搹〹搲㝥捡㉢㐴㘳愹㜲㍣㘸㍢㘸ㅤ敤㙡㕥ㅥ搲㔸㐷戹ㅣ〳㘹挶㙤㌹昲㌲㕡捥〳㕢摥挱扣㙣戶ㄳ㝣搸㜶㍣㘲㍢㝥㙥㍢ㅥ㠵㐳攵愵ぢ㜵戴㐵㘳ㅤ㜹㌹㤱㜹戹摦㌳㉦昵㌸愴㤴㠶㙤昹㈰搸攲㜱挴㔵㡦昱㈶晡㄰㡣ㅦ㥦㜸〲愱散晡挴㜴㜴つ散㜰㄰攸㌳㌶㔳㕥慥㕥㐴㑣〵㡣㍤㐹㘶㑦昰ぢ㐸攱㜳㈶ㅦ㐱㘴㍣昵㌴〵昲ち搱ㅣ愸ㅣ㑦摢づ摡晦㜸〵㥥㠳攳㝢㕦㡢摡ㄸ㐷搹昶搱㝦㠵㐵㐵慥㥤㑢㤹慦㐸搸改搴敢㔴㔹敦っ搲挰㘴㘴㌹晦ㅢ捦㡥挴搲㐹昷慤㡣摣ㅢ户㝣ㄴ㡡挹㉤㈰挵㈱㕡昳㤴戲敡昹㔱㡦ㄳㅦ㈲攳〹㤰敥ㄸ摤攲㝢㌲攷挹㙣㈱ㅡ晥ㄴ扥㠹㠲㥡㐹㥥〲㔴㝤㡣ㄳ愲攵㡦㔷㠸搶㍦攵㜸挹㜶晣摡㜶晣〶㡥慥戶㔸㥡〰戳㥥㥥㤳㈱搶㜸〹㈹扡㥦攴〶捣ぢ昸つ㥢晣つ搸㐲㤹昹攸㝢㤹㍥㌸昰攳ㄳ㕢㈱㔱戵㤲㑡㤴愱摤㑡㈴㕢〹㕦㉢㘲戸㘷㠳愰戱㑦改扣ㄵ㌸㌴㠸㌷攰攷ㄵ㝡搳㜶晣搶㜶扣愵ㅤ攲㜷㜰戰㔱㠸〳㈰㤲ㄵ愶ち晥つ〸㤰㙦㠲ㄴ㠷摥〱搳愳攰㈵ぢ㍥昴㝢㥢戹〴挹愸搳㝡攵敦ㄹ昵㔹愶晡㉥㤸扣㐲敦搹㡥昷㙤〷慤㜶㡡㐵ㄳ㕤㔷㑢㜹㥢挶㍡㥥挵㘵㄰㘲㝣㠸ㄴ扤㑡㜹慣㕣ち戶晣㤸ㄹ愵愵㡦㔷㠸搶㍥攵愰㘹㑦㌹㍥戴ㅤ戴攵㜵㌵㉦㌴昹㘵搵昸ㄹ㤰㘶晣㈳㐷㕥挶挸搳挱㤶㥦㌳㉦㌴〹昲ち搱㉣愸ㅣ㥦摡㡥扦搸㡥捦攰攸㙡㕥㘸ㅢ捣捡换㌹㄰㙢散昰捥ぢ㙣改㘷㠳㉤戹㘸ㅢ晡㥢㥤㈰敤㠷扣㐲㌴ㄶ㉡挷㍦㙤〷慤㠳㕤捤换ㄷㅡ敢愸㈳㝥搲㘴ㄴ㈳㌱慦㍡㍡㐴㕥〰戶㉣〵㕢㝣㠵戸慡扦㉣愳て挱挸㍦㌶挵㈲㔴㍤〹㝦晢挶敢㐹昸っ愱敥慥昱㕢㐴㠲㄰晣㈱ㄱ㔰㍣〹晦㠲㥦㔷攸㍢摢戱挳㜶愸㔴挰挲昶㑣晤㈴㝣ち㤱㥤㑦㐲て〸㤰㍤㐱㡡㐳戴昴㈹愱㤹㕤㤰昵㈴搰〲愸㤸晣扡㐹ㅤ㤸㉣晢㌲敡戳㑣㤵㈶㐰㕥㈱㥡〱㤵㠳㌶㍦攵愰摤㑦㌹㘸攴敢㙡㈹搳ㄶ㤸㔵攳㔷㐲㠸戱ㅦ㔲昴㉡攵㜱㤲㥦ㅣ挹挱㘰ぢ㘵敦愳㙦〸㝤㜰㌰〳㠲昶㍥㔵捡㙦㜸㤶昲㔶捦㔲愶搵て㐲㝣㜲㌸㈸㑡㤹ㄶ㍥㕥愱敥戶愳㠷敤攸愹ㅤ㘲㉦㌸㔴㝦昳慡戳㤴㉢㈱㐰ㅥ〴㔲ㅣ敡つ㠰ㄲ敡㔵捡㌴攴㈹收㜵㐸㐶㥤昰㉣挷㌲慡㉡㘵㕡昲㜸㠵㘸捤㔳づ㥡敥㤴愳扦敤愰慤慥慢愵㍣㔰㘳ㅤ㙤昹㈶㐸㌳㈶㈲㐵㡦㔲挶挹搸敢挱㤶㌵㘰㠷挲㜶㠲ㄵ戶㠳㌶㍥㕥㈱摡昹㤴㠳㐶㍤㤵㤷㉥㡣㐳㘸晢换慡㜱㝥㑦㘳ㅣ攵㤹㤷㝡㑣昱㙦〳㕢捥㘰㕥㘸ㅢ攴ㄵ愲㝤㔰㌹㘸っ㔴づㅡ〴㤵㠳搶扦慥收㠵㐶挲慣扣昰㐳ㄷ㘳㕥㡥扣㡣㤱晣㉣㐶ㅥ换扣搰㠸挸㉢㐴㐳愲㜲搰㙡愸ㅣ戴ㅣ㉡〷捤㠴㉡㉦㕤ㄸ捦搳㥡㤸㤵ㄷ㝥㠱㘲㐴㍣昳搲㔰㜵戰㝣〰㙣搹〴戶愰㔹㙥㄰㝤㑦㤳愴扦㜴扡〶㉤昳㙤㉣㌵扡扥㑥扥㕡㌳㕣㐷慤搲摡攵㈵改昲㕣㤲㉥搳っ搷〹愶昵㌹㈴㕤㤲㑢搲㙡捤㜰ㅤっ㝡㘲づ㐹ㄷ攵㤲㜴愱㘶戸捥摢愴㥤挸㑢扢昳㜲㐹㍡㔷㌳戲㡦戱ㄴ㌴㘰愸ㅥ晥っ㤴㍦摣敡づ搱㡡愱㘶戴㘷㈲㔴慥㈰㔹㐹㜲ㄶ挹搹㈴攷㤰㥣ぢ㔲ㅣ戲㡤ㅢ㐲搹ㅢ㔸㜱㥤㈱昰㠴㘸㜷〰づ㠷敡㌳捡㡦㐱捡晣㈱㥡ㅤ㔴攰〵昴ㄷ〴㌸㜳㍥㉣昷㈹㈴づ㐳昰㌰搸㐷㌲㑥ㄸ㥦㡣ㄳ挳㍢昸敡㈸挰㠷㍡搶愲㜸愱晦搰㥤㤳挵攱㜲㝦㠸攲ㅤ㔸㠶㌲晢㌷攴戰㔴搳〳㘸㑡攴㈰ㅡ㍤㤷㐸㐱㔹㉡㉣㤶㈲〵愶挲捦㍥㠲㝡搶晦攵づ搱㙥昳摢㌵㥦晢捦ㅤ㝣摡ㄵ㔴晣㤴收昷捤攴㉦戳昹㐹捤ㅦ〸扥㕣㡤㤲ㄶ㥣挱て愲㑦㍤㘰晢㈰㡦慡愳ㄶ㙤㐰扥敤昵㠰戵㙡㠶敢㥣㌳捥扦搳㤲搲㡦㙡㑢㉥㐹㡢㌴挳㜵㝣ㄸ㘷捦㕥㤲㥡㜳㐹㙡搲っ搷愹㕣㥣晢㝡㐹㙡捣㈵㘹扥㘶戸づ扢攲捣搵㑢搲昱戹㈴ㅤ㘷㌳戲捦㤰攲扣搳㑢搲㕣㍢㐲昶搱㑣㜳㌴㈳晢㘸愶㄰攷慣㠵慣扢扢㐰换ち〴攷㤸慡ㄹ搴㈳〶㥢㤱慡收㡤㘰㤶㜳㤶挶昶愴摢ㄴ㕣敡敡晣㝣㜳愲攵て敡摦㤰晥敤㌹戱㥣㔳㍢ㄵ昳㐴㔱戱愶㍡昰敥㡡散攳昶㝡摥㍤昵扤㔳㝢㝥㍡挱摥㠷慦扣㜷晦㘵㠲攰㕣㉥慤㘸晡挳摣ㄹ戹ㄴ慤搳っ搷㘹㈲㥣㠴愵㈵愵㥢搶戴㕣㤲愶㙡㐶昶㈱ㅤ㈱㑥攰㔰ㅥ㤸㡦㠳愲挸㌸ぢ㔳㐵㌶ㄹ㌱㍡㡢散㔱㌰换摦〰㙢攷㡡㡣㤳戲㥤㉢㌲㑥捣搲㡡愶㡢㙣㘲㉥㐵㈷㘸㠶敢㌰づ捥愸搲㤲搲㐵㜶㔸㉥㐹㠷㙡㠶敢㡣ぢ捥㠷扣㈴㡤捤㈵㘹㡣㘶戸㡥㡥㄰㈸㔶㉦㐹㈳㜳㐹ㅡ愱ㄹ慥ㄳㄹ㌸ㄷ昱㤲㌴㍣㤷愴㘱㥡㤱㝤搰㐱㠸昳ㄸ晣挷㉥ㅣ㔰㌴〸㑥㐶㔴㠳ㄸ㡡ㄸ㥤つ攲㑤㠴㤶㜳㥡戱㜳つ㠲㜳㤳㥤㙢㄰㥣㥦っ㘲昶㔴昷㥣㙥㄰㠳㜲㈹扡慦㘶戸づ㌴攰挴㈲㉤㈹摤㈰〶收㤲㌴㐰㌳戲捦〹〸㜱㔲㠲晦搸搷〳㡡㈲攳捣㐲ㄵ㔹㍦挴攸㉣戲㙤〸㉤攷㥣㘱攷㡡㡣ㄳ㡤㥤㉢㌲㑥㌶〶㜹ㄴ搹㕥戹ㄴ敤愵ㄹ慥昳〰㌸㑢㐸㑢㑡ㄷ㔹昷㕣㤲昶戰㈵㘵㝦㘶捦㌱扥㤷愴戲㕣㤲㑡㌵挳昵昵㍡㐷攸㕥㤲㠲戹㈴ㄵ㘹㠶敢愳㜰㡥慦扤㈴ㄵ攴㤲攴搷㡣散㙦慤㐳ㅣ㈹攲扦㑦敥〰㤵摣慥㉤昹挷〴㡢〵〷㡢慡㘵㝣昷戵搵㌲搰㤵㈰㤸挳㐷ㄵ晣㉦ㅤ捣㉦㘴㠳晥〲戱搲㘶㝣慢ㄹ扤ㄴ晥㉣㍢昸ㅢㅤ扣㤷ち收戰㔳㠹昹㕡〷て愱ㄸっ愷㌸ㄴ㔵㡣慦㌴㘳㈸ㄸ㌲㠸㉣〹づ㔰ㄵ敢ぢ捤攲ㄱ㤵挵㠲㈳㔱ㄵ晣戹づ㘶挲㐱㝣㜱挸搱愹㘲晣㔳㌳㤸㜴㤰攷攱敦〸㜰愴晡㝤ㅢ㝣ㅤ㘷㥢㜳捣ㄶ㠸㜲㕤慣㈴㙡〵㜳㜰愹扥捤㡣愹㐵愵㔲㝣㔵㤰挰㥦搸愹挳㈷㌳昸㤶〰㝦戵㑦㙦㙤挰愷㌴摣慢㘹㝦㠸㉥㤵㡦㤱㡤攸慣〴扥㑣㉦㡡㑥㑦㘲ㄷ㐲㜳㄰㝦挹㈵㠵搳摥摢㜶㠷昵㕤㉣昳ㄵ㕡昶ㅢ敢㘳〳捦ㄵ㌶㉥㥤㘵㙦挹㜷㝣㥡㤷㉥て晢ぢ㌴㍦㍦㐶搸戹搵㕤愳㤴つ搳㍡㘷㝡摢捡㐷晤攲敦愸㔲㘵㤶晡戸㙡㙦㘵攱攷㔲愸散〶㤴㔱づ挲㌳㝦㠵搲〰扢㐵㘵㠸㤱户愰ちㄵ昱〵㌸㜸捥㔶㠹摦〹㑣㘱㡣慣愳戱㑢㑡搴㑡攴摦㑢慡㝤摢㙦愹ㄶㅣ慤戱敤ㄸ摤㈱戳摣晥ㄳ㜱㝡换㜲愱昸挴捥㤶㙦愵㉦㥤慤㥥捣搶㥥捣ㄶ慣攸㙡㠲〶㔲㉣㝢㘵㘶㑢㜰戰挷慣搹㤷攰㌸㐷㈵搶摢㌳戱敤㥥㠹昵愱㔴㈶㤶㑥愸㕦㔶㐲ㅣ㈲㘵㈴挴昷愷㑡㘸㠰㘷㐲敦㜹㈶ㄴ㜶㈷戴㑦㔶㐲㝣昵㘶㈴挴户㡥㑡㘸㤰㘷㐲㙦㝢㈶戴扦㍢愱㈱㔹〹昱㠵㤵㤱㄰㝢㌳昵散扦づ㤱㝣慦ㅤ㡥〲〹晡つ挱ㅥ㑥㌱戶㙡挶㜸挵㐰捦㘳㌳㕥搳㡣〹㘰挸〳ㄱ㕡捥摥愷ㄴ扥愲㤷晤〲㈷愳㙦昳摦㔸戸捤扦戸昰㌳摦㐸㌴㤸㤱㝥ㅣ㈲挱㠶搷攵㘷㠱㜳挹㥤摣〴㔰㠹㜴〴㥢㌳㘵挸㠳攰㘰㤳攵㉤搸挸㤸つ㌹㠲㙣戶㉤㠵ㄹ〹㐷㈷㠶㙤㐳㘱慡挸㘶戳㔰㤸㔱㑥っ慢㔵㘱㐶㤳捤ㅡ㔵㤸㌱㑥っ㙢㐴㘱挶㤲捤捡㔰㤸㠳ㅤ㤸㜲㤶ㅣ㤷ㄵ晤换㐵搳㐹捤㈷㥤昴㘵㜹㘱戸㑦攱戱ㄳ㑢慦㜹昷昹昷搷扣昶愳昱摢扦扤敥扡搷晥戸收挵㙦ㅦ㕤㌰晥搹昵敢㥦㍡㜲敤㡢敦㜷㡦慥昳㙦晡戲㙥摤改㈳ㄷ㥦㝥㑡㜴敥〱㔳㑦㍦敥攴愳㐷捥摥㘳㔸㐱㐱㔱搱攰ㅥ扦散㍤㈴戴昲㤴捤攲㠹摦敥搵㈶㉡敤㘴㙤〳〵ㄲ昳㠵㔸㈶愸㝢晣搹㔹㌸攴愱㈰㘵㝥愱㡡㠴㠱㠷挱㙦㕦㈱ㄶ㡤㠲ㅥ㑥攸㜸ぢ慡㑡挶〵㘵〹㈹攸〴㐲㈷㕡㔰㔵㐰㉥㈸ぢ㑡㐱㙢〸慤戵愰慡㥣㕣㔰㤶㤷㠲㑥㈶㜴㡡〵㘵扥㔵〳㝤㔸户挳ㅡ挴攳敢㡣扡㈸挶㘶捤攰㠷㑡㜲㍡㐲㐳戶㕡㠲㥡㈸捣愶慣挸搴㑥㌱ㅥ㜴㐶慥㐳愸愰㑡㡡㜵㝦㔶ㅣ慡愹ㄸ昷㌹攳捣㘲ㅣ敡愶㔸昷㘴挵愱扥㡡戱搱ㄹ愷㥥㜱愸愴㘲摤㤵ㄵ㠷㡡㉢挶㥤捥㌸㜳ㄹ㠷摡愹㠶㌶㡦㍥㘶㔷昹㡥愱㡦ㄹ㔱扥㘳改㘳ㄲ捡㜷ㅣ㝤㡣慣㝣挷搳愷㈲戳戰㥣㉤㐵㈸㈱搹㜵㈲㤴㌰㔷愸ㄲ敡ち㔵挲戳㐳㑢晥ㅢ〴㥡捥㔰</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</si>
</sst>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_ "/>
    <numFmt numFmtId="177" formatCode="0.00_ ;[Red]\-0.00\ "/>
    <numFmt numFmtId="178" formatCode="0.0000_ ;[Red]\-0.0000\ "/>
    <numFmt numFmtId="179" formatCode="0.0000_);[Red]\(0.0000\)"/>
  </numFmts>
  <fonts count="8">
    <font>
      <sz val="11"/>
      <color theme="1"/>
      <name val="宋体"/>
      <charset val="134"/>
      <scheme val="minor"/>
    </font>
    <font>
      <sz val="11"/>
      <color rgb="FFFF0000"/>
      <name val="宋体"/>
      <family val="3"/>
      <charset val="134"/>
      <scheme val="minor"/>
    </font>
    <font>
      <b/>
      <sz val="11"/>
      <color theme="1"/>
      <name val="宋体"/>
      <family val="3"/>
      <charset val="134"/>
      <scheme val="minor"/>
    </font>
    <font>
      <sz val="11"/>
      <color theme="1"/>
      <name val="宋体"/>
      <family val="3"/>
      <charset val="134"/>
      <scheme val="minor"/>
    </font>
    <font>
      <vertAlign val="subscript"/>
      <sz val="11"/>
      <color theme="1"/>
      <name val="宋体"/>
      <family val="3"/>
      <charset val="134"/>
      <scheme val="minor"/>
    </font>
    <font>
      <vertAlign val="subscript"/>
      <sz val="11"/>
      <color rgb="FFFF0000"/>
      <name val="宋体"/>
      <family val="3"/>
      <charset val="134"/>
      <scheme val="minor"/>
    </font>
    <font>
      <sz val="9"/>
      <name val="宋体"/>
      <family val="3"/>
      <charset val="134"/>
      <scheme val="minor"/>
    </font>
    <font>
      <sz val="11"/>
      <name val="宋体"/>
      <family val="3"/>
      <charset val="134"/>
      <scheme val="minor"/>
    </font>
  </fonts>
  <fills count="5">
    <fill>
      <patternFill patternType="none"/>
    </fill>
    <fill>
      <patternFill patternType="gray125"/>
    </fill>
    <fill>
      <patternFill patternType="solid">
        <fgColor rgb="FF00FF00"/>
        <bgColor indexed="64"/>
      </patternFill>
    </fill>
    <fill>
      <patternFill patternType="solid">
        <fgColor rgb="FF00FFFF"/>
        <bgColor indexed="64"/>
      </patternFill>
    </fill>
    <fill>
      <patternFill patternType="solid">
        <fgColor rgb="FFFFFF00"/>
        <bgColor indexed="64"/>
      </patternFill>
    </fill>
  </fills>
  <borders count="1">
    <border>
      <left/>
      <right/>
      <top/>
      <bottom/>
      <diagonal/>
    </border>
  </borders>
  <cellStyleXfs count="1">
    <xf numFmtId="0" fontId="0" fillId="0" borderId="0">
      <alignment vertical="center"/>
    </xf>
  </cellStyleXfs>
  <cellXfs count="37">
    <xf numFmtId="0" fontId="0" fillId="0" borderId="0" xfId="0">
      <alignment vertical="center"/>
    </xf>
    <xf numFmtId="176" fontId="0" fillId="0" borderId="0" xfId="0" applyNumberFormat="1">
      <alignment vertical="center"/>
    </xf>
    <xf numFmtId="0" fontId="0" fillId="0" borderId="0" xfId="0" applyAlignment="1">
      <alignment horizontal="center" vertical="center"/>
    </xf>
    <xf numFmtId="176" fontId="0" fillId="0" borderId="0" xfId="0" applyNumberFormat="1" applyAlignment="1">
      <alignment horizontal="center" vertical="center"/>
    </xf>
    <xf numFmtId="176" fontId="0" fillId="2" borderId="0" xfId="0" applyNumberFormat="1" applyFill="1">
      <alignment vertical="center"/>
    </xf>
    <xf numFmtId="176" fontId="0" fillId="3" borderId="0" xfId="0" applyNumberFormat="1" applyFill="1">
      <alignment vertical="center"/>
    </xf>
    <xf numFmtId="9" fontId="0" fillId="0" borderId="0" xfId="0" applyNumberFormat="1" applyAlignment="1">
      <alignment horizontal="center" vertical="center"/>
    </xf>
    <xf numFmtId="0" fontId="0" fillId="0" borderId="0" xfId="0" applyBorder="1">
      <alignment vertical="center"/>
    </xf>
    <xf numFmtId="0" fontId="2" fillId="0" borderId="0" xfId="0" applyFont="1">
      <alignment vertical="center"/>
    </xf>
    <xf numFmtId="0" fontId="0" fillId="0" borderId="0" xfId="0" quotePrefix="1">
      <alignment vertical="center"/>
    </xf>
    <xf numFmtId="0" fontId="3" fillId="0" borderId="0" xfId="0" applyFont="1" applyAlignment="1">
      <alignment horizontal="center" vertical="center"/>
    </xf>
    <xf numFmtId="0" fontId="0" fillId="0" borderId="0" xfId="0" applyAlignment="1" applyProtection="1">
      <alignment horizontal="center" vertical="center"/>
      <protection locked="0"/>
    </xf>
    <xf numFmtId="176" fontId="0" fillId="0" borderId="0" xfId="0" applyNumberFormat="1" applyAlignment="1" applyProtection="1">
      <alignment horizontal="center" vertical="center"/>
      <protection locked="0"/>
    </xf>
    <xf numFmtId="0" fontId="0" fillId="0" borderId="0" xfId="0" applyProtection="1">
      <alignment vertical="center"/>
      <protection locked="0"/>
    </xf>
    <xf numFmtId="0" fontId="1" fillId="0" borderId="0" xfId="0" applyFont="1" applyAlignment="1" applyProtection="1">
      <alignment horizontal="center" vertical="center"/>
      <protection locked="0"/>
    </xf>
    <xf numFmtId="0" fontId="0" fillId="0" borderId="0" xfId="0" applyFont="1" applyAlignment="1" applyProtection="1">
      <alignment horizontal="center" vertical="center"/>
      <protection locked="0"/>
    </xf>
    <xf numFmtId="178" fontId="0" fillId="4" borderId="0" xfId="0" applyNumberFormat="1" applyFill="1" applyAlignment="1">
      <alignment horizontal="center" vertical="center"/>
    </xf>
    <xf numFmtId="177" fontId="0" fillId="4" borderId="0" xfId="0" applyNumberFormat="1" applyFill="1" applyAlignment="1">
      <alignment horizontal="center" vertical="center"/>
    </xf>
    <xf numFmtId="178" fontId="0" fillId="0" borderId="0" xfId="0" applyNumberFormat="1" applyAlignment="1">
      <alignment horizontal="center" vertical="center"/>
    </xf>
    <xf numFmtId="177" fontId="0" fillId="0" borderId="0" xfId="0" applyNumberFormat="1" applyAlignment="1">
      <alignment horizontal="center" vertical="center"/>
    </xf>
    <xf numFmtId="49" fontId="0" fillId="0" borderId="0" xfId="0" applyNumberFormat="1">
      <alignment vertical="center"/>
    </xf>
    <xf numFmtId="49" fontId="3" fillId="0" borderId="0" xfId="0" applyNumberFormat="1" applyFont="1" applyAlignment="1">
      <alignment horizontal="center" vertical="center"/>
    </xf>
    <xf numFmtId="176" fontId="3" fillId="2" borderId="0" xfId="0" applyNumberFormat="1" applyFont="1" applyFill="1">
      <alignment vertical="center"/>
    </xf>
    <xf numFmtId="0" fontId="3" fillId="0" borderId="0" xfId="0" applyFont="1">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xf>
    <xf numFmtId="176" fontId="1" fillId="0" borderId="0" xfId="0" applyNumberFormat="1" applyFont="1">
      <alignment vertical="center"/>
    </xf>
    <xf numFmtId="176" fontId="1" fillId="2" borderId="0" xfId="0" applyNumberFormat="1" applyFont="1" applyFill="1">
      <alignment vertical="center"/>
    </xf>
    <xf numFmtId="177" fontId="1" fillId="0" borderId="0" xfId="0" applyNumberFormat="1" applyFont="1" applyAlignment="1">
      <alignment horizontal="center" vertical="center"/>
    </xf>
    <xf numFmtId="0" fontId="1" fillId="0" borderId="0" xfId="0" applyFont="1">
      <alignment vertical="center"/>
    </xf>
    <xf numFmtId="178" fontId="1" fillId="4" borderId="0" xfId="0" applyNumberFormat="1" applyFont="1" applyFill="1" applyAlignment="1">
      <alignment horizontal="center" vertical="center"/>
    </xf>
    <xf numFmtId="177" fontId="1" fillId="4" borderId="0" xfId="0" applyNumberFormat="1" applyFont="1" applyFill="1" applyAlignment="1">
      <alignment horizontal="center" vertical="center"/>
    </xf>
    <xf numFmtId="176" fontId="1" fillId="3" borderId="0" xfId="0" applyNumberFormat="1" applyFont="1" applyFill="1">
      <alignment vertical="center"/>
    </xf>
    <xf numFmtId="0" fontId="7" fillId="0" borderId="0" xfId="0" applyFont="1" applyAlignment="1" applyProtection="1">
      <alignment horizontal="center" vertical="center"/>
      <protection locked="0"/>
    </xf>
    <xf numFmtId="179" fontId="0" fillId="0" borderId="0" xfId="0" applyNumberFormat="1" applyAlignment="1">
      <alignment horizontal="center" vertical="center"/>
    </xf>
    <xf numFmtId="179" fontId="1" fillId="0" borderId="0" xfId="0" applyNumberFormat="1" applyFont="1" applyAlignment="1">
      <alignment horizontal="center" vertical="center"/>
    </xf>
    <xf numFmtId="179" fontId="3" fillId="0" borderId="0" xfId="0" applyNumberFormat="1" applyFont="1" applyAlignment="1" applyProtection="1">
      <alignment horizontal="center" vertical="center"/>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654050</xdr:colOff>
      <xdr:row>0</xdr:row>
      <xdr:rowOff>0</xdr:rowOff>
    </xdr:from>
    <xdr:to>
      <xdr:col>1</xdr:col>
      <xdr:colOff>76200</xdr:colOff>
      <xdr:row>0</xdr:row>
      <xdr:rowOff>412750</xdr:rowOff>
    </xdr:to>
    <xdr:sp macro="" textlink="">
      <xdr:nvSpPr>
        <xdr:cNvPr id="11" name="文本框 10"/>
        <xdr:cNvSpPr txBox="1"/>
      </xdr:nvSpPr>
      <xdr:spPr>
        <a:xfrm>
          <a:off x="654050" y="2501900"/>
          <a:ext cx="41275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en-US" sz="800"/>
            <a:t>变化率</a:t>
          </a:r>
        </a:p>
      </xdr:txBody>
    </xdr:sp>
    <xdr:clientData/>
  </xdr:twoCellAnchor>
  <xdr:twoCellAnchor>
    <xdr:from>
      <xdr:col>0</xdr:col>
      <xdr:colOff>0</xdr:colOff>
      <xdr:row>0</xdr:row>
      <xdr:rowOff>336550</xdr:rowOff>
    </xdr:from>
    <xdr:to>
      <xdr:col>0</xdr:col>
      <xdr:colOff>920750</xdr:colOff>
      <xdr:row>1</xdr:row>
      <xdr:rowOff>57150</xdr:rowOff>
    </xdr:to>
    <xdr:sp macro="" textlink="">
      <xdr:nvSpPr>
        <xdr:cNvPr id="13" name="文本框 12"/>
        <xdr:cNvSpPr txBox="1"/>
      </xdr:nvSpPr>
      <xdr:spPr>
        <a:xfrm>
          <a:off x="0" y="2844800"/>
          <a:ext cx="92075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en-US" sz="800"/>
            <a:t>不确定因素</a:t>
          </a:r>
        </a:p>
      </xdr:txBody>
    </xdr:sp>
    <xdr:clientData/>
  </xdr:twoCellAnchor>
  <xdr:twoCellAnchor>
    <xdr:from>
      <xdr:col>0</xdr:col>
      <xdr:colOff>222250</xdr:colOff>
      <xdr:row>0</xdr:row>
      <xdr:rowOff>101600</xdr:rowOff>
    </xdr:from>
    <xdr:to>
      <xdr:col>0</xdr:col>
      <xdr:colOff>596900</xdr:colOff>
      <xdr:row>0</xdr:row>
      <xdr:rowOff>330200</xdr:rowOff>
    </xdr:to>
    <xdr:sp macro="" textlink="">
      <xdr:nvSpPr>
        <xdr:cNvPr id="12" name="文本框 11"/>
        <xdr:cNvSpPr txBox="1"/>
      </xdr:nvSpPr>
      <xdr:spPr>
        <a:xfrm>
          <a:off x="222250" y="2609850"/>
          <a:ext cx="37465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zh-CN" sz="800"/>
            <a:t>NPV</a:t>
          </a:r>
          <a:endParaRPr lang="zh-CN" altLang="en-US" sz="800"/>
        </a:p>
      </xdr:txBody>
    </xdr:sp>
    <xdr:clientData/>
  </xdr:twoCellAnchor>
  <xdr:twoCellAnchor>
    <xdr:from>
      <xdr:col>0</xdr:col>
      <xdr:colOff>412750</xdr:colOff>
      <xdr:row>0</xdr:row>
      <xdr:rowOff>6350</xdr:rowOff>
    </xdr:from>
    <xdr:to>
      <xdr:col>1</xdr:col>
      <xdr:colOff>6350</xdr:colOff>
      <xdr:row>1</xdr:row>
      <xdr:rowOff>0</xdr:rowOff>
    </xdr:to>
    <xdr:cxnSp macro="">
      <xdr:nvCxnSpPr>
        <xdr:cNvPr id="8" name="直接连接符 7"/>
        <xdr:cNvCxnSpPr/>
      </xdr:nvCxnSpPr>
      <xdr:spPr>
        <a:xfrm>
          <a:off x="412750" y="2514600"/>
          <a:ext cx="584200" cy="5016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6350</xdr:colOff>
      <xdr:row>0</xdr:row>
      <xdr:rowOff>203200</xdr:rowOff>
    </xdr:from>
    <xdr:to>
      <xdr:col>1</xdr:col>
      <xdr:colOff>0</xdr:colOff>
      <xdr:row>0</xdr:row>
      <xdr:rowOff>501650</xdr:rowOff>
    </xdr:to>
    <xdr:cxnSp macro="">
      <xdr:nvCxnSpPr>
        <xdr:cNvPr id="10" name="直接连接符 9"/>
        <xdr:cNvCxnSpPr/>
      </xdr:nvCxnSpPr>
      <xdr:spPr>
        <a:xfrm>
          <a:off x="6350" y="2711450"/>
          <a:ext cx="984250" cy="2984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654050</xdr:colOff>
      <xdr:row>4</xdr:row>
      <xdr:rowOff>171450</xdr:rowOff>
    </xdr:from>
    <xdr:to>
      <xdr:col>1</xdr:col>
      <xdr:colOff>76200</xdr:colOff>
      <xdr:row>5</xdr:row>
      <xdr:rowOff>412750</xdr:rowOff>
    </xdr:to>
    <xdr:sp macro="" textlink="">
      <xdr:nvSpPr>
        <xdr:cNvPr id="7" name="文本框 6"/>
        <xdr:cNvSpPr txBox="1"/>
      </xdr:nvSpPr>
      <xdr:spPr>
        <a:xfrm>
          <a:off x="654050" y="2501900"/>
          <a:ext cx="41275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en-US" sz="800"/>
            <a:t>变化率</a:t>
          </a:r>
        </a:p>
      </xdr:txBody>
    </xdr:sp>
    <xdr:clientData/>
  </xdr:twoCellAnchor>
  <xdr:twoCellAnchor>
    <xdr:from>
      <xdr:col>0</xdr:col>
      <xdr:colOff>0</xdr:colOff>
      <xdr:row>5</xdr:row>
      <xdr:rowOff>336550</xdr:rowOff>
    </xdr:from>
    <xdr:to>
      <xdr:col>0</xdr:col>
      <xdr:colOff>920750</xdr:colOff>
      <xdr:row>6</xdr:row>
      <xdr:rowOff>0</xdr:rowOff>
    </xdr:to>
    <xdr:sp macro="" textlink="">
      <xdr:nvSpPr>
        <xdr:cNvPr id="9" name="文本框 8"/>
        <xdr:cNvSpPr txBox="1"/>
      </xdr:nvSpPr>
      <xdr:spPr>
        <a:xfrm>
          <a:off x="0" y="2844800"/>
          <a:ext cx="92075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en-US" sz="800"/>
            <a:t>不确定因素</a:t>
          </a:r>
        </a:p>
      </xdr:txBody>
    </xdr:sp>
    <xdr:clientData/>
  </xdr:twoCellAnchor>
  <xdr:twoCellAnchor>
    <xdr:from>
      <xdr:col>0</xdr:col>
      <xdr:colOff>222250</xdr:colOff>
      <xdr:row>5</xdr:row>
      <xdr:rowOff>101600</xdr:rowOff>
    </xdr:from>
    <xdr:to>
      <xdr:col>0</xdr:col>
      <xdr:colOff>596900</xdr:colOff>
      <xdr:row>5</xdr:row>
      <xdr:rowOff>330200</xdr:rowOff>
    </xdr:to>
    <xdr:sp macro="" textlink="">
      <xdr:nvSpPr>
        <xdr:cNvPr id="14" name="文本框 13"/>
        <xdr:cNvSpPr txBox="1"/>
      </xdr:nvSpPr>
      <xdr:spPr>
        <a:xfrm>
          <a:off x="222250" y="2609850"/>
          <a:ext cx="37465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zh-CN" sz="800"/>
            <a:t>NPV</a:t>
          </a:r>
          <a:endParaRPr lang="zh-CN" altLang="en-US" sz="800"/>
        </a:p>
      </xdr:txBody>
    </xdr:sp>
    <xdr:clientData/>
  </xdr:twoCellAnchor>
  <xdr:twoCellAnchor>
    <xdr:from>
      <xdr:col>0</xdr:col>
      <xdr:colOff>412750</xdr:colOff>
      <xdr:row>5</xdr:row>
      <xdr:rowOff>6350</xdr:rowOff>
    </xdr:from>
    <xdr:to>
      <xdr:col>1</xdr:col>
      <xdr:colOff>6350</xdr:colOff>
      <xdr:row>6</xdr:row>
      <xdr:rowOff>0</xdr:rowOff>
    </xdr:to>
    <xdr:cxnSp macro="">
      <xdr:nvCxnSpPr>
        <xdr:cNvPr id="15" name="直接连接符 14"/>
        <xdr:cNvCxnSpPr/>
      </xdr:nvCxnSpPr>
      <xdr:spPr>
        <a:xfrm>
          <a:off x="412750" y="2514600"/>
          <a:ext cx="584200" cy="5016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6350</xdr:colOff>
      <xdr:row>5</xdr:row>
      <xdr:rowOff>203200</xdr:rowOff>
    </xdr:from>
    <xdr:to>
      <xdr:col>1</xdr:col>
      <xdr:colOff>0</xdr:colOff>
      <xdr:row>5</xdr:row>
      <xdr:rowOff>501650</xdr:rowOff>
    </xdr:to>
    <xdr:cxnSp macro="">
      <xdr:nvCxnSpPr>
        <xdr:cNvPr id="16" name="直接连接符 15"/>
        <xdr:cNvCxnSpPr/>
      </xdr:nvCxnSpPr>
      <xdr:spPr>
        <a:xfrm>
          <a:off x="6350" y="2711450"/>
          <a:ext cx="984250" cy="2984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24"/>
  <sheetViews>
    <sheetView workbookViewId="0"/>
  </sheetViews>
  <sheetFormatPr defaultColWidth="9" defaultRowHeight="14"/>
  <cols>
    <col min="1" max="4" width="36.6328125" customWidth="1"/>
  </cols>
  <sheetData>
    <row r="1" spans="1:3">
      <c r="A1" s="8" t="s">
        <v>0</v>
      </c>
    </row>
    <row r="3" spans="1:3">
      <c r="A3" t="s">
        <v>1</v>
      </c>
      <c r="B3" t="s">
        <v>2</v>
      </c>
      <c r="C3">
        <v>0</v>
      </c>
    </row>
    <row r="4" spans="1:3">
      <c r="A4" t="s">
        <v>3</v>
      </c>
    </row>
    <row r="5" spans="1:3">
      <c r="A5" t="s">
        <v>4</v>
      </c>
    </row>
    <row r="7" spans="1:3">
      <c r="A7" s="8" t="s">
        <v>5</v>
      </c>
      <c r="B7" t="s">
        <v>6</v>
      </c>
    </row>
    <row r="8" spans="1:3">
      <c r="B8">
        <v>3</v>
      </c>
    </row>
    <row r="10" spans="1:3">
      <c r="A10" t="s">
        <v>7</v>
      </c>
    </row>
    <row r="11" spans="1:3">
      <c r="A11" t="e">
        <f>CB_DATA_!#REF!</f>
        <v>#REF!</v>
      </c>
      <c r="C11" t="e">
        <f>model!#REF!</f>
        <v>#REF!</v>
      </c>
    </row>
    <row r="13" spans="1:3">
      <c r="A13" t="s">
        <v>8</v>
      </c>
    </row>
    <row r="14" spans="1:3">
      <c r="A14" t="s">
        <v>9</v>
      </c>
      <c r="C14" t="s">
        <v>10</v>
      </c>
    </row>
    <row r="16" spans="1:3">
      <c r="A16" t="s">
        <v>11</v>
      </c>
    </row>
    <row r="19" spans="1:3">
      <c r="A19" t="s">
        <v>12</v>
      </c>
    </row>
    <row r="20" spans="1:3">
      <c r="A20">
        <v>34</v>
      </c>
      <c r="C20">
        <v>58</v>
      </c>
    </row>
    <row r="25" spans="1:3">
      <c r="A25" s="8" t="s">
        <v>13</v>
      </c>
    </row>
    <row r="26" spans="1:3">
      <c r="A26" s="9" t="s">
        <v>71</v>
      </c>
      <c r="C26" s="9" t="s">
        <v>79</v>
      </c>
    </row>
    <row r="27" spans="1:3">
      <c r="A27" t="s">
        <v>72</v>
      </c>
      <c r="C27" t="s">
        <v>80</v>
      </c>
    </row>
    <row r="28" spans="1:3">
      <c r="A28" s="9" t="s">
        <v>70</v>
      </c>
      <c r="C28" s="9" t="s">
        <v>81</v>
      </c>
    </row>
    <row r="29" spans="1:3">
      <c r="A29" s="9" t="s">
        <v>54</v>
      </c>
      <c r="C29" s="9" t="s">
        <v>68</v>
      </c>
    </row>
    <row r="30" spans="1:3">
      <c r="A30" t="s">
        <v>55</v>
      </c>
      <c r="C30" t="s">
        <v>69</v>
      </c>
    </row>
    <row r="31" spans="1:3">
      <c r="A31" s="9" t="s">
        <v>52</v>
      </c>
      <c r="C31" s="9" t="s">
        <v>70</v>
      </c>
    </row>
    <row r="32" spans="1:3">
      <c r="A32" s="9" t="s">
        <v>56</v>
      </c>
      <c r="C32" s="9" t="s">
        <v>82</v>
      </c>
    </row>
    <row r="33" spans="1:3">
      <c r="A33" t="s">
        <v>73</v>
      </c>
      <c r="C33" t="s">
        <v>83</v>
      </c>
    </row>
    <row r="34" spans="1:3">
      <c r="A34" s="9" t="s">
        <v>57</v>
      </c>
      <c r="C34" s="9" t="s">
        <v>84</v>
      </c>
    </row>
    <row r="35" spans="1:3">
      <c r="C35" s="9" t="s">
        <v>85</v>
      </c>
    </row>
    <row r="36" spans="1:3">
      <c r="C36" t="s">
        <v>86</v>
      </c>
    </row>
    <row r="37" spans="1:3">
      <c r="C37" s="9" t="s">
        <v>87</v>
      </c>
    </row>
    <row r="38" spans="1:3">
      <c r="C38" s="9" t="s">
        <v>88</v>
      </c>
    </row>
    <row r="39" spans="1:3">
      <c r="C39" t="s">
        <v>89</v>
      </c>
    </row>
    <row r="40" spans="1:3">
      <c r="C40" s="9" t="s">
        <v>87</v>
      </c>
    </row>
    <row r="41" spans="1:3">
      <c r="C41" s="9" t="s">
        <v>53</v>
      </c>
    </row>
    <row r="42" spans="1:3">
      <c r="C42" t="s">
        <v>14</v>
      </c>
    </row>
    <row r="43" spans="1:3">
      <c r="C43" s="9" t="s">
        <v>15</v>
      </c>
    </row>
    <row r="44" spans="1:3">
      <c r="C44" s="9" t="s">
        <v>90</v>
      </c>
    </row>
    <row r="45" spans="1:3">
      <c r="C45" t="s">
        <v>91</v>
      </c>
    </row>
    <row r="46" spans="1:3">
      <c r="C46" s="9" t="s">
        <v>87</v>
      </c>
    </row>
    <row r="47" spans="1:3">
      <c r="C47" s="9" t="s">
        <v>92</v>
      </c>
    </row>
    <row r="48" spans="1:3">
      <c r="C48" t="s">
        <v>93</v>
      </c>
    </row>
    <row r="49" spans="3:3">
      <c r="C49" s="9" t="s">
        <v>87</v>
      </c>
    </row>
    <row r="50" spans="3:3">
      <c r="C50" s="9" t="s">
        <v>94</v>
      </c>
    </row>
    <row r="51" spans="3:3">
      <c r="C51" t="s">
        <v>95</v>
      </c>
    </row>
    <row r="52" spans="3:3">
      <c r="C52" s="9" t="s">
        <v>87</v>
      </c>
    </row>
    <row r="53" spans="3:3">
      <c r="C53" s="9" t="s">
        <v>96</v>
      </c>
    </row>
    <row r="54" spans="3:3">
      <c r="C54" t="s">
        <v>97</v>
      </c>
    </row>
    <row r="55" spans="3:3">
      <c r="C55" s="9" t="s">
        <v>87</v>
      </c>
    </row>
    <row r="56" spans="3:3">
      <c r="C56" s="9" t="s">
        <v>98</v>
      </c>
    </row>
    <row r="57" spans="3:3">
      <c r="C57" t="s">
        <v>99</v>
      </c>
    </row>
    <row r="58" spans="3:3">
      <c r="C58" s="9" t="s">
        <v>84</v>
      </c>
    </row>
    <row r="10000" spans="1:1">
      <c r="A10000" t="s">
        <v>16</v>
      </c>
    </row>
    <row r="10001" spans="1:4">
      <c r="A10001" t="str">
        <f>"{0.MEAN}"</f>
        <v>{0.MEAN}</v>
      </c>
    </row>
    <row r="10002" spans="1:4">
      <c r="A10002" t="b">
        <f>"{0.MEAN}" &gt;= 0</f>
        <v>1</v>
      </c>
    </row>
    <row r="10003" spans="1:4">
      <c r="A10003" t="e">
        <f>model!V2:V21 &gt;= 0</f>
        <v>#VALUE!</v>
      </c>
      <c r="B10003" t="e">
        <f>$C$10003 &gt;= $D$10003</f>
        <v>#VALUE!</v>
      </c>
      <c r="C10003" t="e">
        <f>model!V2:V21</f>
        <v>#VALUE!</v>
      </c>
      <c r="D10003">
        <f>0</f>
        <v>0</v>
      </c>
    </row>
    <row r="10005" spans="1:4">
      <c r="A10005" t="b">
        <f>model!$V$2 &gt;= 0</f>
        <v>1</v>
      </c>
      <c r="B10005" t="b">
        <f>$C$10005 &gt;= $D$10005</f>
        <v>1</v>
      </c>
      <c r="C10005">
        <f>model!$V$2</f>
        <v>0.77270380084189105</v>
      </c>
      <c r="D10005">
        <f>0</f>
        <v>0</v>
      </c>
    </row>
    <row r="10006" spans="1:4">
      <c r="A10006" t="b">
        <f>model!$V$3 &gt;= 0</f>
        <v>1</v>
      </c>
      <c r="B10006" t="b">
        <f>$C$10006 &gt;= $D$10006</f>
        <v>1</v>
      </c>
      <c r="C10006">
        <f>model!$V$3</f>
        <v>0.97825634839686304</v>
      </c>
      <c r="D10006">
        <f>0</f>
        <v>0</v>
      </c>
    </row>
    <row r="10007" spans="1:4">
      <c r="A10007" t="b">
        <f>model!$V$4 &gt;= 0</f>
        <v>1</v>
      </c>
      <c r="B10007" t="b">
        <f>$C$10007 &gt;= $D$10007</f>
        <v>1</v>
      </c>
      <c r="C10007">
        <f>model!$V$4</f>
        <v>0.94956204628448704</v>
      </c>
      <c r="D10007">
        <f>0</f>
        <v>0</v>
      </c>
    </row>
    <row r="10008" spans="1:4">
      <c r="A10008" t="b">
        <f>model!$V$5 &gt;= 0</f>
        <v>1</v>
      </c>
      <c r="B10008" t="b">
        <f>$C$10008 &gt;= $D$10008</f>
        <v>1</v>
      </c>
      <c r="C10008">
        <f>model!$V$5</f>
        <v>0.82438478862931697</v>
      </c>
      <c r="D10008">
        <f>0</f>
        <v>0</v>
      </c>
    </row>
    <row r="10009" spans="1:4">
      <c r="A10009" t="b">
        <f>model!$V$6 &gt;= 0</f>
        <v>1</v>
      </c>
      <c r="B10009" t="b">
        <f>$C$10009 &gt;= $D$10009</f>
        <v>1</v>
      </c>
      <c r="C10009">
        <f>model!$V$6</f>
        <v>0.89916552175992404</v>
      </c>
      <c r="D10009">
        <f>0</f>
        <v>0</v>
      </c>
    </row>
    <row r="10010" spans="1:4">
      <c r="A10010" t="b">
        <f>model!$V$7 &gt;= 0</f>
        <v>1</v>
      </c>
      <c r="B10010" t="b">
        <f>$C$10010 &gt;= $D$10010</f>
        <v>1</v>
      </c>
      <c r="C10010">
        <f>model!$V$7</f>
        <v>0.88251818876088794</v>
      </c>
      <c r="D10010">
        <f>0</f>
        <v>0</v>
      </c>
    </row>
    <row r="10011" spans="1:4">
      <c r="A10011" t="b">
        <f>model!$V$8 &gt;= 0</f>
        <v>1</v>
      </c>
      <c r="B10011" t="b">
        <f>$C$10011 &gt;= $D$10011</f>
        <v>1</v>
      </c>
      <c r="C10011">
        <f>model!$V$8</f>
        <v>0.95352890823777303</v>
      </c>
      <c r="D10011">
        <f>0</f>
        <v>0</v>
      </c>
    </row>
    <row r="10012" spans="1:4">
      <c r="A10012" t="b">
        <f>model!$V$9 &gt;= 0</f>
        <v>1</v>
      </c>
      <c r="B10012" t="b">
        <f>$C$10012 &gt;= $D$10012</f>
        <v>1</v>
      </c>
      <c r="C10012">
        <f>model!$V$9</f>
        <v>0.90281093099326604</v>
      </c>
      <c r="D10012">
        <f>0</f>
        <v>0</v>
      </c>
    </row>
    <row r="10013" spans="1:4">
      <c r="A10013" t="b">
        <f>model!$V$10 &gt;= 0</f>
        <v>1</v>
      </c>
      <c r="B10013" t="b">
        <f>$C$10013 &gt;= $D$10013</f>
        <v>1</v>
      </c>
      <c r="C10013">
        <f>model!$V$10</f>
        <v>1</v>
      </c>
      <c r="D10013">
        <f>0</f>
        <v>0</v>
      </c>
    </row>
    <row r="10014" spans="1:4">
      <c r="A10014" t="b">
        <f>model!$V$11 &gt;= 0</f>
        <v>1</v>
      </c>
      <c r="B10014" t="b">
        <f>$C$10014 &gt;= $D$10014</f>
        <v>1</v>
      </c>
      <c r="C10014">
        <f>model!$V$11</f>
        <v>0.83603562642470597</v>
      </c>
      <c r="D10014">
        <f>0</f>
        <v>0</v>
      </c>
    </row>
    <row r="10015" spans="1:4">
      <c r="A10015" t="b">
        <f>model!$V$12 &gt;= 0</f>
        <v>1</v>
      </c>
      <c r="B10015" t="b">
        <f>$C$10015 &gt;= $D$10015</f>
        <v>1</v>
      </c>
      <c r="C10015">
        <f>model!$V$12</f>
        <v>0.84528060945360295</v>
      </c>
      <c r="D10015">
        <f>0</f>
        <v>0</v>
      </c>
    </row>
    <row r="10016" spans="1:4">
      <c r="A10016" t="b">
        <f>model!$V$13 &gt;= 0</f>
        <v>1</v>
      </c>
      <c r="B10016" t="b">
        <f>$C$10016 &gt;= $D$10016</f>
        <v>1</v>
      </c>
      <c r="C10016">
        <f>model!$V$13</f>
        <v>0.936431356067428</v>
      </c>
      <c r="D10016">
        <f>0</f>
        <v>0</v>
      </c>
    </row>
    <row r="10017" spans="1:4">
      <c r="A10017" t="b">
        <f>model!$V$14 &gt;= 0</f>
        <v>1</v>
      </c>
      <c r="B10017" t="b">
        <f>$C$10017 &gt;= $D$10017</f>
        <v>1</v>
      </c>
      <c r="C10017">
        <f>model!$V$14</f>
        <v>0.785563301979321</v>
      </c>
      <c r="D10017">
        <f>0</f>
        <v>0</v>
      </c>
    </row>
    <row r="10018" spans="1:4">
      <c r="A10018" t="b">
        <f>model!$V$15 &gt;= 0</f>
        <v>1</v>
      </c>
      <c r="B10018" t="b">
        <f>$C$10018 &gt;= $D$10018</f>
        <v>1</v>
      </c>
      <c r="C10018">
        <f>model!$V$15</f>
        <v>0.90063370684826705</v>
      </c>
      <c r="D10018">
        <f>0</f>
        <v>0</v>
      </c>
    </row>
    <row r="10019" spans="1:4">
      <c r="A10019" t="b">
        <f>model!$V$16 &gt;= 0</f>
        <v>1</v>
      </c>
      <c r="B10019" t="b">
        <f>$C$10019 &gt;= $D$10019</f>
        <v>1</v>
      </c>
      <c r="C10019">
        <f>model!$V$16</f>
        <v>0.89969260546435503</v>
      </c>
      <c r="D10019">
        <f>0</f>
        <v>0</v>
      </c>
    </row>
    <row r="10020" spans="1:4">
      <c r="A10020" t="b">
        <f>model!$V$17 &gt;= 0</f>
        <v>1</v>
      </c>
      <c r="B10020" t="b">
        <f>$C$10020 &gt;= $D$10020</f>
        <v>1</v>
      </c>
      <c r="C10020">
        <f>model!$V$17</f>
        <v>0.94934691743223498</v>
      </c>
      <c r="D10020">
        <f>0</f>
        <v>0</v>
      </c>
    </row>
    <row r="10021" spans="1:4">
      <c r="A10021" t="b">
        <f>model!$V$18 &gt;= 0</f>
        <v>1</v>
      </c>
      <c r="B10021" t="b">
        <f>$C$10021 &gt;= $D$10021</f>
        <v>1</v>
      </c>
      <c r="C10021">
        <f>model!$V$18</f>
        <v>0.85669158590972605</v>
      </c>
      <c r="D10021">
        <f>0</f>
        <v>0</v>
      </c>
    </row>
    <row r="10022" spans="1:4">
      <c r="A10022" t="b">
        <f>model!$V$19 &gt;= 0</f>
        <v>1</v>
      </c>
      <c r="B10022" t="b">
        <f>$C$10022 &gt;= $D$10022</f>
        <v>1</v>
      </c>
      <c r="C10022">
        <f>model!$V$19</f>
        <v>0.78236932241786905</v>
      </c>
      <c r="D10022">
        <f>0</f>
        <v>0</v>
      </c>
    </row>
    <row r="10023" spans="1:4">
      <c r="A10023" t="b">
        <f>model!$V$20 &gt;= 0</f>
        <v>1</v>
      </c>
      <c r="B10023" t="b">
        <f>$C$10023 &gt;= $D$10023</f>
        <v>1</v>
      </c>
      <c r="C10023">
        <f>model!$V$20</f>
        <v>0.92210645959131798</v>
      </c>
      <c r="D10023">
        <f>0</f>
        <v>0</v>
      </c>
    </row>
    <row r="10024" spans="1:4">
      <c r="A10024" t="b">
        <f>model!$V$21 &gt;= 0</f>
        <v>1</v>
      </c>
      <c r="B10024" t="b">
        <f>$C$10024 &gt;= $D$10024</f>
        <v>1</v>
      </c>
      <c r="C10024">
        <f>model!$V$21</f>
        <v>0.84958598558115095</v>
      </c>
      <c r="D10024">
        <f>0</f>
        <v>0</v>
      </c>
    </row>
  </sheetData>
  <phoneticPr fontId="6"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opLeftCell="O1" workbookViewId="0">
      <pane ySplit="1" topLeftCell="A2" activePane="bottomLeft" state="frozen"/>
      <selection pane="bottomLeft" activeCell="T39" sqref="T39"/>
    </sheetView>
  </sheetViews>
  <sheetFormatPr defaultColWidth="9" defaultRowHeight="14"/>
  <cols>
    <col min="1" max="1" width="5.54296875" customWidth="1"/>
    <col min="4" max="5" width="13.81640625" style="1" customWidth="1"/>
    <col min="6" max="7" width="10.26953125" style="1" customWidth="1"/>
    <col min="8" max="8" width="7.54296875" style="1" customWidth="1"/>
    <col min="9" max="9" width="7.36328125" style="1" customWidth="1"/>
    <col min="10" max="10" width="15.1796875" style="2" customWidth="1"/>
    <col min="11" max="11" width="14.7265625" style="1" customWidth="1"/>
    <col min="12" max="12" width="21.6328125" customWidth="1"/>
    <col min="13" max="16" width="15.6328125" style="2" customWidth="1"/>
    <col min="17" max="17" width="11" style="34" customWidth="1"/>
    <col min="18" max="21" width="15.6328125" style="2" customWidth="1"/>
    <col min="22" max="22" width="14.81640625" style="2" customWidth="1"/>
    <col min="23" max="23" width="15.6328125" style="2" customWidth="1"/>
    <col min="24" max="24" width="15.36328125" customWidth="1"/>
    <col min="25" max="25" width="15.453125" customWidth="1"/>
  </cols>
  <sheetData>
    <row r="1" spans="1:25" s="13" customFormat="1" ht="17">
      <c r="A1" s="11" t="s">
        <v>18</v>
      </c>
      <c r="B1" s="11" t="s">
        <v>17</v>
      </c>
      <c r="C1" s="11" t="s">
        <v>19</v>
      </c>
      <c r="D1" s="12" t="s">
        <v>20</v>
      </c>
      <c r="E1" s="12" t="s">
        <v>21</v>
      </c>
      <c r="F1" s="12" t="s">
        <v>22</v>
      </c>
      <c r="G1" s="12" t="s">
        <v>23</v>
      </c>
      <c r="H1" s="12" t="s">
        <v>24</v>
      </c>
      <c r="I1" s="12" t="s">
        <v>25</v>
      </c>
      <c r="J1" s="11" t="s">
        <v>26</v>
      </c>
      <c r="K1" s="12" t="s">
        <v>27</v>
      </c>
      <c r="M1" s="11" t="s">
        <v>28</v>
      </c>
      <c r="N1" s="11" t="s">
        <v>29</v>
      </c>
      <c r="O1" s="11" t="s">
        <v>33</v>
      </c>
      <c r="P1" s="11" t="s">
        <v>34</v>
      </c>
      <c r="Q1" s="36" t="s">
        <v>77</v>
      </c>
      <c r="R1" s="14" t="s">
        <v>35</v>
      </c>
      <c r="S1" s="33" t="s">
        <v>74</v>
      </c>
      <c r="T1" s="33" t="s">
        <v>75</v>
      </c>
      <c r="U1" s="33" t="s">
        <v>76</v>
      </c>
      <c r="V1" s="11" t="s">
        <v>30</v>
      </c>
      <c r="W1" s="11" t="s">
        <v>31</v>
      </c>
      <c r="X1" s="11" t="s">
        <v>32</v>
      </c>
      <c r="Y1" s="15" t="s">
        <v>42</v>
      </c>
    </row>
    <row r="2" spans="1:25">
      <c r="A2" s="2">
        <v>1</v>
      </c>
      <c r="B2" s="2">
        <v>52</v>
      </c>
      <c r="C2" s="2">
        <v>60</v>
      </c>
      <c r="D2" s="4">
        <v>24143631.529921256</v>
      </c>
      <c r="E2" s="1">
        <f t="shared" ref="E2:E36" si="0">(K2-J2)*20%</f>
        <v>42860.830665257577</v>
      </c>
      <c r="F2" s="3">
        <v>76564.72</v>
      </c>
      <c r="G2" s="3">
        <v>36231.58</v>
      </c>
      <c r="H2" s="4">
        <v>0.9340557597053849</v>
      </c>
      <c r="I2" s="4">
        <v>0.95078716684905551</v>
      </c>
      <c r="J2" s="10">
        <f t="shared" ref="J2:J21" si="1">B2*12*F2*93%+C2*12*G2*95%</f>
        <v>69214439.030400008</v>
      </c>
      <c r="K2" s="1">
        <f t="shared" ref="K2:K21" si="2">B2*12*F2*H2+C2*12*G2*I2</f>
        <v>69428743.183726296</v>
      </c>
      <c r="M2" s="2">
        <f t="shared" ref="M2:M21" si="3">IF(K2&gt;J2,K2-(K2-J2)*(1-V2)-D2-E2,0)</f>
        <v>45193540.303624921</v>
      </c>
      <c r="N2" s="3">
        <f t="shared" ref="N2:N21" si="4">IF(K2&lt;J2,W2-D2,0)</f>
        <v>0</v>
      </c>
      <c r="O2" s="3">
        <f t="shared" ref="O2:O21" si="5">J2-D2</f>
        <v>45070807.500478752</v>
      </c>
      <c r="P2" s="3">
        <f>O2*0.9434</f>
        <v>42519799.795951657</v>
      </c>
      <c r="Q2" s="34">
        <v>0.94340000000000002</v>
      </c>
      <c r="R2" s="3">
        <f>L8+P2</f>
        <v>-681402835.1940484</v>
      </c>
      <c r="S2" s="3">
        <f>IF(K2&lt;J2,K2-D2,0)</f>
        <v>0</v>
      </c>
      <c r="T2" s="3">
        <f>S2*Q2</f>
        <v>0</v>
      </c>
      <c r="U2" s="3">
        <f>T2</f>
        <v>0</v>
      </c>
      <c r="V2" s="16">
        <v>0.77270380084189105</v>
      </c>
      <c r="W2" s="17">
        <v>69853792.104167804</v>
      </c>
      <c r="X2" s="5">
        <f t="shared" ref="X2:X21" si="6">Y2-R2</f>
        <v>115786.12648820877</v>
      </c>
      <c r="Y2" s="5">
        <f>MAX(M2,N2)*0.9434+L8</f>
        <v>-681287049.0675602</v>
      </c>
    </row>
    <row r="3" spans="1:25">
      <c r="A3" s="2">
        <v>2</v>
      </c>
      <c r="B3" s="2">
        <v>52</v>
      </c>
      <c r="C3" s="2">
        <v>60</v>
      </c>
      <c r="D3" s="4">
        <v>24369117.76062607</v>
      </c>
      <c r="E3" s="1">
        <f t="shared" si="0"/>
        <v>183838.75472936334</v>
      </c>
      <c r="F3" s="3">
        <v>76564.72</v>
      </c>
      <c r="G3" s="3">
        <v>36231.58</v>
      </c>
      <c r="H3" s="4">
        <v>0.94158421009172211</v>
      </c>
      <c r="I3" s="4">
        <v>0.96402023107482182</v>
      </c>
      <c r="J3" s="2">
        <f t="shared" si="1"/>
        <v>69214439.030400008</v>
      </c>
      <c r="K3" s="1">
        <f t="shared" si="2"/>
        <v>70133632.804046825</v>
      </c>
      <c r="M3" s="2">
        <f t="shared" si="3"/>
        <v>45560689.659521438</v>
      </c>
      <c r="N3" s="3">
        <f t="shared" si="4"/>
        <v>0</v>
      </c>
      <c r="O3" s="3">
        <f t="shared" si="5"/>
        <v>44845321.269773938</v>
      </c>
      <c r="P3" s="3">
        <f>O3*0.89</f>
        <v>39912335.930098802</v>
      </c>
      <c r="Q3" s="34">
        <v>0.89</v>
      </c>
      <c r="R3" s="3">
        <f t="shared" ref="R3:R21" si="7">R2+P3</f>
        <v>-641490499.26394963</v>
      </c>
      <c r="S3" s="3">
        <f>IF(K3&lt;J3,K3-D3,0)</f>
        <v>0</v>
      </c>
      <c r="T3" s="3">
        <f>S3*Q3</f>
        <v>0</v>
      </c>
      <c r="U3" s="3">
        <f t="shared" ref="U3:U36" si="8">U2+T3</f>
        <v>0</v>
      </c>
      <c r="V3" s="16">
        <v>0.97825634839686304</v>
      </c>
      <c r="W3" s="17">
        <v>76086881.910335198</v>
      </c>
      <c r="X3" s="5">
        <f t="shared" si="6"/>
        <v>752463.99336349964</v>
      </c>
      <c r="Y3" s="5">
        <f>MAX(M3,N3)*0.89+Y2</f>
        <v>-640738035.27058613</v>
      </c>
    </row>
    <row r="4" spans="1:25">
      <c r="A4" s="2">
        <v>3</v>
      </c>
      <c r="B4" s="2">
        <v>55</v>
      </c>
      <c r="C4" s="2">
        <v>64</v>
      </c>
      <c r="D4" s="4">
        <v>24371269.491202541</v>
      </c>
      <c r="E4" s="1">
        <f t="shared" si="0"/>
        <v>-103071.17514371575</v>
      </c>
      <c r="F4" s="3">
        <v>76564.72</v>
      </c>
      <c r="G4" s="3">
        <v>36231.58</v>
      </c>
      <c r="H4" s="4">
        <v>0.91278612052973962</v>
      </c>
      <c r="I4" s="4">
        <v>0.96274024510348433</v>
      </c>
      <c r="J4" s="2">
        <f t="shared" si="1"/>
        <v>73429985.904000014</v>
      </c>
      <c r="K4" s="1">
        <f t="shared" si="2"/>
        <v>72914630.028281435</v>
      </c>
      <c r="M4" s="2">
        <f t="shared" si="3"/>
        <v>0</v>
      </c>
      <c r="N4" s="3">
        <f t="shared" si="4"/>
        <v>48559987.410768665</v>
      </c>
      <c r="O4" s="3">
        <f t="shared" si="5"/>
        <v>49058716.412797473</v>
      </c>
      <c r="P4" s="3">
        <f>O4*0.8396</f>
        <v>41189698.300184757</v>
      </c>
      <c r="Q4" s="34">
        <v>0.83960000000000001</v>
      </c>
      <c r="R4" s="3">
        <f t="shared" si="7"/>
        <v>-600300800.96376491</v>
      </c>
      <c r="S4" s="3">
        <f t="shared" ref="S4:S36" si="9">IF(K4&lt;J4,K4-D4,0)</f>
        <v>48543360.537078895</v>
      </c>
      <c r="T4" s="3">
        <f t="shared" ref="T4:T36" si="10">S4*Q4</f>
        <v>40757005.506931439</v>
      </c>
      <c r="U4" s="3">
        <f t="shared" si="8"/>
        <v>40757005.506931439</v>
      </c>
      <c r="V4" s="16">
        <v>0.94956204628448704</v>
      </c>
      <c r="W4" s="17">
        <v>72931256.901971206</v>
      </c>
      <c r="X4" s="5">
        <f t="shared" si="6"/>
        <v>333731.12326014042</v>
      </c>
      <c r="Y4" s="5">
        <f>MAX(M4,N4)*0.8396+Y3</f>
        <v>-599967069.84050477</v>
      </c>
    </row>
    <row r="5" spans="1:25">
      <c r="A5" s="2">
        <v>4</v>
      </c>
      <c r="B5" s="2">
        <v>55</v>
      </c>
      <c r="C5" s="2">
        <v>64</v>
      </c>
      <c r="D5" s="4">
        <v>24140311.998946074</v>
      </c>
      <c r="E5" s="1">
        <f t="shared" si="0"/>
        <v>-57246.587952396279</v>
      </c>
      <c r="F5" s="3">
        <v>76564.72</v>
      </c>
      <c r="G5" s="3">
        <v>36231.58</v>
      </c>
      <c r="H5" s="4">
        <v>0.90956197018726914</v>
      </c>
      <c r="I5" s="4">
        <v>0.97682958859190572</v>
      </c>
      <c r="J5" s="2">
        <f t="shared" si="1"/>
        <v>73429985.904000014</v>
      </c>
      <c r="K5" s="1">
        <f t="shared" si="2"/>
        <v>73143752.964238033</v>
      </c>
      <c r="M5" s="2">
        <f t="shared" si="3"/>
        <v>0</v>
      </c>
      <c r="N5" s="3">
        <f t="shared" si="4"/>
        <v>59186735.45030503</v>
      </c>
      <c r="O5" s="3">
        <f t="shared" si="5"/>
        <v>49289673.905053943</v>
      </c>
      <c r="P5" s="3">
        <f>O5*0.7291</f>
        <v>35937101.244174831</v>
      </c>
      <c r="Q5" s="34">
        <v>0.72909999999999997</v>
      </c>
      <c r="R5" s="3">
        <f t="shared" si="7"/>
        <v>-564363699.71959007</v>
      </c>
      <c r="S5" s="3">
        <f t="shared" si="9"/>
        <v>49003440.965291962</v>
      </c>
      <c r="T5" s="3">
        <f t="shared" si="10"/>
        <v>35728408.80779437</v>
      </c>
      <c r="U5" s="3">
        <f t="shared" si="8"/>
        <v>76485414.314725816</v>
      </c>
      <c r="V5" s="16">
        <v>0.82438478862931697</v>
      </c>
      <c r="W5" s="17">
        <v>83327047.4492511</v>
      </c>
      <c r="X5" s="5">
        <f t="shared" si="6"/>
        <v>7549678.6959027052</v>
      </c>
      <c r="Y5" s="5">
        <f>MAX(M5,N5)*0.7291+Y4</f>
        <v>-556814021.02368736</v>
      </c>
    </row>
    <row r="6" spans="1:25">
      <c r="A6" s="2">
        <v>5</v>
      </c>
      <c r="B6" s="2">
        <v>55</v>
      </c>
      <c r="C6" s="2">
        <v>64</v>
      </c>
      <c r="D6" s="4">
        <v>24227112.064551279</v>
      </c>
      <c r="E6" s="1">
        <f t="shared" si="0"/>
        <v>-186660.07247385383</v>
      </c>
      <c r="F6" s="3">
        <v>76564.72</v>
      </c>
      <c r="G6" s="3">
        <v>36231.58</v>
      </c>
      <c r="H6" s="4">
        <v>0.9128304797938428</v>
      </c>
      <c r="I6" s="4">
        <v>0.94763968110403174</v>
      </c>
      <c r="J6" s="2">
        <f t="shared" si="1"/>
        <v>73429985.904000014</v>
      </c>
      <c r="K6" s="1">
        <f t="shared" si="2"/>
        <v>72496685.541630745</v>
      </c>
      <c r="M6" s="2">
        <f t="shared" si="3"/>
        <v>0</v>
      </c>
      <c r="N6" s="3">
        <f t="shared" si="4"/>
        <v>52804042.558114916</v>
      </c>
      <c r="O6" s="3">
        <f t="shared" si="5"/>
        <v>49202873.839448735</v>
      </c>
      <c r="P6" s="3">
        <f>O6*0.7473</f>
        <v>36769307.620220035</v>
      </c>
      <c r="Q6" s="34">
        <v>0.74729999999999996</v>
      </c>
      <c r="R6" s="3">
        <f t="shared" si="7"/>
        <v>-527594392.09937</v>
      </c>
      <c r="S6" s="3">
        <f t="shared" si="9"/>
        <v>48269573.477079466</v>
      </c>
      <c r="T6" s="3">
        <f t="shared" si="10"/>
        <v>36071852.259421483</v>
      </c>
      <c r="U6" s="3">
        <f t="shared" si="8"/>
        <v>112557266.5741473</v>
      </c>
      <c r="V6" s="16">
        <v>0.89916552175992404</v>
      </c>
      <c r="W6" s="17">
        <v>77031154.622666195</v>
      </c>
      <c r="X6" s="5">
        <f t="shared" si="6"/>
        <v>10240832.079361916</v>
      </c>
      <c r="Y6" s="5">
        <f>MAX(M6,N6)*0.7473+Y5</f>
        <v>-517353560.02000809</v>
      </c>
    </row>
    <row r="7" spans="1:25">
      <c r="A7" s="2">
        <v>6</v>
      </c>
      <c r="B7" s="2">
        <v>57.2</v>
      </c>
      <c r="C7" s="2">
        <v>66.599999999999994</v>
      </c>
      <c r="D7" s="4">
        <v>24287565.307703387</v>
      </c>
      <c r="E7" s="1">
        <f t="shared" si="0"/>
        <v>16442.731303405762</v>
      </c>
      <c r="F7" s="3">
        <v>76564.72</v>
      </c>
      <c r="G7" s="3">
        <v>36231.58</v>
      </c>
      <c r="H7" s="4">
        <v>0.93118399256436357</v>
      </c>
      <c r="I7" s="4">
        <v>0.95069035400864932</v>
      </c>
      <c r="J7" s="2">
        <f t="shared" si="1"/>
        <v>76383706.940640002</v>
      </c>
      <c r="K7" s="1">
        <f t="shared" si="2"/>
        <v>76465920.597157031</v>
      </c>
      <c r="L7" s="2" t="s">
        <v>36</v>
      </c>
      <c r="M7" s="2">
        <f t="shared" si="3"/>
        <v>52152253.948874027</v>
      </c>
      <c r="N7" s="3">
        <f t="shared" si="4"/>
        <v>0</v>
      </c>
      <c r="O7" s="3">
        <f t="shared" si="5"/>
        <v>52096141.632936612</v>
      </c>
      <c r="P7" s="3">
        <f>O7*0.705</f>
        <v>36727779.85122031</v>
      </c>
      <c r="Q7" s="34">
        <v>0.70499999999999996</v>
      </c>
      <c r="R7" s="3">
        <f t="shared" si="7"/>
        <v>-490866612.24814969</v>
      </c>
      <c r="S7" s="3">
        <f t="shared" si="9"/>
        <v>0</v>
      </c>
      <c r="T7" s="3">
        <f t="shared" si="10"/>
        <v>0</v>
      </c>
      <c r="U7" s="3">
        <f t="shared" si="8"/>
        <v>112557266.5741473</v>
      </c>
      <c r="V7" s="16">
        <v>0.88251818876088794</v>
      </c>
      <c r="W7" s="17">
        <v>82043018.2495884</v>
      </c>
      <c r="X7" s="5">
        <f t="shared" si="6"/>
        <v>10280391.262097776</v>
      </c>
      <c r="Y7" s="5">
        <f>MAX(M7,N7)*0.705+Y6</f>
        <v>-480586220.98605192</v>
      </c>
    </row>
    <row r="8" spans="1:25">
      <c r="A8" s="2">
        <v>7</v>
      </c>
      <c r="B8" s="2">
        <v>57.2</v>
      </c>
      <c r="C8" s="2">
        <v>66.599999999999994</v>
      </c>
      <c r="D8" s="4">
        <v>24366072.722965881</v>
      </c>
      <c r="E8" s="1">
        <f t="shared" si="0"/>
        <v>-152294.00760335327</v>
      </c>
      <c r="F8" s="3">
        <v>76564.72</v>
      </c>
      <c r="G8" s="3">
        <v>36231.58</v>
      </c>
      <c r="H8" s="4">
        <v>0.91174159136540467</v>
      </c>
      <c r="I8" s="4">
        <v>0.95684075484518938</v>
      </c>
      <c r="J8" s="2">
        <f t="shared" si="1"/>
        <v>76383706.940640002</v>
      </c>
      <c r="K8" s="1">
        <f t="shared" si="2"/>
        <v>75622236.902623236</v>
      </c>
      <c r="L8" s="1">
        <v>-723922634.99000001</v>
      </c>
      <c r="M8" s="2">
        <f t="shared" si="3"/>
        <v>0</v>
      </c>
      <c r="N8" s="3">
        <f t="shared" si="4"/>
        <v>60372012.710948914</v>
      </c>
      <c r="O8" s="3">
        <f t="shared" si="5"/>
        <v>52017634.217674121</v>
      </c>
      <c r="P8" s="3">
        <f>O8*0.6651</f>
        <v>34596928.518175058</v>
      </c>
      <c r="Q8" s="34">
        <v>0.66510000000000002</v>
      </c>
      <c r="R8" s="3">
        <f t="shared" si="7"/>
        <v>-456269683.72997463</v>
      </c>
      <c r="S8" s="3">
        <f t="shared" si="9"/>
        <v>51256164.179657355</v>
      </c>
      <c r="T8" s="3">
        <f t="shared" si="10"/>
        <v>34090474.795890108</v>
      </c>
      <c r="U8" s="3">
        <f t="shared" si="8"/>
        <v>146647741.37003741</v>
      </c>
      <c r="V8" s="16">
        <v>0.95352890823777303</v>
      </c>
      <c r="W8" s="17">
        <v>84738085.433914796</v>
      </c>
      <c r="X8" s="5">
        <f t="shared" si="6"/>
        <v>15836888.397974849</v>
      </c>
      <c r="Y8" s="5">
        <f>MAX(M8,N8)*0.6651+Y7</f>
        <v>-440432795.33199978</v>
      </c>
    </row>
    <row r="9" spans="1:25">
      <c r="A9" s="2">
        <v>8</v>
      </c>
      <c r="B9" s="2">
        <v>57.2</v>
      </c>
      <c r="C9" s="2">
        <v>66.599999999999994</v>
      </c>
      <c r="D9" s="4">
        <v>24531717.049456574</v>
      </c>
      <c r="E9" s="1">
        <f t="shared" si="0"/>
        <v>-212525.89083100262</v>
      </c>
      <c r="F9" s="3">
        <v>76564.72</v>
      </c>
      <c r="G9" s="3">
        <v>36231.58</v>
      </c>
      <c r="H9" s="4">
        <v>0.90392482380152572</v>
      </c>
      <c r="I9" s="4">
        <v>0.96062726254927289</v>
      </c>
      <c r="J9" s="2">
        <f t="shared" si="1"/>
        <v>76383706.940640002</v>
      </c>
      <c r="K9" s="1">
        <f t="shared" si="2"/>
        <v>75321077.48648499</v>
      </c>
      <c r="M9" s="2">
        <f t="shared" si="3"/>
        <v>0</v>
      </c>
      <c r="N9" s="3">
        <f t="shared" si="4"/>
        <v>62722731.705009528</v>
      </c>
      <c r="O9" s="3">
        <f t="shared" si="5"/>
        <v>51851989.891183428</v>
      </c>
      <c r="P9" s="3">
        <f>O9*0.6274</f>
        <v>32531938.457728479</v>
      </c>
      <c r="Q9" s="34">
        <v>0.62739999999999996</v>
      </c>
      <c r="R9" s="3">
        <f t="shared" si="7"/>
        <v>-423737745.27224612</v>
      </c>
      <c r="S9" s="3">
        <f t="shared" si="9"/>
        <v>50789360.437028416</v>
      </c>
      <c r="T9" s="3">
        <f t="shared" si="10"/>
        <v>31865244.738191627</v>
      </c>
      <c r="U9" s="3">
        <f t="shared" si="8"/>
        <v>178512986.10822904</v>
      </c>
      <c r="V9" s="16">
        <v>0.90281093099326604</v>
      </c>
      <c r="W9" s="17">
        <v>87254448.754466102</v>
      </c>
      <c r="X9" s="5">
        <f t="shared" si="6"/>
        <v>22657191.81196934</v>
      </c>
      <c r="Y9" s="5">
        <f>MAX(M9,N9)*0.6274+Y8</f>
        <v>-401080553.46027678</v>
      </c>
    </row>
    <row r="10" spans="1:25">
      <c r="A10" s="2">
        <v>9</v>
      </c>
      <c r="B10" s="2">
        <v>59.5</v>
      </c>
      <c r="C10" s="2">
        <v>69.2</v>
      </c>
      <c r="D10" s="4">
        <v>24299653.837805841</v>
      </c>
      <c r="E10" s="1">
        <f t="shared" si="0"/>
        <v>-227590.69263367058</v>
      </c>
      <c r="F10" s="3">
        <v>76564.72</v>
      </c>
      <c r="G10" s="3">
        <v>36231.58</v>
      </c>
      <c r="H10" s="4">
        <v>0.91112035196139096</v>
      </c>
      <c r="I10" s="4">
        <v>0.94648164260556256</v>
      </c>
      <c r="J10" s="19">
        <f t="shared" si="1"/>
        <v>79422874.20480001</v>
      </c>
      <c r="K10" s="1">
        <f t="shared" si="2"/>
        <v>78284920.741631657</v>
      </c>
      <c r="L10" t="s">
        <v>37</v>
      </c>
      <c r="M10" s="2">
        <f t="shared" si="3"/>
        <v>0</v>
      </c>
      <c r="N10" s="3">
        <f t="shared" si="4"/>
        <v>62373544.877175957</v>
      </c>
      <c r="O10" s="3">
        <f t="shared" si="5"/>
        <v>55123220.366994172</v>
      </c>
      <c r="P10" s="3">
        <f>O10*0.5919</f>
        <v>32627434.135223851</v>
      </c>
      <c r="Q10" s="34">
        <v>0.59189999999999998</v>
      </c>
      <c r="R10" s="3">
        <f t="shared" si="7"/>
        <v>-391110311.13702226</v>
      </c>
      <c r="S10" s="3">
        <f t="shared" si="9"/>
        <v>53985266.903825819</v>
      </c>
      <c r="T10" s="3">
        <f t="shared" si="10"/>
        <v>31953879.4803745</v>
      </c>
      <c r="U10" s="3">
        <f t="shared" si="8"/>
        <v>210466865.58860356</v>
      </c>
      <c r="V10" s="16">
        <v>1</v>
      </c>
      <c r="W10" s="17">
        <v>86673198.714981794</v>
      </c>
      <c r="X10" s="5">
        <f t="shared" si="6"/>
        <v>26948658.889545918</v>
      </c>
      <c r="Y10" s="5">
        <f>MAX(M10,N10)*0.5919+Y9</f>
        <v>-364161652.24747634</v>
      </c>
    </row>
    <row r="11" spans="1:25">
      <c r="A11" s="2">
        <v>10</v>
      </c>
      <c r="B11" s="2">
        <v>59.5</v>
      </c>
      <c r="C11" s="2">
        <v>69.2</v>
      </c>
      <c r="D11" s="4">
        <v>24209150.75420491</v>
      </c>
      <c r="E11" s="1">
        <f t="shared" si="0"/>
        <v>304463.12714791897</v>
      </c>
      <c r="F11" s="3">
        <v>76564.72</v>
      </c>
      <c r="G11" s="3">
        <v>36231.58</v>
      </c>
      <c r="H11" s="4">
        <v>0.95625822657109438</v>
      </c>
      <c r="I11" s="4">
        <v>0.95288671192952767</v>
      </c>
      <c r="J11" s="19">
        <f t="shared" si="1"/>
        <v>79422874.20480001</v>
      </c>
      <c r="K11" s="1">
        <f t="shared" si="2"/>
        <v>80945189.840539604</v>
      </c>
      <c r="M11" s="2">
        <f t="shared" si="3"/>
        <v>56181970.429588847</v>
      </c>
      <c r="N11" s="3">
        <f t="shared" si="4"/>
        <v>0</v>
      </c>
      <c r="O11" s="3">
        <f t="shared" si="5"/>
        <v>55213723.450595096</v>
      </c>
      <c r="P11" s="3">
        <f>O11*0.5584</f>
        <v>30831343.174812302</v>
      </c>
      <c r="Q11" s="34">
        <v>0.55840000000000001</v>
      </c>
      <c r="R11" s="3">
        <f t="shared" si="7"/>
        <v>-360278967.96220994</v>
      </c>
      <c r="S11" s="3">
        <f t="shared" si="9"/>
        <v>0</v>
      </c>
      <c r="T11" s="3">
        <f t="shared" si="10"/>
        <v>0</v>
      </c>
      <c r="U11" s="3">
        <f t="shared" si="8"/>
        <v>210466865.58860356</v>
      </c>
      <c r="V11" s="16">
        <v>0.83603562642470597</v>
      </c>
      <c r="W11" s="17">
        <v>84432678.489000499</v>
      </c>
      <c r="X11" s="5">
        <f t="shared" si="6"/>
        <v>27489328.002615988</v>
      </c>
      <c r="Y11" s="5">
        <f>MAX(M11,N11)*0.5584+Y10</f>
        <v>-332789639.95959395</v>
      </c>
    </row>
    <row r="12" spans="1:25">
      <c r="A12" s="2">
        <v>11</v>
      </c>
      <c r="B12" s="3">
        <f t="shared" ref="B12:B21" si="11">B11*1.015</f>
        <v>60.392499999999991</v>
      </c>
      <c r="C12" s="1">
        <f t="shared" ref="C12:C21" si="12">C11*1.015</f>
        <v>70.238</v>
      </c>
      <c r="D12" s="4">
        <v>24001683.176289465</v>
      </c>
      <c r="E12" s="1">
        <f t="shared" si="0"/>
        <v>170846.05083649757</v>
      </c>
      <c r="F12" s="3">
        <v>76564.72</v>
      </c>
      <c r="G12" s="3">
        <v>36231.58</v>
      </c>
      <c r="H12" s="4">
        <v>0.94630705107918078</v>
      </c>
      <c r="I12" s="4">
        <v>0.94834296155133158</v>
      </c>
      <c r="J12" s="19">
        <f t="shared" si="1"/>
        <v>80614217.317871988</v>
      </c>
      <c r="K12" s="1">
        <f t="shared" si="2"/>
        <v>81468447.572054476</v>
      </c>
      <c r="M12" s="2">
        <f t="shared" si="3"/>
        <v>57163752.360615097</v>
      </c>
      <c r="N12" s="3">
        <f t="shared" si="4"/>
        <v>0</v>
      </c>
      <c r="O12" s="3">
        <f t="shared" si="5"/>
        <v>56612534.141582519</v>
      </c>
      <c r="P12" s="3">
        <f>O12*0.5268</f>
        <v>29823482.985785674</v>
      </c>
      <c r="Q12" s="34">
        <v>0.52680000000000005</v>
      </c>
      <c r="R12" s="3">
        <f t="shared" si="7"/>
        <v>-330455484.97642428</v>
      </c>
      <c r="S12" s="3">
        <f t="shared" si="9"/>
        <v>0</v>
      </c>
      <c r="T12" s="3">
        <f t="shared" si="10"/>
        <v>0</v>
      </c>
      <c r="U12" s="3">
        <f t="shared" si="8"/>
        <v>210466865.58860356</v>
      </c>
      <c r="V12" s="16">
        <v>0.84528060945360295</v>
      </c>
      <c r="W12" s="17">
        <v>92224121.1685635</v>
      </c>
      <c r="X12" s="5">
        <f t="shared" si="6"/>
        <v>27779709.760402381</v>
      </c>
      <c r="Y12" s="5">
        <f>MAX(M12,N12)*0.5268+Y11</f>
        <v>-302675775.2160219</v>
      </c>
    </row>
    <row r="13" spans="1:25">
      <c r="A13" s="2">
        <v>12</v>
      </c>
      <c r="B13" s="3">
        <f t="shared" si="11"/>
        <v>61.298387499999983</v>
      </c>
      <c r="C13" s="1">
        <f t="shared" si="12"/>
        <v>71.291569999999993</v>
      </c>
      <c r="D13" s="4">
        <v>24082024.269168448</v>
      </c>
      <c r="E13" s="1">
        <f t="shared" si="0"/>
        <v>150722.15561022164</v>
      </c>
      <c r="F13" s="3">
        <v>76564.72</v>
      </c>
      <c r="G13" s="3">
        <v>36231.58</v>
      </c>
      <c r="H13" s="4">
        <v>0.94007037501132351</v>
      </c>
      <c r="I13" s="4">
        <v>0.95601534315960701</v>
      </c>
      <c r="J13" s="19">
        <f t="shared" si="1"/>
        <v>81823430.577640057</v>
      </c>
      <c r="K13" s="1">
        <f t="shared" si="2"/>
        <v>82577041.355691165</v>
      </c>
      <c r="M13" s="2">
        <f t="shared" si="3"/>
        <v>58296388.915698811</v>
      </c>
      <c r="N13" s="3">
        <f t="shared" si="4"/>
        <v>0</v>
      </c>
      <c r="O13" s="3">
        <f t="shared" si="5"/>
        <v>57741406.308471605</v>
      </c>
      <c r="P13" s="3">
        <f>O13*0.497</f>
        <v>28697478.935310386</v>
      </c>
      <c r="Q13" s="34">
        <v>0.497</v>
      </c>
      <c r="R13" s="3">
        <f t="shared" si="7"/>
        <v>-301758006.04111391</v>
      </c>
      <c r="S13" s="3">
        <f t="shared" si="9"/>
        <v>0</v>
      </c>
      <c r="T13" s="3">
        <f t="shared" si="10"/>
        <v>0</v>
      </c>
      <c r="U13" s="3">
        <f t="shared" si="8"/>
        <v>210466865.58860356</v>
      </c>
      <c r="V13" s="16">
        <v>0.936431356067428</v>
      </c>
      <c r="W13" s="17">
        <v>74152023.488133699</v>
      </c>
      <c r="X13" s="5">
        <f t="shared" si="6"/>
        <v>27779709.760402381</v>
      </c>
      <c r="Y13" s="5">
        <f>MAX(N13,O13)*0.497+Y12</f>
        <v>-273978296.28071153</v>
      </c>
    </row>
    <row r="14" spans="1:25">
      <c r="A14" s="2">
        <v>13</v>
      </c>
      <c r="B14" s="1">
        <f t="shared" si="11"/>
        <v>62.217863312499979</v>
      </c>
      <c r="C14" s="1">
        <f t="shared" si="12"/>
        <v>72.360943549999988</v>
      </c>
      <c r="D14" s="4">
        <v>24507803.906436514</v>
      </c>
      <c r="E14" s="1">
        <f t="shared" si="0"/>
        <v>51528.711870789528</v>
      </c>
      <c r="F14" s="3">
        <v>76564.72</v>
      </c>
      <c r="G14" s="3">
        <v>36231.58</v>
      </c>
      <c r="H14" s="4">
        <v>0.93457653252808681</v>
      </c>
      <c r="I14" s="4">
        <v>0.94987378640715392</v>
      </c>
      <c r="J14" s="19">
        <f t="shared" si="1"/>
        <v>83050782.036304653</v>
      </c>
      <c r="K14" s="1">
        <f t="shared" si="2"/>
        <v>83308425.5956586</v>
      </c>
      <c r="M14" s="2">
        <f t="shared" si="3"/>
        <v>58693844.74321714</v>
      </c>
      <c r="N14" s="3">
        <f t="shared" si="4"/>
        <v>0</v>
      </c>
      <c r="O14" s="3">
        <f t="shared" si="5"/>
        <v>58542978.129868135</v>
      </c>
      <c r="P14" s="3">
        <f>O14*0.4688</f>
        <v>27444948.147282179</v>
      </c>
      <c r="Q14" s="34">
        <v>0.46879999999999999</v>
      </c>
      <c r="R14" s="3">
        <f t="shared" si="7"/>
        <v>-274313057.89383173</v>
      </c>
      <c r="S14" s="3">
        <f t="shared" si="9"/>
        <v>0</v>
      </c>
      <c r="T14" s="3">
        <f t="shared" si="10"/>
        <v>0</v>
      </c>
      <c r="U14" s="3">
        <f t="shared" si="8"/>
        <v>210466865.58860356</v>
      </c>
      <c r="V14" s="16">
        <v>0.785563301979321</v>
      </c>
      <c r="W14" s="17">
        <v>68963082.765137896</v>
      </c>
      <c r="X14" s="5">
        <f t="shared" si="6"/>
        <v>27850436.028740406</v>
      </c>
      <c r="Y14" s="5">
        <f>MAX(M14,N14)*0.4688+Y13</f>
        <v>-246462621.86509132</v>
      </c>
    </row>
    <row r="15" spans="1:25">
      <c r="A15" s="2">
        <v>14</v>
      </c>
      <c r="B15" s="1">
        <f t="shared" si="11"/>
        <v>63.151131262187469</v>
      </c>
      <c r="C15" s="1">
        <f t="shared" si="12"/>
        <v>73.446357703249987</v>
      </c>
      <c r="D15" s="22">
        <v>24285994.737578113</v>
      </c>
      <c r="E15" s="1">
        <f t="shared" si="0"/>
        <v>-233814.01760682167</v>
      </c>
      <c r="F15" s="3">
        <v>76564.72</v>
      </c>
      <c r="G15" s="3">
        <v>36231.58</v>
      </c>
      <c r="H15" s="22">
        <v>0.90794754316046733</v>
      </c>
      <c r="I15" s="4">
        <v>0.95345889964120123</v>
      </c>
      <c r="J15" s="19">
        <f t="shared" si="1"/>
        <v>84296543.76684922</v>
      </c>
      <c r="K15" s="1">
        <f t="shared" si="2"/>
        <v>83127473.678815112</v>
      </c>
      <c r="M15" s="2">
        <f t="shared" si="3"/>
        <v>0</v>
      </c>
      <c r="N15" s="3">
        <f t="shared" si="4"/>
        <v>68479940.302487791</v>
      </c>
      <c r="O15" s="3">
        <f t="shared" si="5"/>
        <v>60010549.029271111</v>
      </c>
      <c r="P15" s="3">
        <f>O15*0.4423</f>
        <v>26542665.835646614</v>
      </c>
      <c r="Q15" s="34">
        <v>0.44230000000000003</v>
      </c>
      <c r="R15" s="3">
        <f>R14+P15</f>
        <v>-247770392.0581851</v>
      </c>
      <c r="S15" s="3">
        <f t="shared" si="9"/>
        <v>58841478.941237003</v>
      </c>
      <c r="T15" s="3">
        <f t="shared" si="10"/>
        <v>26025586.135709129</v>
      </c>
      <c r="U15" s="3">
        <f t="shared" si="8"/>
        <v>236492451.72431269</v>
      </c>
      <c r="V15" s="16">
        <v>0.90063370684826705</v>
      </c>
      <c r="W15" s="17">
        <v>92765935.040065899</v>
      </c>
      <c r="X15" s="5">
        <f t="shared" si="6"/>
        <v>31596447.788884133</v>
      </c>
      <c r="Y15" s="5">
        <f>MAX(M15,N15)*0.4423+Y14</f>
        <v>-216173944.26930097</v>
      </c>
    </row>
    <row r="16" spans="1:25">
      <c r="A16" s="2">
        <v>15</v>
      </c>
      <c r="B16" s="3">
        <f t="shared" si="11"/>
        <v>64.098398231120271</v>
      </c>
      <c r="C16" s="1">
        <f t="shared" si="12"/>
        <v>74.548053068798723</v>
      </c>
      <c r="D16" s="22">
        <v>24326887.473521817</v>
      </c>
      <c r="E16" s="1">
        <f t="shared" si="0"/>
        <v>24631.035269510747</v>
      </c>
      <c r="F16" s="3">
        <v>76564.72</v>
      </c>
      <c r="G16" s="3">
        <v>36231.58</v>
      </c>
      <c r="H16" s="4">
        <v>0.92850148740925209</v>
      </c>
      <c r="I16" s="4">
        <v>0.95652246807988617</v>
      </c>
      <c r="J16" s="19">
        <f t="shared" si="1"/>
        <v>85560991.923351943</v>
      </c>
      <c r="K16" s="1">
        <f t="shared" si="2"/>
        <v>85684147.099699497</v>
      </c>
      <c r="M16" s="2">
        <f t="shared" si="3"/>
        <v>61320275.216045171</v>
      </c>
      <c r="N16" s="3">
        <f t="shared" si="4"/>
        <v>0</v>
      </c>
      <c r="O16" s="3">
        <f>J16-D16</f>
        <v>61234104.44983013</v>
      </c>
      <c r="P16" s="3">
        <f>O16*0.4173</f>
        <v>25552991.786914114</v>
      </c>
      <c r="Q16" s="34">
        <v>0.4173</v>
      </c>
      <c r="R16" s="3">
        <f t="shared" si="7"/>
        <v>-222217400.27127099</v>
      </c>
      <c r="S16" s="3">
        <f t="shared" si="9"/>
        <v>0</v>
      </c>
      <c r="T16" s="3">
        <f t="shared" si="10"/>
        <v>0</v>
      </c>
      <c r="U16" s="3">
        <f t="shared" si="8"/>
        <v>236492451.72431269</v>
      </c>
      <c r="V16" s="16">
        <v>0.89969260546435503</v>
      </c>
      <c r="W16" s="17">
        <v>72576533.457832605</v>
      </c>
      <c r="X16" s="5">
        <f t="shared" si="6"/>
        <v>31632406.849625677</v>
      </c>
      <c r="Y16" s="5">
        <f>MAX(M16,N16)*0.4173+Y15</f>
        <v>-190584993.42164531</v>
      </c>
    </row>
    <row r="17" spans="1:25">
      <c r="A17" s="2">
        <v>16</v>
      </c>
      <c r="B17" s="3">
        <f t="shared" si="11"/>
        <v>65.059874204587075</v>
      </c>
      <c r="C17" s="1">
        <f t="shared" si="12"/>
        <v>75.6662738648307</v>
      </c>
      <c r="D17" s="4">
        <v>24329497.412140246</v>
      </c>
      <c r="E17" s="1">
        <f t="shared" si="0"/>
        <v>-118108.86599838138</v>
      </c>
      <c r="F17" s="3">
        <v>76564.72</v>
      </c>
      <c r="G17" s="3">
        <v>36231.58</v>
      </c>
      <c r="H17" s="4">
        <v>0.91675449357108874</v>
      </c>
      <c r="I17" s="4">
        <v>0.95611622915025052</v>
      </c>
      <c r="J17" s="19">
        <f t="shared" si="1"/>
        <v>86844406.802202225</v>
      </c>
      <c r="K17" s="1">
        <f t="shared" si="2"/>
        <v>86253862.472210318</v>
      </c>
      <c r="M17" s="2">
        <f t="shared" si="3"/>
        <v>0</v>
      </c>
      <c r="N17" s="3">
        <f t="shared" si="4"/>
        <v>46338462.363226444</v>
      </c>
      <c r="O17" s="3">
        <f t="shared" si="5"/>
        <v>62514909.390061975</v>
      </c>
      <c r="P17" s="3">
        <f>O17*0.3937</f>
        <v>24612119.826867398</v>
      </c>
      <c r="Q17" s="34">
        <v>0.39369999999999999</v>
      </c>
      <c r="R17" s="3">
        <f t="shared" si="7"/>
        <v>-197605280.44440359</v>
      </c>
      <c r="S17" s="3">
        <f t="shared" si="9"/>
        <v>61924365.060070068</v>
      </c>
      <c r="T17" s="3">
        <f t="shared" si="10"/>
        <v>24379622.524149586</v>
      </c>
      <c r="U17" s="3">
        <f t="shared" si="8"/>
        <v>260872074.24846229</v>
      </c>
      <c r="V17" s="16">
        <v>0.94934691743223498</v>
      </c>
      <c r="W17" s="17">
        <v>70667959.775366694</v>
      </c>
      <c r="X17" s="5">
        <f t="shared" si="6"/>
        <v>25263739.655160517</v>
      </c>
      <c r="Y17" s="5">
        <f>MAX(M17,N17)*0.3937+Y16</f>
        <v>-172341540.78924307</v>
      </c>
    </row>
    <row r="18" spans="1:25">
      <c r="A18" s="2">
        <v>17</v>
      </c>
      <c r="B18" s="3">
        <f t="shared" si="11"/>
        <v>66.035772317655869</v>
      </c>
      <c r="C18" s="1">
        <f t="shared" si="12"/>
        <v>76.80126797280316</v>
      </c>
      <c r="D18" s="4">
        <v>24552930.852410156</v>
      </c>
      <c r="E18" s="1">
        <f t="shared" si="0"/>
        <v>10740.365318650009</v>
      </c>
      <c r="F18" s="3">
        <v>76564.72</v>
      </c>
      <c r="G18" s="3">
        <v>36231.58</v>
      </c>
      <c r="H18" s="4">
        <v>0.92877850365380976</v>
      </c>
      <c r="I18" s="4">
        <v>0.95382769018881008</v>
      </c>
      <c r="J18" s="19">
        <f t="shared" si="1"/>
        <v>88147072.904235244</v>
      </c>
      <c r="K18" s="1">
        <f t="shared" si="2"/>
        <v>88200774.730828494</v>
      </c>
      <c r="M18" s="2">
        <f t="shared" si="3"/>
        <v>63629407.589496858</v>
      </c>
      <c r="N18" s="3">
        <f t="shared" si="4"/>
        <v>0</v>
      </c>
      <c r="O18" s="3">
        <f t="shared" si="5"/>
        <v>63594142.051825091</v>
      </c>
      <c r="P18" s="3">
        <f>O18*0.3714</f>
        <v>23618864.358047839</v>
      </c>
      <c r="Q18" s="34">
        <v>0.37140000000000001</v>
      </c>
      <c r="R18" s="3">
        <f t="shared" si="7"/>
        <v>-173986416.08635575</v>
      </c>
      <c r="S18" s="3">
        <f t="shared" si="9"/>
        <v>0</v>
      </c>
      <c r="T18" s="3">
        <f t="shared" si="10"/>
        <v>0</v>
      </c>
      <c r="U18" s="3">
        <f t="shared" si="8"/>
        <v>260872074.24846229</v>
      </c>
      <c r="V18" s="16">
        <v>0.85669158590972605</v>
      </c>
      <c r="W18" s="17">
        <v>70252835.746121198</v>
      </c>
      <c r="X18" s="5">
        <f t="shared" si="6"/>
        <v>25276837.275851816</v>
      </c>
      <c r="Y18" s="5">
        <f>MAX(M18,N18)*0.3714+Y17</f>
        <v>-148709578.81050393</v>
      </c>
    </row>
    <row r="19" spans="1:25">
      <c r="A19" s="2">
        <v>18</v>
      </c>
      <c r="B19" s="3">
        <f t="shared" si="11"/>
        <v>67.026308902420695</v>
      </c>
      <c r="C19" s="1">
        <f t="shared" si="12"/>
        <v>77.953286992395206</v>
      </c>
      <c r="D19" s="4">
        <v>24189337.278630532</v>
      </c>
      <c r="E19" s="1">
        <f t="shared" si="0"/>
        <v>377101.23570476176</v>
      </c>
      <c r="F19" s="3">
        <v>76564.72</v>
      </c>
      <c r="G19" s="3">
        <v>36231.58</v>
      </c>
      <c r="H19" s="4">
        <v>0.95675895110421538</v>
      </c>
      <c r="I19" s="4">
        <v>0.95701132323806992</v>
      </c>
      <c r="J19" s="19">
        <f t="shared" si="1"/>
        <v>89469278.997798771</v>
      </c>
      <c r="K19" s="1">
        <f t="shared" si="2"/>
        <v>91354785.176322579</v>
      </c>
      <c r="M19" s="2">
        <f t="shared" si="3"/>
        <v>66378002.674769856</v>
      </c>
      <c r="N19" s="3">
        <f t="shared" si="4"/>
        <v>0</v>
      </c>
      <c r="O19" s="3">
        <f t="shared" si="5"/>
        <v>65279941.719168238</v>
      </c>
      <c r="P19" s="3">
        <f>O19*0.3504</f>
        <v>22874091.578396551</v>
      </c>
      <c r="Q19" s="34">
        <v>0.35039999999999999</v>
      </c>
      <c r="R19" s="3">
        <f t="shared" si="7"/>
        <v>-151112324.50795919</v>
      </c>
      <c r="S19" s="3">
        <f t="shared" si="9"/>
        <v>0</v>
      </c>
      <c r="T19" s="3">
        <f t="shared" si="10"/>
        <v>0</v>
      </c>
      <c r="U19" s="3">
        <f t="shared" si="8"/>
        <v>260872074.24846229</v>
      </c>
      <c r="V19" s="16">
        <v>0.78236932241786905</v>
      </c>
      <c r="W19" s="17">
        <v>87420670.641157806</v>
      </c>
      <c r="X19" s="5">
        <f t="shared" si="6"/>
        <v>25661597.834694609</v>
      </c>
      <c r="Y19" s="5">
        <f>MAX(M19,N19)*0.3504+Y18</f>
        <v>-125450726.67326458</v>
      </c>
    </row>
    <row r="20" spans="1:25">
      <c r="A20" s="2">
        <v>19</v>
      </c>
      <c r="B20" s="3">
        <f t="shared" si="11"/>
        <v>68.031703535956993</v>
      </c>
      <c r="C20" s="1">
        <f t="shared" si="12"/>
        <v>79.122586297281131</v>
      </c>
      <c r="D20" s="4">
        <v>24071852.60948788</v>
      </c>
      <c r="E20" s="1">
        <f t="shared" si="0"/>
        <v>-97700.989686259636</v>
      </c>
      <c r="F20" s="3">
        <v>76564.72</v>
      </c>
      <c r="G20" s="3">
        <v>36231.58</v>
      </c>
      <c r="H20" s="4">
        <v>0.91378353452837269</v>
      </c>
      <c r="I20" s="4">
        <v>0.96526475904464992</v>
      </c>
      <c r="J20" s="19">
        <f t="shared" si="1"/>
        <v>90811318.182765752</v>
      </c>
      <c r="K20" s="1">
        <f t="shared" si="2"/>
        <v>90322813.234334454</v>
      </c>
      <c r="M20" s="2">
        <f t="shared" si="3"/>
        <v>0</v>
      </c>
      <c r="N20" s="3">
        <f t="shared" si="4"/>
        <v>64676095.88719663</v>
      </c>
      <c r="O20" s="3">
        <f t="shared" si="5"/>
        <v>66739465.573277876</v>
      </c>
      <c r="P20" s="3">
        <f>O20*0.3305</f>
        <v>22057393.37196834</v>
      </c>
      <c r="Q20" s="34">
        <v>0.33050000000000002</v>
      </c>
      <c r="R20" s="3">
        <f t="shared" si="7"/>
        <v>-129054931.13599084</v>
      </c>
      <c r="S20" s="3">
        <f t="shared" si="9"/>
        <v>66250960.624846578</v>
      </c>
      <c r="T20" s="3">
        <f t="shared" si="10"/>
        <v>21895942.486511797</v>
      </c>
      <c r="U20" s="3">
        <f t="shared" si="8"/>
        <v>282768016.73497409</v>
      </c>
      <c r="V20" s="16">
        <v>0.92210645959131798</v>
      </c>
      <c r="W20" s="17">
        <v>88747948.496684507</v>
      </c>
      <c r="X20" s="5">
        <f t="shared" si="6"/>
        <v>24979654.153444752</v>
      </c>
      <c r="Y20" s="5">
        <f>MAX(M20,N20)*0.3305+Y19</f>
        <v>-104075276.98254609</v>
      </c>
    </row>
    <row r="21" spans="1:25">
      <c r="A21" s="2">
        <v>20</v>
      </c>
      <c r="B21" s="3">
        <f t="shared" si="11"/>
        <v>69.05217908899634</v>
      </c>
      <c r="C21" s="1">
        <f t="shared" si="12"/>
        <v>80.309425091740337</v>
      </c>
      <c r="D21" s="4">
        <v>24480740.3009069</v>
      </c>
      <c r="E21" s="1">
        <f t="shared" si="0"/>
        <v>122825.93437657357</v>
      </c>
      <c r="F21" s="3">
        <v>76564.72</v>
      </c>
      <c r="G21" s="3">
        <v>36231.58</v>
      </c>
      <c r="H21" s="4">
        <v>0.92658176047656116</v>
      </c>
      <c r="I21" s="4">
        <v>0.97379925137894041</v>
      </c>
      <c r="J21" s="19">
        <f t="shared" si="1"/>
        <v>92173487.955507204</v>
      </c>
      <c r="K21" s="1">
        <f t="shared" si="2"/>
        <v>92787617.627390072</v>
      </c>
      <c r="M21" s="2">
        <f t="shared" si="3"/>
        <v>68091677.682784975</v>
      </c>
      <c r="N21" s="3">
        <f t="shared" si="4"/>
        <v>0</v>
      </c>
      <c r="O21" s="3">
        <f t="shared" si="5"/>
        <v>67692747.654600307</v>
      </c>
      <c r="P21" s="3">
        <f>O21*0.3118</f>
        <v>21106598.718704376</v>
      </c>
      <c r="Q21" s="34">
        <v>0.31180000000000002</v>
      </c>
      <c r="R21" s="3">
        <f t="shared" si="7"/>
        <v>-107948332.41728647</v>
      </c>
      <c r="S21" s="3">
        <f t="shared" si="9"/>
        <v>0</v>
      </c>
      <c r="T21" s="3">
        <f t="shared" si="10"/>
        <v>0</v>
      </c>
      <c r="U21" s="3">
        <f t="shared" si="8"/>
        <v>282768016.73497409</v>
      </c>
      <c r="V21" s="16">
        <v>0.84958598558115095</v>
      </c>
      <c r="W21" s="17">
        <v>82155414.270656303</v>
      </c>
      <c r="X21" s="5">
        <f t="shared" si="6"/>
        <v>25104040.53623274</v>
      </c>
      <c r="Y21" s="5">
        <f>MAX(M21,N21)*0.3118+Y20</f>
        <v>-82844291.881053731</v>
      </c>
    </row>
    <row r="22" spans="1:25">
      <c r="A22" s="2">
        <v>21</v>
      </c>
      <c r="B22" s="3">
        <f t="shared" ref="B22:B36" si="13">B21*1.015</f>
        <v>70.08796177533128</v>
      </c>
      <c r="C22" s="1">
        <f t="shared" ref="C22:C36" si="14">C21*1.015</f>
        <v>81.51406646811644</v>
      </c>
      <c r="D22" s="4">
        <v>0</v>
      </c>
      <c r="E22" s="1">
        <f t="shared" si="0"/>
        <v>-18711218.054967966</v>
      </c>
      <c r="F22" s="3">
        <v>76564.72</v>
      </c>
      <c r="G22" s="3">
        <v>36231.58</v>
      </c>
      <c r="H22" s="22">
        <v>0</v>
      </c>
      <c r="I22" s="4">
        <v>0</v>
      </c>
      <c r="J22" s="19">
        <f t="shared" ref="J22:J36" si="15">12*B22*F22*93%+12*C22*G22*95%</f>
        <v>93556090.274839818</v>
      </c>
      <c r="K22" s="1">
        <f t="shared" ref="K22:K36" si="16">B22*12*F22*H22+C22*12*G22*I22</f>
        <v>0</v>
      </c>
      <c r="M22" s="2">
        <f t="shared" ref="M22:M36" si="17">IF(K22&gt;J22,K22-(K22-J22)*(1-V22)-D22-E22,0)</f>
        <v>0</v>
      </c>
      <c r="N22" s="3">
        <f t="shared" ref="N22:N36" si="18">IF(K22&lt;J22,W22-D22,0)</f>
        <v>74615698.6571078</v>
      </c>
      <c r="O22" s="3">
        <f t="shared" ref="O22:O36" si="19">J22-D22</f>
        <v>93556090.274839818</v>
      </c>
      <c r="P22" s="2">
        <f>O22*0.2942</f>
        <v>27524201.758857876</v>
      </c>
      <c r="Q22" s="34">
        <v>0.29420000000000002</v>
      </c>
      <c r="R22" s="3">
        <f t="shared" ref="R22:R36" si="20">P22+R21</f>
        <v>-80424130.658428594</v>
      </c>
      <c r="S22" s="3">
        <f t="shared" si="9"/>
        <v>0</v>
      </c>
      <c r="T22" s="3">
        <f t="shared" si="10"/>
        <v>0</v>
      </c>
      <c r="U22" s="3">
        <f t="shared" si="8"/>
        <v>282768016.73497409</v>
      </c>
      <c r="V22" s="16">
        <v>1</v>
      </c>
      <c r="W22" s="17">
        <v>74615698.6571078</v>
      </c>
      <c r="X22" s="5">
        <f t="shared" ref="X22:X36" si="21">Y22-R22</f>
        <v>19531777.322295979</v>
      </c>
      <c r="Y22" s="1">
        <f>MAX(M22,N22)*0.2942+Y21</f>
        <v>-60892353.336132616</v>
      </c>
    </row>
    <row r="23" spans="1:25">
      <c r="A23" s="2">
        <v>22</v>
      </c>
      <c r="B23" s="3">
        <f t="shared" si="13"/>
        <v>71.139281201961239</v>
      </c>
      <c r="C23" s="1">
        <f t="shared" si="14"/>
        <v>82.736777465138175</v>
      </c>
      <c r="D23" s="4">
        <v>0</v>
      </c>
      <c r="E23" s="1">
        <f t="shared" si="0"/>
        <v>-18991886.32579248</v>
      </c>
      <c r="F23" s="3">
        <v>76564.72</v>
      </c>
      <c r="G23" s="3">
        <v>36231.58</v>
      </c>
      <c r="H23" s="4">
        <v>0</v>
      </c>
      <c r="I23" s="4">
        <v>0</v>
      </c>
      <c r="J23" s="19">
        <f t="shared" si="15"/>
        <v>94959431.628962398</v>
      </c>
      <c r="K23" s="1">
        <f t="shared" si="16"/>
        <v>0</v>
      </c>
      <c r="M23" s="2">
        <f t="shared" si="17"/>
        <v>0</v>
      </c>
      <c r="N23" s="3">
        <f t="shared" si="18"/>
        <v>71768175.420254603</v>
      </c>
      <c r="O23" s="3">
        <f t="shared" si="19"/>
        <v>94959431.628962398</v>
      </c>
      <c r="P23" s="2">
        <f>O23*0.2775</f>
        <v>26351242.277037069</v>
      </c>
      <c r="Q23" s="34">
        <v>0.27750000000000002</v>
      </c>
      <c r="R23" s="3">
        <f t="shared" si="20"/>
        <v>-54072888.381391525</v>
      </c>
      <c r="S23" s="3">
        <f t="shared" si="9"/>
        <v>0</v>
      </c>
      <c r="T23" s="3">
        <f t="shared" si="10"/>
        <v>0</v>
      </c>
      <c r="U23" s="3">
        <f t="shared" si="8"/>
        <v>282768016.73497409</v>
      </c>
      <c r="V23" s="16">
        <v>0.93473903675328296</v>
      </c>
      <c r="W23" s="17">
        <v>71768175.420254603</v>
      </c>
      <c r="X23" s="5">
        <f t="shared" si="21"/>
        <v>13096203.724379562</v>
      </c>
      <c r="Y23" s="1">
        <f>MAX(M23,N23)*0.2775+Y22</f>
        <v>-40976684.657011963</v>
      </c>
    </row>
    <row r="24" spans="1:25">
      <c r="A24" s="2">
        <v>23</v>
      </c>
      <c r="B24" s="3">
        <f t="shared" si="13"/>
        <v>72.206370419990648</v>
      </c>
      <c r="C24" s="1">
        <f t="shared" si="14"/>
        <v>83.977829127115243</v>
      </c>
      <c r="D24" s="4">
        <v>0</v>
      </c>
      <c r="E24" s="1">
        <f t="shared" si="0"/>
        <v>-19276764.620679364</v>
      </c>
      <c r="F24" s="3">
        <v>76564.72</v>
      </c>
      <c r="G24" s="3">
        <v>36231.58</v>
      </c>
      <c r="H24" s="22">
        <v>0</v>
      </c>
      <c r="I24" s="4">
        <v>0</v>
      </c>
      <c r="J24" s="19">
        <f t="shared" si="15"/>
        <v>96383823.103396818</v>
      </c>
      <c r="K24" s="1">
        <f t="shared" si="16"/>
        <v>0</v>
      </c>
      <c r="M24" s="2">
        <f t="shared" si="17"/>
        <v>0</v>
      </c>
      <c r="N24" s="3">
        <f t="shared" si="18"/>
        <v>69565158.247154906</v>
      </c>
      <c r="O24" s="3">
        <f t="shared" si="19"/>
        <v>96383823.103396818</v>
      </c>
      <c r="P24" s="2">
        <f>O24*0.2618</f>
        <v>25233284.888469286</v>
      </c>
      <c r="Q24" s="34">
        <v>0.26179999999999998</v>
      </c>
      <c r="R24" s="3">
        <f t="shared" si="20"/>
        <v>-28839603.492922239</v>
      </c>
      <c r="S24" s="3">
        <f t="shared" si="9"/>
        <v>0</v>
      </c>
      <c r="T24" s="3">
        <f t="shared" si="10"/>
        <v>0</v>
      </c>
      <c r="U24" s="3">
        <f t="shared" si="8"/>
        <v>282768016.73497409</v>
      </c>
      <c r="V24" s="16">
        <v>0.89466668954952799</v>
      </c>
      <c r="W24" s="17">
        <v>69565158.247154906</v>
      </c>
      <c r="X24" s="5">
        <f t="shared" si="21"/>
        <v>6075077.265015427</v>
      </c>
      <c r="Y24" s="1">
        <f>MAX(M24,N24)*0.2618+Y23</f>
        <v>-22764526.227906812</v>
      </c>
    </row>
    <row r="25" spans="1:25">
      <c r="A25" s="2">
        <v>24</v>
      </c>
      <c r="B25" s="3">
        <f t="shared" si="13"/>
        <v>73.289465976290501</v>
      </c>
      <c r="C25" s="1">
        <f t="shared" si="14"/>
        <v>85.237496564021967</v>
      </c>
      <c r="D25" s="4">
        <v>0</v>
      </c>
      <c r="E25" s="1">
        <f t="shared" si="0"/>
        <v>-19565916.089989554</v>
      </c>
      <c r="F25" s="3">
        <v>76564.72</v>
      </c>
      <c r="G25" s="3">
        <v>36231.58</v>
      </c>
      <c r="H25" s="4">
        <v>0</v>
      </c>
      <c r="I25" s="4">
        <v>0</v>
      </c>
      <c r="J25" s="19">
        <f t="shared" si="15"/>
        <v>97829580.44994776</v>
      </c>
      <c r="K25" s="1">
        <f t="shared" si="16"/>
        <v>0</v>
      </c>
      <c r="M25" s="2">
        <f t="shared" si="17"/>
        <v>0</v>
      </c>
      <c r="N25" s="3">
        <f t="shared" si="18"/>
        <v>78222544.300848097</v>
      </c>
      <c r="O25" s="3">
        <f t="shared" si="19"/>
        <v>97829580.44994776</v>
      </c>
      <c r="P25" s="2">
        <f>O25*0.247</f>
        <v>24163906.371137097</v>
      </c>
      <c r="Q25" s="34">
        <v>0.247</v>
      </c>
      <c r="R25" s="3">
        <f t="shared" si="20"/>
        <v>-4675697.1217851415</v>
      </c>
      <c r="S25" s="3">
        <f t="shared" si="9"/>
        <v>0</v>
      </c>
      <c r="T25" s="3">
        <f t="shared" si="10"/>
        <v>0</v>
      </c>
      <c r="U25" s="3">
        <f t="shared" si="8"/>
        <v>282768016.73497409</v>
      </c>
      <c r="V25" s="16">
        <v>0.73263469425724104</v>
      </c>
      <c r="W25" s="17">
        <v>78222544.300848097</v>
      </c>
      <c r="X25" s="5">
        <f t="shared" si="21"/>
        <v>1232139.3361878097</v>
      </c>
      <c r="Y25" s="1">
        <f>MAX(M25,N25)*0.247+Y24</f>
        <v>-3443557.7855973318</v>
      </c>
    </row>
    <row r="26" spans="1:25">
      <c r="A26" s="2">
        <v>25</v>
      </c>
      <c r="B26" s="3">
        <f t="shared" si="13"/>
        <v>74.388807965934845</v>
      </c>
      <c r="C26" s="1">
        <f t="shared" si="14"/>
        <v>86.516059012482287</v>
      </c>
      <c r="D26" s="4">
        <v>0</v>
      </c>
      <c r="E26" s="1">
        <f t="shared" si="0"/>
        <v>-19859404.831339393</v>
      </c>
      <c r="F26" s="3">
        <v>76564.72</v>
      </c>
      <c r="G26" s="3">
        <v>36231.58</v>
      </c>
      <c r="H26" s="4">
        <v>0</v>
      </c>
      <c r="I26" s="4">
        <v>0</v>
      </c>
      <c r="J26" s="19">
        <f t="shared" si="15"/>
        <v>99297024.15669696</v>
      </c>
      <c r="K26" s="1">
        <f t="shared" si="16"/>
        <v>0</v>
      </c>
      <c r="M26" s="2">
        <f t="shared" si="17"/>
        <v>0</v>
      </c>
      <c r="N26" s="3">
        <f t="shared" si="18"/>
        <v>70167217.509148896</v>
      </c>
      <c r="O26" s="3">
        <f t="shared" si="19"/>
        <v>99297024.15669696</v>
      </c>
      <c r="P26" s="2">
        <f>O26*0.233</f>
        <v>23136206.628510393</v>
      </c>
      <c r="Q26" s="34">
        <v>0.23300000000000001</v>
      </c>
      <c r="R26" s="3">
        <f t="shared" si="20"/>
        <v>18460509.506725252</v>
      </c>
      <c r="S26" s="3">
        <f t="shared" si="9"/>
        <v>0</v>
      </c>
      <c r="T26" s="3">
        <f t="shared" si="10"/>
        <v>0</v>
      </c>
      <c r="U26" s="3">
        <f t="shared" si="8"/>
        <v>282768016.73497409</v>
      </c>
      <c r="V26" s="16">
        <v>0.81448904532382504</v>
      </c>
      <c r="W26" s="17">
        <v>70167217.509148896</v>
      </c>
      <c r="X26" s="5">
        <f t="shared" si="21"/>
        <v>-5555105.6126908902</v>
      </c>
      <c r="Y26" s="1">
        <f>MAX(M26,N26)*0.233+Y25</f>
        <v>12905403.894034361</v>
      </c>
    </row>
    <row r="27" spans="1:25" s="29" customFormat="1">
      <c r="A27" s="24">
        <v>26</v>
      </c>
      <c r="B27" s="25">
        <f t="shared" si="13"/>
        <v>75.504640085423858</v>
      </c>
      <c r="C27" s="26">
        <f t="shared" si="14"/>
        <v>87.813799897669512</v>
      </c>
      <c r="D27" s="27">
        <v>0</v>
      </c>
      <c r="E27" s="26">
        <f t="shared" si="0"/>
        <v>-20157295.903809484</v>
      </c>
      <c r="F27" s="25">
        <v>76564.72</v>
      </c>
      <c r="G27" s="25">
        <v>36231.58</v>
      </c>
      <c r="H27" s="27">
        <v>0</v>
      </c>
      <c r="I27" s="27">
        <v>0</v>
      </c>
      <c r="J27" s="28">
        <f t="shared" si="15"/>
        <v>100786479.51904741</v>
      </c>
      <c r="K27" s="26">
        <f t="shared" si="16"/>
        <v>0</v>
      </c>
      <c r="M27" s="24">
        <f t="shared" si="17"/>
        <v>0</v>
      </c>
      <c r="N27" s="25">
        <f t="shared" si="18"/>
        <v>91210000</v>
      </c>
      <c r="O27" s="25">
        <f t="shared" si="19"/>
        <v>100786479.51904741</v>
      </c>
      <c r="P27" s="24">
        <f>O27*0.2198</f>
        <v>22152868.198286619</v>
      </c>
      <c r="Q27" s="35">
        <v>0.2198</v>
      </c>
      <c r="R27" s="25">
        <f t="shared" si="20"/>
        <v>40613377.705011874</v>
      </c>
      <c r="S27" s="3">
        <f t="shared" si="9"/>
        <v>0</v>
      </c>
      <c r="T27" s="3">
        <f t="shared" si="10"/>
        <v>0</v>
      </c>
      <c r="U27" s="25">
        <f t="shared" si="8"/>
        <v>282768016.73497409</v>
      </c>
      <c r="V27" s="30">
        <v>0.93821969302210495</v>
      </c>
      <c r="W27" s="31">
        <v>91210000</v>
      </c>
      <c r="X27" s="32">
        <f t="shared" si="21"/>
        <v>-7660015.8109775111</v>
      </c>
      <c r="Y27" s="26">
        <f>MAX(M27,N27)*0.2198+Y26</f>
        <v>32953361.894034363</v>
      </c>
    </row>
    <row r="28" spans="1:25">
      <c r="A28" s="2">
        <v>27</v>
      </c>
      <c r="B28" s="3">
        <f t="shared" si="13"/>
        <v>76.637209686705205</v>
      </c>
      <c r="C28" s="1">
        <f t="shared" si="14"/>
        <v>89.131006896134551</v>
      </c>
      <c r="D28" s="4">
        <v>0</v>
      </c>
      <c r="E28" s="1">
        <f t="shared" si="0"/>
        <v>-20459655.342366625</v>
      </c>
      <c r="F28" s="3">
        <v>76564.72</v>
      </c>
      <c r="G28" s="3">
        <v>36231.58</v>
      </c>
      <c r="H28" s="4">
        <v>0</v>
      </c>
      <c r="I28" s="4">
        <v>0</v>
      </c>
      <c r="J28" s="19">
        <f t="shared" si="15"/>
        <v>102298276.71183312</v>
      </c>
      <c r="K28" s="1">
        <f t="shared" si="16"/>
        <v>0</v>
      </c>
      <c r="M28" s="2">
        <f t="shared" si="17"/>
        <v>0</v>
      </c>
      <c r="N28" s="3">
        <f t="shared" si="18"/>
        <v>80868428.669092804</v>
      </c>
      <c r="O28" s="3">
        <f t="shared" si="19"/>
        <v>102298276.71183312</v>
      </c>
      <c r="P28" s="2">
        <f>O28*0.2074</f>
        <v>21216662.590034191</v>
      </c>
      <c r="Q28" s="34">
        <v>0.2074</v>
      </c>
      <c r="R28" s="3">
        <f t="shared" si="20"/>
        <v>61830040.295046061</v>
      </c>
      <c r="S28" s="3">
        <f t="shared" si="9"/>
        <v>0</v>
      </c>
      <c r="T28" s="3">
        <f t="shared" si="10"/>
        <v>0</v>
      </c>
      <c r="U28" s="3">
        <f t="shared" si="8"/>
        <v>282768016.73497409</v>
      </c>
      <c r="V28" s="16">
        <v>0.87691375698900098</v>
      </c>
      <c r="W28" s="17">
        <v>80868428.669092804</v>
      </c>
      <c r="X28" s="5">
        <f t="shared" si="21"/>
        <v>-12104566.295041852</v>
      </c>
      <c r="Y28" s="1">
        <f>MAX(M28,N28)*0.2074+Y27</f>
        <v>49725474.00000421</v>
      </c>
    </row>
    <row r="29" spans="1:25">
      <c r="A29" s="2">
        <v>28</v>
      </c>
      <c r="B29" s="3">
        <f t="shared" si="13"/>
        <v>77.786767832005779</v>
      </c>
      <c r="C29" s="1">
        <f t="shared" si="14"/>
        <v>90.467971999576562</v>
      </c>
      <c r="D29" s="4">
        <v>0</v>
      </c>
      <c r="E29" s="1">
        <f t="shared" si="0"/>
        <v>-20766550.172502123</v>
      </c>
      <c r="F29" s="3">
        <v>76564.72</v>
      </c>
      <c r="G29" s="3">
        <v>36231.58</v>
      </c>
      <c r="H29" s="4">
        <v>0</v>
      </c>
      <c r="I29" s="4">
        <v>0</v>
      </c>
      <c r="J29" s="19">
        <f t="shared" si="15"/>
        <v>103832750.86251061</v>
      </c>
      <c r="K29" s="1">
        <f t="shared" si="16"/>
        <v>0</v>
      </c>
      <c r="M29" s="2">
        <f t="shared" si="17"/>
        <v>0</v>
      </c>
      <c r="N29" s="3">
        <f t="shared" si="18"/>
        <v>77194666.985448703</v>
      </c>
      <c r="O29" s="3">
        <f t="shared" si="19"/>
        <v>103832750.86251061</v>
      </c>
      <c r="P29" s="2">
        <f>O29*0.1956</f>
        <v>20309686.068707075</v>
      </c>
      <c r="Q29" s="34">
        <v>0.1956</v>
      </c>
      <c r="R29" s="3">
        <f t="shared" si="20"/>
        <v>82139726.36375314</v>
      </c>
      <c r="S29" s="3">
        <f t="shared" si="9"/>
        <v>0</v>
      </c>
      <c r="T29" s="3">
        <f t="shared" si="10"/>
        <v>0</v>
      </c>
      <c r="U29" s="3">
        <f t="shared" si="8"/>
        <v>282768016.73497409</v>
      </c>
      <c r="V29" s="16">
        <v>0.85478234753966698</v>
      </c>
      <c r="W29" s="17">
        <v>77194666.985448703</v>
      </c>
      <c r="X29" s="5">
        <f t="shared" si="21"/>
        <v>-17314975.501395166</v>
      </c>
      <c r="Y29" s="1">
        <f>MAX(M29,N29)*0.1956+Y28</f>
        <v>64824750.862357974</v>
      </c>
    </row>
    <row r="30" spans="1:25">
      <c r="A30" s="2">
        <v>29</v>
      </c>
      <c r="B30" s="3">
        <f t="shared" si="13"/>
        <v>78.953569349485861</v>
      </c>
      <c r="C30" s="1">
        <f t="shared" si="14"/>
        <v>91.824991579570195</v>
      </c>
      <c r="D30" s="4">
        <v>0</v>
      </c>
      <c r="E30" s="1">
        <f t="shared" si="0"/>
        <v>-21078048.425089654</v>
      </c>
      <c r="F30" s="3">
        <v>76564.72</v>
      </c>
      <c r="G30" s="3">
        <v>36231.58</v>
      </c>
      <c r="H30" s="4">
        <v>0</v>
      </c>
      <c r="I30" s="4">
        <v>0</v>
      </c>
      <c r="J30" s="19">
        <f t="shared" si="15"/>
        <v>105390242.12544826</v>
      </c>
      <c r="K30" s="1">
        <f t="shared" si="16"/>
        <v>0</v>
      </c>
      <c r="M30" s="2">
        <f t="shared" si="17"/>
        <v>0</v>
      </c>
      <c r="N30" s="3">
        <f t="shared" si="18"/>
        <v>91017164.927152798</v>
      </c>
      <c r="O30" s="3">
        <f t="shared" si="19"/>
        <v>105390242.12544826</v>
      </c>
      <c r="P30" s="2">
        <f>O30*0.1846</f>
        <v>19455038.696357746</v>
      </c>
      <c r="Q30" s="34">
        <v>0.18459999999999999</v>
      </c>
      <c r="R30" s="3">
        <f t="shared" si="20"/>
        <v>101594765.06011088</v>
      </c>
      <c r="S30" s="3">
        <f t="shared" si="9"/>
        <v>0</v>
      </c>
      <c r="T30" s="3">
        <f t="shared" si="10"/>
        <v>0</v>
      </c>
      <c r="U30" s="3">
        <f t="shared" si="8"/>
        <v>282768016.73497409</v>
      </c>
      <c r="V30" s="16">
        <v>1</v>
      </c>
      <c r="W30" s="17">
        <v>91017164.927152798</v>
      </c>
      <c r="X30" s="5">
        <f t="shared" si="21"/>
        <v>-19968245.552200511</v>
      </c>
      <c r="Y30" s="1">
        <f>MAX(M30,N30)*0.1846+Y29</f>
        <v>81626519.507910371</v>
      </c>
    </row>
    <row r="31" spans="1:25">
      <c r="A31" s="2">
        <v>30</v>
      </c>
      <c r="B31" s="3">
        <f t="shared" si="13"/>
        <v>80.137872889728143</v>
      </c>
      <c r="C31" s="1">
        <f t="shared" si="14"/>
        <v>93.202366453263735</v>
      </c>
      <c r="D31" s="4">
        <v>0</v>
      </c>
      <c r="E31" s="1">
        <f t="shared" si="0"/>
        <v>-21394219.151465997</v>
      </c>
      <c r="F31" s="3">
        <v>76564.72</v>
      </c>
      <c r="G31" s="3">
        <v>36231.58</v>
      </c>
      <c r="H31" s="22">
        <v>0</v>
      </c>
      <c r="I31" s="4">
        <v>0</v>
      </c>
      <c r="J31" s="19">
        <f t="shared" si="15"/>
        <v>106971095.75732997</v>
      </c>
      <c r="K31" s="1">
        <f t="shared" si="16"/>
        <v>0</v>
      </c>
      <c r="M31" s="2">
        <f t="shared" si="17"/>
        <v>0</v>
      </c>
      <c r="N31" s="3">
        <f t="shared" si="18"/>
        <v>83227977.907847494</v>
      </c>
      <c r="O31" s="3">
        <f t="shared" si="19"/>
        <v>106971095.75732997</v>
      </c>
      <c r="P31" s="2">
        <f>O31*0.1741</f>
        <v>18623667.771351147</v>
      </c>
      <c r="Q31" s="34">
        <v>0.1741</v>
      </c>
      <c r="R31" s="3">
        <f t="shared" si="20"/>
        <v>120218432.83146203</v>
      </c>
      <c r="S31" s="3">
        <f t="shared" si="9"/>
        <v>0</v>
      </c>
      <c r="T31" s="3">
        <f t="shared" si="10"/>
        <v>0</v>
      </c>
      <c r="U31" s="3">
        <f t="shared" si="8"/>
        <v>282768016.73497409</v>
      </c>
      <c r="V31" s="16">
        <v>0.89243647068316101</v>
      </c>
      <c r="W31" s="17">
        <v>83227977.907847494</v>
      </c>
      <c r="X31" s="5">
        <f t="shared" si="21"/>
        <v>-24101922.369795412</v>
      </c>
      <c r="Y31" s="1">
        <f>MAX(M31,N31)*0.1741+Y30</f>
        <v>96116510.461666614</v>
      </c>
    </row>
    <row r="32" spans="1:25">
      <c r="A32" s="2">
        <v>31</v>
      </c>
      <c r="B32" s="3">
        <f t="shared" si="13"/>
        <v>81.339940983074058</v>
      </c>
      <c r="C32" s="1">
        <f t="shared" si="14"/>
        <v>94.600401950062675</v>
      </c>
      <c r="D32" s="4">
        <v>0</v>
      </c>
      <c r="E32" s="1">
        <f t="shared" si="0"/>
        <v>-21715132.438737981</v>
      </c>
      <c r="F32" s="3">
        <v>76564.72</v>
      </c>
      <c r="G32" s="3">
        <v>36231.58</v>
      </c>
      <c r="H32" s="4">
        <v>0</v>
      </c>
      <c r="I32" s="4">
        <v>0</v>
      </c>
      <c r="J32" s="19">
        <f t="shared" si="15"/>
        <v>108575662.1936899</v>
      </c>
      <c r="K32" s="1">
        <f t="shared" si="16"/>
        <v>0</v>
      </c>
      <c r="M32" s="2">
        <f t="shared" si="17"/>
        <v>0</v>
      </c>
      <c r="N32" s="3">
        <f t="shared" si="18"/>
        <v>78679955.112495899</v>
      </c>
      <c r="O32" s="3">
        <f t="shared" si="19"/>
        <v>108575662.1936899</v>
      </c>
      <c r="P32" s="2">
        <f>O32*0.1643</f>
        <v>17838981.298423249</v>
      </c>
      <c r="Q32" s="34">
        <v>0.1643</v>
      </c>
      <c r="R32" s="3">
        <f t="shared" si="20"/>
        <v>138057414.12988529</v>
      </c>
      <c r="S32" s="3">
        <f t="shared" si="9"/>
        <v>0</v>
      </c>
      <c r="T32" s="3">
        <f t="shared" si="10"/>
        <v>0</v>
      </c>
      <c r="U32" s="3">
        <f t="shared" si="8"/>
        <v>282768016.73497409</v>
      </c>
      <c r="V32" s="16">
        <v>0.86560719521641405</v>
      </c>
      <c r="W32" s="17">
        <v>78679955.112495899</v>
      </c>
      <c r="X32" s="5">
        <f t="shared" si="21"/>
        <v>-27416583.954451934</v>
      </c>
      <c r="Y32" s="1">
        <f>MAX(M32,N32)*0.1846+Y31</f>
        <v>110640830.17543335</v>
      </c>
    </row>
    <row r="33" spans="1:25">
      <c r="A33" s="2">
        <v>32</v>
      </c>
      <c r="B33" s="3">
        <f t="shared" si="13"/>
        <v>82.560040097820163</v>
      </c>
      <c r="C33" s="1">
        <f t="shared" si="14"/>
        <v>96.019407979313613</v>
      </c>
      <c r="D33" s="4">
        <v>0</v>
      </c>
      <c r="E33" s="1">
        <f t="shared" si="0"/>
        <v>-22040859.42531905</v>
      </c>
      <c r="F33" s="3">
        <v>76564.72</v>
      </c>
      <c r="G33" s="3">
        <v>36231.58</v>
      </c>
      <c r="H33" s="4">
        <v>0</v>
      </c>
      <c r="I33" s="4">
        <v>0</v>
      </c>
      <c r="J33" s="19">
        <f t="shared" si="15"/>
        <v>110204297.12659524</v>
      </c>
      <c r="K33" s="1">
        <f t="shared" si="16"/>
        <v>0</v>
      </c>
      <c r="M33" s="2">
        <f t="shared" si="17"/>
        <v>0</v>
      </c>
      <c r="N33" s="3">
        <f t="shared" si="18"/>
        <v>83212758.176789105</v>
      </c>
      <c r="O33" s="3">
        <f t="shared" si="19"/>
        <v>110204297.12659524</v>
      </c>
      <c r="P33" s="2">
        <f>O33*0.155</f>
        <v>17081666.054622263</v>
      </c>
      <c r="Q33" s="34">
        <v>0.155</v>
      </c>
      <c r="R33" s="3">
        <f t="shared" si="20"/>
        <v>155139080.18450755</v>
      </c>
      <c r="S33" s="3">
        <f t="shared" si="9"/>
        <v>0</v>
      </c>
      <c r="T33" s="3">
        <f t="shared" si="10"/>
        <v>0</v>
      </c>
      <c r="U33" s="3">
        <f t="shared" si="8"/>
        <v>282768016.73497409</v>
      </c>
      <c r="V33" s="16">
        <v>0.80175516823802795</v>
      </c>
      <c r="W33" s="17">
        <v>83212758.176789105</v>
      </c>
      <c r="X33" s="5">
        <f t="shared" si="21"/>
        <v>-30010908.810495213</v>
      </c>
      <c r="Y33" s="1">
        <f>MAX(M33,N33)*0.1741+Y32</f>
        <v>125128171.37401234</v>
      </c>
    </row>
    <row r="34" spans="1:25">
      <c r="A34" s="2">
        <v>33</v>
      </c>
      <c r="B34" s="3">
        <f t="shared" si="13"/>
        <v>83.798440699287454</v>
      </c>
      <c r="C34" s="1">
        <f t="shared" si="14"/>
        <v>97.459699099003302</v>
      </c>
      <c r="D34" s="4">
        <v>0</v>
      </c>
      <c r="E34" s="1">
        <f t="shared" si="0"/>
        <v>-22371472.316698834</v>
      </c>
      <c r="F34" s="3">
        <v>76564.72</v>
      </c>
      <c r="G34" s="3">
        <v>36231.58</v>
      </c>
      <c r="H34" s="4">
        <v>0</v>
      </c>
      <c r="I34" s="4">
        <v>0</v>
      </c>
      <c r="J34" s="19">
        <f t="shared" si="15"/>
        <v>111857361.58349416</v>
      </c>
      <c r="K34" s="1">
        <f t="shared" si="16"/>
        <v>0</v>
      </c>
      <c r="M34" s="2">
        <f t="shared" si="17"/>
        <v>0</v>
      </c>
      <c r="N34" s="3">
        <f t="shared" si="18"/>
        <v>69944814.600376993</v>
      </c>
      <c r="O34" s="3">
        <f t="shared" si="19"/>
        <v>111857361.58349416</v>
      </c>
      <c r="P34" s="2">
        <f>O34*0.1462</f>
        <v>16353546.263506845</v>
      </c>
      <c r="Q34" s="34">
        <v>0.1462</v>
      </c>
      <c r="R34" s="3">
        <f t="shared" si="20"/>
        <v>171492626.44801438</v>
      </c>
      <c r="S34" s="3">
        <f t="shared" si="9"/>
        <v>0</v>
      </c>
      <c r="T34" s="3">
        <f t="shared" si="10"/>
        <v>0</v>
      </c>
      <c r="U34" s="3">
        <f t="shared" si="8"/>
        <v>282768016.73497409</v>
      </c>
      <c r="V34" s="16">
        <v>0.82453086456839098</v>
      </c>
      <c r="W34" s="17">
        <v>69944814.600376993</v>
      </c>
      <c r="X34" s="5">
        <f t="shared" si="21"/>
        <v>-33452642.298772454</v>
      </c>
      <c r="Y34" s="1">
        <f>MAX(M34,N34)*0.1846+Y33</f>
        <v>138039984.14924192</v>
      </c>
    </row>
    <row r="35" spans="1:25">
      <c r="A35" s="2">
        <v>34</v>
      </c>
      <c r="B35" s="3">
        <f t="shared" si="13"/>
        <v>85.055417309776757</v>
      </c>
      <c r="C35" s="1">
        <f t="shared" si="14"/>
        <v>98.921594585488336</v>
      </c>
      <c r="D35" s="4">
        <v>0</v>
      </c>
      <c r="E35" s="1">
        <f t="shared" si="0"/>
        <v>-22707044.401449312</v>
      </c>
      <c r="F35" s="3">
        <v>76564.72</v>
      </c>
      <c r="G35" s="3">
        <v>36231.58</v>
      </c>
      <c r="H35" s="4">
        <v>0</v>
      </c>
      <c r="I35" s="4">
        <v>0</v>
      </c>
      <c r="J35" s="19">
        <f t="shared" si="15"/>
        <v>113535222.00724655</v>
      </c>
      <c r="K35" s="1">
        <f t="shared" si="16"/>
        <v>0</v>
      </c>
      <c r="M35" s="2">
        <f t="shared" si="17"/>
        <v>0</v>
      </c>
      <c r="N35" s="3">
        <f t="shared" si="18"/>
        <v>74185004.934878305</v>
      </c>
      <c r="O35" s="3">
        <f t="shared" si="19"/>
        <v>113535222.00724655</v>
      </c>
      <c r="P35" s="2">
        <f>O35*0.1379</f>
        <v>15656507.114799298</v>
      </c>
      <c r="Q35" s="34">
        <v>0.13789999999999999</v>
      </c>
      <c r="R35" s="3">
        <f t="shared" si="20"/>
        <v>187149133.56281367</v>
      </c>
      <c r="S35" s="3">
        <f t="shared" si="9"/>
        <v>0</v>
      </c>
      <c r="T35" s="3">
        <f t="shared" si="10"/>
        <v>0</v>
      </c>
      <c r="U35" s="3">
        <f t="shared" si="8"/>
        <v>282768016.73497409</v>
      </c>
      <c r="V35" s="16">
        <v>0.89198950901352303</v>
      </c>
      <c r="W35" s="17">
        <v>74185004.934878305</v>
      </c>
      <c r="X35" s="5">
        <f t="shared" si="21"/>
        <v>-36193540.054409444</v>
      </c>
      <c r="Y35" s="1">
        <f>MAX(M35,N35)*0.1741+Y34</f>
        <v>150955593.50840423</v>
      </c>
    </row>
    <row r="36" spans="1:25">
      <c r="A36" s="2">
        <v>35</v>
      </c>
      <c r="B36" s="3">
        <f t="shared" si="13"/>
        <v>86.331248569423394</v>
      </c>
      <c r="C36" s="1">
        <f t="shared" si="14"/>
        <v>100.40541850427066</v>
      </c>
      <c r="D36" s="4">
        <v>0</v>
      </c>
      <c r="E36" s="1">
        <f t="shared" si="0"/>
        <v>-23047650.06747105</v>
      </c>
      <c r="F36" s="3">
        <v>76564.72</v>
      </c>
      <c r="G36" s="3">
        <v>36231.58</v>
      </c>
      <c r="H36" s="4">
        <v>0</v>
      </c>
      <c r="I36" s="4">
        <v>0</v>
      </c>
      <c r="J36" s="19">
        <f t="shared" si="15"/>
        <v>115238250.33735524</v>
      </c>
      <c r="K36" s="1">
        <f t="shared" si="16"/>
        <v>0</v>
      </c>
      <c r="M36" s="2">
        <f t="shared" si="17"/>
        <v>0</v>
      </c>
      <c r="N36" s="3">
        <f t="shared" si="18"/>
        <v>74585263.809208199</v>
      </c>
      <c r="O36" s="3">
        <f t="shared" si="19"/>
        <v>115238250.33735524</v>
      </c>
      <c r="P36" s="2">
        <f>O36*0.1301</f>
        <v>14992496.368889917</v>
      </c>
      <c r="Q36" s="34">
        <v>0.13009999999999999</v>
      </c>
      <c r="R36" s="3">
        <f t="shared" si="20"/>
        <v>202141629.9317036</v>
      </c>
      <c r="S36" s="3">
        <f t="shared" si="9"/>
        <v>0</v>
      </c>
      <c r="T36" s="3">
        <f t="shared" si="10"/>
        <v>0</v>
      </c>
      <c r="U36" s="3">
        <f t="shared" si="8"/>
        <v>282768016.73497409</v>
      </c>
      <c r="V36" s="16">
        <v>0.88720620144802598</v>
      </c>
      <c r="W36" s="17">
        <v>74585263.809208199</v>
      </c>
      <c r="X36" s="5">
        <f t="shared" si="21"/>
        <v>-37417596.724119544</v>
      </c>
      <c r="Y36" s="1">
        <f>MAX(M36,N36)*0.1846+Y35</f>
        <v>164724033.20758405</v>
      </c>
    </row>
    <row r="38" spans="1:25">
      <c r="L38" s="23" t="s">
        <v>67</v>
      </c>
      <c r="M38" s="2">
        <f>M27*0.2198</f>
        <v>0</v>
      </c>
      <c r="T38" s="10" t="s">
        <v>78</v>
      </c>
      <c r="U38" s="3">
        <f>U36+L8</f>
        <v>-441154618.25502592</v>
      </c>
      <c r="V38" s="10" t="s">
        <v>43</v>
      </c>
      <c r="W38" s="10" t="s">
        <v>44</v>
      </c>
      <c r="Y38" s="23" t="s">
        <v>66</v>
      </c>
    </row>
    <row r="39" spans="1:25">
      <c r="V39" s="18">
        <f>AVERAGE(V2:V36)</f>
        <v>0.88390396239075952</v>
      </c>
      <c r="W39" s="19">
        <f>AVERAGE(W2:W36)</f>
        <v>79221797.621081948</v>
      </c>
      <c r="Y39" t="e">
        <f>(26-1)+(16562662.75/M38)</f>
        <v>#DIV/0!</v>
      </c>
    </row>
  </sheetData>
  <phoneticPr fontId="6"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tabSelected="1" workbookViewId="0">
      <selection activeCell="G10" sqref="G10"/>
    </sheetView>
  </sheetViews>
  <sheetFormatPr defaultColWidth="9" defaultRowHeight="14"/>
  <cols>
    <col min="1" max="1" width="14.1796875" customWidth="1"/>
    <col min="8" max="8" width="15.90625" customWidth="1"/>
  </cols>
  <sheetData>
    <row r="1" spans="1:17" ht="40" customHeight="1">
      <c r="A1" s="7"/>
      <c r="B1" s="6">
        <v>-0.1</v>
      </c>
      <c r="C1" s="6">
        <v>-0.05</v>
      </c>
      <c r="D1" s="10" t="s">
        <v>45</v>
      </c>
      <c r="E1" s="21" t="s">
        <v>46</v>
      </c>
      <c r="F1" s="21" t="s">
        <v>47</v>
      </c>
    </row>
    <row r="2" spans="1:17">
      <c r="A2" s="21" t="s">
        <v>48</v>
      </c>
      <c r="B2" s="2">
        <v>16287</v>
      </c>
      <c r="C2" s="2">
        <v>14540</v>
      </c>
      <c r="D2" s="2">
        <v>12789</v>
      </c>
      <c r="E2" s="2">
        <v>11027</v>
      </c>
      <c r="F2" s="2">
        <v>9271</v>
      </c>
      <c r="H2" s="23" t="s">
        <v>58</v>
      </c>
      <c r="I2" s="3">
        <f>(B2-F2)/D2/20%</f>
        <v>2.742982250371413</v>
      </c>
    </row>
    <row r="3" spans="1:17">
      <c r="A3" s="21" t="s">
        <v>50</v>
      </c>
      <c r="B3" s="2">
        <v>5081</v>
      </c>
      <c r="C3" s="2">
        <v>8932</v>
      </c>
      <c r="D3" s="2">
        <v>12789</v>
      </c>
      <c r="E3" s="2">
        <v>16635</v>
      </c>
      <c r="F3" s="2">
        <v>20487</v>
      </c>
      <c r="H3" s="23" t="s">
        <v>59</v>
      </c>
      <c r="I3" s="3">
        <f>(F3-B3)/D3/20%</f>
        <v>6.0231448901399638</v>
      </c>
      <c r="N3" s="23" t="s">
        <v>62</v>
      </c>
      <c r="Q3" s="23"/>
    </row>
    <row r="4" spans="1:17">
      <c r="A4" s="21" t="s">
        <v>51</v>
      </c>
      <c r="B4" s="2">
        <v>8456</v>
      </c>
      <c r="C4" s="2">
        <v>10620</v>
      </c>
      <c r="D4" s="2">
        <v>12789</v>
      </c>
      <c r="E4" s="2">
        <v>14948</v>
      </c>
      <c r="F4" s="2">
        <v>17112</v>
      </c>
      <c r="H4" s="23" t="s">
        <v>60</v>
      </c>
      <c r="I4" s="3">
        <f>(F4-B4)/D4/20%</f>
        <v>3.3841582610055512</v>
      </c>
    </row>
    <row r="5" spans="1:17">
      <c r="A5" s="20"/>
    </row>
    <row r="6" spans="1:17" ht="40" customHeight="1">
      <c r="A6" s="7"/>
      <c r="B6" s="6">
        <v>-0.1</v>
      </c>
      <c r="C6" s="6">
        <v>-0.05</v>
      </c>
      <c r="D6" s="10" t="s">
        <v>45</v>
      </c>
      <c r="E6" s="21" t="s">
        <v>46</v>
      </c>
      <c r="F6" s="21" t="s">
        <v>47</v>
      </c>
    </row>
    <row r="7" spans="1:17">
      <c r="A7" s="23" t="s">
        <v>63</v>
      </c>
      <c r="B7" s="2">
        <v>12045</v>
      </c>
      <c r="C7" s="2">
        <v>12085</v>
      </c>
      <c r="D7" s="10">
        <v>12125</v>
      </c>
      <c r="E7" s="2">
        <v>12164</v>
      </c>
      <c r="F7" s="2">
        <v>12204</v>
      </c>
      <c r="H7" s="23" t="s">
        <v>65</v>
      </c>
      <c r="I7">
        <f>(F7-B7)/D7/20%</f>
        <v>6.5567010309278348E-2</v>
      </c>
    </row>
    <row r="8" spans="1:17">
      <c r="A8" s="23" t="s">
        <v>64</v>
      </c>
      <c r="B8" s="2">
        <v>8993</v>
      </c>
      <c r="C8" s="2">
        <v>10559</v>
      </c>
      <c r="D8" s="10">
        <v>12125</v>
      </c>
      <c r="E8" s="2">
        <v>13690</v>
      </c>
      <c r="F8" s="2">
        <v>15256</v>
      </c>
      <c r="H8" s="23" t="s">
        <v>65</v>
      </c>
      <c r="I8">
        <f>(F8-B8)/D8/20%</f>
        <v>2.5826804123711335</v>
      </c>
    </row>
    <row r="11" spans="1:17">
      <c r="A11" s="21" t="s">
        <v>49</v>
      </c>
      <c r="B11" s="2">
        <v>12434</v>
      </c>
      <c r="C11" s="2">
        <v>12425</v>
      </c>
      <c r="D11" s="2">
        <v>12416</v>
      </c>
      <c r="E11" s="2">
        <v>12408</v>
      </c>
      <c r="F11" s="2">
        <v>12399</v>
      </c>
      <c r="H11" s="23" t="s">
        <v>61</v>
      </c>
      <c r="I11" s="3">
        <f>(B11-F11)/D11/20%</f>
        <v>1.4094716494845359E-2</v>
      </c>
    </row>
  </sheetData>
  <phoneticPr fontId="6"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I6" sqref="I6"/>
    </sheetView>
  </sheetViews>
  <sheetFormatPr defaultRowHeight="14"/>
  <cols>
    <col min="1" max="1" width="8.7265625" style="2"/>
    <col min="2" max="2" width="8.81640625" bestFit="1" customWidth="1"/>
    <col min="3" max="3" width="9.26953125" bestFit="1" customWidth="1"/>
    <col min="4" max="4" width="8.81640625" bestFit="1" customWidth="1"/>
    <col min="5" max="6" width="8.81640625" customWidth="1"/>
    <col min="9" max="9" width="12.81640625" customWidth="1"/>
  </cols>
  <sheetData>
    <row r="1" spans="1:9">
      <c r="B1" s="10" t="s">
        <v>38</v>
      </c>
      <c r="C1" s="10" t="s">
        <v>40</v>
      </c>
      <c r="D1" s="10" t="s">
        <v>39</v>
      </c>
      <c r="E1" s="10"/>
      <c r="F1" s="10"/>
    </row>
    <row r="2" spans="1:9">
      <c r="A2" s="2">
        <v>1</v>
      </c>
      <c r="B2" s="2">
        <v>0</v>
      </c>
      <c r="C2" s="2">
        <v>5955</v>
      </c>
      <c r="D2" s="2">
        <v>0.67</v>
      </c>
      <c r="E2" s="2"/>
      <c r="F2" s="2"/>
      <c r="H2" s="16">
        <v>0.96163948102882879</v>
      </c>
      <c r="I2" s="17">
        <v>92020555.84858413</v>
      </c>
    </row>
    <row r="3" spans="1:9">
      <c r="A3" s="2">
        <v>2</v>
      </c>
      <c r="B3" s="2">
        <v>0</v>
      </c>
      <c r="C3" s="2">
        <v>7723</v>
      </c>
      <c r="D3" s="2">
        <v>0.74</v>
      </c>
      <c r="E3" s="2"/>
      <c r="F3" s="2"/>
      <c r="H3" s="16">
        <v>0.99860759236680285</v>
      </c>
      <c r="I3" s="17">
        <v>90208324.797809973</v>
      </c>
    </row>
    <row r="4" spans="1:9">
      <c r="A4" s="2">
        <v>3</v>
      </c>
      <c r="B4" s="2">
        <v>0</v>
      </c>
      <c r="C4" s="2">
        <v>4740</v>
      </c>
      <c r="D4" s="2">
        <v>0.59</v>
      </c>
      <c r="E4" s="2"/>
      <c r="F4" s="2"/>
      <c r="H4" s="16">
        <v>0.99976538366086609</v>
      </c>
      <c r="I4" s="17">
        <v>92720531.953841344</v>
      </c>
    </row>
    <row r="5" spans="1:9">
      <c r="A5" s="2">
        <v>4</v>
      </c>
      <c r="B5" s="2">
        <v>0</v>
      </c>
      <c r="C5" s="2">
        <v>7542</v>
      </c>
      <c r="D5" s="2">
        <v>0.9</v>
      </c>
      <c r="E5" s="2"/>
      <c r="F5" s="2"/>
      <c r="H5" s="16">
        <v>0.99231821372072992</v>
      </c>
      <c r="I5" s="17">
        <v>58693257.068102099</v>
      </c>
    </row>
    <row r="6" spans="1:9">
      <c r="A6" s="2">
        <v>5</v>
      </c>
      <c r="B6" s="2">
        <v>0</v>
      </c>
      <c r="C6" s="2">
        <v>5840</v>
      </c>
      <c r="D6" s="2">
        <v>0.6</v>
      </c>
      <c r="E6" s="2"/>
      <c r="F6" s="2"/>
      <c r="H6" s="16">
        <v>0.75357173221139695</v>
      </c>
      <c r="I6" s="17">
        <v>48892152.220021829</v>
      </c>
    </row>
    <row r="7" spans="1:9">
      <c r="A7" s="2">
        <v>6</v>
      </c>
      <c r="B7" s="2">
        <v>0</v>
      </c>
      <c r="C7" s="2">
        <v>6375</v>
      </c>
      <c r="D7" s="2">
        <v>0.46</v>
      </c>
      <c r="E7" s="2"/>
      <c r="F7" s="2"/>
      <c r="H7" s="16">
        <v>0.98974531158674139</v>
      </c>
      <c r="I7" s="17">
        <v>78790984.657705903</v>
      </c>
    </row>
    <row r="8" spans="1:9">
      <c r="A8" s="2">
        <v>7</v>
      </c>
      <c r="B8" s="2">
        <v>0</v>
      </c>
      <c r="C8" s="2">
        <v>5952</v>
      </c>
      <c r="D8" s="2">
        <v>0.57999999999999996</v>
      </c>
      <c r="E8" s="2"/>
      <c r="F8" s="2"/>
      <c r="H8" s="16">
        <v>0.70211074373567006</v>
      </c>
      <c r="I8" s="17">
        <v>92534301.728416637</v>
      </c>
    </row>
    <row r="9" spans="1:9">
      <c r="A9" s="2">
        <v>8</v>
      </c>
      <c r="B9" s="2">
        <v>0</v>
      </c>
      <c r="C9" s="2">
        <v>7965</v>
      </c>
      <c r="D9" s="2">
        <v>0.93</v>
      </c>
      <c r="E9" s="2"/>
      <c r="F9" s="2"/>
      <c r="H9" s="16">
        <v>0.96775760870429284</v>
      </c>
      <c r="I9" s="17">
        <v>79768151.333523706</v>
      </c>
    </row>
    <row r="10" spans="1:9">
      <c r="A10" s="2">
        <v>9</v>
      </c>
      <c r="B10" s="2">
        <v>0</v>
      </c>
      <c r="C10" s="2">
        <v>7368</v>
      </c>
      <c r="D10" s="2">
        <v>0.83</v>
      </c>
      <c r="E10" s="2"/>
      <c r="F10" s="2"/>
      <c r="H10" s="16">
        <v>0.96820666859250482</v>
      </c>
      <c r="I10" s="17">
        <v>82573850.883923694</v>
      </c>
    </row>
    <row r="11" spans="1:9">
      <c r="A11" s="2">
        <v>10</v>
      </c>
      <c r="B11" s="2">
        <v>0</v>
      </c>
      <c r="C11" s="2">
        <v>7751</v>
      </c>
      <c r="D11" s="2">
        <v>0.84</v>
      </c>
      <c r="E11" s="2"/>
      <c r="F11" s="2"/>
      <c r="H11" s="16">
        <v>0.92527796548455787</v>
      </c>
      <c r="I11" s="17">
        <v>75767127.789966226</v>
      </c>
    </row>
    <row r="12" spans="1:9">
      <c r="A12" s="2">
        <v>11</v>
      </c>
      <c r="B12" s="2">
        <v>1.73</v>
      </c>
      <c r="C12" s="2">
        <v>7635</v>
      </c>
      <c r="D12" s="2">
        <v>0.79</v>
      </c>
      <c r="E12" s="2"/>
      <c r="F12" s="2"/>
      <c r="H12" s="16">
        <v>0.92937783318529732</v>
      </c>
      <c r="I12" s="17">
        <v>91567706.224142849</v>
      </c>
    </row>
    <row r="13" spans="1:9">
      <c r="A13" s="2">
        <v>12</v>
      </c>
      <c r="B13" s="2">
        <v>9.91</v>
      </c>
      <c r="C13" s="2">
        <v>9540</v>
      </c>
      <c r="D13" s="2">
        <v>0.87</v>
      </c>
      <c r="E13" s="2"/>
      <c r="F13" s="2"/>
      <c r="H13" s="16">
        <v>0.6859578635863619</v>
      </c>
      <c r="I13" s="17">
        <v>80069647.888031334</v>
      </c>
    </row>
    <row r="14" spans="1:9">
      <c r="A14" s="2">
        <v>13</v>
      </c>
      <c r="B14" s="2">
        <v>198.74</v>
      </c>
      <c r="C14" s="2">
        <v>7329</v>
      </c>
      <c r="D14" s="2">
        <v>0.79</v>
      </c>
      <c r="E14" s="2"/>
      <c r="F14" s="2"/>
      <c r="H14" s="16">
        <v>1</v>
      </c>
      <c r="I14" s="17">
        <v>81859899.346236303</v>
      </c>
    </row>
    <row r="15" spans="1:9">
      <c r="A15" s="2">
        <v>14</v>
      </c>
      <c r="B15" s="2">
        <v>27.28</v>
      </c>
      <c r="C15" s="2">
        <v>7424</v>
      </c>
      <c r="D15" s="2">
        <v>0.94</v>
      </c>
      <c r="E15" s="2"/>
      <c r="F15" s="2"/>
      <c r="H15" s="16">
        <v>0.80381023296566945</v>
      </c>
      <c r="I15" s="17">
        <v>91522596.02435191</v>
      </c>
    </row>
    <row r="16" spans="1:9">
      <c r="A16" s="2">
        <v>15</v>
      </c>
      <c r="B16" s="2">
        <v>1.36</v>
      </c>
      <c r="C16" s="2">
        <v>7639</v>
      </c>
      <c r="D16" s="2">
        <v>0.74</v>
      </c>
      <c r="E16" s="2"/>
      <c r="F16" s="2"/>
      <c r="H16" s="16">
        <v>0.70557188852846109</v>
      </c>
      <c r="I16" s="17">
        <v>60995205.572707452</v>
      </c>
    </row>
    <row r="17" spans="1:9">
      <c r="A17" s="2">
        <v>16</v>
      </c>
      <c r="B17" s="2">
        <v>0.41</v>
      </c>
      <c r="C17" s="2">
        <v>7751</v>
      </c>
      <c r="D17" s="2">
        <v>0.82</v>
      </c>
      <c r="E17" s="2"/>
      <c r="F17" s="2"/>
      <c r="H17" s="16">
        <v>0.95504581506929542</v>
      </c>
      <c r="I17" s="17">
        <v>86741096.197548047</v>
      </c>
    </row>
    <row r="18" spans="1:9">
      <c r="A18" s="2">
        <v>17</v>
      </c>
      <c r="B18" s="2">
        <v>1.26</v>
      </c>
      <c r="C18" s="2">
        <v>7445</v>
      </c>
      <c r="D18" s="2">
        <v>0.77</v>
      </c>
      <c r="E18" s="2"/>
      <c r="F18" s="2"/>
      <c r="H18" s="16">
        <v>0.96263790493249302</v>
      </c>
      <c r="I18" s="17">
        <v>54073635.278714366</v>
      </c>
    </row>
    <row r="19" spans="1:9">
      <c r="A19" s="2">
        <v>18</v>
      </c>
      <c r="B19" s="2">
        <v>791.04</v>
      </c>
      <c r="C19" s="2">
        <v>7467</v>
      </c>
      <c r="D19" s="2">
        <v>0.85</v>
      </c>
      <c r="E19" s="2"/>
      <c r="F19" s="2"/>
      <c r="H19" s="16">
        <v>0.99797776486195733</v>
      </c>
      <c r="I19" s="17">
        <v>85001984.893536404</v>
      </c>
    </row>
    <row r="20" spans="1:9">
      <c r="A20" s="2">
        <v>19</v>
      </c>
      <c r="B20" s="2">
        <v>385.73</v>
      </c>
      <c r="C20" s="2">
        <v>7697</v>
      </c>
      <c r="D20" s="2">
        <v>0.85</v>
      </c>
      <c r="E20" s="2"/>
      <c r="F20" s="2"/>
      <c r="H20" s="16">
        <v>0.99953225519638877</v>
      </c>
      <c r="I20" s="17">
        <v>73463713.24823305</v>
      </c>
    </row>
    <row r="21" spans="1:9">
      <c r="A21" s="2">
        <v>20</v>
      </c>
      <c r="B21" s="2">
        <v>28.02</v>
      </c>
      <c r="C21" s="3">
        <v>7755</v>
      </c>
      <c r="D21" s="10">
        <v>0.82</v>
      </c>
      <c r="E21" s="10"/>
      <c r="F21" s="10"/>
      <c r="H21" s="16">
        <v>0.97909036908591152</v>
      </c>
      <c r="I21" s="17">
        <v>88678867.420916155</v>
      </c>
    </row>
    <row r="22" spans="1:9">
      <c r="H22" s="16">
        <v>0.99573066853135539</v>
      </c>
      <c r="I22" s="17">
        <v>55572107.406656541</v>
      </c>
    </row>
    <row r="23" spans="1:9">
      <c r="A23" s="10" t="s">
        <v>41</v>
      </c>
      <c r="B23" s="1">
        <f>AVERAGE(B2:B21)</f>
        <v>72.274000000000001</v>
      </c>
      <c r="C23" s="1">
        <f>AVERAGE(C2:C21)</f>
        <v>7244.65</v>
      </c>
      <c r="D23" s="1">
        <f>AVERAGE(D2:D21)</f>
        <v>0.76899999999999991</v>
      </c>
      <c r="E23" s="1"/>
      <c r="F23" s="1"/>
      <c r="H23" s="16">
        <v>0.93435586322314013</v>
      </c>
      <c r="I23" s="17">
        <v>77087978.112896681</v>
      </c>
    </row>
    <row r="24" spans="1:9">
      <c r="H24" s="16">
        <v>0.74716688322343505</v>
      </c>
      <c r="I24" s="17">
        <v>86873294.586146876</v>
      </c>
    </row>
    <row r="25" spans="1:9">
      <c r="H25" s="16">
        <v>0.92290880112694296</v>
      </c>
      <c r="I25" s="17">
        <v>91210000</v>
      </c>
    </row>
    <row r="26" spans="1:9">
      <c r="H26" s="16">
        <v>1</v>
      </c>
      <c r="I26" s="17">
        <v>84180988.313618407</v>
      </c>
    </row>
    <row r="27" spans="1:9">
      <c r="H27" s="16">
        <v>0.86284803483514461</v>
      </c>
      <c r="I27" s="17">
        <v>68517121.599939927</v>
      </c>
    </row>
    <row r="28" spans="1:9">
      <c r="H28" s="16">
        <v>0.84351513284932544</v>
      </c>
      <c r="I28" s="17">
        <v>90086121.20190613</v>
      </c>
    </row>
    <row r="29" spans="1:9">
      <c r="H29" s="16">
        <v>0.92959866077991937</v>
      </c>
      <c r="I29" s="17">
        <v>77198931.753551617</v>
      </c>
    </row>
    <row r="30" spans="1:9">
      <c r="H30" s="16">
        <v>0.93201446607422722</v>
      </c>
      <c r="I30" s="17">
        <v>71287518.234200358</v>
      </c>
    </row>
    <row r="31" spans="1:9">
      <c r="H31" s="16">
        <v>0.77477820663474639</v>
      </c>
      <c r="I31" s="17">
        <v>86711192.170744926</v>
      </c>
    </row>
    <row r="32" spans="1:9">
      <c r="H32" s="16">
        <v>0.85610002021868881</v>
      </c>
      <c r="I32" s="17">
        <v>82707734.768571645</v>
      </c>
    </row>
    <row r="33" spans="8:9">
      <c r="H33" s="16">
        <v>1</v>
      </c>
      <c r="I33" s="17">
        <v>72801904.050540626</v>
      </c>
    </row>
    <row r="34" spans="8:9">
      <c r="H34" s="16">
        <v>0.90667586157472668</v>
      </c>
      <c r="I34" s="17">
        <v>91210000</v>
      </c>
    </row>
    <row r="35" spans="8:9">
      <c r="H35" s="16">
        <v>0.94905691527609559</v>
      </c>
      <c r="I35" s="17">
        <v>76954732.92684938</v>
      </c>
    </row>
    <row r="36" spans="8:9">
      <c r="H36" s="16">
        <v>0.98894605326277951</v>
      </c>
      <c r="I36" s="17">
        <v>60575281.626051545</v>
      </c>
    </row>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model</vt:lpstr>
      <vt:lpstr>敏感性</vt:lpstr>
      <vt:lpstr>决策预测表</vt:lpstr>
    </vt:vector>
  </TitlesOfParts>
  <Company>Organization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Windows 用户</cp:lastModifiedBy>
  <dcterms:created xsi:type="dcterms:W3CDTF">2022-10-06T06:50:00Z</dcterms:created>
  <dcterms:modified xsi:type="dcterms:W3CDTF">2023-05-16T01:39:27Z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