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drawings/drawing2.xml" ContentType="application/vnd.openxmlformats-officedocument.drawing+xml"/>
  <Override PartName="/xl/comments6.xml" ContentType="application/vnd.openxmlformats-officedocument.spreadsheetml.comments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0"/>
  <workbookPr/>
  <xr:revisionPtr revIDLastSave="0" documentId="8_{5DDA4A63-BDA9-4D01-854D-A59CB38739A1}" xr6:coauthVersionLast="47" xr6:coauthVersionMax="47" xr10:uidLastSave="{00000000-0000-0000-0000-000000000000}"/>
  <bookViews>
    <workbookView xWindow="0" yWindow="0" windowWidth="14370" windowHeight="7530" xr2:uid="{00000000-000D-0000-FFFF-FFFF00000000}"/>
  </bookViews>
  <sheets>
    <sheet name="Sheet5" sheetId="7" r:id="rId1"/>
    <sheet name="Sheet4" sheetId="6" r:id="rId2"/>
    <sheet name="Sheet3" sheetId="5" r:id="rId3"/>
    <sheet name="Sheet2" sheetId="4" r:id="rId4"/>
    <sheet name="Sheet1" sheetId="3" r:id="rId5"/>
    <sheet name="Sheet0" sheetId="2" r:id="rId6"/>
    <sheet name="Hoja1" sheetId="1" r:id="rId7"/>
  </sheet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8" i="7" l="1"/>
  <c r="F28" i="7" s="1"/>
  <c r="B41" i="7" l="1"/>
  <c r="B40" i="7"/>
  <c r="B39" i="7"/>
  <c r="B38" i="7"/>
  <c r="C28" i="7"/>
  <c r="C28" i="6"/>
  <c r="C28" i="5"/>
  <c r="C28" i="4"/>
  <c r="C28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Adrianna Glinkowska</author>
  </authors>
  <commentList>
    <comment ref="E1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 xml:space="preserve">Tecan.At.Common, 1.7.1.12
Tecan.At.Common.Controls, 1.7.1.12
Tecan.At.Common.Dialogs, 1.7.1.12
Tecan.At.Common.MathLib,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 xml:space="preserve">EHC, V_3.14_03/10_InfiniTe (Apr 26 2010/11.18.37)
MTP, V_3.14_03/10_InfiniTe (Apr 26 2010/11.18.37)
CUV, V_3.14_03/10_InfiniTe (Apr 26 2010/11.18.37)
HCP, V_2.02_05/06_HCP (May 23 2006/14.05.27)
LUM, V_2.00_04/06_LUMINESCENCE (Apr  5 2006/08.57.29)
MEM, V_2.12_03/08_MCR (Apr  3 2008/16.03.31)
MEX, V_2.13_04/10_MCR (Apr 25 2010/17.39.16)
ZSCAN, V_3.14_03/10_InfiniTe (Apr 26 2010/11.18.37)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Adrianna Glinkowska</author>
  </authors>
  <commentList>
    <comment ref="E1" authorId="0" shapeId="0" xr:uid="{00000000-0006-0000-0100-000001000000}">
      <text>
        <r>
          <rPr>
            <b/>
            <sz val="9"/>
            <color indexed="81"/>
            <rFont val="Tahoma"/>
            <charset val="1"/>
          </rPr>
          <t xml:space="preserve">Tecan.At.Common, 1.7.1.12
Tecan.At.Common.Controls, 1.7.1.12
Tecan.At.Common.Dialogs, 1.7.1.12
Tecan.At.Common.MathLib,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00000000-0006-0000-0100-000002000000}">
      <text>
        <r>
          <rPr>
            <b/>
            <sz val="9"/>
            <color indexed="81"/>
            <rFont val="Tahoma"/>
            <charset val="1"/>
          </rPr>
          <t xml:space="preserve">EHC, V_3.14_03/10_InfiniTe (Apr 26 2010/11.18.37)
MTP, V_3.14_03/10_InfiniTe (Apr 26 2010/11.18.37)
CUV, V_3.14_03/10_InfiniTe (Apr 26 2010/11.18.37)
HCP, V_2.02_05/06_HCP (May 23 2006/14.05.27)
LUM, V_2.00_04/06_LUMINESCENCE (Apr  5 2006/08.57.29)
MEM, V_2.12_03/08_MCR (Apr  3 2008/16.03.31)
MEX, V_2.13_04/10_MCR (Apr 25 2010/17.39.16)
ZSCAN, V_3.14_03/10_InfiniTe (Apr 26 2010/11.18.37)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Adrianna Glinkowska</author>
  </authors>
  <commentList>
    <comment ref="E1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 xml:space="preserve">Tecan.At.Common, 1.7.1.12
Tecan.At.Common.Controls, 1.7.1.12
Tecan.At.Common.Dialogs, 1.7.1.12
Tecan.At.Common.MathLib,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00000000-0006-0000-0200-000002000000}">
      <text>
        <r>
          <rPr>
            <b/>
            <sz val="9"/>
            <color indexed="81"/>
            <rFont val="Tahoma"/>
            <charset val="1"/>
          </rPr>
          <t xml:space="preserve">EHC, V_3.14_03/10_InfiniTe (Apr 26 2010/11.18.37)
MTP, V_3.14_03/10_InfiniTe (Apr 26 2010/11.18.37)
CUV, V_3.14_03/10_InfiniTe (Apr 26 2010/11.18.37)
HCP, V_2.02_05/06_HCP (May 23 2006/14.05.27)
LUM, V_2.00_04/06_LUMINESCENCE (Apr  5 2006/08.57.29)
MEM, V_2.12_03/08_MCR (Apr  3 2008/16.03.31)
MEX, V_2.13_04/10_MCR (Apr 25 2010/17.39.16)
ZSCAN, V_3.14_03/10_InfiniTe (Apr 26 2010/11.18.37)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Adrianna Glinkowska</author>
  </authors>
  <commentList>
    <comment ref="E1" authorId="0" shapeId="0" xr:uid="{00000000-0006-0000-0300-000001000000}">
      <text>
        <r>
          <rPr>
            <b/>
            <sz val="9"/>
            <color indexed="81"/>
            <rFont val="Tahoma"/>
            <charset val="1"/>
          </rPr>
          <t xml:space="preserve">Tecan.At.Common, 1.7.1.12
Tecan.At.Common.Controls, 1.7.1.12
Tecan.At.Common.Dialogs, 1.7.1.12
Tecan.At.Common.MathLib,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00000000-0006-0000-0300-000002000000}">
      <text>
        <r>
          <rPr>
            <b/>
            <sz val="9"/>
            <color indexed="81"/>
            <rFont val="Tahoma"/>
            <charset val="1"/>
          </rPr>
          <t xml:space="preserve">EHC, V_3.14_03/10_InfiniTe (Apr 26 2010/11.18.37)
MTP, V_3.14_03/10_InfiniTe (Apr 26 2010/11.18.37)
CUV, V_3.14_03/10_InfiniTe (Apr 26 2010/11.18.37)
HCP, V_2.02_05/06_HCP (May 23 2006/14.05.27)
LUM, V_2.00_04/06_LUMINESCENCE (Apr  5 2006/08.57.29)
MEM, V_2.12_03/08_MCR (Apr  3 2008/16.03.31)
MEX, V_2.13_04/10_MCR (Apr 25 2010/17.39.16)
ZSCAN, V_3.14_03/10_InfiniTe (Apr 26 2010/11.18.37)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Adrianna Glinkowska</author>
  </authors>
  <commentList>
    <comment ref="E1" authorId="0" shapeId="0" xr:uid="{00000000-0006-0000-0400-000001000000}">
      <text>
        <r>
          <rPr>
            <b/>
            <sz val="9"/>
            <color indexed="81"/>
            <rFont val="Tahoma"/>
            <charset val="1"/>
          </rPr>
          <t xml:space="preserve">Tecan.At.Common, 1.7.1.12
Tecan.At.Common.Controls, 1.7.1.12
Tecan.At.Common.Dialogs, 1.7.1.12
Tecan.At.Common.MathLib,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00000000-0006-0000-0400-000002000000}">
      <text>
        <r>
          <rPr>
            <b/>
            <sz val="9"/>
            <color indexed="81"/>
            <rFont val="Tahoma"/>
            <charset val="1"/>
          </rPr>
          <t xml:space="preserve">EHC, V_3.14_03/10_InfiniTe (Apr 26 2010/11.18.37)
MTP, V_3.14_03/10_InfiniTe (Apr 26 2010/11.18.37)
CUV, V_3.14_03/10_InfiniTe (Apr 26 2010/11.18.37)
HCP, V_2.02_05/06_HCP (May 23 2006/14.05.27)
LUM, V_2.00_04/06_LUMINESCENCE (Apr  5 2006/08.57.29)
MEM, V_2.12_03/08_MCR (Apr  3 2008/16.03.31)
MEX, V_2.13_04/10_MCR (Apr 25 2010/17.39.16)
ZSCAN, V_3.14_03/10_InfiniTe (Apr 26 2010/11.18.37)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Adrianna Glinkowska</author>
  </authors>
  <commentList>
    <comment ref="E1" authorId="0" shapeId="0" xr:uid="{00000000-0006-0000-0500-000001000000}">
      <text>
        <r>
          <rPr>
            <b/>
            <sz val="9"/>
            <color indexed="81"/>
            <rFont val="Tahoma"/>
            <charset val="1"/>
          </rPr>
          <t xml:space="preserve">Tecan.At.Common, 1.7.1.12
Tecan.At.Common.Controls, 1.7.1.12
Tecan.At.Common.Dialogs, 1.7.1.12
Tecan.At.Common.MCS, 1.7.1.12
Tecan.At.Common.Results, 1.7.1.12
Tecan.At.Communication.Common, 1.7.1.12
Tecan.At.Communication.Port.IP, 1.7.1.12
Tecan.At.Communication.Port.RS232, 1.7.1.12
Tecan.At.Communication.Port.SIM.Common, 1.7.1.12
Tecan.At.Communication.Port.USB, 1.7.1.12
Tecan.At.Communication.Server, 1.7.1.12
Tecan.At.Communication.SIM.AMR, 1.7.1.12
Tecan.At.Communication.SIM.AMRPlus, 1.7.1.12
Tecan.At.Communication.SIM.Connect, 1.7.1.12
Tecan.At.Communication.SIM.GeniosUltra, 1.7.1.12
Tecan.At.Communication.SIM.Safire3, 1.7.1.12
Tecan.At.Communication.SIM.SunriseMini, 1.7.1.12
Tecan.At.DocumentManagement, 1.7.1.12
Tecan.At.DocumentManagement.Reader, 1.7.1.12
Tecan.At.FileManagement, 1.7.1.12
Tecan.At.Instrument.Common, 1.7.1.12
Tecan.At.Instrument.Common.Reader, 1.7.1.12
Tecan.At.Instrument.Common.Stacker, 1.7.1.12
Tecan.At.Instrument.Reader.AMR, 1.7.1.12
Tecan.At.Instrument.Reader.AMRPlus, 1.7.1.12
Tecan.At.Instrument.Reader.GeniosUltra, 1.7.1.12
Tecan.At.Instrument.Reader.Safire3, 1.7.1.12
Tecan.At.Instrument.Reader.SunriseMini, 1.7.1.12
Tecan.At.Instrument.Server, 1.7.1.12
Tecan.At.Instrument.Stacker.Connect, 1.7.1.12
Tecan.At.Measurement.BuiltInTest.Common, 1.7.1.12
Tecan.At.Measurement.Common, 1.7.1.12
Tecan.At.Measurement.Server, 1.7.1.12
Tecan.At.Stacker.Server, 1.7.1.12
Tecan.At.Win32, 1.7.1.12
Tecan.At.XFluor, 1.7.1.12
Tecan.At.XFluor.Connect.Reader, 1.7.1.12
Tecan.At.XFluor.Core, 1.7.1.12
Tecan.At.XFluor.Device, 1.7.1.12
Tecan.At.XFluor.Device.AMR, 1.7.1.12
Tecan.At.XFluor.Device.AMRPlus, 1.7.1.12
Tecan.At.XFluor.Device.GeniosUltra, 1.7.1.12
Tecan.At.XFluor.Device.Reader, 1.7.1.12
Tecan.At.XFluor.Device.Safire3, 1.7.1.12
Tecan.At.XFluor.Device.SunriseMini, 1.7.1.12
Tecan.At.XFluor.Editor, 1.7.1.12
Tecan.At.XFluor.ExcelOutput, 1.7.1.12
Tecan.At.XFluor.ReaderEditor, 1.7.1.12
Tecan.At.XmlSettings, 1.7.1.12
</t>
        </r>
      </text>
    </comment>
    <comment ref="E3" authorId="0" shapeId="0" xr:uid="{00000000-0006-0000-0500-000002000000}">
      <text>
        <r>
          <rPr>
            <b/>
            <sz val="9"/>
            <color indexed="81"/>
            <rFont val="Tahoma"/>
            <charset val="1"/>
          </rPr>
          <t xml:space="preserve">EHC, V_3.14_03/10_InfiniTe (Apr 26 2010/11.18.37)
MTP, V_3.14_03/10_InfiniTe (Apr 26 2010/11.18.37)
CUV, V_3.14_03/10_InfiniTe (Apr 26 2010/11.18.37)
HCP, V_2.02_05/06_HCP (May 23 2006/14.05.27)
LUM, V_2.00_04/06_LUMINESCENCE (Apr  5 2006/08.57.29)
MEM, V_2.12_03/08_MCR (Apr  3 2008/16.03.31)
MEX, V_2.13_04/10_MCR (Apr 25 2010/17.39.16)
ZSCAN, V_3.14_03/10_InfiniTe (Apr 26 2010/11.18.37)
</t>
        </r>
      </text>
    </comment>
  </commentList>
</comments>
</file>

<file path=xl/sharedStrings.xml><?xml version="1.0" encoding="utf-8"?>
<sst xmlns="http://schemas.openxmlformats.org/spreadsheetml/2006/main" count="250" uniqueCount="77">
  <si>
    <t>Application: Tecan i-control</t>
  </si>
  <si>
    <t>Tecan i-control , 1.7.1.12</t>
  </si>
  <si>
    <t>Device: infinite 200Pro</t>
  </si>
  <si>
    <t>Serial number: 1011009185</t>
  </si>
  <si>
    <t>Serial number of connected stacker:</t>
  </si>
  <si>
    <t>Firmware: V_3.14_03/10_InfiniTe (Apr 26 2010/11.18.37)</t>
  </si>
  <si>
    <t>MAI, V_3.14_03/10_InfiniTe (Apr 26 2010/11.18.37)</t>
  </si>
  <si>
    <t>Date:</t>
  </si>
  <si>
    <t>Time:</t>
  </si>
  <si>
    <t>10:49:23</t>
  </si>
  <si>
    <t>System</t>
  </si>
  <si>
    <t>MICROPLATE</t>
  </si>
  <si>
    <t>User</t>
  </si>
  <si>
    <t>MICROPLATE\Adrianna Glinkowska</t>
  </si>
  <si>
    <t>Cuvette</t>
  </si>
  <si>
    <t xml:space="preserve">Cuvette for infinite 200 </t>
  </si>
  <si>
    <t>Plate-ID (Stacker)</t>
  </si>
  <si>
    <t>List of actions in this measurement script:</t>
  </si>
  <si>
    <t>Absorbance</t>
  </si>
  <si>
    <t>Label: 30JUL18B 10x</t>
  </si>
  <si>
    <t>Mode</t>
  </si>
  <si>
    <t>Wavelength</t>
  </si>
  <si>
    <t>nm</t>
  </si>
  <si>
    <t>Bandwidth</t>
  </si>
  <si>
    <t>Number of Flashes</t>
  </si>
  <si>
    <t>Settle Time</t>
  </si>
  <si>
    <t>ms</t>
  </si>
  <si>
    <t>Start Time:</t>
  </si>
  <si>
    <t>03/08/2018 10:49:26</t>
  </si>
  <si>
    <t>Value</t>
  </si>
  <si>
    <t>Average Abs</t>
  </si>
  <si>
    <t>DiI measured (μM)</t>
  </si>
  <si>
    <t>DiI theoretical  (μM)</t>
  </si>
  <si>
    <t>EE %</t>
  </si>
  <si>
    <t>Cuv: 1</t>
  </si>
  <si>
    <t>Cuv: 2</t>
  </si>
  <si>
    <t>Cuv: 3</t>
  </si>
  <si>
    <t>End Time:</t>
  </si>
  <si>
    <t>03/08/2018 10:50:09</t>
  </si>
  <si>
    <t>Calibration Curve</t>
  </si>
  <si>
    <t>dilution</t>
  </si>
  <si>
    <t>DiI conc</t>
  </si>
  <si>
    <t>10x</t>
  </si>
  <si>
    <t>15x</t>
  </si>
  <si>
    <t>5x</t>
  </si>
  <si>
    <t>3x</t>
  </si>
  <si>
    <t>10:44:08</t>
  </si>
  <si>
    <t>Label: calstdB 3x</t>
  </si>
  <si>
    <t>03/08/2018 10:44:14</t>
  </si>
  <si>
    <t>Average</t>
  </si>
  <si>
    <t>03/08/2018 10:44:57</t>
  </si>
  <si>
    <t>10:39:16</t>
  </si>
  <si>
    <t>Label: calstdB 5x</t>
  </si>
  <si>
    <t>03/08/2018 10:39:19</t>
  </si>
  <si>
    <t>03/08/2018 10:39:59</t>
  </si>
  <si>
    <t>10:33:01</t>
  </si>
  <si>
    <t>Label: calstdB 15x</t>
  </si>
  <si>
    <t>03/08/2018 10:33:04</t>
  </si>
  <si>
    <t>03/08/2018 10:33:43</t>
  </si>
  <si>
    <t>10:27:51</t>
  </si>
  <si>
    <t>Label: calstdB 10x</t>
  </si>
  <si>
    <t>03/08/2018 10:27:54</t>
  </si>
  <si>
    <t>03/08/2018 10:28:34</t>
  </si>
  <si>
    <t>10:22:57</t>
  </si>
  <si>
    <t>Label: scan sample B</t>
  </si>
  <si>
    <t>Wavelength Start</t>
  </si>
  <si>
    <t>Wavelength End</t>
  </si>
  <si>
    <t>Wavelength Step Size</t>
  </si>
  <si>
    <t>Scan Number</t>
  </si>
  <si>
    <t>Bandwidth (Range 1)</t>
  </si>
  <si>
    <t>230...315: 5nm</t>
  </si>
  <si>
    <t>Bandwidth (Range 2)</t>
  </si>
  <si>
    <t>316...1000: 9nm</t>
  </si>
  <si>
    <t>03/08/2018 10:23:01</t>
  </si>
  <si>
    <t>Wavelength / Well</t>
  </si>
  <si>
    <t>scan sample B</t>
  </si>
  <si>
    <t>03/08/2018 10:25:28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</si>
</sst>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6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charset val="1"/>
    </font>
    <font>
      <b/>
      <sz val="11"/>
      <color theme="5" tint="-0.249977111117893"/>
      <name val="Calibri"/>
      <family val="2"/>
      <scheme val="minor"/>
    </font>
    <font>
      <b/>
      <sz val="11"/>
      <color rgb="FF2E75B6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EEAF6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11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6" borderId="0" xfId="0" applyFill="1"/>
    <xf numFmtId="0" fontId="1" fillId="9" borderId="0" xfId="0" applyFont="1" applyFill="1"/>
    <xf numFmtId="0" fontId="4" fillId="10" borderId="0" xfId="0" applyFont="1" applyFill="1"/>
    <xf numFmtId="0" fontId="5" fillId="11" borderId="1" xfId="0" applyFont="1" applyFill="1" applyBorder="1" applyAlignment="1">
      <alignment horizontal="center" vertical="center"/>
    </xf>
    <xf numFmtId="0" fontId="5" fillId="11" borderId="2" xfId="0" applyFont="1" applyFill="1" applyBorder="1" applyAlignment="1">
      <alignment horizontal="center" vertical="center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</cellXfs>
  <cellStyles count="8">
    <cellStyle name="Normal" xfId="0" builtinId="0"/>
    <cellStyle name="Tecan.At.Excel.Attenuation" xfId="6" xr:uid="{00000000-0005-0000-0000-000001000000}"/>
    <cellStyle name="Tecan.At.Excel.AutoGain_0" xfId="7" xr:uid="{00000000-0005-0000-0000-000002000000}"/>
    <cellStyle name="Tecan.At.Excel.Error" xfId="1" xr:uid="{00000000-0005-0000-0000-000003000000}"/>
    <cellStyle name="Tecan.At.Excel.GFactorAndMeasurementBlank" xfId="5" xr:uid="{00000000-0005-0000-0000-000004000000}"/>
    <cellStyle name="Tecan.At.Excel.GFactorBlank" xfId="3" xr:uid="{00000000-0005-0000-0000-000005000000}"/>
    <cellStyle name="Tecan.At.Excel.GFactorReference" xfId="4" xr:uid="{00000000-0005-0000-0000-000006000000}"/>
    <cellStyle name="Tecan.At.Excel.MeasurementBlank" xfId="2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/>
              <a:t>Sample B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calibration curve</c:v>
          </c:tx>
          <c:spPr>
            <a:ln w="19050">
              <a:noFill/>
            </a:ln>
          </c:spPr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0.25700816359940476"/>
                  <c:y val="3.2048337707786527E-2"/>
                </c:manualLayout>
              </c:layout>
              <c:numFmt formatCode="General" sourceLinked="0"/>
            </c:trendlineLbl>
          </c:trendline>
          <c:xVal>
            <c:numRef>
              <c:f>Sheet5!$B$38:$B$41</c:f>
              <c:numCache>
                <c:formatCode>General</c:formatCode>
                <c:ptCount val="4"/>
                <c:pt idx="0">
                  <c:v>0.70399999999999996</c:v>
                </c:pt>
                <c:pt idx="1">
                  <c:v>0.46933333333333332</c:v>
                </c:pt>
                <c:pt idx="2">
                  <c:v>1.4079999999999999</c:v>
                </c:pt>
                <c:pt idx="3">
                  <c:v>2.3466666666666667</c:v>
                </c:pt>
              </c:numCache>
            </c:numRef>
          </c:xVal>
          <c:yVal>
            <c:numRef>
              <c:f>Sheet5!$C$38:$C$41</c:f>
              <c:numCache>
                <c:formatCode>General</c:formatCode>
                <c:ptCount val="4"/>
                <c:pt idx="0">
                  <c:v>0.10553333411614101</c:v>
                </c:pt>
                <c:pt idx="1">
                  <c:v>7.2066667179266616E-2</c:v>
                </c:pt>
                <c:pt idx="2">
                  <c:v>0.21836666266123453</c:v>
                </c:pt>
                <c:pt idx="3">
                  <c:v>0.37479999661445618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406-4286-B617-FFEBE9D2B841}"/>
            </c:ext>
          </c:extLst>
        </c:ser>
        <c:ser>
          <c:idx val="1"/>
          <c:order val="1"/>
          <c:tx>
            <c:v>sample B 10x</c:v>
          </c:tx>
          <c:spPr>
            <a:ln w="19050">
              <a:noFill/>
            </a:ln>
          </c:spPr>
          <c:xVal>
            <c:numRef>
              <c:f>Sheet5!$D$28</c:f>
              <c:numCache>
                <c:formatCode>0.0000</c:formatCode>
                <c:ptCount val="1"/>
                <c:pt idx="0">
                  <c:v>0.75663989520941799</c:v>
                </c:pt>
              </c:numCache>
            </c:numRef>
          </c:xVal>
          <c:yVal>
            <c:numRef>
              <c:f>Sheet5!$C$28</c:f>
              <c:numCache>
                <c:formatCode>0.0000</c:formatCode>
                <c:ptCount val="1"/>
                <c:pt idx="0">
                  <c:v>0.11493333429098129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06-4286-B617-FFEBE9D2B8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95776"/>
        <c:axId val="125197696"/>
      </c:scatterChart>
      <c:valAx>
        <c:axId val="125195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/>
                  <a:t>Concentration (</a:t>
                </a:r>
                <a:r>
                  <a:rPr lang="el-GR">
                    <a:latin typeface="Calibri"/>
                  </a:rPr>
                  <a:t>μ</a:t>
                </a:r>
                <a:r>
                  <a:rPr lang="it-IT">
                    <a:latin typeface="Calibri"/>
                  </a:rPr>
                  <a:t>M</a:t>
                </a:r>
                <a:r>
                  <a:rPr lang="it-IT"/>
                  <a:t>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5197696"/>
        <c:crosses val="autoZero"/>
        <c:crossBetween val="midCat"/>
      </c:valAx>
      <c:valAx>
        <c:axId val="125197696"/>
        <c:scaling>
          <c:orientation val="minMax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it-IT"/>
                  <a:t>Abs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25195776"/>
        <c:crosses val="autoZero"/>
        <c:crossBetween val="midCat"/>
      </c:valAx>
    </c:plotArea>
    <c:legend>
      <c:legendPos val="r"/>
      <c:legendEntry>
        <c:idx val="2"/>
        <c:delete val="1"/>
      </c:legendEntry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Sheet0!$A$33</c:f>
              <c:strCache>
                <c:ptCount val="1"/>
                <c:pt idx="0">
                  <c:v>scan sample B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Sheet0!$B$32:$CX$32</c:f>
              <c:numCache>
                <c:formatCode>General</c:formatCode>
                <c:ptCount val="101"/>
                <c:pt idx="0">
                  <c:v>450</c:v>
                </c:pt>
                <c:pt idx="1">
                  <c:v>452</c:v>
                </c:pt>
                <c:pt idx="2">
                  <c:v>454</c:v>
                </c:pt>
                <c:pt idx="3">
                  <c:v>456</c:v>
                </c:pt>
                <c:pt idx="4">
                  <c:v>458</c:v>
                </c:pt>
                <c:pt idx="5">
                  <c:v>460</c:v>
                </c:pt>
                <c:pt idx="6">
                  <c:v>462</c:v>
                </c:pt>
                <c:pt idx="7">
                  <c:v>464</c:v>
                </c:pt>
                <c:pt idx="8">
                  <c:v>466</c:v>
                </c:pt>
                <c:pt idx="9">
                  <c:v>468</c:v>
                </c:pt>
                <c:pt idx="10">
                  <c:v>470</c:v>
                </c:pt>
                <c:pt idx="11">
                  <c:v>472</c:v>
                </c:pt>
                <c:pt idx="12">
                  <c:v>474</c:v>
                </c:pt>
                <c:pt idx="13">
                  <c:v>476</c:v>
                </c:pt>
                <c:pt idx="14">
                  <c:v>478</c:v>
                </c:pt>
                <c:pt idx="15">
                  <c:v>480</c:v>
                </c:pt>
                <c:pt idx="16">
                  <c:v>482</c:v>
                </c:pt>
                <c:pt idx="17">
                  <c:v>484</c:v>
                </c:pt>
                <c:pt idx="18">
                  <c:v>486</c:v>
                </c:pt>
                <c:pt idx="19">
                  <c:v>488</c:v>
                </c:pt>
                <c:pt idx="20">
                  <c:v>490</c:v>
                </c:pt>
                <c:pt idx="21">
                  <c:v>492</c:v>
                </c:pt>
                <c:pt idx="22">
                  <c:v>494</c:v>
                </c:pt>
                <c:pt idx="23">
                  <c:v>496</c:v>
                </c:pt>
                <c:pt idx="24">
                  <c:v>498</c:v>
                </c:pt>
                <c:pt idx="25">
                  <c:v>500</c:v>
                </c:pt>
                <c:pt idx="26">
                  <c:v>502</c:v>
                </c:pt>
                <c:pt idx="27">
                  <c:v>504</c:v>
                </c:pt>
                <c:pt idx="28">
                  <c:v>506</c:v>
                </c:pt>
                <c:pt idx="29">
                  <c:v>508</c:v>
                </c:pt>
                <c:pt idx="30">
                  <c:v>510</c:v>
                </c:pt>
                <c:pt idx="31">
                  <c:v>512</c:v>
                </c:pt>
                <c:pt idx="32">
                  <c:v>514</c:v>
                </c:pt>
                <c:pt idx="33">
                  <c:v>516</c:v>
                </c:pt>
                <c:pt idx="34">
                  <c:v>518</c:v>
                </c:pt>
                <c:pt idx="35">
                  <c:v>520</c:v>
                </c:pt>
                <c:pt idx="36">
                  <c:v>522</c:v>
                </c:pt>
                <c:pt idx="37">
                  <c:v>524</c:v>
                </c:pt>
                <c:pt idx="38">
                  <c:v>526</c:v>
                </c:pt>
                <c:pt idx="39">
                  <c:v>528</c:v>
                </c:pt>
                <c:pt idx="40">
                  <c:v>530</c:v>
                </c:pt>
                <c:pt idx="41">
                  <c:v>532</c:v>
                </c:pt>
                <c:pt idx="42">
                  <c:v>534</c:v>
                </c:pt>
                <c:pt idx="43">
                  <c:v>536</c:v>
                </c:pt>
                <c:pt idx="44">
                  <c:v>538</c:v>
                </c:pt>
                <c:pt idx="45">
                  <c:v>540</c:v>
                </c:pt>
                <c:pt idx="46">
                  <c:v>542</c:v>
                </c:pt>
                <c:pt idx="47">
                  <c:v>544</c:v>
                </c:pt>
                <c:pt idx="48">
                  <c:v>546</c:v>
                </c:pt>
                <c:pt idx="49">
                  <c:v>548</c:v>
                </c:pt>
                <c:pt idx="50">
                  <c:v>550</c:v>
                </c:pt>
                <c:pt idx="51">
                  <c:v>552</c:v>
                </c:pt>
                <c:pt idx="52">
                  <c:v>554</c:v>
                </c:pt>
                <c:pt idx="53">
                  <c:v>556</c:v>
                </c:pt>
                <c:pt idx="54">
                  <c:v>558</c:v>
                </c:pt>
                <c:pt idx="55">
                  <c:v>560</c:v>
                </c:pt>
                <c:pt idx="56">
                  <c:v>562</c:v>
                </c:pt>
                <c:pt idx="57">
                  <c:v>564</c:v>
                </c:pt>
                <c:pt idx="58">
                  <c:v>566</c:v>
                </c:pt>
                <c:pt idx="59">
                  <c:v>568</c:v>
                </c:pt>
                <c:pt idx="60">
                  <c:v>570</c:v>
                </c:pt>
                <c:pt idx="61">
                  <c:v>572</c:v>
                </c:pt>
                <c:pt idx="62">
                  <c:v>574</c:v>
                </c:pt>
                <c:pt idx="63">
                  <c:v>576</c:v>
                </c:pt>
                <c:pt idx="64">
                  <c:v>578</c:v>
                </c:pt>
                <c:pt idx="65">
                  <c:v>580</c:v>
                </c:pt>
                <c:pt idx="66">
                  <c:v>582</c:v>
                </c:pt>
                <c:pt idx="67">
                  <c:v>584</c:v>
                </c:pt>
                <c:pt idx="68">
                  <c:v>586</c:v>
                </c:pt>
                <c:pt idx="69">
                  <c:v>588</c:v>
                </c:pt>
                <c:pt idx="70">
                  <c:v>590</c:v>
                </c:pt>
                <c:pt idx="71">
                  <c:v>592</c:v>
                </c:pt>
                <c:pt idx="72">
                  <c:v>594</c:v>
                </c:pt>
                <c:pt idx="73">
                  <c:v>596</c:v>
                </c:pt>
                <c:pt idx="74">
                  <c:v>598</c:v>
                </c:pt>
                <c:pt idx="75">
                  <c:v>600</c:v>
                </c:pt>
                <c:pt idx="76">
                  <c:v>602</c:v>
                </c:pt>
                <c:pt idx="77">
                  <c:v>604</c:v>
                </c:pt>
                <c:pt idx="78">
                  <c:v>606</c:v>
                </c:pt>
                <c:pt idx="79">
                  <c:v>608</c:v>
                </c:pt>
                <c:pt idx="80">
                  <c:v>610</c:v>
                </c:pt>
                <c:pt idx="81">
                  <c:v>612</c:v>
                </c:pt>
                <c:pt idx="82">
                  <c:v>614</c:v>
                </c:pt>
                <c:pt idx="83">
                  <c:v>616</c:v>
                </c:pt>
                <c:pt idx="84">
                  <c:v>618</c:v>
                </c:pt>
                <c:pt idx="85">
                  <c:v>620</c:v>
                </c:pt>
                <c:pt idx="86">
                  <c:v>622</c:v>
                </c:pt>
                <c:pt idx="87">
                  <c:v>624</c:v>
                </c:pt>
                <c:pt idx="88">
                  <c:v>626</c:v>
                </c:pt>
                <c:pt idx="89">
                  <c:v>628</c:v>
                </c:pt>
                <c:pt idx="90">
                  <c:v>630</c:v>
                </c:pt>
                <c:pt idx="91">
                  <c:v>632</c:v>
                </c:pt>
                <c:pt idx="92">
                  <c:v>634</c:v>
                </c:pt>
                <c:pt idx="93">
                  <c:v>636</c:v>
                </c:pt>
                <c:pt idx="94">
                  <c:v>638</c:v>
                </c:pt>
                <c:pt idx="95">
                  <c:v>640</c:v>
                </c:pt>
                <c:pt idx="96">
                  <c:v>642</c:v>
                </c:pt>
                <c:pt idx="97">
                  <c:v>644</c:v>
                </c:pt>
                <c:pt idx="98">
                  <c:v>646</c:v>
                </c:pt>
                <c:pt idx="99">
                  <c:v>648</c:v>
                </c:pt>
                <c:pt idx="100">
                  <c:v>650</c:v>
                </c:pt>
              </c:numCache>
            </c:numRef>
          </c:xVal>
          <c:yVal>
            <c:numRef>
              <c:f>Sheet0!$B$33:$CX$33</c:f>
              <c:numCache>
                <c:formatCode>General</c:formatCode>
                <c:ptCount val="101"/>
                <c:pt idx="0">
                  <c:v>6.99999975040555E-4</c:v>
                </c:pt>
                <c:pt idx="1">
                  <c:v>3.0000001424923539E-4</c:v>
                </c:pt>
                <c:pt idx="2">
                  <c:v>5.0000002374872565E-4</c:v>
                </c:pt>
                <c:pt idx="3">
                  <c:v>7.9999997979030013E-4</c:v>
                </c:pt>
                <c:pt idx="4">
                  <c:v>1.39999995008111E-3</c:v>
                </c:pt>
                <c:pt idx="5">
                  <c:v>1.9000000320374966E-3</c:v>
                </c:pt>
                <c:pt idx="6">
                  <c:v>2.4999999441206455E-3</c:v>
                </c:pt>
                <c:pt idx="7">
                  <c:v>3.2999999821186066E-3</c:v>
                </c:pt>
                <c:pt idx="8">
                  <c:v>4.0000001899898052E-3</c:v>
                </c:pt>
                <c:pt idx="9">
                  <c:v>5.2000000141561031E-3</c:v>
                </c:pt>
                <c:pt idx="10">
                  <c:v>6.0000000521540642E-3</c:v>
                </c:pt>
                <c:pt idx="11">
                  <c:v>7.3000001721084118E-3</c:v>
                </c:pt>
                <c:pt idx="12">
                  <c:v>8.2999998703598976E-3</c:v>
                </c:pt>
                <c:pt idx="13">
                  <c:v>1.0099999606609344E-2</c:v>
                </c:pt>
                <c:pt idx="14">
                  <c:v>1.1599999852478504E-2</c:v>
                </c:pt>
                <c:pt idx="15">
                  <c:v>1.3199999928474426E-2</c:v>
                </c:pt>
                <c:pt idx="16">
                  <c:v>1.5200000256299973E-2</c:v>
                </c:pt>
                <c:pt idx="17">
                  <c:v>1.5799999237060547E-2</c:v>
                </c:pt>
                <c:pt idx="18">
                  <c:v>1.810000091791153E-2</c:v>
                </c:pt>
                <c:pt idx="19">
                  <c:v>1.8999999389052391E-2</c:v>
                </c:pt>
                <c:pt idx="20">
                  <c:v>2.0600000396370888E-2</c:v>
                </c:pt>
                <c:pt idx="21">
                  <c:v>2.2199999541044235E-2</c:v>
                </c:pt>
                <c:pt idx="22">
                  <c:v>2.4599999189376831E-2</c:v>
                </c:pt>
                <c:pt idx="23">
                  <c:v>2.7899999171495438E-2</c:v>
                </c:pt>
                <c:pt idx="24">
                  <c:v>3.0300000682473183E-2</c:v>
                </c:pt>
                <c:pt idx="25">
                  <c:v>3.3900000154972076E-2</c:v>
                </c:pt>
                <c:pt idx="26">
                  <c:v>3.7099998444318771E-2</c:v>
                </c:pt>
                <c:pt idx="27">
                  <c:v>4.2599998414516449E-2</c:v>
                </c:pt>
                <c:pt idx="28">
                  <c:v>4.6500001102685928E-2</c:v>
                </c:pt>
                <c:pt idx="29">
                  <c:v>5.2400000393390656E-2</c:v>
                </c:pt>
                <c:pt idx="30">
                  <c:v>5.4600000381469727E-2</c:v>
                </c:pt>
                <c:pt idx="31">
                  <c:v>5.6699998676776886E-2</c:v>
                </c:pt>
                <c:pt idx="32">
                  <c:v>6.0100000351667404E-2</c:v>
                </c:pt>
                <c:pt idx="33">
                  <c:v>6.1099998652935028E-2</c:v>
                </c:pt>
                <c:pt idx="34">
                  <c:v>6.1400000005960464E-2</c:v>
                </c:pt>
                <c:pt idx="35">
                  <c:v>6.1400000005960464E-2</c:v>
                </c:pt>
                <c:pt idx="36">
                  <c:v>6.080000102519989E-2</c:v>
                </c:pt>
                <c:pt idx="37">
                  <c:v>6.0600001364946365E-2</c:v>
                </c:pt>
                <c:pt idx="38">
                  <c:v>6.1099998652935028E-2</c:v>
                </c:pt>
                <c:pt idx="39">
                  <c:v>6.1799999326467514E-2</c:v>
                </c:pt>
                <c:pt idx="40">
                  <c:v>6.289999932050705E-2</c:v>
                </c:pt>
                <c:pt idx="41">
                  <c:v>6.589999794960022E-2</c:v>
                </c:pt>
                <c:pt idx="42">
                  <c:v>7.0100001990795135E-2</c:v>
                </c:pt>
                <c:pt idx="43">
                  <c:v>7.3700003325939178E-2</c:v>
                </c:pt>
                <c:pt idx="44">
                  <c:v>8.0499999225139618E-2</c:v>
                </c:pt>
                <c:pt idx="45">
                  <c:v>8.5199996829032898E-2</c:v>
                </c:pt>
                <c:pt idx="46">
                  <c:v>9.3800000846385956E-2</c:v>
                </c:pt>
                <c:pt idx="47">
                  <c:v>9.9299997091293335E-2</c:v>
                </c:pt>
                <c:pt idx="48">
                  <c:v>0.10270000249147415</c:v>
                </c:pt>
                <c:pt idx="49">
                  <c:v>0.10530000180006027</c:v>
                </c:pt>
                <c:pt idx="50">
                  <c:v>0.10520000010728836</c:v>
                </c:pt>
                <c:pt idx="51">
                  <c:v>9.9799998104572296E-2</c:v>
                </c:pt>
                <c:pt idx="52">
                  <c:v>9.3800000846385956E-2</c:v>
                </c:pt>
                <c:pt idx="53">
                  <c:v>8.0899998545646667E-2</c:v>
                </c:pt>
                <c:pt idx="54">
                  <c:v>7.2400003671646118E-2</c:v>
                </c:pt>
                <c:pt idx="55">
                  <c:v>5.6699998676776886E-2</c:v>
                </c:pt>
                <c:pt idx="56">
                  <c:v>4.8000000417232513E-2</c:v>
                </c:pt>
                <c:pt idx="57">
                  <c:v>3.3399999141693115E-2</c:v>
                </c:pt>
                <c:pt idx="58">
                  <c:v>2.7499999850988388E-2</c:v>
                </c:pt>
                <c:pt idx="59">
                  <c:v>1.9899999722838402E-2</c:v>
                </c:pt>
                <c:pt idx="60">
                  <c:v>1.5699999406933784E-2</c:v>
                </c:pt>
                <c:pt idx="61">
                  <c:v>9.2000002041459084E-3</c:v>
                </c:pt>
                <c:pt idx="62">
                  <c:v>7.4000000022351742E-3</c:v>
                </c:pt>
                <c:pt idx="63">
                  <c:v>5.59999980032444E-3</c:v>
                </c:pt>
                <c:pt idx="64">
                  <c:v>4.0000001899898052E-3</c:v>
                </c:pt>
                <c:pt idx="65">
                  <c:v>2.0000000949949026E-3</c:v>
                </c:pt>
                <c:pt idx="66">
                  <c:v>3.9999998989515007E-4</c:v>
                </c:pt>
                <c:pt idx="67">
                  <c:v>-5.0000002374872565E-4</c:v>
                </c:pt>
                <c:pt idx="68">
                  <c:v>-8.9999998454004526E-4</c:v>
                </c:pt>
                <c:pt idx="69">
                  <c:v>-1.7999999690800905E-3</c:v>
                </c:pt>
                <c:pt idx="70">
                  <c:v>-2.099999925121665E-3</c:v>
                </c:pt>
                <c:pt idx="71">
                  <c:v>-2.199999988079071E-3</c:v>
                </c:pt>
                <c:pt idx="72">
                  <c:v>-2.4000001139938831E-3</c:v>
                </c:pt>
                <c:pt idx="73">
                  <c:v>-2.6000000070780516E-3</c:v>
                </c:pt>
                <c:pt idx="74">
                  <c:v>-2.6000000070780516E-3</c:v>
                </c:pt>
                <c:pt idx="75">
                  <c:v>-2.4999999441206455E-3</c:v>
                </c:pt>
                <c:pt idx="76">
                  <c:v>-2.79999990016222E-3</c:v>
                </c:pt>
                <c:pt idx="77">
                  <c:v>-2.4999999441206455E-3</c:v>
                </c:pt>
                <c:pt idx="78">
                  <c:v>-2.4999999441206455E-3</c:v>
                </c:pt>
                <c:pt idx="79">
                  <c:v>-2.6000000070780516E-3</c:v>
                </c:pt>
                <c:pt idx="80">
                  <c:v>-2.4999999441206455E-3</c:v>
                </c:pt>
                <c:pt idx="81">
                  <c:v>-2.4000001139938831E-3</c:v>
                </c:pt>
                <c:pt idx="82">
                  <c:v>-2.6000000070780516E-3</c:v>
                </c:pt>
                <c:pt idx="83">
                  <c:v>-2.7000000700354576E-3</c:v>
                </c:pt>
                <c:pt idx="84">
                  <c:v>-2.6000000070780516E-3</c:v>
                </c:pt>
                <c:pt idx="85">
                  <c:v>-2.3000000510364771E-3</c:v>
                </c:pt>
                <c:pt idx="86">
                  <c:v>-2.199999988079071E-3</c:v>
                </c:pt>
                <c:pt idx="87">
                  <c:v>-2.4999999441206455E-3</c:v>
                </c:pt>
                <c:pt idx="88">
                  <c:v>-2.3000000510364771E-3</c:v>
                </c:pt>
                <c:pt idx="89">
                  <c:v>-2.199999988079071E-3</c:v>
                </c:pt>
                <c:pt idx="90">
                  <c:v>-2.3000000510364771E-3</c:v>
                </c:pt>
                <c:pt idx="91">
                  <c:v>-2.3000000510364771E-3</c:v>
                </c:pt>
                <c:pt idx="92">
                  <c:v>-2.7000000700354576E-3</c:v>
                </c:pt>
                <c:pt idx="93">
                  <c:v>-2.3000000510364771E-3</c:v>
                </c:pt>
                <c:pt idx="94">
                  <c:v>-2.0000000949949026E-3</c:v>
                </c:pt>
                <c:pt idx="95">
                  <c:v>-2.099999925121665E-3</c:v>
                </c:pt>
                <c:pt idx="96">
                  <c:v>-2.3000000510364771E-3</c:v>
                </c:pt>
                <c:pt idx="97">
                  <c:v>-2.199999988079071E-3</c:v>
                </c:pt>
                <c:pt idx="98">
                  <c:v>-1.9000000320374966E-3</c:v>
                </c:pt>
                <c:pt idx="99">
                  <c:v>-2.099999925121665E-3</c:v>
                </c:pt>
                <c:pt idx="100">
                  <c:v>-2.199999988079071E-3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C6-49F5-BA87-4CD11EB44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993728"/>
        <c:axId val="125995648"/>
      </c:scatterChart>
      <c:valAx>
        <c:axId val="125993728"/>
        <c:scaling>
          <c:orientation val="minMax"/>
          <c:max val="650"/>
          <c:min val="4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95648"/>
        <c:crosses val="autoZero"/>
        <c:crossBetween val="midCat"/>
      </c:valAx>
      <c:valAx>
        <c:axId val="125995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59937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109536</xdr:colOff>
      <xdr:row>30</xdr:row>
      <xdr:rowOff>104775</xdr:rowOff>
    </xdr:from>
    <xdr:to>
      <xdr:col>14</xdr:col>
      <xdr:colOff>476249</xdr:colOff>
      <xdr:row>44</xdr:row>
      <xdr:rowOff>180975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15</xdr:row>
      <xdr:rowOff>19050</xdr:rowOff>
    </xdr:from>
    <xdr:to>
      <xdr:col>12</xdr:col>
      <xdr:colOff>342900</xdr:colOff>
      <xdr:row>29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topLeftCell="A31" workbookViewId="0">
      <selection activeCell="C38" sqref="C38:C41"/>
    </sheetView>
  </sheetViews>
  <sheetFormatPr defaultColWidth="11.42578125" defaultRowHeight="15"/>
  <cols>
    <col min="3" max="3" width="12" bestFit="1" customWidth="1"/>
    <col min="4" max="4" width="18" bestFit="1" customWidth="1"/>
    <col min="5" max="5" width="23.7109375" customWidth="1"/>
    <col min="6" max="6" width="12.5703125" bestFit="1" customWidth="1"/>
  </cols>
  <sheetData>
    <row r="1" spans="1:12">
      <c r="A1" t="s">
        <v>0</v>
      </c>
      <c r="E1" t="s">
        <v>1</v>
      </c>
    </row>
    <row r="2" spans="1:12">
      <c r="A2" t="s">
        <v>2</v>
      </c>
      <c r="E2" t="s">
        <v>3</v>
      </c>
      <c r="I2" t="s">
        <v>4</v>
      </c>
    </row>
    <row r="3" spans="1:12">
      <c r="A3" t="s">
        <v>5</v>
      </c>
      <c r="E3" t="s">
        <v>6</v>
      </c>
    </row>
    <row r="5" spans="1:12">
      <c r="A5" t="s">
        <v>7</v>
      </c>
      <c r="B5" s="1">
        <v>43167</v>
      </c>
    </row>
    <row r="6" spans="1:12">
      <c r="A6" t="s">
        <v>8</v>
      </c>
      <c r="B6" s="2" t="s">
        <v>9</v>
      </c>
    </row>
    <row r="9" spans="1:12">
      <c r="A9" t="s">
        <v>10</v>
      </c>
      <c r="E9" t="s">
        <v>11</v>
      </c>
    </row>
    <row r="10" spans="1:12">
      <c r="A10" t="s">
        <v>12</v>
      </c>
      <c r="E10" t="s">
        <v>13</v>
      </c>
    </row>
    <row r="11" spans="1:12">
      <c r="A11" t="s">
        <v>14</v>
      </c>
      <c r="E11" t="s">
        <v>15</v>
      </c>
    </row>
    <row r="12" spans="1:12">
      <c r="A12" t="s">
        <v>16</v>
      </c>
    </row>
    <row r="14" spans="1:12">
      <c r="A14" s="3" t="s">
        <v>17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 t="s">
        <v>18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7" spans="1:6">
      <c r="A17" t="s">
        <v>19</v>
      </c>
    </row>
    <row r="18" spans="1:6">
      <c r="A18" t="s">
        <v>20</v>
      </c>
      <c r="E18" t="s">
        <v>18</v>
      </c>
    </row>
    <row r="19" spans="1:6">
      <c r="A19" t="s">
        <v>14</v>
      </c>
    </row>
    <row r="20" spans="1:6">
      <c r="A20" t="s">
        <v>21</v>
      </c>
      <c r="E20">
        <v>550</v>
      </c>
      <c r="F20" t="s">
        <v>22</v>
      </c>
    </row>
    <row r="21" spans="1:6">
      <c r="A21" t="s">
        <v>23</v>
      </c>
      <c r="E21">
        <v>9</v>
      </c>
      <c r="F21" t="s">
        <v>22</v>
      </c>
    </row>
    <row r="22" spans="1:6">
      <c r="A22" t="s">
        <v>24</v>
      </c>
      <c r="E22">
        <v>25</v>
      </c>
    </row>
    <row r="23" spans="1:6">
      <c r="A23" t="s">
        <v>25</v>
      </c>
      <c r="E23">
        <v>0</v>
      </c>
      <c r="F23" t="s">
        <v>26</v>
      </c>
    </row>
    <row r="24" spans="1:6">
      <c r="A24" t="s">
        <v>27</v>
      </c>
      <c r="B24" s="2" t="s">
        <v>28</v>
      </c>
    </row>
    <row r="26" spans="1:6" ht="15.75" thickBot="1"/>
    <row r="27" spans="1:6" ht="15.75" thickBot="1">
      <c r="A27" s="4"/>
      <c r="B27" s="4" t="s">
        <v>29</v>
      </c>
      <c r="C27" s="6" t="s">
        <v>30</v>
      </c>
      <c r="D27" s="7" t="s">
        <v>31</v>
      </c>
      <c r="E27" s="7" t="s">
        <v>32</v>
      </c>
      <c r="F27" s="7" t="s">
        <v>33</v>
      </c>
    </row>
    <row r="28" spans="1:6">
      <c r="A28" s="4" t="s">
        <v>34</v>
      </c>
      <c r="B28">
        <v>0.11569999903440475</v>
      </c>
      <c r="C28" s="8">
        <f>AVERAGE(B28:B30)</f>
        <v>0.11493333429098129</v>
      </c>
      <c r="D28" s="8">
        <f>(B28+0.0068)/0.1619</f>
        <v>0.75663989520941799</v>
      </c>
      <c r="E28" s="9">
        <v>1.0032000000000001</v>
      </c>
      <c r="F28" s="10">
        <f>D28*100/E28</f>
        <v>75.422637082278499</v>
      </c>
    </row>
    <row r="29" spans="1:6">
      <c r="A29" s="4" t="s">
        <v>35</v>
      </c>
      <c r="B29">
        <v>0.11450000107288361</v>
      </c>
    </row>
    <row r="30" spans="1:6">
      <c r="A30" s="4" t="s">
        <v>36</v>
      </c>
      <c r="B30">
        <v>0.11460000276565552</v>
      </c>
    </row>
    <row r="34" spans="1:3">
      <c r="A34" t="s">
        <v>37</v>
      </c>
      <c r="B34" s="2" t="s">
        <v>38</v>
      </c>
    </row>
    <row r="36" spans="1:3">
      <c r="A36" t="s">
        <v>39</v>
      </c>
    </row>
    <row r="37" spans="1:3">
      <c r="A37" s="5" t="s">
        <v>40</v>
      </c>
      <c r="B37" s="5" t="s">
        <v>41</v>
      </c>
      <c r="C37" s="5" t="s">
        <v>18</v>
      </c>
    </row>
    <row r="38" spans="1:3">
      <c r="A38" t="s">
        <v>42</v>
      </c>
      <c r="B38">
        <f>7.04/10</f>
        <v>0.70399999999999996</v>
      </c>
      <c r="C38">
        <v>0.10553333411614101</v>
      </c>
    </row>
    <row r="39" spans="1:3">
      <c r="A39" t="s">
        <v>43</v>
      </c>
      <c r="B39">
        <f>7.04/15</f>
        <v>0.46933333333333332</v>
      </c>
      <c r="C39">
        <v>7.2066667179266616E-2</v>
      </c>
    </row>
    <row r="40" spans="1:3">
      <c r="A40" t="s">
        <v>44</v>
      </c>
      <c r="B40">
        <f>7.04/5</f>
        <v>1.4079999999999999</v>
      </c>
      <c r="C40">
        <v>0.21836666266123453</v>
      </c>
    </row>
    <row r="41" spans="1:3">
      <c r="A41" t="s">
        <v>45</v>
      </c>
      <c r="B41">
        <f>7.04/3</f>
        <v>2.3466666666666667</v>
      </c>
      <c r="C41">
        <v>0.37479999661445618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4"/>
  <sheetViews>
    <sheetView topLeftCell="A16" workbookViewId="0">
      <selection activeCell="C28" sqref="C28"/>
    </sheetView>
  </sheetViews>
  <sheetFormatPr defaultColWidth="11.42578125" defaultRowHeight="15"/>
  <sheetData>
    <row r="1" spans="1:12">
      <c r="A1" t="s">
        <v>0</v>
      </c>
      <c r="E1" t="s">
        <v>1</v>
      </c>
    </row>
    <row r="2" spans="1:12">
      <c r="A2" t="s">
        <v>2</v>
      </c>
      <c r="E2" t="s">
        <v>3</v>
      </c>
      <c r="I2" t="s">
        <v>4</v>
      </c>
    </row>
    <row r="3" spans="1:12">
      <c r="A3" t="s">
        <v>5</v>
      </c>
      <c r="E3" t="s">
        <v>6</v>
      </c>
    </row>
    <row r="5" spans="1:12">
      <c r="A5" t="s">
        <v>7</v>
      </c>
      <c r="B5" s="1">
        <v>43167</v>
      </c>
    </row>
    <row r="6" spans="1:12">
      <c r="A6" t="s">
        <v>8</v>
      </c>
      <c r="B6" s="2" t="s">
        <v>46</v>
      </c>
    </row>
    <row r="9" spans="1:12">
      <c r="A9" t="s">
        <v>10</v>
      </c>
      <c r="E9" t="s">
        <v>11</v>
      </c>
    </row>
    <row r="10" spans="1:12">
      <c r="A10" t="s">
        <v>12</v>
      </c>
      <c r="E10" t="s">
        <v>13</v>
      </c>
    </row>
    <row r="11" spans="1:12">
      <c r="A11" t="s">
        <v>14</v>
      </c>
      <c r="E11" t="s">
        <v>15</v>
      </c>
    </row>
    <row r="12" spans="1:12">
      <c r="A12" t="s">
        <v>16</v>
      </c>
    </row>
    <row r="14" spans="1:12">
      <c r="A14" s="3" t="s">
        <v>17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 t="s">
        <v>18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7" spans="1:6">
      <c r="A17" t="s">
        <v>47</v>
      </c>
    </row>
    <row r="18" spans="1:6">
      <c r="A18" t="s">
        <v>20</v>
      </c>
      <c r="E18" t="s">
        <v>18</v>
      </c>
    </row>
    <row r="19" spans="1:6">
      <c r="A19" t="s">
        <v>14</v>
      </c>
    </row>
    <row r="20" spans="1:6">
      <c r="A20" t="s">
        <v>21</v>
      </c>
      <c r="E20">
        <v>550</v>
      </c>
      <c r="F20" t="s">
        <v>22</v>
      </c>
    </row>
    <row r="21" spans="1:6">
      <c r="A21" t="s">
        <v>23</v>
      </c>
      <c r="E21">
        <v>9</v>
      </c>
      <c r="F21" t="s">
        <v>22</v>
      </c>
    </row>
    <row r="22" spans="1:6">
      <c r="A22" t="s">
        <v>24</v>
      </c>
      <c r="E22">
        <v>25</v>
      </c>
    </row>
    <row r="23" spans="1:6">
      <c r="A23" t="s">
        <v>25</v>
      </c>
      <c r="E23">
        <v>0</v>
      </c>
      <c r="F23" t="s">
        <v>26</v>
      </c>
    </row>
    <row r="24" spans="1:6">
      <c r="A24" t="s">
        <v>27</v>
      </c>
      <c r="B24" s="2" t="s">
        <v>48</v>
      </c>
    </row>
    <row r="27" spans="1:6">
      <c r="A27" s="4"/>
      <c r="B27" s="4" t="s">
        <v>29</v>
      </c>
      <c r="C27" t="s">
        <v>49</v>
      </c>
    </row>
    <row r="28" spans="1:6">
      <c r="A28" s="4" t="s">
        <v>34</v>
      </c>
      <c r="B28">
        <v>0.37490001320838928</v>
      </c>
      <c r="C28">
        <f>AVERAGE(B28:B30)</f>
        <v>0.37479999661445618</v>
      </c>
    </row>
    <row r="29" spans="1:6">
      <c r="A29" s="4" t="s">
        <v>35</v>
      </c>
      <c r="B29">
        <v>0.37509998679161072</v>
      </c>
    </row>
    <row r="30" spans="1:6">
      <c r="A30" s="4" t="s">
        <v>36</v>
      </c>
      <c r="B30">
        <v>0.37439998984336853</v>
      </c>
    </row>
    <row r="34" spans="1:2">
      <c r="A34" t="s">
        <v>37</v>
      </c>
      <c r="B34" s="2" t="s">
        <v>50</v>
      </c>
    </row>
  </sheetData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4"/>
  <sheetViews>
    <sheetView topLeftCell="A13" workbookViewId="0">
      <selection activeCell="C28" sqref="C28"/>
    </sheetView>
  </sheetViews>
  <sheetFormatPr defaultColWidth="11.42578125" defaultRowHeight="15"/>
  <sheetData>
    <row r="1" spans="1:12">
      <c r="A1" t="s">
        <v>0</v>
      </c>
      <c r="E1" t="s">
        <v>1</v>
      </c>
    </row>
    <row r="2" spans="1:12">
      <c r="A2" t="s">
        <v>2</v>
      </c>
      <c r="E2" t="s">
        <v>3</v>
      </c>
      <c r="I2" t="s">
        <v>4</v>
      </c>
    </row>
    <row r="3" spans="1:12">
      <c r="A3" t="s">
        <v>5</v>
      </c>
      <c r="E3" t="s">
        <v>6</v>
      </c>
    </row>
    <row r="5" spans="1:12">
      <c r="A5" t="s">
        <v>7</v>
      </c>
      <c r="B5" s="1">
        <v>43167</v>
      </c>
    </row>
    <row r="6" spans="1:12">
      <c r="A6" t="s">
        <v>8</v>
      </c>
      <c r="B6" s="2" t="s">
        <v>51</v>
      </c>
    </row>
    <row r="9" spans="1:12">
      <c r="A9" t="s">
        <v>10</v>
      </c>
      <c r="E9" t="s">
        <v>11</v>
      </c>
    </row>
    <row r="10" spans="1:12">
      <c r="A10" t="s">
        <v>12</v>
      </c>
      <c r="E10" t="s">
        <v>13</v>
      </c>
    </row>
    <row r="11" spans="1:12">
      <c r="A11" t="s">
        <v>14</v>
      </c>
      <c r="E11" t="s">
        <v>15</v>
      </c>
    </row>
    <row r="12" spans="1:12">
      <c r="A12" t="s">
        <v>16</v>
      </c>
    </row>
    <row r="14" spans="1:12">
      <c r="A14" s="3" t="s">
        <v>17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 t="s">
        <v>18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7" spans="1:6">
      <c r="A17" t="s">
        <v>52</v>
      </c>
    </row>
    <row r="18" spans="1:6">
      <c r="A18" t="s">
        <v>20</v>
      </c>
      <c r="E18" t="s">
        <v>18</v>
      </c>
    </row>
    <row r="19" spans="1:6">
      <c r="A19" t="s">
        <v>14</v>
      </c>
    </row>
    <row r="20" spans="1:6">
      <c r="A20" t="s">
        <v>21</v>
      </c>
      <c r="E20">
        <v>550</v>
      </c>
      <c r="F20" t="s">
        <v>22</v>
      </c>
    </row>
    <row r="21" spans="1:6">
      <c r="A21" t="s">
        <v>23</v>
      </c>
      <c r="E21">
        <v>9</v>
      </c>
      <c r="F21" t="s">
        <v>22</v>
      </c>
    </row>
    <row r="22" spans="1:6">
      <c r="A22" t="s">
        <v>24</v>
      </c>
      <c r="E22">
        <v>25</v>
      </c>
    </row>
    <row r="23" spans="1:6">
      <c r="A23" t="s">
        <v>25</v>
      </c>
      <c r="E23">
        <v>0</v>
      </c>
      <c r="F23" t="s">
        <v>26</v>
      </c>
    </row>
    <row r="24" spans="1:6">
      <c r="A24" t="s">
        <v>27</v>
      </c>
      <c r="B24" s="2" t="s">
        <v>53</v>
      </c>
    </row>
    <row r="27" spans="1:6">
      <c r="A27" s="4"/>
      <c r="B27" s="4" t="s">
        <v>29</v>
      </c>
      <c r="C27" t="s">
        <v>49</v>
      </c>
    </row>
    <row r="28" spans="1:6">
      <c r="A28" s="4" t="s">
        <v>34</v>
      </c>
      <c r="B28">
        <v>0.21879999339580536</v>
      </c>
      <c r="C28">
        <f>AVERAGE(B28:B30)</f>
        <v>0.21836666266123453</v>
      </c>
    </row>
    <row r="29" spans="1:6">
      <c r="A29" s="4" t="s">
        <v>35</v>
      </c>
      <c r="B29">
        <v>0.21809999644756317</v>
      </c>
    </row>
    <row r="30" spans="1:6">
      <c r="A30" s="4" t="s">
        <v>36</v>
      </c>
      <c r="B30">
        <v>0.21819999814033508</v>
      </c>
    </row>
    <row r="34" spans="1:2">
      <c r="A34" t="s">
        <v>37</v>
      </c>
      <c r="B34" s="2" t="s">
        <v>54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4"/>
  <sheetViews>
    <sheetView topLeftCell="A16" workbookViewId="0">
      <selection activeCell="C28" sqref="C28"/>
    </sheetView>
  </sheetViews>
  <sheetFormatPr defaultColWidth="11.42578125" defaultRowHeight="15"/>
  <sheetData>
    <row r="1" spans="1:12">
      <c r="A1" t="s">
        <v>0</v>
      </c>
      <c r="E1" t="s">
        <v>1</v>
      </c>
    </row>
    <row r="2" spans="1:12">
      <c r="A2" t="s">
        <v>2</v>
      </c>
      <c r="E2" t="s">
        <v>3</v>
      </c>
      <c r="I2" t="s">
        <v>4</v>
      </c>
    </row>
    <row r="3" spans="1:12">
      <c r="A3" t="s">
        <v>5</v>
      </c>
      <c r="E3" t="s">
        <v>6</v>
      </c>
    </row>
    <row r="5" spans="1:12">
      <c r="A5" t="s">
        <v>7</v>
      </c>
      <c r="B5" s="1">
        <v>43167</v>
      </c>
    </row>
    <row r="6" spans="1:12">
      <c r="A6" t="s">
        <v>8</v>
      </c>
      <c r="B6" s="2" t="s">
        <v>55</v>
      </c>
    </row>
    <row r="9" spans="1:12">
      <c r="A9" t="s">
        <v>10</v>
      </c>
      <c r="E9" t="s">
        <v>11</v>
      </c>
    </row>
    <row r="10" spans="1:12">
      <c r="A10" t="s">
        <v>12</v>
      </c>
      <c r="E10" t="s">
        <v>13</v>
      </c>
    </row>
    <row r="11" spans="1:12">
      <c r="A11" t="s">
        <v>14</v>
      </c>
      <c r="E11" t="s">
        <v>15</v>
      </c>
    </row>
    <row r="12" spans="1:12">
      <c r="A12" t="s">
        <v>16</v>
      </c>
    </row>
    <row r="14" spans="1:12">
      <c r="A14" s="3" t="s">
        <v>17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 t="s">
        <v>18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7" spans="1:6">
      <c r="A17" t="s">
        <v>56</v>
      </c>
    </row>
    <row r="18" spans="1:6">
      <c r="A18" t="s">
        <v>20</v>
      </c>
      <c r="E18" t="s">
        <v>18</v>
      </c>
    </row>
    <row r="19" spans="1:6">
      <c r="A19" t="s">
        <v>14</v>
      </c>
    </row>
    <row r="20" spans="1:6">
      <c r="A20" t="s">
        <v>21</v>
      </c>
      <c r="E20">
        <v>550</v>
      </c>
      <c r="F20" t="s">
        <v>22</v>
      </c>
    </row>
    <row r="21" spans="1:6">
      <c r="A21" t="s">
        <v>23</v>
      </c>
      <c r="E21">
        <v>9</v>
      </c>
      <c r="F21" t="s">
        <v>22</v>
      </c>
    </row>
    <row r="22" spans="1:6">
      <c r="A22" t="s">
        <v>24</v>
      </c>
      <c r="E22">
        <v>25</v>
      </c>
    </row>
    <row r="23" spans="1:6">
      <c r="A23" t="s">
        <v>25</v>
      </c>
      <c r="E23">
        <v>0</v>
      </c>
      <c r="F23" t="s">
        <v>26</v>
      </c>
    </row>
    <row r="24" spans="1:6">
      <c r="A24" t="s">
        <v>27</v>
      </c>
      <c r="B24" s="2" t="s">
        <v>57</v>
      </c>
    </row>
    <row r="27" spans="1:6">
      <c r="A27" s="4"/>
      <c r="B27" s="4" t="s">
        <v>29</v>
      </c>
      <c r="C27" t="s">
        <v>49</v>
      </c>
    </row>
    <row r="28" spans="1:6">
      <c r="A28" s="4" t="s">
        <v>34</v>
      </c>
      <c r="B28">
        <v>7.2800002992153168E-2</v>
      </c>
      <c r="C28">
        <f>AVERAGE(B28:B30)</f>
        <v>7.2066667179266616E-2</v>
      </c>
    </row>
    <row r="29" spans="1:6">
      <c r="A29" s="4" t="s">
        <v>35</v>
      </c>
      <c r="B29">
        <v>7.1800000965595245E-2</v>
      </c>
    </row>
    <row r="30" spans="1:6">
      <c r="A30" s="4" t="s">
        <v>36</v>
      </c>
      <c r="B30">
        <v>7.1599997580051422E-2</v>
      </c>
    </row>
    <row r="34" spans="1:2">
      <c r="A34" t="s">
        <v>37</v>
      </c>
      <c r="B34" s="2" t="s">
        <v>58</v>
      </c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4"/>
  <sheetViews>
    <sheetView topLeftCell="A13" workbookViewId="0">
      <selection activeCell="C28" sqref="C28"/>
    </sheetView>
  </sheetViews>
  <sheetFormatPr defaultColWidth="11.42578125" defaultRowHeight="15"/>
  <sheetData>
    <row r="1" spans="1:12">
      <c r="A1" t="s">
        <v>0</v>
      </c>
      <c r="E1" t="s">
        <v>1</v>
      </c>
    </row>
    <row r="2" spans="1:12">
      <c r="A2" t="s">
        <v>2</v>
      </c>
      <c r="E2" t="s">
        <v>3</v>
      </c>
      <c r="I2" t="s">
        <v>4</v>
      </c>
    </row>
    <row r="3" spans="1:12">
      <c r="A3" t="s">
        <v>5</v>
      </c>
      <c r="E3" t="s">
        <v>6</v>
      </c>
    </row>
    <row r="5" spans="1:12">
      <c r="A5" t="s">
        <v>7</v>
      </c>
      <c r="B5" s="1">
        <v>43167</v>
      </c>
    </row>
    <row r="6" spans="1:12">
      <c r="A6" t="s">
        <v>8</v>
      </c>
      <c r="B6" s="2" t="s">
        <v>59</v>
      </c>
    </row>
    <row r="9" spans="1:12">
      <c r="A9" t="s">
        <v>10</v>
      </c>
      <c r="E9" t="s">
        <v>11</v>
      </c>
    </row>
    <row r="10" spans="1:12">
      <c r="A10" t="s">
        <v>12</v>
      </c>
      <c r="E10" t="s">
        <v>13</v>
      </c>
    </row>
    <row r="11" spans="1:12">
      <c r="A11" t="s">
        <v>14</v>
      </c>
      <c r="E11" t="s">
        <v>15</v>
      </c>
    </row>
    <row r="12" spans="1:12">
      <c r="A12" t="s">
        <v>16</v>
      </c>
    </row>
    <row r="14" spans="1:12">
      <c r="A14" s="3" t="s">
        <v>17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 t="s">
        <v>18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7" spans="1:6">
      <c r="A17" t="s">
        <v>60</v>
      </c>
    </row>
    <row r="18" spans="1:6">
      <c r="A18" t="s">
        <v>20</v>
      </c>
      <c r="E18" t="s">
        <v>18</v>
      </c>
    </row>
    <row r="19" spans="1:6">
      <c r="A19" t="s">
        <v>14</v>
      </c>
    </row>
    <row r="20" spans="1:6">
      <c r="A20" t="s">
        <v>21</v>
      </c>
      <c r="E20">
        <v>550</v>
      </c>
      <c r="F20" t="s">
        <v>22</v>
      </c>
    </row>
    <row r="21" spans="1:6">
      <c r="A21" t="s">
        <v>23</v>
      </c>
      <c r="E21">
        <v>9</v>
      </c>
      <c r="F21" t="s">
        <v>22</v>
      </c>
    </row>
    <row r="22" spans="1:6">
      <c r="A22" t="s">
        <v>24</v>
      </c>
      <c r="E22">
        <v>25</v>
      </c>
    </row>
    <row r="23" spans="1:6">
      <c r="A23" t="s">
        <v>25</v>
      </c>
      <c r="E23">
        <v>0</v>
      </c>
      <c r="F23" t="s">
        <v>26</v>
      </c>
    </row>
    <row r="24" spans="1:6">
      <c r="A24" t="s">
        <v>27</v>
      </c>
      <c r="B24" s="2" t="s">
        <v>61</v>
      </c>
    </row>
    <row r="27" spans="1:6">
      <c r="A27" s="4"/>
      <c r="B27" s="4" t="s">
        <v>29</v>
      </c>
      <c r="C27" t="s">
        <v>49</v>
      </c>
    </row>
    <row r="28" spans="1:6">
      <c r="A28" s="4" t="s">
        <v>34</v>
      </c>
      <c r="B28">
        <v>0.10520000010728836</v>
      </c>
      <c r="C28">
        <f>AVERAGE(B28:B30)</f>
        <v>0.10553333411614101</v>
      </c>
    </row>
    <row r="29" spans="1:6">
      <c r="A29" s="4" t="s">
        <v>35</v>
      </c>
      <c r="B29">
        <v>0.10610000044107437</v>
      </c>
    </row>
    <row r="30" spans="1:6">
      <c r="A30" s="4" t="s">
        <v>36</v>
      </c>
      <c r="B30">
        <v>0.10530000180006027</v>
      </c>
    </row>
    <row r="34" spans="1:2">
      <c r="A34" t="s">
        <v>37</v>
      </c>
      <c r="B34" s="2" t="s">
        <v>62</v>
      </c>
    </row>
  </sheetData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X36"/>
  <sheetViews>
    <sheetView topLeftCell="A14" workbookViewId="0">
      <selection activeCell="A32" sqref="A32:XFD33"/>
    </sheetView>
  </sheetViews>
  <sheetFormatPr defaultColWidth="11.42578125" defaultRowHeight="15"/>
  <sheetData>
    <row r="1" spans="1:12">
      <c r="A1" t="s">
        <v>0</v>
      </c>
      <c r="E1" t="s">
        <v>1</v>
      </c>
    </row>
    <row r="2" spans="1:12">
      <c r="A2" t="s">
        <v>2</v>
      </c>
      <c r="E2" t="s">
        <v>3</v>
      </c>
      <c r="I2" t="s">
        <v>4</v>
      </c>
    </row>
    <row r="3" spans="1:12">
      <c r="A3" t="s">
        <v>5</v>
      </c>
      <c r="E3" t="s">
        <v>6</v>
      </c>
    </row>
    <row r="5" spans="1:12">
      <c r="A5" t="s">
        <v>7</v>
      </c>
      <c r="B5" s="1">
        <v>43167</v>
      </c>
    </row>
    <row r="6" spans="1:12">
      <c r="A6" t="s">
        <v>8</v>
      </c>
      <c r="B6" s="2" t="s">
        <v>63</v>
      </c>
    </row>
    <row r="9" spans="1:12">
      <c r="A9" t="s">
        <v>10</v>
      </c>
      <c r="E9" t="s">
        <v>11</v>
      </c>
    </row>
    <row r="10" spans="1:12">
      <c r="A10" t="s">
        <v>12</v>
      </c>
      <c r="E10" t="s">
        <v>13</v>
      </c>
    </row>
    <row r="11" spans="1:12">
      <c r="A11" t="s">
        <v>14</v>
      </c>
      <c r="E11" t="s">
        <v>15</v>
      </c>
    </row>
    <row r="12" spans="1:12">
      <c r="A12" t="s">
        <v>16</v>
      </c>
    </row>
    <row r="14" spans="1:12">
      <c r="A14" s="3" t="s">
        <v>17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>
      <c r="A15" s="3" t="s">
        <v>18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7" spans="1:102">
      <c r="A17" t="s">
        <v>64</v>
      </c>
    </row>
    <row r="18" spans="1:102">
      <c r="A18" t="s">
        <v>20</v>
      </c>
      <c r="E18" t="s">
        <v>18</v>
      </c>
    </row>
    <row r="19" spans="1:102">
      <c r="A19" t="s">
        <v>14</v>
      </c>
    </row>
    <row r="20" spans="1:102">
      <c r="A20" t="s">
        <v>65</v>
      </c>
      <c r="E20">
        <v>450</v>
      </c>
      <c r="F20" t="s">
        <v>22</v>
      </c>
    </row>
    <row r="21" spans="1:102">
      <c r="A21" t="s">
        <v>66</v>
      </c>
      <c r="E21">
        <v>650</v>
      </c>
      <c r="F21" t="s">
        <v>22</v>
      </c>
    </row>
    <row r="22" spans="1:102">
      <c r="A22" t="s">
        <v>67</v>
      </c>
      <c r="E22">
        <v>2</v>
      </c>
      <c r="F22" t="s">
        <v>22</v>
      </c>
    </row>
    <row r="23" spans="1:102">
      <c r="A23" t="s">
        <v>68</v>
      </c>
      <c r="E23">
        <v>101</v>
      </c>
    </row>
    <row r="24" spans="1:102">
      <c r="A24" t="s">
        <v>69</v>
      </c>
      <c r="E24" t="s">
        <v>70</v>
      </c>
    </row>
    <row r="25" spans="1:102">
      <c r="A25" t="s">
        <v>71</v>
      </c>
      <c r="E25" t="s">
        <v>72</v>
      </c>
    </row>
    <row r="26" spans="1:102">
      <c r="A26" t="s">
        <v>24</v>
      </c>
      <c r="E26">
        <v>25</v>
      </c>
    </row>
    <row r="27" spans="1:102">
      <c r="A27" t="s">
        <v>25</v>
      </c>
      <c r="E27">
        <v>0</v>
      </c>
      <c r="F27" t="s">
        <v>26</v>
      </c>
    </row>
    <row r="28" spans="1:102">
      <c r="A28" t="s">
        <v>27</v>
      </c>
      <c r="B28" s="2" t="s">
        <v>73</v>
      </c>
    </row>
    <row r="31" spans="1:102">
      <c r="A31" t="s">
        <v>74</v>
      </c>
    </row>
    <row r="32" spans="1:102">
      <c r="A32" s="4" t="s">
        <v>34</v>
      </c>
      <c r="B32" s="4">
        <v>450</v>
      </c>
      <c r="C32" s="4">
        <v>452</v>
      </c>
      <c r="D32" s="4">
        <v>454</v>
      </c>
      <c r="E32" s="4">
        <v>456</v>
      </c>
      <c r="F32" s="4">
        <v>458</v>
      </c>
      <c r="G32" s="4">
        <v>460</v>
      </c>
      <c r="H32" s="4">
        <v>462</v>
      </c>
      <c r="I32" s="4">
        <v>464</v>
      </c>
      <c r="J32" s="4">
        <v>466</v>
      </c>
      <c r="K32" s="4">
        <v>468</v>
      </c>
      <c r="L32" s="4">
        <v>470</v>
      </c>
      <c r="M32" s="4">
        <v>472</v>
      </c>
      <c r="N32" s="4">
        <v>474</v>
      </c>
      <c r="O32" s="4">
        <v>476</v>
      </c>
      <c r="P32" s="4">
        <v>478</v>
      </c>
      <c r="Q32" s="4">
        <v>480</v>
      </c>
      <c r="R32" s="4">
        <v>482</v>
      </c>
      <c r="S32" s="4">
        <v>484</v>
      </c>
      <c r="T32" s="4">
        <v>486</v>
      </c>
      <c r="U32" s="4">
        <v>488</v>
      </c>
      <c r="V32" s="4">
        <v>490</v>
      </c>
      <c r="W32" s="4">
        <v>492</v>
      </c>
      <c r="X32" s="4">
        <v>494</v>
      </c>
      <c r="Y32" s="4">
        <v>496</v>
      </c>
      <c r="Z32" s="4">
        <v>498</v>
      </c>
      <c r="AA32" s="4">
        <v>500</v>
      </c>
      <c r="AB32" s="4">
        <v>502</v>
      </c>
      <c r="AC32" s="4">
        <v>504</v>
      </c>
      <c r="AD32" s="4">
        <v>506</v>
      </c>
      <c r="AE32" s="4">
        <v>508</v>
      </c>
      <c r="AF32" s="4">
        <v>510</v>
      </c>
      <c r="AG32" s="4">
        <v>512</v>
      </c>
      <c r="AH32" s="4">
        <v>514</v>
      </c>
      <c r="AI32" s="4">
        <v>516</v>
      </c>
      <c r="AJ32" s="4">
        <v>518</v>
      </c>
      <c r="AK32" s="4">
        <v>520</v>
      </c>
      <c r="AL32" s="4">
        <v>522</v>
      </c>
      <c r="AM32" s="4">
        <v>524</v>
      </c>
      <c r="AN32" s="4">
        <v>526</v>
      </c>
      <c r="AO32" s="4">
        <v>528</v>
      </c>
      <c r="AP32" s="4">
        <v>530</v>
      </c>
      <c r="AQ32" s="4">
        <v>532</v>
      </c>
      <c r="AR32" s="4">
        <v>534</v>
      </c>
      <c r="AS32" s="4">
        <v>536</v>
      </c>
      <c r="AT32" s="4">
        <v>538</v>
      </c>
      <c r="AU32" s="4">
        <v>540</v>
      </c>
      <c r="AV32" s="4">
        <v>542</v>
      </c>
      <c r="AW32" s="4">
        <v>544</v>
      </c>
      <c r="AX32" s="4">
        <v>546</v>
      </c>
      <c r="AY32" s="4">
        <v>548</v>
      </c>
      <c r="AZ32" s="4">
        <v>550</v>
      </c>
      <c r="BA32" s="4">
        <v>552</v>
      </c>
      <c r="BB32" s="4">
        <v>554</v>
      </c>
      <c r="BC32" s="4">
        <v>556</v>
      </c>
      <c r="BD32" s="4">
        <v>558</v>
      </c>
      <c r="BE32" s="4">
        <v>560</v>
      </c>
      <c r="BF32" s="4">
        <v>562</v>
      </c>
      <c r="BG32" s="4">
        <v>564</v>
      </c>
      <c r="BH32" s="4">
        <v>566</v>
      </c>
      <c r="BI32" s="4">
        <v>568</v>
      </c>
      <c r="BJ32" s="4">
        <v>570</v>
      </c>
      <c r="BK32" s="4">
        <v>572</v>
      </c>
      <c r="BL32" s="4">
        <v>574</v>
      </c>
      <c r="BM32" s="4">
        <v>576</v>
      </c>
      <c r="BN32" s="4">
        <v>578</v>
      </c>
      <c r="BO32" s="4">
        <v>580</v>
      </c>
      <c r="BP32" s="4">
        <v>582</v>
      </c>
      <c r="BQ32" s="4">
        <v>584</v>
      </c>
      <c r="BR32" s="4">
        <v>586</v>
      </c>
      <c r="BS32" s="4">
        <v>588</v>
      </c>
      <c r="BT32" s="4">
        <v>590</v>
      </c>
      <c r="BU32" s="4">
        <v>592</v>
      </c>
      <c r="BV32" s="4">
        <v>594</v>
      </c>
      <c r="BW32" s="4">
        <v>596</v>
      </c>
      <c r="BX32" s="4">
        <v>598</v>
      </c>
      <c r="BY32" s="4">
        <v>600</v>
      </c>
      <c r="BZ32" s="4">
        <v>602</v>
      </c>
      <c r="CA32" s="4">
        <v>604</v>
      </c>
      <c r="CB32" s="4">
        <v>606</v>
      </c>
      <c r="CC32" s="4">
        <v>608</v>
      </c>
      <c r="CD32" s="4">
        <v>610</v>
      </c>
      <c r="CE32" s="4">
        <v>612</v>
      </c>
      <c r="CF32" s="4">
        <v>614</v>
      </c>
      <c r="CG32" s="4">
        <v>616</v>
      </c>
      <c r="CH32" s="4">
        <v>618</v>
      </c>
      <c r="CI32" s="4">
        <v>620</v>
      </c>
      <c r="CJ32" s="4">
        <v>622</v>
      </c>
      <c r="CK32" s="4">
        <v>624</v>
      </c>
      <c r="CL32" s="4">
        <v>626</v>
      </c>
      <c r="CM32" s="4">
        <v>628</v>
      </c>
      <c r="CN32" s="4">
        <v>630</v>
      </c>
      <c r="CO32" s="4">
        <v>632</v>
      </c>
      <c r="CP32" s="4">
        <v>634</v>
      </c>
      <c r="CQ32" s="4">
        <v>636</v>
      </c>
      <c r="CR32" s="4">
        <v>638</v>
      </c>
      <c r="CS32" s="4">
        <v>640</v>
      </c>
      <c r="CT32" s="4">
        <v>642</v>
      </c>
      <c r="CU32" s="4">
        <v>644</v>
      </c>
      <c r="CV32" s="4">
        <v>646</v>
      </c>
      <c r="CW32" s="4">
        <v>648</v>
      </c>
      <c r="CX32" s="4">
        <v>650</v>
      </c>
    </row>
    <row r="33" spans="1:102">
      <c r="A33" s="4" t="s">
        <v>75</v>
      </c>
      <c r="B33">
        <v>6.99999975040555E-4</v>
      </c>
      <c r="C33">
        <v>3.0000001424923539E-4</v>
      </c>
      <c r="D33">
        <v>5.0000002374872565E-4</v>
      </c>
      <c r="E33">
        <v>7.9999997979030013E-4</v>
      </c>
      <c r="F33">
        <v>1.39999995008111E-3</v>
      </c>
      <c r="G33">
        <v>1.9000000320374966E-3</v>
      </c>
      <c r="H33">
        <v>2.4999999441206455E-3</v>
      </c>
      <c r="I33">
        <v>3.2999999821186066E-3</v>
      </c>
      <c r="J33">
        <v>4.0000001899898052E-3</v>
      </c>
      <c r="K33">
        <v>5.2000000141561031E-3</v>
      </c>
      <c r="L33">
        <v>6.0000000521540642E-3</v>
      </c>
      <c r="M33">
        <v>7.3000001721084118E-3</v>
      </c>
      <c r="N33">
        <v>8.2999998703598976E-3</v>
      </c>
      <c r="O33">
        <v>1.0099999606609344E-2</v>
      </c>
      <c r="P33">
        <v>1.1599999852478504E-2</v>
      </c>
      <c r="Q33">
        <v>1.3199999928474426E-2</v>
      </c>
      <c r="R33">
        <v>1.5200000256299973E-2</v>
      </c>
      <c r="S33">
        <v>1.5799999237060547E-2</v>
      </c>
      <c r="T33">
        <v>1.810000091791153E-2</v>
      </c>
      <c r="U33">
        <v>1.8999999389052391E-2</v>
      </c>
      <c r="V33">
        <v>2.0600000396370888E-2</v>
      </c>
      <c r="W33">
        <v>2.2199999541044235E-2</v>
      </c>
      <c r="X33">
        <v>2.4599999189376831E-2</v>
      </c>
      <c r="Y33">
        <v>2.7899999171495438E-2</v>
      </c>
      <c r="Z33">
        <v>3.0300000682473183E-2</v>
      </c>
      <c r="AA33">
        <v>3.3900000154972076E-2</v>
      </c>
      <c r="AB33">
        <v>3.7099998444318771E-2</v>
      </c>
      <c r="AC33">
        <v>4.2599998414516449E-2</v>
      </c>
      <c r="AD33">
        <v>4.6500001102685928E-2</v>
      </c>
      <c r="AE33">
        <v>5.2400000393390656E-2</v>
      </c>
      <c r="AF33">
        <v>5.4600000381469727E-2</v>
      </c>
      <c r="AG33">
        <v>5.6699998676776886E-2</v>
      </c>
      <c r="AH33">
        <v>6.0100000351667404E-2</v>
      </c>
      <c r="AI33">
        <v>6.1099998652935028E-2</v>
      </c>
      <c r="AJ33">
        <v>6.1400000005960464E-2</v>
      </c>
      <c r="AK33">
        <v>6.1400000005960464E-2</v>
      </c>
      <c r="AL33">
        <v>6.080000102519989E-2</v>
      </c>
      <c r="AM33">
        <v>6.0600001364946365E-2</v>
      </c>
      <c r="AN33">
        <v>6.1099998652935028E-2</v>
      </c>
      <c r="AO33">
        <v>6.1799999326467514E-2</v>
      </c>
      <c r="AP33">
        <v>6.289999932050705E-2</v>
      </c>
      <c r="AQ33">
        <v>6.589999794960022E-2</v>
      </c>
      <c r="AR33">
        <v>7.0100001990795135E-2</v>
      </c>
      <c r="AS33">
        <v>7.3700003325939178E-2</v>
      </c>
      <c r="AT33">
        <v>8.0499999225139618E-2</v>
      </c>
      <c r="AU33">
        <v>8.5199996829032898E-2</v>
      </c>
      <c r="AV33">
        <v>9.3800000846385956E-2</v>
      </c>
      <c r="AW33">
        <v>9.9299997091293335E-2</v>
      </c>
      <c r="AX33">
        <v>0.10270000249147415</v>
      </c>
      <c r="AY33">
        <v>0.10530000180006027</v>
      </c>
      <c r="AZ33">
        <v>0.10520000010728836</v>
      </c>
      <c r="BA33">
        <v>9.9799998104572296E-2</v>
      </c>
      <c r="BB33">
        <v>9.3800000846385956E-2</v>
      </c>
      <c r="BC33">
        <v>8.0899998545646667E-2</v>
      </c>
      <c r="BD33">
        <v>7.2400003671646118E-2</v>
      </c>
      <c r="BE33">
        <v>5.6699998676776886E-2</v>
      </c>
      <c r="BF33">
        <v>4.8000000417232513E-2</v>
      </c>
      <c r="BG33">
        <v>3.3399999141693115E-2</v>
      </c>
      <c r="BH33">
        <v>2.7499999850988388E-2</v>
      </c>
      <c r="BI33">
        <v>1.9899999722838402E-2</v>
      </c>
      <c r="BJ33">
        <v>1.5699999406933784E-2</v>
      </c>
      <c r="BK33">
        <v>9.2000002041459084E-3</v>
      </c>
      <c r="BL33">
        <v>7.4000000022351742E-3</v>
      </c>
      <c r="BM33">
        <v>5.59999980032444E-3</v>
      </c>
      <c r="BN33">
        <v>4.0000001899898052E-3</v>
      </c>
      <c r="BO33">
        <v>2.0000000949949026E-3</v>
      </c>
      <c r="BP33">
        <v>3.9999998989515007E-4</v>
      </c>
      <c r="BQ33">
        <v>-5.0000002374872565E-4</v>
      </c>
      <c r="BR33">
        <v>-8.9999998454004526E-4</v>
      </c>
      <c r="BS33">
        <v>-1.7999999690800905E-3</v>
      </c>
      <c r="BT33">
        <v>-2.099999925121665E-3</v>
      </c>
      <c r="BU33">
        <v>-2.199999988079071E-3</v>
      </c>
      <c r="BV33">
        <v>-2.4000001139938831E-3</v>
      </c>
      <c r="BW33">
        <v>-2.6000000070780516E-3</v>
      </c>
      <c r="BX33">
        <v>-2.6000000070780516E-3</v>
      </c>
      <c r="BY33">
        <v>-2.4999999441206455E-3</v>
      </c>
      <c r="BZ33">
        <v>-2.79999990016222E-3</v>
      </c>
      <c r="CA33">
        <v>-2.4999999441206455E-3</v>
      </c>
      <c r="CB33">
        <v>-2.4999999441206455E-3</v>
      </c>
      <c r="CC33">
        <v>-2.6000000070780516E-3</v>
      </c>
      <c r="CD33">
        <v>-2.4999999441206455E-3</v>
      </c>
      <c r="CE33">
        <v>-2.4000001139938831E-3</v>
      </c>
      <c r="CF33">
        <v>-2.6000000070780516E-3</v>
      </c>
      <c r="CG33">
        <v>-2.7000000700354576E-3</v>
      </c>
      <c r="CH33">
        <v>-2.6000000070780516E-3</v>
      </c>
      <c r="CI33">
        <v>-2.3000000510364771E-3</v>
      </c>
      <c r="CJ33">
        <v>-2.199999988079071E-3</v>
      </c>
      <c r="CK33">
        <v>-2.4999999441206455E-3</v>
      </c>
      <c r="CL33">
        <v>-2.3000000510364771E-3</v>
      </c>
      <c r="CM33">
        <v>-2.199999988079071E-3</v>
      </c>
      <c r="CN33">
        <v>-2.3000000510364771E-3</v>
      </c>
      <c r="CO33">
        <v>-2.3000000510364771E-3</v>
      </c>
      <c r="CP33">
        <v>-2.7000000700354576E-3</v>
      </c>
      <c r="CQ33">
        <v>-2.3000000510364771E-3</v>
      </c>
      <c r="CR33">
        <v>-2.0000000949949026E-3</v>
      </c>
      <c r="CS33">
        <v>-2.099999925121665E-3</v>
      </c>
      <c r="CT33">
        <v>-2.3000000510364771E-3</v>
      </c>
      <c r="CU33">
        <v>-2.199999988079071E-3</v>
      </c>
      <c r="CV33">
        <v>-1.9000000320374966E-3</v>
      </c>
      <c r="CW33">
        <v>-2.099999925121665E-3</v>
      </c>
      <c r="CX33">
        <v>-2.199999988079071E-3</v>
      </c>
    </row>
    <row r="36" spans="1:102">
      <c r="A36" t="s">
        <v>37</v>
      </c>
      <c r="B36" s="2" t="s">
        <v>76</v>
      </c>
    </row>
  </sheetData>
  <pageMargins left="0.7" right="0.7" top="0.75" bottom="0.75" header="0.3" footer="0.3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Adrianna Glinkowska</dc:creator>
  <cp:keywords/>
  <dc:description/>
  <cp:lastModifiedBy/>
  <cp:revision/>
  <dcterms:created xsi:type="dcterms:W3CDTF">2018-08-03T08:22:52Z</dcterms:created>
  <dcterms:modified xsi:type="dcterms:W3CDTF">2021-04-22T13:22:41Z</dcterms:modified>
  <cp:category/>
  <cp:contentStatus/>
</cp:coreProperties>
</file>