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80655\Documents\publications - conferences\XJ paper Fe Kumada\AngewChem MSCA Open Data\"/>
    </mc:Choice>
  </mc:AlternateContent>
  <xr:revisionPtr revIDLastSave="0" documentId="13_ncr:1_{33B48005-D61E-4D07-96C6-17116B4ABA6A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Sheet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21" i="4" l="1"/>
  <c r="Y121" i="4"/>
  <c r="Z121" i="4" s="1"/>
  <c r="W122" i="4"/>
  <c r="Y122" i="4"/>
  <c r="Z122" i="4"/>
  <c r="W123" i="4"/>
  <c r="Y123" i="4" s="1"/>
  <c r="Z123" i="4" s="1"/>
  <c r="W124" i="4"/>
  <c r="Y124" i="4" s="1"/>
  <c r="Z124" i="4" s="1"/>
  <c r="W125" i="4"/>
  <c r="Y125" i="4"/>
  <c r="Z125" i="4"/>
  <c r="W126" i="4"/>
  <c r="Y126" i="4"/>
  <c r="Z126" i="4"/>
  <c r="W108" i="4" l="1"/>
  <c r="Y108" i="4" s="1"/>
  <c r="W107" i="4"/>
  <c r="Y107" i="4" s="1"/>
  <c r="W106" i="4"/>
  <c r="Y106" i="4" s="1"/>
  <c r="W105" i="4"/>
  <c r="Y105" i="4" s="1"/>
  <c r="Z105" i="4" s="1"/>
  <c r="W104" i="4"/>
  <c r="Y104" i="4" s="1"/>
  <c r="Z104" i="4" s="1"/>
  <c r="W103" i="4"/>
  <c r="Y103" i="4" s="1"/>
  <c r="Z103" i="4" s="1"/>
  <c r="I145" i="4" l="1"/>
  <c r="I144" i="4"/>
  <c r="K144" i="4" s="1"/>
  <c r="I143" i="4"/>
  <c r="I142" i="4"/>
  <c r="K142" i="4" s="1"/>
  <c r="W61" i="4"/>
  <c r="Y61" i="4" s="1"/>
  <c r="Z61" i="4" s="1"/>
  <c r="I61" i="4"/>
  <c r="K61" i="4" s="1"/>
  <c r="W60" i="4"/>
  <c r="Y60" i="4" s="1"/>
  <c r="Z60" i="4" s="1"/>
  <c r="I60" i="4"/>
  <c r="K60" i="4" s="1"/>
  <c r="W59" i="4"/>
  <c r="Y59" i="4" s="1"/>
  <c r="Z59" i="4" s="1"/>
  <c r="I59" i="4"/>
  <c r="K59" i="4" s="1"/>
  <c r="W58" i="4"/>
  <c r="Y58" i="4" s="1"/>
  <c r="Z58" i="4" s="1"/>
  <c r="I58" i="4"/>
  <c r="K58" i="4" s="1"/>
  <c r="W57" i="4"/>
  <c r="Y57" i="4" s="1"/>
  <c r="Z57" i="4" s="1"/>
  <c r="I57" i="4"/>
  <c r="K57" i="4" s="1"/>
  <c r="L57" i="4" s="1"/>
  <c r="L144" i="4" l="1"/>
  <c r="K145" i="4"/>
  <c r="L145" i="4" s="1"/>
  <c r="K143" i="4"/>
  <c r="L143" i="4" s="1"/>
  <c r="L142" i="4"/>
  <c r="W42" i="4"/>
  <c r="Y42" i="4" s="1"/>
  <c r="Z42" i="4" s="1"/>
  <c r="W41" i="4"/>
  <c r="Y41" i="4" s="1"/>
  <c r="Z41" i="4" s="1"/>
  <c r="W40" i="4"/>
  <c r="Y40" i="4" s="1"/>
  <c r="Z40" i="4" s="1"/>
  <c r="W39" i="4"/>
  <c r="Y39" i="4" s="1"/>
  <c r="Z39" i="4" s="1"/>
  <c r="W38" i="4"/>
  <c r="Y38" i="4" s="1"/>
  <c r="Z38" i="4" s="1"/>
  <c r="W24" i="4"/>
  <c r="Y24" i="4" s="1"/>
  <c r="Z24" i="4" s="1"/>
  <c r="W23" i="4"/>
  <c r="Y23" i="4" s="1"/>
  <c r="Z23" i="4" s="1"/>
  <c r="W22" i="4"/>
  <c r="Y22" i="4" s="1"/>
  <c r="Z22" i="4" s="1"/>
  <c r="W21" i="4"/>
  <c r="Y21" i="4" s="1"/>
  <c r="Z21" i="4" s="1"/>
  <c r="W20" i="4"/>
  <c r="Y20" i="4" s="1"/>
  <c r="Z20" i="4" s="1"/>
  <c r="I127" i="4" l="1"/>
  <c r="K127" i="4" s="1"/>
  <c r="I126" i="4"/>
  <c r="I125" i="4"/>
  <c r="K125" i="4" s="1"/>
  <c r="I124" i="4"/>
  <c r="K124" i="4" s="1"/>
  <c r="I123" i="4"/>
  <c r="K123" i="4" s="1"/>
  <c r="I122" i="4"/>
  <c r="I121" i="4"/>
  <c r="K121" i="4" s="1"/>
  <c r="I109" i="4"/>
  <c r="K109" i="4" s="1"/>
  <c r="I108" i="4"/>
  <c r="K108" i="4" s="1"/>
  <c r="I107" i="4"/>
  <c r="K107" i="4" s="1"/>
  <c r="I106" i="4"/>
  <c r="K106" i="4" s="1"/>
  <c r="I105" i="4"/>
  <c r="K105" i="4" s="1"/>
  <c r="I104" i="4"/>
  <c r="K104" i="4" s="1"/>
  <c r="I103" i="4"/>
  <c r="K103" i="4" s="1"/>
  <c r="K122" i="4" l="1"/>
  <c r="L122" i="4" s="1"/>
  <c r="K126" i="4"/>
  <c r="L126" i="4" s="1"/>
  <c r="L105" i="4"/>
  <c r="L104" i="4"/>
  <c r="L124" i="4"/>
  <c r="L127" i="4"/>
  <c r="L123" i="4"/>
  <c r="L125" i="4"/>
  <c r="L121" i="4"/>
  <c r="L103" i="4"/>
  <c r="I25" i="4"/>
  <c r="I26" i="4"/>
  <c r="I43" i="4"/>
  <c r="I44" i="4"/>
  <c r="I42" i="4"/>
  <c r="I41" i="4"/>
  <c r="I40" i="4"/>
  <c r="I39" i="4"/>
  <c r="I38" i="4"/>
  <c r="I24" i="4"/>
  <c r="I23" i="4"/>
  <c r="I22" i="4"/>
  <c r="I21" i="4"/>
  <c r="I20" i="4"/>
  <c r="K39" i="4" l="1"/>
  <c r="L39" i="4" s="1"/>
  <c r="K20" i="4"/>
  <c r="L20" i="4" s="1"/>
  <c r="K44" i="4"/>
  <c r="L44" i="4" s="1"/>
  <c r="K42" i="4"/>
  <c r="L42" i="4" s="1"/>
  <c r="K23" i="4"/>
  <c r="L23" i="4" s="1"/>
  <c r="K43" i="4"/>
  <c r="L43" i="4" s="1"/>
  <c r="K24" i="4"/>
  <c r="L24" i="4" s="1"/>
  <c r="K26" i="4"/>
  <c r="L26" i="4" s="1"/>
  <c r="K40" i="4"/>
  <c r="L40" i="4" s="1"/>
  <c r="K41" i="4"/>
  <c r="L41" i="4" s="1"/>
  <c r="K21" i="4"/>
  <c r="L21" i="4" s="1"/>
  <c r="K22" i="4"/>
  <c r="L22" i="4" s="1"/>
  <c r="K38" i="4"/>
  <c r="L38" i="4" s="1"/>
  <c r="K25" i="4"/>
  <c r="L25" i="4" s="1"/>
</calcChain>
</file>

<file path=xl/sharedStrings.xml><?xml version="1.0" encoding="utf-8"?>
<sst xmlns="http://schemas.openxmlformats.org/spreadsheetml/2006/main" count="227" uniqueCount="94">
  <si>
    <t>reaction code</t>
  </si>
  <si>
    <t>area IS</t>
  </si>
  <si>
    <t>amount IS (mmol)</t>
  </si>
  <si>
    <t>amount SM begin (mmol)</t>
  </si>
  <si>
    <t>0.205 mmol decane = 40 microL</t>
  </si>
  <si>
    <t>area product</t>
  </si>
  <si>
    <t>area SM</t>
  </si>
  <si>
    <t>yield</t>
  </si>
  <si>
    <t xml:space="preserve"> samb 113-1</t>
  </si>
  <si>
    <t>samb 113-2</t>
  </si>
  <si>
    <t xml:space="preserve"> samb 113-3</t>
  </si>
  <si>
    <t xml:space="preserve"> samb 113-4</t>
  </si>
  <si>
    <t>Time (min)</t>
  </si>
  <si>
    <t>ratio area prod/area IS</t>
  </si>
  <si>
    <t>Kinetics Fe catalysed kumada coupling (GC_FID right)</t>
  </si>
  <si>
    <t>ratio amount prod/amount IS</t>
  </si>
  <si>
    <r>
      <t xml:space="preserve">PhCl (SM) + CyHexMgCl, </t>
    </r>
    <r>
      <rPr>
        <b/>
        <sz val="11"/>
        <color theme="1"/>
        <rFont val="Calibri"/>
        <family val="2"/>
        <scheme val="minor"/>
      </rPr>
      <t>WITH LIGHT, SAMB 126</t>
    </r>
  </si>
  <si>
    <t xml:space="preserve"> samb 126-1</t>
  </si>
  <si>
    <t>samb 126-2</t>
  </si>
  <si>
    <t xml:space="preserve"> samb 126-3</t>
  </si>
  <si>
    <t xml:space="preserve"> samb 126-4</t>
  </si>
  <si>
    <t xml:space="preserve"> samb 126-5</t>
  </si>
  <si>
    <t xml:space="preserve"> samb 127-1</t>
  </si>
  <si>
    <t>samb 127-2</t>
  </si>
  <si>
    <t xml:space="preserve"> samb 127-3</t>
  </si>
  <si>
    <t xml:space="preserve"> samb 127-4</t>
  </si>
  <si>
    <t xml:space="preserve"> samb 127-5</t>
  </si>
  <si>
    <t>new setup, two reactions at a time, with and without light, using stock solutions of Fe+aryl chloride</t>
  </si>
  <si>
    <t xml:space="preserve"> samb 131-1</t>
  </si>
  <si>
    <t>samb 131-2</t>
  </si>
  <si>
    <t xml:space="preserve"> samb 131-3</t>
  </si>
  <si>
    <t xml:space="preserve"> samb 131-4</t>
  </si>
  <si>
    <t xml:space="preserve"> samb 131-5</t>
  </si>
  <si>
    <t xml:space="preserve"> samb 131-6</t>
  </si>
  <si>
    <t xml:space="preserve"> samb 131-7</t>
  </si>
  <si>
    <t xml:space="preserve"> samb 132-1</t>
  </si>
  <si>
    <t>samb 132-2</t>
  </si>
  <si>
    <t xml:space="preserve"> samb 132-3</t>
  </si>
  <si>
    <t xml:space="preserve"> samb 132-4</t>
  </si>
  <si>
    <t xml:space="preserve"> samb 132-5</t>
  </si>
  <si>
    <t xml:space="preserve"> samb 132-6</t>
  </si>
  <si>
    <t xml:space="preserve"> samb 132-7</t>
  </si>
  <si>
    <r>
      <t xml:space="preserve">PhCl (SM) + CyHexMgCl, </t>
    </r>
    <r>
      <rPr>
        <b/>
        <sz val="11"/>
        <color theme="1"/>
        <rFont val="Calibri"/>
        <family val="2"/>
        <scheme val="minor"/>
      </rPr>
      <t>WITH LIGHT, SAMB 131</t>
    </r>
  </si>
  <si>
    <r>
      <t xml:space="preserve">PhCl (SM) + CyHexMgCl, </t>
    </r>
    <r>
      <rPr>
        <b/>
        <sz val="11"/>
        <color theme="1"/>
        <rFont val="Calibri"/>
        <family val="2"/>
        <scheme val="minor"/>
      </rPr>
      <t>NO LIGHT, SAMB 132</t>
    </r>
  </si>
  <si>
    <t xml:space="preserve">NHC weighed in each vial; Stock solution with Fe, aryl chloride, internal standard and THF prepared (kept under Ar); Added half of the stock solution into each vial, then added Grignard, and started reaction (see pictures) </t>
  </si>
  <si>
    <r>
      <t xml:space="preserve">P-OMePhCl (SM) + CyHexMgCl, </t>
    </r>
    <r>
      <rPr>
        <b/>
        <sz val="11"/>
        <color theme="1"/>
        <rFont val="Calibri"/>
        <family val="2"/>
        <scheme val="minor"/>
      </rPr>
      <t>WITH LIGHT, SAMB 133</t>
    </r>
  </si>
  <si>
    <r>
      <t xml:space="preserve">p-OMePhCl (SM) + CyHexMgCl, </t>
    </r>
    <r>
      <rPr>
        <b/>
        <sz val="11"/>
        <color theme="1"/>
        <rFont val="Calibri"/>
        <family val="2"/>
        <scheme val="minor"/>
      </rPr>
      <t>NO LIGHT, SAMB 134</t>
    </r>
  </si>
  <si>
    <t xml:space="preserve"> samb 133-1</t>
  </si>
  <si>
    <t>samb 133-2</t>
  </si>
  <si>
    <t xml:space="preserve"> samb 133-3</t>
  </si>
  <si>
    <t xml:space="preserve"> samb 133-4</t>
  </si>
  <si>
    <t xml:space="preserve"> samb 133-5</t>
  </si>
  <si>
    <t xml:space="preserve"> samb 133-6</t>
  </si>
  <si>
    <t xml:space="preserve"> samb 133-7</t>
  </si>
  <si>
    <t xml:space="preserve"> samb 134-1</t>
  </si>
  <si>
    <t>samb 134-2</t>
  </si>
  <si>
    <t xml:space="preserve"> samb 134-3</t>
  </si>
  <si>
    <t xml:space="preserve"> samb 134-4</t>
  </si>
  <si>
    <t xml:space="preserve"> samb 134-5</t>
  </si>
  <si>
    <t xml:space="preserve"> samb 134-6</t>
  </si>
  <si>
    <t xml:space="preserve"> samb 134-7</t>
  </si>
  <si>
    <r>
      <t xml:space="preserve">PhCl (SM) + CyHexMgCl, </t>
    </r>
    <r>
      <rPr>
        <b/>
        <sz val="11"/>
        <color theme="1"/>
        <rFont val="Calibri"/>
        <family val="2"/>
        <scheme val="minor"/>
      </rPr>
      <t>WITH LIGHT, SAMB 138</t>
    </r>
  </si>
  <si>
    <t>samb 138-3</t>
  </si>
  <si>
    <t>samb 138-2</t>
  </si>
  <si>
    <t>samb 138-1</t>
  </si>
  <si>
    <t>samb 138-4</t>
  </si>
  <si>
    <t>samb 138-5</t>
  </si>
  <si>
    <t xml:space="preserve"> samb 139-1</t>
  </si>
  <si>
    <t>samb 139-2</t>
  </si>
  <si>
    <t xml:space="preserve"> samb 139-3</t>
  </si>
  <si>
    <t xml:space="preserve"> samb 139-4</t>
  </si>
  <si>
    <t xml:space="preserve"> samb 139-5</t>
  </si>
  <si>
    <r>
      <t xml:space="preserve">PhCl (SM) + CyHexMgCl, </t>
    </r>
    <r>
      <rPr>
        <b/>
        <sz val="11"/>
        <color theme="1"/>
        <rFont val="Calibri"/>
        <family val="2"/>
        <scheme val="minor"/>
      </rPr>
      <t>NO LIGHT, SAMB 139</t>
    </r>
  </si>
  <si>
    <t>OLD SETUP (PREVIOUS MEASUREMENTS, BUT COMPARABLE RESULTS)</t>
  </si>
  <si>
    <r>
      <t xml:space="preserve">PhCl (SM) + CyHexMgCl, </t>
    </r>
    <r>
      <rPr>
        <b/>
        <sz val="11"/>
        <color theme="1"/>
        <rFont val="Calibri"/>
        <family val="2"/>
        <scheme val="minor"/>
      </rPr>
      <t>NO LIGHT, SAMB 127</t>
    </r>
  </si>
  <si>
    <r>
      <t xml:space="preserve">p-OMePhCl (SM) + CyHexMgCl, </t>
    </r>
    <r>
      <rPr>
        <b/>
        <sz val="11"/>
        <color theme="1"/>
        <rFont val="Calibri"/>
        <family val="2"/>
        <scheme val="minor"/>
      </rPr>
      <t>NO LIGHT, SAMB 113</t>
    </r>
  </si>
  <si>
    <r>
      <t xml:space="preserve">P-OMePhCl (SM) + CyHexMgCl, </t>
    </r>
    <r>
      <rPr>
        <b/>
        <sz val="11"/>
        <color theme="1"/>
        <rFont val="Calibri"/>
        <family val="2"/>
        <scheme val="minor"/>
      </rPr>
      <t>WITH LIGHT, SAMB 140</t>
    </r>
  </si>
  <si>
    <t xml:space="preserve"> samb 140-1</t>
  </si>
  <si>
    <t>samb 140-2</t>
  </si>
  <si>
    <t xml:space="preserve"> samb 140-3</t>
  </si>
  <si>
    <t xml:space="preserve"> samb 140-4</t>
  </si>
  <si>
    <t xml:space="preserve"> samb 140-5</t>
  </si>
  <si>
    <t xml:space="preserve"> samb 140-6</t>
  </si>
  <si>
    <r>
      <t xml:space="preserve">p-OMePhCl (SM) + CyHexMgCl, </t>
    </r>
    <r>
      <rPr>
        <b/>
        <sz val="11"/>
        <color theme="1"/>
        <rFont val="Calibri"/>
        <family val="2"/>
        <scheme val="minor"/>
      </rPr>
      <t>NO LIGHT, SAMB 141</t>
    </r>
  </si>
  <si>
    <t xml:space="preserve"> samb 141-1</t>
  </si>
  <si>
    <t>samb 141-2</t>
  </si>
  <si>
    <t xml:space="preserve"> samb 141-3</t>
  </si>
  <si>
    <t xml:space="preserve"> samb 141-4</t>
  </si>
  <si>
    <t xml:space="preserve"> samb 141-5</t>
  </si>
  <si>
    <t xml:space="preserve"> samb 141-6</t>
  </si>
  <si>
    <t>Data for para-chloroanisole</t>
  </si>
  <si>
    <t>Data for chlorobenzene</t>
  </si>
  <si>
    <t>calibration curve for phenylcyclohexane (PhCy), see corresponding file</t>
  </si>
  <si>
    <t>calibration curve for p-methoxyphenylcyclohexane (P-OMePhCy), see corresponding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</si>
</sst>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w/ light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Sheet1!$A$19:$A$26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Sheet1!$L$19:$L$26</c:f>
              <c:numCache>
                <c:formatCode>General</c:formatCode>
                <c:ptCount val="8"/>
                <c:pt idx="0">
                  <c:v>0</c:v>
                </c:pt>
                <c:pt idx="1">
                  <c:v>37.591661498292474</c:v>
                </c:pt>
                <c:pt idx="2">
                  <c:v>78.602693290481923</c:v>
                </c:pt>
                <c:pt idx="3">
                  <c:v>89.366318037918219</c:v>
                </c:pt>
                <c:pt idx="4">
                  <c:v>92.034909929352651</c:v>
                </c:pt>
                <c:pt idx="5">
                  <c:v>92.512770946835687</c:v>
                </c:pt>
                <c:pt idx="6">
                  <c:v>92.466609825466136</c:v>
                </c:pt>
                <c:pt idx="7">
                  <c:v>92.604347638830546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4C-48DC-8981-B286A65F824E}"/>
            </c:ext>
          </c:extLst>
        </c:ser>
        <c:ser>
          <c:idx val="1"/>
          <c:order val="1"/>
          <c:tx>
            <c:v>w/o light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Sheet1!$A$37:$A$44</c:f>
              <c:numCache>
                <c:formatCode>General</c:formatCode>
                <c:ptCount val="8"/>
                <c:pt idx="0">
                  <c:v>0</c:v>
                </c:pt>
                <c:pt idx="1">
                  <c:v>2.5</c:v>
                </c:pt>
                <c:pt idx="2">
                  <c:v>4.5</c:v>
                </c:pt>
                <c:pt idx="3">
                  <c:v>6.5</c:v>
                </c:pt>
                <c:pt idx="4">
                  <c:v>8.5</c:v>
                </c:pt>
                <c:pt idx="5">
                  <c:v>10.5</c:v>
                </c:pt>
                <c:pt idx="6">
                  <c:v>12.5</c:v>
                </c:pt>
                <c:pt idx="7">
                  <c:v>14.5</c:v>
                </c:pt>
              </c:numCache>
            </c:numRef>
          </c:xVal>
          <c:yVal>
            <c:numRef>
              <c:f>Sheet1!$L$37:$L$44</c:f>
              <c:numCache>
                <c:formatCode>General</c:formatCode>
                <c:ptCount val="8"/>
                <c:pt idx="0">
                  <c:v>0</c:v>
                </c:pt>
                <c:pt idx="1">
                  <c:v>22.698065188462337</c:v>
                </c:pt>
                <c:pt idx="2">
                  <c:v>46.440418132298483</c:v>
                </c:pt>
                <c:pt idx="3">
                  <c:v>57.383102164126619</c:v>
                </c:pt>
                <c:pt idx="4">
                  <c:v>63.463551209713053</c:v>
                </c:pt>
                <c:pt idx="5">
                  <c:v>67.648608365127501</c:v>
                </c:pt>
                <c:pt idx="6">
                  <c:v>70.420237642895032</c:v>
                </c:pt>
                <c:pt idx="7">
                  <c:v>72.7894476009171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4C-48DC-8981-B286A65F8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575408"/>
        <c:axId val="463575800"/>
      </c:scatterChart>
      <c:valAx>
        <c:axId val="463575408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3575800"/>
        <c:crosses val="autoZero"/>
        <c:crossBetween val="midCat"/>
      </c:valAx>
      <c:valAx>
        <c:axId val="463575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Yield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3575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w/ light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Sheet1!$A$102:$A$109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Sheet1!$L$102:$L$109</c:f>
              <c:numCache>
                <c:formatCode>General</c:formatCode>
                <c:ptCount val="8"/>
                <c:pt idx="0">
                  <c:v>0</c:v>
                </c:pt>
                <c:pt idx="1">
                  <c:v>30.139209992483924</c:v>
                </c:pt>
                <c:pt idx="2">
                  <c:v>64.041535644727688</c:v>
                </c:pt>
                <c:pt idx="3">
                  <c:v>91.105777150316015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A4-47B5-922C-3F2B82ABFD87}"/>
            </c:ext>
          </c:extLst>
        </c:ser>
        <c:ser>
          <c:idx val="1"/>
          <c:order val="1"/>
          <c:tx>
            <c:v>w/o light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Sheet1!$A$120:$A$127</c:f>
              <c:numCache>
                <c:formatCode>General</c:formatCode>
                <c:ptCount val="8"/>
                <c:pt idx="0">
                  <c:v>0</c:v>
                </c:pt>
                <c:pt idx="1">
                  <c:v>2.5</c:v>
                </c:pt>
                <c:pt idx="2">
                  <c:v>4.5</c:v>
                </c:pt>
                <c:pt idx="3">
                  <c:v>6.5</c:v>
                </c:pt>
                <c:pt idx="4">
                  <c:v>8.5</c:v>
                </c:pt>
                <c:pt idx="5">
                  <c:v>10.5</c:v>
                </c:pt>
                <c:pt idx="6">
                  <c:v>12.5</c:v>
                </c:pt>
                <c:pt idx="7">
                  <c:v>14.5</c:v>
                </c:pt>
              </c:numCache>
            </c:numRef>
          </c:xVal>
          <c:yVal>
            <c:numRef>
              <c:f>Sheet1!$L$120:$L$127</c:f>
              <c:numCache>
                <c:formatCode>General</c:formatCode>
                <c:ptCount val="8"/>
                <c:pt idx="0">
                  <c:v>0</c:v>
                </c:pt>
                <c:pt idx="1">
                  <c:v>6.3492812570906123</c:v>
                </c:pt>
                <c:pt idx="2">
                  <c:v>11.090668813438075</c:v>
                </c:pt>
                <c:pt idx="3">
                  <c:v>14.594950726946434</c:v>
                </c:pt>
                <c:pt idx="4">
                  <c:v>17.360497975862788</c:v>
                </c:pt>
                <c:pt idx="5">
                  <c:v>19.689302980149133</c:v>
                </c:pt>
                <c:pt idx="6">
                  <c:v>21.535908778769048</c:v>
                </c:pt>
                <c:pt idx="7">
                  <c:v>23.043196335458255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A4-47B5-922C-3F2B82ABF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270568"/>
        <c:axId val="462267432"/>
      </c:scatterChart>
      <c:valAx>
        <c:axId val="462270568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2267432"/>
        <c:crosses val="autoZero"/>
        <c:crossBetween val="midCat"/>
      </c:valAx>
      <c:valAx>
        <c:axId val="4622674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Yield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2270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w/ light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Sheet1!$O$19:$O$24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Sheet1!$Z$19:$Z$24</c:f>
              <c:numCache>
                <c:formatCode>General</c:formatCode>
                <c:ptCount val="6"/>
                <c:pt idx="0">
                  <c:v>0</c:v>
                </c:pt>
                <c:pt idx="1">
                  <c:v>62.177203925977295</c:v>
                </c:pt>
                <c:pt idx="2">
                  <c:v>90.535108842360273</c:v>
                </c:pt>
                <c:pt idx="3">
                  <c:v>97.350716397126675</c:v>
                </c:pt>
                <c:pt idx="4">
                  <c:v>98.626950684583065</c:v>
                </c:pt>
                <c:pt idx="5">
                  <c:v>98.789468769492814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A3-4404-9DE7-685FF8249C38}"/>
            </c:ext>
          </c:extLst>
        </c:ser>
        <c:ser>
          <c:idx val="1"/>
          <c:order val="1"/>
          <c:tx>
            <c:v>w/o light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Sheet1!$O$37:$O$42</c:f>
              <c:numCache>
                <c:formatCode>General</c:formatCode>
                <c:ptCount val="6"/>
                <c:pt idx="0">
                  <c:v>0</c:v>
                </c:pt>
                <c:pt idx="1">
                  <c:v>2.5</c:v>
                </c:pt>
                <c:pt idx="2">
                  <c:v>4.5</c:v>
                </c:pt>
                <c:pt idx="3">
                  <c:v>6.5</c:v>
                </c:pt>
                <c:pt idx="4">
                  <c:v>8.5</c:v>
                </c:pt>
                <c:pt idx="5">
                  <c:v>10.5</c:v>
                </c:pt>
              </c:numCache>
            </c:numRef>
          </c:xVal>
          <c:yVal>
            <c:numRef>
              <c:f>Sheet1!$Z$37:$Z$42</c:f>
              <c:numCache>
                <c:formatCode>General</c:formatCode>
                <c:ptCount val="6"/>
                <c:pt idx="0">
                  <c:v>0</c:v>
                </c:pt>
                <c:pt idx="1">
                  <c:v>12.953360546198805</c:v>
                </c:pt>
                <c:pt idx="2">
                  <c:v>42.338910888689057</c:v>
                </c:pt>
                <c:pt idx="3">
                  <c:v>51.529860001654981</c:v>
                </c:pt>
                <c:pt idx="4">
                  <c:v>56.782517197219164</c:v>
                </c:pt>
                <c:pt idx="5">
                  <c:v>60.308312228755156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A3-4404-9DE7-685FF8249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821688"/>
        <c:axId val="464101688"/>
      </c:scatterChart>
      <c:valAx>
        <c:axId val="397821688"/>
        <c:scaling>
          <c:orientation val="minMax"/>
          <c:max val="1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4101688"/>
        <c:crosses val="autoZero"/>
        <c:crossBetween val="midCat"/>
      </c:valAx>
      <c:valAx>
        <c:axId val="46410168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Yield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397821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w/ light 131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Sheet1!$A$19:$A$26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Sheet1!$L$19:$L$26</c:f>
              <c:numCache>
                <c:formatCode>General</c:formatCode>
                <c:ptCount val="8"/>
                <c:pt idx="0">
                  <c:v>0</c:v>
                </c:pt>
                <c:pt idx="1">
                  <c:v>37.591661498292474</c:v>
                </c:pt>
                <c:pt idx="2">
                  <c:v>78.602693290481923</c:v>
                </c:pt>
                <c:pt idx="3">
                  <c:v>89.366318037918219</c:v>
                </c:pt>
                <c:pt idx="4">
                  <c:v>92.034909929352651</c:v>
                </c:pt>
                <c:pt idx="5">
                  <c:v>92.512770946835687</c:v>
                </c:pt>
                <c:pt idx="6">
                  <c:v>92.466609825466136</c:v>
                </c:pt>
                <c:pt idx="7">
                  <c:v>92.604347638830546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AD-4847-9AE0-99951904ABD8}"/>
            </c:ext>
          </c:extLst>
        </c:ser>
        <c:ser>
          <c:idx val="1"/>
          <c:order val="1"/>
          <c:tx>
            <c:v>w/ light 138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Sheet1!$O$19:$O$24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Sheet1!$Z$19:$Z$24</c:f>
              <c:numCache>
                <c:formatCode>General</c:formatCode>
                <c:ptCount val="6"/>
                <c:pt idx="0">
                  <c:v>0</c:v>
                </c:pt>
                <c:pt idx="1">
                  <c:v>62.177203925977295</c:v>
                </c:pt>
                <c:pt idx="2">
                  <c:v>90.535108842360273</c:v>
                </c:pt>
                <c:pt idx="3">
                  <c:v>97.350716397126675</c:v>
                </c:pt>
                <c:pt idx="4">
                  <c:v>98.626950684583065</c:v>
                </c:pt>
                <c:pt idx="5">
                  <c:v>98.789468769492814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AD-4847-9AE0-99951904ABD8}"/>
            </c:ext>
          </c:extLst>
        </c:ser>
        <c:ser>
          <c:idx val="2"/>
          <c:order val="2"/>
          <c:tx>
            <c:v>w/o light 132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Sheet1!$A$37:$A$44</c:f>
              <c:numCache>
                <c:formatCode>General</c:formatCode>
                <c:ptCount val="8"/>
                <c:pt idx="0">
                  <c:v>0</c:v>
                </c:pt>
                <c:pt idx="1">
                  <c:v>2.5</c:v>
                </c:pt>
                <c:pt idx="2">
                  <c:v>4.5</c:v>
                </c:pt>
                <c:pt idx="3">
                  <c:v>6.5</c:v>
                </c:pt>
                <c:pt idx="4">
                  <c:v>8.5</c:v>
                </c:pt>
                <c:pt idx="5">
                  <c:v>10.5</c:v>
                </c:pt>
                <c:pt idx="6">
                  <c:v>12.5</c:v>
                </c:pt>
                <c:pt idx="7">
                  <c:v>14.5</c:v>
                </c:pt>
              </c:numCache>
            </c:numRef>
          </c:xVal>
          <c:yVal>
            <c:numRef>
              <c:f>Sheet1!$L$37:$L$44</c:f>
              <c:numCache>
                <c:formatCode>General</c:formatCode>
                <c:ptCount val="8"/>
                <c:pt idx="0">
                  <c:v>0</c:v>
                </c:pt>
                <c:pt idx="1">
                  <c:v>22.698065188462337</c:v>
                </c:pt>
                <c:pt idx="2">
                  <c:v>46.440418132298483</c:v>
                </c:pt>
                <c:pt idx="3">
                  <c:v>57.383102164126619</c:v>
                </c:pt>
                <c:pt idx="4">
                  <c:v>63.463551209713053</c:v>
                </c:pt>
                <c:pt idx="5">
                  <c:v>67.648608365127501</c:v>
                </c:pt>
                <c:pt idx="6">
                  <c:v>70.420237642895032</c:v>
                </c:pt>
                <c:pt idx="7">
                  <c:v>72.7894476009171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9AD-4847-9AE0-99951904ABD8}"/>
            </c:ext>
          </c:extLst>
        </c:ser>
        <c:ser>
          <c:idx val="3"/>
          <c:order val="3"/>
          <c:tx>
            <c:v>w/o light 139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Sheet1!$O$37:$O$42</c:f>
              <c:numCache>
                <c:formatCode>General</c:formatCode>
                <c:ptCount val="6"/>
                <c:pt idx="0">
                  <c:v>0</c:v>
                </c:pt>
                <c:pt idx="1">
                  <c:v>2.5</c:v>
                </c:pt>
                <c:pt idx="2">
                  <c:v>4.5</c:v>
                </c:pt>
                <c:pt idx="3">
                  <c:v>6.5</c:v>
                </c:pt>
                <c:pt idx="4">
                  <c:v>8.5</c:v>
                </c:pt>
                <c:pt idx="5">
                  <c:v>10.5</c:v>
                </c:pt>
              </c:numCache>
            </c:numRef>
          </c:xVal>
          <c:yVal>
            <c:numRef>
              <c:f>Sheet1!$Z$37:$Z$42</c:f>
              <c:numCache>
                <c:formatCode>General</c:formatCode>
                <c:ptCount val="6"/>
                <c:pt idx="0">
                  <c:v>0</c:v>
                </c:pt>
                <c:pt idx="1">
                  <c:v>12.953360546198805</c:v>
                </c:pt>
                <c:pt idx="2">
                  <c:v>42.338910888689057</c:v>
                </c:pt>
                <c:pt idx="3">
                  <c:v>51.529860001654981</c:v>
                </c:pt>
                <c:pt idx="4">
                  <c:v>56.782517197219164</c:v>
                </c:pt>
                <c:pt idx="5">
                  <c:v>60.308312228755156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9AD-4847-9AE0-99951904ABD8}"/>
            </c:ext>
          </c:extLst>
        </c:ser>
        <c:ser>
          <c:idx val="4"/>
          <c:order val="4"/>
          <c:tx>
            <c:v>w/ light 126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Sheet1!$A$56:$A$61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Sheet1!$L$56:$L$61</c:f>
              <c:numCache>
                <c:formatCode>General</c:formatCode>
                <c:ptCount val="6"/>
                <c:pt idx="0">
                  <c:v>0</c:v>
                </c:pt>
                <c:pt idx="1">
                  <c:v>60.156128193613078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9AD-4847-9AE0-99951904ABD8}"/>
            </c:ext>
          </c:extLst>
        </c:ser>
        <c:ser>
          <c:idx val="5"/>
          <c:order val="5"/>
          <c:tx>
            <c:v>w/o light 127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Sheet1!$O$56:$O$61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Sheet1!$Z$56:$Z$61</c:f>
              <c:numCache>
                <c:formatCode>General</c:formatCode>
                <c:ptCount val="6"/>
                <c:pt idx="0">
                  <c:v>0</c:v>
                </c:pt>
                <c:pt idx="1">
                  <c:v>15.129289010826479</c:v>
                </c:pt>
                <c:pt idx="2">
                  <c:v>37.586908841935475</c:v>
                </c:pt>
                <c:pt idx="3">
                  <c:v>52.333402796905304</c:v>
                </c:pt>
                <c:pt idx="4">
                  <c:v>60.03793130410309</c:v>
                </c:pt>
                <c:pt idx="5">
                  <c:v>65.112880689084591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9AD-4847-9AE0-99951904A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02864"/>
        <c:axId val="464102080"/>
      </c:scatterChart>
      <c:valAx>
        <c:axId val="464102864"/>
        <c:scaling>
          <c:orientation val="minMax"/>
          <c:max val="10.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4102080"/>
        <c:crosses val="autoZero"/>
        <c:crossBetween val="midCat"/>
      </c:valAx>
      <c:valAx>
        <c:axId val="4641020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Yield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4102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w/ light 126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Sheet1!$A$56:$A$61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Sheet1!$L$56:$L$61</c:f>
              <c:numCache>
                <c:formatCode>General</c:formatCode>
                <c:ptCount val="6"/>
                <c:pt idx="0">
                  <c:v>0</c:v>
                </c:pt>
                <c:pt idx="1">
                  <c:v>60.156128193613078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E7-462D-B5B7-752E7A9D443D}"/>
            </c:ext>
          </c:extLst>
        </c:ser>
        <c:ser>
          <c:idx val="1"/>
          <c:order val="1"/>
          <c:tx>
            <c:v>w/ o light 127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Sheet1!$O$56:$O$61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Sheet1!$Z$56:$Z$61</c:f>
              <c:numCache>
                <c:formatCode>General</c:formatCode>
                <c:ptCount val="6"/>
                <c:pt idx="0">
                  <c:v>0</c:v>
                </c:pt>
                <c:pt idx="1">
                  <c:v>15.129289010826479</c:v>
                </c:pt>
                <c:pt idx="2">
                  <c:v>37.586908841935475</c:v>
                </c:pt>
                <c:pt idx="3">
                  <c:v>52.333402796905304</c:v>
                </c:pt>
                <c:pt idx="4">
                  <c:v>60.03793130410309</c:v>
                </c:pt>
                <c:pt idx="5">
                  <c:v>65.112880689084591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E7-462D-B5B7-752E7A9D4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02472"/>
        <c:axId val="464106784"/>
      </c:scatterChart>
      <c:valAx>
        <c:axId val="464102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4106784"/>
        <c:crosses val="autoZero"/>
        <c:crossBetween val="midCat"/>
      </c:valAx>
      <c:valAx>
        <c:axId val="464106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Yield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4102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w/ light 133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Sheet1!$A$102:$A$109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Sheet1!$L$102:$L$109</c:f>
              <c:numCache>
                <c:formatCode>General</c:formatCode>
                <c:ptCount val="8"/>
                <c:pt idx="0">
                  <c:v>0</c:v>
                </c:pt>
                <c:pt idx="1">
                  <c:v>30.139209992483924</c:v>
                </c:pt>
                <c:pt idx="2">
                  <c:v>64.041535644727688</c:v>
                </c:pt>
                <c:pt idx="3">
                  <c:v>91.105777150316015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32-42E0-BB05-27D5F8DDC914}"/>
            </c:ext>
          </c:extLst>
        </c:ser>
        <c:ser>
          <c:idx val="1"/>
          <c:order val="1"/>
          <c:tx>
            <c:v>w/o light 134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Sheet1!$A$120:$A$127</c:f>
              <c:numCache>
                <c:formatCode>General</c:formatCode>
                <c:ptCount val="8"/>
                <c:pt idx="0">
                  <c:v>0</c:v>
                </c:pt>
                <c:pt idx="1">
                  <c:v>2.5</c:v>
                </c:pt>
                <c:pt idx="2">
                  <c:v>4.5</c:v>
                </c:pt>
                <c:pt idx="3">
                  <c:v>6.5</c:v>
                </c:pt>
                <c:pt idx="4">
                  <c:v>8.5</c:v>
                </c:pt>
                <c:pt idx="5">
                  <c:v>10.5</c:v>
                </c:pt>
                <c:pt idx="6">
                  <c:v>12.5</c:v>
                </c:pt>
                <c:pt idx="7">
                  <c:v>14.5</c:v>
                </c:pt>
              </c:numCache>
            </c:numRef>
          </c:xVal>
          <c:yVal>
            <c:numRef>
              <c:f>Sheet1!$L$120:$L$127</c:f>
              <c:numCache>
                <c:formatCode>General</c:formatCode>
                <c:ptCount val="8"/>
                <c:pt idx="0">
                  <c:v>0</c:v>
                </c:pt>
                <c:pt idx="1">
                  <c:v>6.3492812570906123</c:v>
                </c:pt>
                <c:pt idx="2">
                  <c:v>11.090668813438075</c:v>
                </c:pt>
                <c:pt idx="3">
                  <c:v>14.594950726946434</c:v>
                </c:pt>
                <c:pt idx="4">
                  <c:v>17.360497975862788</c:v>
                </c:pt>
                <c:pt idx="5">
                  <c:v>19.689302980149133</c:v>
                </c:pt>
                <c:pt idx="6">
                  <c:v>21.535908778769048</c:v>
                </c:pt>
                <c:pt idx="7">
                  <c:v>23.043196335458255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32-42E0-BB05-27D5F8DDC914}"/>
            </c:ext>
          </c:extLst>
        </c:ser>
        <c:ser>
          <c:idx val="2"/>
          <c:order val="2"/>
          <c:tx>
            <c:v>w/o light 113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Sheet1!$A$141:$A$145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Sheet1!$L$141:$L$145</c:f>
              <c:numCache>
                <c:formatCode>General</c:formatCode>
                <c:ptCount val="5"/>
                <c:pt idx="0">
                  <c:v>0</c:v>
                </c:pt>
                <c:pt idx="1">
                  <c:v>11.028556748257579</c:v>
                </c:pt>
                <c:pt idx="2">
                  <c:v>17.068337838037873</c:v>
                </c:pt>
                <c:pt idx="3">
                  <c:v>20.973732734053595</c:v>
                </c:pt>
                <c:pt idx="4">
                  <c:v>22.935286755110919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B32-42E0-BB05-27D5F8DDC914}"/>
            </c:ext>
          </c:extLst>
        </c:ser>
        <c:ser>
          <c:idx val="3"/>
          <c:order val="3"/>
          <c:tx>
            <c:v>w/ light 140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Sheet1!$O$102:$O$108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14</c:v>
                </c:pt>
              </c:numCache>
            </c:numRef>
          </c:xVal>
          <c:yVal>
            <c:numRef>
              <c:f>Sheet1!$Z$102:$Z$108</c:f>
              <c:numCache>
                <c:formatCode>General</c:formatCode>
                <c:ptCount val="7"/>
                <c:pt idx="0">
                  <c:v>0</c:v>
                </c:pt>
                <c:pt idx="1">
                  <c:v>28.178277452253109</c:v>
                </c:pt>
                <c:pt idx="2">
                  <c:v>62.706756314372889</c:v>
                </c:pt>
                <c:pt idx="3">
                  <c:v>89.950875057719813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B32-42E0-BB05-27D5F8DDC914}"/>
            </c:ext>
          </c:extLst>
        </c:ser>
        <c:ser>
          <c:idx val="4"/>
          <c:order val="4"/>
          <c:tx>
            <c:v>w/o light 141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Sheet1!$O$120:$O$126</c:f>
              <c:numCache>
                <c:formatCode>General</c:formatCode>
                <c:ptCount val="7"/>
                <c:pt idx="0">
                  <c:v>0</c:v>
                </c:pt>
                <c:pt idx="1">
                  <c:v>2.5</c:v>
                </c:pt>
                <c:pt idx="2">
                  <c:v>4.5</c:v>
                </c:pt>
                <c:pt idx="3">
                  <c:v>6.5</c:v>
                </c:pt>
                <c:pt idx="4">
                  <c:v>8.5</c:v>
                </c:pt>
                <c:pt idx="5">
                  <c:v>10.5</c:v>
                </c:pt>
                <c:pt idx="6">
                  <c:v>14.5</c:v>
                </c:pt>
              </c:numCache>
            </c:numRef>
          </c:xVal>
          <c:yVal>
            <c:numRef>
              <c:f>Sheet1!$Z$120:$Z$126</c:f>
              <c:numCache>
                <c:formatCode>General</c:formatCode>
                <c:ptCount val="7"/>
                <c:pt idx="0">
                  <c:v>0</c:v>
                </c:pt>
                <c:pt idx="1">
                  <c:v>12.075252443391586</c:v>
                </c:pt>
                <c:pt idx="2">
                  <c:v>24.813435391005129</c:v>
                </c:pt>
                <c:pt idx="3">
                  <c:v>36.77192677829116</c:v>
                </c:pt>
                <c:pt idx="4">
                  <c:v>46.094248378842842</c:v>
                </c:pt>
                <c:pt idx="5">
                  <c:v>53.25046726697196</c:v>
                </c:pt>
                <c:pt idx="6">
                  <c:v>64.142318032393092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B32-42E0-BB05-27D5F8DDC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07568"/>
        <c:axId val="464103256"/>
      </c:scatterChart>
      <c:valAx>
        <c:axId val="464107568"/>
        <c:scaling>
          <c:orientation val="minMax"/>
          <c:max val="10.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4103256"/>
        <c:crosses val="autoZero"/>
        <c:crossBetween val="midCat"/>
      </c:valAx>
      <c:valAx>
        <c:axId val="4641032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Yield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4107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63</xdr:row>
      <xdr:rowOff>138112</xdr:rowOff>
    </xdr:from>
    <xdr:to>
      <xdr:col>10</xdr:col>
      <xdr:colOff>323850</xdr:colOff>
      <xdr:row>78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306160</xdr:colOff>
      <xdr:row>146</xdr:row>
      <xdr:rowOff>143555</xdr:rowOff>
    </xdr:from>
    <xdr:to>
      <xdr:col>10</xdr:col>
      <xdr:colOff>1484539</xdr:colOff>
      <xdr:row>161</xdr:row>
      <xdr:rowOff>29255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1469573</xdr:colOff>
      <xdr:row>63</xdr:row>
      <xdr:rowOff>63953</xdr:rowOff>
    </xdr:from>
    <xdr:to>
      <xdr:col>16</xdr:col>
      <xdr:colOff>557894</xdr:colOff>
      <xdr:row>77</xdr:row>
      <xdr:rowOff>140153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258535</xdr:colOff>
      <xdr:row>63</xdr:row>
      <xdr:rowOff>50346</xdr:rowOff>
    </xdr:from>
    <xdr:to>
      <xdr:col>26</xdr:col>
      <xdr:colOff>272142</xdr:colOff>
      <xdr:row>80</xdr:row>
      <xdr:rowOff>136071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54429</xdr:colOff>
      <xdr:row>63</xdr:row>
      <xdr:rowOff>118381</xdr:rowOff>
    </xdr:from>
    <xdr:to>
      <xdr:col>5</xdr:col>
      <xdr:colOff>598715</xdr:colOff>
      <xdr:row>78</xdr:row>
      <xdr:rowOff>4081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381000</xdr:colOff>
      <xdr:row>146</xdr:row>
      <xdr:rowOff>91167</xdr:rowOff>
    </xdr:from>
    <xdr:to>
      <xdr:col>24</xdr:col>
      <xdr:colOff>775608</xdr:colOff>
      <xdr:row>160</xdr:row>
      <xdr:rowOff>167367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Z145"/>
  <sheetViews>
    <sheetView tabSelected="1" topLeftCell="A5" zoomScale="60" zoomScaleNormal="60" workbookViewId="0">
      <selection activeCell="AD88" sqref="AD88"/>
    </sheetView>
  </sheetViews>
  <sheetFormatPr defaultRowHeight="15" x14ac:dyDescent="0.25"/>
  <cols>
    <col min="1" max="1" width="13.140625" customWidth="1"/>
    <col min="2" max="2" width="16.42578125" customWidth="1"/>
    <col min="3" max="3" width="8.7109375" customWidth="1"/>
    <col min="4" max="4" width="12.85546875" customWidth="1"/>
    <col min="6" max="6" width="17.140625" customWidth="1"/>
    <col min="9" max="9" width="21.7109375" customWidth="1"/>
    <col min="10" max="10" width="25.5703125" customWidth="1"/>
    <col min="11" max="11" width="31.140625" customWidth="1"/>
    <col min="16" max="16" width="14.28515625" customWidth="1"/>
    <col min="23" max="23" width="16.7109375" customWidth="1"/>
    <col min="24" max="24" width="9.140625" customWidth="1"/>
    <col min="25" max="25" width="20" customWidth="1"/>
  </cols>
  <sheetData>
    <row r="4" spans="1:25" ht="28.5" x14ac:dyDescent="0.45">
      <c r="A4" s="4" t="s">
        <v>91</v>
      </c>
    </row>
    <row r="7" spans="1:25" x14ac:dyDescent="0.25">
      <c r="A7" t="s">
        <v>27</v>
      </c>
    </row>
    <row r="8" spans="1:25" x14ac:dyDescent="0.25">
      <c r="A8" t="s">
        <v>44</v>
      </c>
    </row>
    <row r="11" spans="1:25" x14ac:dyDescent="0.25">
      <c r="B11" t="s">
        <v>14</v>
      </c>
      <c r="F11" t="s">
        <v>4</v>
      </c>
      <c r="P11" t="s">
        <v>14</v>
      </c>
      <c r="T11" t="s">
        <v>4</v>
      </c>
    </row>
    <row r="12" spans="1:25" x14ac:dyDescent="0.25">
      <c r="B12" t="s">
        <v>42</v>
      </c>
      <c r="P12" t="s">
        <v>61</v>
      </c>
    </row>
    <row r="14" spans="1:25" x14ac:dyDescent="0.25">
      <c r="B14" s="3" t="s">
        <v>92</v>
      </c>
      <c r="C14" s="3"/>
      <c r="D14" s="3"/>
      <c r="E14" s="3"/>
      <c r="F14" s="3"/>
      <c r="G14" s="3"/>
      <c r="H14" s="3"/>
      <c r="I14" s="3"/>
      <c r="J14" s="3"/>
      <c r="K14" s="3"/>
      <c r="P14" s="3" t="s">
        <v>92</v>
      </c>
      <c r="Q14" s="3"/>
      <c r="R14" s="3"/>
      <c r="S14" s="3"/>
      <c r="T14" s="3"/>
      <c r="U14" s="3"/>
      <c r="V14" s="3"/>
      <c r="W14" s="3"/>
      <c r="X14" s="3"/>
      <c r="Y14" s="3"/>
    </row>
    <row r="15" spans="1:25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7" spans="1:26" x14ac:dyDescent="0.25">
      <c r="A17" t="s">
        <v>12</v>
      </c>
      <c r="B17" t="s">
        <v>0</v>
      </c>
      <c r="C17" t="s">
        <v>1</v>
      </c>
      <c r="D17" t="s">
        <v>5</v>
      </c>
      <c r="E17" t="s">
        <v>6</v>
      </c>
      <c r="F17" t="s">
        <v>2</v>
      </c>
      <c r="I17" t="s">
        <v>13</v>
      </c>
      <c r="J17" t="s">
        <v>3</v>
      </c>
      <c r="K17" t="s">
        <v>15</v>
      </c>
      <c r="L17" t="s">
        <v>7</v>
      </c>
      <c r="O17" t="s">
        <v>12</v>
      </c>
      <c r="P17" t="s">
        <v>0</v>
      </c>
      <c r="Q17" t="s">
        <v>1</v>
      </c>
      <c r="R17" t="s">
        <v>5</v>
      </c>
      <c r="S17" t="s">
        <v>6</v>
      </c>
      <c r="T17" t="s">
        <v>2</v>
      </c>
      <c r="W17" t="s">
        <v>13</v>
      </c>
      <c r="X17" t="s">
        <v>3</v>
      </c>
      <c r="Y17" t="s">
        <v>15</v>
      </c>
      <c r="Z17" t="s">
        <v>7</v>
      </c>
    </row>
    <row r="19" spans="1:26" x14ac:dyDescent="0.25">
      <c r="A19">
        <v>0</v>
      </c>
      <c r="L19">
        <v>0</v>
      </c>
      <c r="O19">
        <v>0</v>
      </c>
      <c r="Z19">
        <v>0</v>
      </c>
    </row>
    <row r="20" spans="1:26" x14ac:dyDescent="0.25">
      <c r="A20">
        <v>2</v>
      </c>
      <c r="B20" s="2" t="s">
        <v>28</v>
      </c>
      <c r="C20" s="2">
        <v>171008</v>
      </c>
      <c r="D20" s="2">
        <v>410182</v>
      </c>
      <c r="E20" s="2">
        <v>288511</v>
      </c>
      <c r="F20" s="2">
        <v>0.20499999999999999</v>
      </c>
      <c r="G20" s="2"/>
      <c r="H20" s="2"/>
      <c r="I20" s="2">
        <f xml:space="preserve"> D20/C20</f>
        <v>2.3986129303892216</v>
      </c>
      <c r="J20" s="2">
        <v>1</v>
      </c>
      <c r="K20" s="2">
        <f xml:space="preserve"> (0.7645*I20)</f>
        <v>1.8337395852825598</v>
      </c>
      <c r="L20" s="2">
        <f xml:space="preserve"> ((K20*F20)/J20)*100</f>
        <v>37.591661498292474</v>
      </c>
      <c r="O20">
        <v>2</v>
      </c>
      <c r="P20" s="2" t="s">
        <v>64</v>
      </c>
      <c r="Q20" s="2">
        <v>134094</v>
      </c>
      <c r="R20" s="2">
        <v>531997</v>
      </c>
      <c r="S20" s="2">
        <v>142500</v>
      </c>
      <c r="T20" s="2">
        <v>0.20499999999999999</v>
      </c>
      <c r="U20" s="2"/>
      <c r="V20" s="2"/>
      <c r="W20" s="2">
        <f xml:space="preserve"> R20/Q20</f>
        <v>3.9673438036004596</v>
      </c>
      <c r="X20" s="2">
        <v>1</v>
      </c>
      <c r="Y20" s="2">
        <f xml:space="preserve"> (0.7645*W20)</f>
        <v>3.0330343378525511</v>
      </c>
      <c r="Z20" s="2">
        <f xml:space="preserve"> ((Y20*T20)/X20)*100</f>
        <v>62.177203925977295</v>
      </c>
    </row>
    <row r="21" spans="1:26" x14ac:dyDescent="0.25">
      <c r="A21">
        <v>4</v>
      </c>
      <c r="B21" s="2" t="s">
        <v>29</v>
      </c>
      <c r="C21">
        <v>173701</v>
      </c>
      <c r="D21">
        <v>871181</v>
      </c>
      <c r="E21">
        <v>63288</v>
      </c>
      <c r="F21" s="2">
        <v>0.20499999999999999</v>
      </c>
      <c r="G21" s="2"/>
      <c r="H21" s="2"/>
      <c r="I21" s="2">
        <f t="shared" ref="I21:I24" si="0" xml:space="preserve"> D21/C21</f>
        <v>5.0154057835015342</v>
      </c>
      <c r="J21" s="2">
        <v>1</v>
      </c>
      <c r="K21" s="2">
        <f t="shared" ref="K21:K26" si="1" xml:space="preserve"> (0.7645*I21)</f>
        <v>3.8342777214869228</v>
      </c>
      <c r="L21" s="2">
        <f t="shared" ref="L21:L24" si="2" xml:space="preserve"> ((K21*F21)/J21)*100</f>
        <v>78.602693290481923</v>
      </c>
      <c r="O21">
        <v>4</v>
      </c>
      <c r="P21" s="2" t="s">
        <v>63</v>
      </c>
      <c r="Q21">
        <v>127138</v>
      </c>
      <c r="R21">
        <v>734448</v>
      </c>
      <c r="S21">
        <v>28388</v>
      </c>
      <c r="T21" s="2">
        <v>0.20499999999999999</v>
      </c>
      <c r="U21" s="2"/>
      <c r="V21" s="2"/>
      <c r="W21" s="2">
        <f t="shared" ref="W21:W24" si="3" xml:space="preserve"> R21/Q21</f>
        <v>5.7767779892715003</v>
      </c>
      <c r="X21" s="2">
        <v>1</v>
      </c>
      <c r="Y21" s="2">
        <f t="shared" ref="Y21:Y24" si="4" xml:space="preserve"> (0.7645*W21)</f>
        <v>4.4163467727980619</v>
      </c>
      <c r="Z21" s="2">
        <f t="shared" ref="Z21:Z24" si="5" xml:space="preserve"> ((Y21*T21)/X21)*100</f>
        <v>90.535108842360273</v>
      </c>
    </row>
    <row r="22" spans="1:26" x14ac:dyDescent="0.25">
      <c r="A22">
        <v>6</v>
      </c>
      <c r="B22" s="2" t="s">
        <v>30</v>
      </c>
      <c r="C22" s="2">
        <v>168204</v>
      </c>
      <c r="D22" s="2">
        <v>959133</v>
      </c>
      <c r="E22" s="2">
        <v>13329</v>
      </c>
      <c r="F22" s="2">
        <v>0.20499999999999999</v>
      </c>
      <c r="G22" s="2"/>
      <c r="H22" s="2"/>
      <c r="I22" s="2">
        <f t="shared" si="0"/>
        <v>5.702200898908468</v>
      </c>
      <c r="J22" s="2">
        <v>1</v>
      </c>
      <c r="K22" s="2">
        <f t="shared" si="1"/>
        <v>4.3593325872155235</v>
      </c>
      <c r="L22" s="2">
        <f t="shared" si="2"/>
        <v>89.366318037918219</v>
      </c>
      <c r="O22">
        <v>6</v>
      </c>
      <c r="P22" s="2" t="s">
        <v>62</v>
      </c>
      <c r="Q22" s="2">
        <v>124595</v>
      </c>
      <c r="R22" s="2">
        <v>773942</v>
      </c>
      <c r="S22" s="2">
        <v>4626</v>
      </c>
      <c r="T22" s="2">
        <v>0.20499999999999999</v>
      </c>
      <c r="U22" s="2"/>
      <c r="V22" s="2"/>
      <c r="W22" s="2">
        <f t="shared" si="3"/>
        <v>6.2116617841807455</v>
      </c>
      <c r="X22" s="2">
        <v>1</v>
      </c>
      <c r="Y22" s="2">
        <f t="shared" si="4"/>
        <v>4.7488154340061799</v>
      </c>
      <c r="Z22" s="2">
        <f t="shared" si="5"/>
        <v>97.350716397126675</v>
      </c>
    </row>
    <row r="23" spans="1:26" x14ac:dyDescent="0.25">
      <c r="A23">
        <v>8</v>
      </c>
      <c r="B23" s="2" t="s">
        <v>31</v>
      </c>
      <c r="C23" s="2">
        <v>158817</v>
      </c>
      <c r="D23" s="2">
        <v>932649</v>
      </c>
      <c r="E23" s="2">
        <v>0</v>
      </c>
      <c r="F23" s="2">
        <v>0.20499999999999999</v>
      </c>
      <c r="G23" s="2"/>
      <c r="H23" s="2"/>
      <c r="I23" s="2">
        <f t="shared" si="0"/>
        <v>5.8724758684523701</v>
      </c>
      <c r="J23" s="2">
        <v>1</v>
      </c>
      <c r="K23" s="2">
        <f t="shared" si="1"/>
        <v>4.489507801431837</v>
      </c>
      <c r="L23" s="2">
        <f t="shared" si="2"/>
        <v>92.034909929352651</v>
      </c>
      <c r="O23">
        <v>8</v>
      </c>
      <c r="P23" s="2" t="s">
        <v>65</v>
      </c>
      <c r="Q23" s="2">
        <v>114011</v>
      </c>
      <c r="R23" s="2">
        <v>717482</v>
      </c>
      <c r="S23" s="2"/>
      <c r="T23" s="2">
        <v>0.20499999999999999</v>
      </c>
      <c r="U23" s="2"/>
      <c r="V23" s="2"/>
      <c r="W23" s="2">
        <f t="shared" si="3"/>
        <v>6.2930945259667928</v>
      </c>
      <c r="X23" s="2">
        <v>1</v>
      </c>
      <c r="Y23" s="2">
        <f t="shared" si="4"/>
        <v>4.8110707651016131</v>
      </c>
      <c r="Z23" s="2">
        <f t="shared" si="5"/>
        <v>98.626950684583065</v>
      </c>
    </row>
    <row r="24" spans="1:26" x14ac:dyDescent="0.25">
      <c r="A24">
        <v>10</v>
      </c>
      <c r="B24" s="2" t="s">
        <v>32</v>
      </c>
      <c r="C24" s="2">
        <v>154916</v>
      </c>
      <c r="D24" s="2">
        <v>914464</v>
      </c>
      <c r="E24" s="2">
        <v>0</v>
      </c>
      <c r="F24" s="2">
        <v>0.20499999999999999</v>
      </c>
      <c r="G24" s="2"/>
      <c r="H24" s="2"/>
      <c r="I24" s="2">
        <f t="shared" si="0"/>
        <v>5.9029667690877634</v>
      </c>
      <c r="J24" s="2">
        <v>1</v>
      </c>
      <c r="K24" s="2">
        <f t="shared" si="1"/>
        <v>4.5128180949675949</v>
      </c>
      <c r="L24" s="2">
        <f t="shared" si="2"/>
        <v>92.512770946835687</v>
      </c>
      <c r="O24">
        <v>10</v>
      </c>
      <c r="P24" s="2" t="s">
        <v>66</v>
      </c>
      <c r="Q24" s="2">
        <v>125046</v>
      </c>
      <c r="R24" s="2">
        <v>788223</v>
      </c>
      <c r="S24" s="2"/>
      <c r="T24" s="2">
        <v>0.20499999999999999</v>
      </c>
      <c r="U24" s="2"/>
      <c r="V24" s="2"/>
      <c r="W24" s="2">
        <f t="shared" si="3"/>
        <v>6.3034643251283526</v>
      </c>
      <c r="X24" s="2">
        <v>1</v>
      </c>
      <c r="Y24" s="2">
        <f t="shared" si="4"/>
        <v>4.8189984765606253</v>
      </c>
      <c r="Z24" s="2">
        <f t="shared" si="5"/>
        <v>98.789468769492814</v>
      </c>
    </row>
    <row r="25" spans="1:26" x14ac:dyDescent="0.25">
      <c r="A25">
        <v>12</v>
      </c>
      <c r="B25" s="2" t="s">
        <v>33</v>
      </c>
      <c r="C25" s="2">
        <v>168506</v>
      </c>
      <c r="D25" s="2">
        <v>994189</v>
      </c>
      <c r="E25" s="2">
        <v>0</v>
      </c>
      <c r="F25" s="2">
        <v>0.20499999999999999</v>
      </c>
      <c r="G25" s="2"/>
      <c r="H25" s="2"/>
      <c r="I25" s="2">
        <f t="shared" ref="I25:I26" si="6" xml:space="preserve"> D25/C25</f>
        <v>5.9000213642244193</v>
      </c>
      <c r="J25" s="2">
        <v>1</v>
      </c>
      <c r="K25" s="2">
        <f t="shared" si="1"/>
        <v>4.5105663329495682</v>
      </c>
      <c r="L25" s="2">
        <f t="shared" ref="L25:L26" si="7" xml:space="preserve"> ((K25*F25)/J25)*100</f>
        <v>92.466609825466136</v>
      </c>
    </row>
    <row r="26" spans="1:26" x14ac:dyDescent="0.25">
      <c r="A26">
        <v>14</v>
      </c>
      <c r="B26" s="2" t="s">
        <v>34</v>
      </c>
      <c r="C26" s="2">
        <v>173791</v>
      </c>
      <c r="D26" s="2">
        <v>1026898</v>
      </c>
      <c r="E26" s="2">
        <v>0</v>
      </c>
      <c r="F26" s="2">
        <v>0.20499999999999999</v>
      </c>
      <c r="G26" s="2"/>
      <c r="H26" s="2"/>
      <c r="I26" s="2">
        <f t="shared" si="6"/>
        <v>5.9088100074227086</v>
      </c>
      <c r="J26" s="2">
        <v>1</v>
      </c>
      <c r="K26" s="2">
        <f t="shared" si="1"/>
        <v>4.5172852506746608</v>
      </c>
      <c r="L26" s="2">
        <f t="shared" si="7"/>
        <v>92.604347638830546</v>
      </c>
    </row>
    <row r="27" spans="1:26" x14ac:dyDescent="0.2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26" x14ac:dyDescent="0.25">
      <c r="G28" s="1"/>
      <c r="H28" s="1"/>
      <c r="I28" s="1"/>
    </row>
    <row r="29" spans="1:26" x14ac:dyDescent="0.25">
      <c r="B29" t="s">
        <v>14</v>
      </c>
      <c r="F29" t="s">
        <v>4</v>
      </c>
      <c r="P29" t="s">
        <v>14</v>
      </c>
      <c r="T29" t="s">
        <v>4</v>
      </c>
    </row>
    <row r="30" spans="1:26" x14ac:dyDescent="0.25">
      <c r="B30" t="s">
        <v>43</v>
      </c>
      <c r="P30" t="s">
        <v>72</v>
      </c>
    </row>
    <row r="32" spans="1:26" x14ac:dyDescent="0.25">
      <c r="B32" s="3" t="s">
        <v>92</v>
      </c>
      <c r="C32" s="3"/>
      <c r="D32" s="3"/>
      <c r="E32" s="3"/>
      <c r="F32" s="3"/>
      <c r="G32" s="3"/>
      <c r="H32" s="3"/>
      <c r="I32" s="3"/>
      <c r="J32" s="3"/>
      <c r="K32" s="3"/>
      <c r="P32" s="3" t="s">
        <v>92</v>
      </c>
      <c r="Q32" s="3"/>
      <c r="R32" s="3"/>
      <c r="S32" s="3"/>
      <c r="T32" s="3"/>
      <c r="U32" s="3"/>
      <c r="V32" s="3"/>
      <c r="W32" s="3"/>
      <c r="X32" s="3"/>
      <c r="Y32" s="3"/>
    </row>
    <row r="33" spans="1:26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5" spans="1:26" x14ac:dyDescent="0.25">
      <c r="A35" t="s">
        <v>12</v>
      </c>
      <c r="B35" t="s">
        <v>0</v>
      </c>
      <c r="C35" t="s">
        <v>1</v>
      </c>
      <c r="D35" t="s">
        <v>5</v>
      </c>
      <c r="E35" t="s">
        <v>6</v>
      </c>
      <c r="F35" t="s">
        <v>2</v>
      </c>
      <c r="I35" t="s">
        <v>13</v>
      </c>
      <c r="J35" t="s">
        <v>3</v>
      </c>
      <c r="K35" t="s">
        <v>15</v>
      </c>
      <c r="L35" t="s">
        <v>7</v>
      </c>
      <c r="O35" t="s">
        <v>12</v>
      </c>
      <c r="P35" t="s">
        <v>0</v>
      </c>
      <c r="Q35" t="s">
        <v>1</v>
      </c>
      <c r="R35" t="s">
        <v>5</v>
      </c>
      <c r="S35" t="s">
        <v>6</v>
      </c>
      <c r="T35" t="s">
        <v>2</v>
      </c>
      <c r="W35" t="s">
        <v>13</v>
      </c>
      <c r="X35" t="s">
        <v>3</v>
      </c>
      <c r="Y35" t="s">
        <v>15</v>
      </c>
      <c r="Z35" t="s">
        <v>7</v>
      </c>
    </row>
    <row r="37" spans="1:26" x14ac:dyDescent="0.25">
      <c r="A37">
        <v>0</v>
      </c>
      <c r="L37">
        <v>0</v>
      </c>
      <c r="O37">
        <v>0</v>
      </c>
      <c r="Z37">
        <v>0</v>
      </c>
    </row>
    <row r="38" spans="1:26" x14ac:dyDescent="0.25">
      <c r="A38">
        <v>2.5</v>
      </c>
      <c r="B38" s="2" t="s">
        <v>35</v>
      </c>
      <c r="C38" s="2">
        <v>143530</v>
      </c>
      <c r="D38" s="2">
        <v>207874</v>
      </c>
      <c r="E38" s="2">
        <v>306779</v>
      </c>
      <c r="F38" s="2">
        <v>0.20499999999999999</v>
      </c>
      <c r="G38" s="2"/>
      <c r="H38" s="2"/>
      <c r="I38" s="2">
        <f xml:space="preserve"> D38/C38</f>
        <v>1.4482965233749041</v>
      </c>
      <c r="J38" s="2">
        <v>1</v>
      </c>
      <c r="K38" s="2">
        <f xml:space="preserve"> (0.7645*I38)</f>
        <v>1.107222692120114</v>
      </c>
      <c r="L38" s="2">
        <f xml:space="preserve"> ((K38*F38)/J38)*100</f>
        <v>22.698065188462337</v>
      </c>
      <c r="O38">
        <v>2.5</v>
      </c>
      <c r="P38" s="2" t="s">
        <v>67</v>
      </c>
      <c r="Q38" s="2">
        <v>245515</v>
      </c>
      <c r="R38" s="2">
        <v>202922</v>
      </c>
      <c r="S38" s="2">
        <v>245515</v>
      </c>
      <c r="T38" s="2">
        <v>0.20499999999999999</v>
      </c>
      <c r="U38" s="2"/>
      <c r="V38" s="2"/>
      <c r="W38" s="2">
        <f xml:space="preserve"> R38/Q38</f>
        <v>0.82651569150561066</v>
      </c>
      <c r="X38" s="2">
        <v>1</v>
      </c>
      <c r="Y38" s="2">
        <f xml:space="preserve"> (0.7645*W38)</f>
        <v>0.63187124615603929</v>
      </c>
      <c r="Z38" s="2">
        <f xml:space="preserve"> ((Y38*T38)/X38)*100</f>
        <v>12.953360546198805</v>
      </c>
    </row>
    <row r="39" spans="1:26" x14ac:dyDescent="0.25">
      <c r="A39">
        <v>4.5</v>
      </c>
      <c r="B39" s="2" t="s">
        <v>36</v>
      </c>
      <c r="C39">
        <v>154484</v>
      </c>
      <c r="D39">
        <v>457771</v>
      </c>
      <c r="E39">
        <v>198999</v>
      </c>
      <c r="F39" s="2">
        <v>0.20499999999999999</v>
      </c>
      <c r="G39" s="2"/>
      <c r="H39" s="2"/>
      <c r="I39" s="2">
        <f t="shared" ref="I39:I44" si="8" xml:space="preserve"> D39/C39</f>
        <v>2.9632259651484945</v>
      </c>
      <c r="J39" s="2">
        <v>1</v>
      </c>
      <c r="K39" s="2">
        <f t="shared" ref="K39:K44" si="9" xml:space="preserve"> (0.7645*I39)</f>
        <v>2.2653862503560238</v>
      </c>
      <c r="L39" s="2">
        <f t="shared" ref="L39:L42" si="10" xml:space="preserve"> ((K39*F39)/J39)*100</f>
        <v>46.440418132298483</v>
      </c>
      <c r="O39">
        <v>4.5</v>
      </c>
      <c r="P39" s="2" t="s">
        <v>68</v>
      </c>
      <c r="Q39">
        <v>127885</v>
      </c>
      <c r="R39">
        <v>345484</v>
      </c>
      <c r="S39">
        <v>200854</v>
      </c>
      <c r="T39" s="2">
        <v>0.20499999999999999</v>
      </c>
      <c r="U39" s="2"/>
      <c r="V39" s="2"/>
      <c r="W39" s="2">
        <f t="shared" ref="W39:W42" si="11" xml:space="preserve"> R39/Q39</f>
        <v>2.7015208976815108</v>
      </c>
      <c r="X39" s="2">
        <v>1</v>
      </c>
      <c r="Y39" s="2">
        <f t="shared" ref="Y39:Y42" si="12" xml:space="preserve"> (0.7645*W39)</f>
        <v>2.0653127262775151</v>
      </c>
      <c r="Z39" s="2">
        <f t="shared" ref="Z39:Z42" si="13" xml:space="preserve"> ((Y39*T39)/X39)*100</f>
        <v>42.338910888689057</v>
      </c>
    </row>
    <row r="40" spans="1:26" x14ac:dyDescent="0.25">
      <c r="A40">
        <v>6.5</v>
      </c>
      <c r="B40" s="2" t="s">
        <v>37</v>
      </c>
      <c r="C40" s="2">
        <v>173488</v>
      </c>
      <c r="D40" s="2">
        <v>635217</v>
      </c>
      <c r="E40" s="2">
        <v>157333</v>
      </c>
      <c r="F40" s="2">
        <v>0.20499999999999999</v>
      </c>
      <c r="G40" s="2"/>
      <c r="H40" s="2"/>
      <c r="I40" s="2">
        <f t="shared" si="8"/>
        <v>3.661446324817855</v>
      </c>
      <c r="J40" s="2">
        <v>1</v>
      </c>
      <c r="K40" s="2">
        <f t="shared" si="9"/>
        <v>2.7991757153232499</v>
      </c>
      <c r="L40" s="2">
        <f t="shared" si="10"/>
        <v>57.383102164126619</v>
      </c>
      <c r="O40">
        <v>6.5</v>
      </c>
      <c r="P40" s="2" t="s">
        <v>69</v>
      </c>
      <c r="Q40" s="2">
        <v>145016</v>
      </c>
      <c r="R40" s="2">
        <v>476808</v>
      </c>
      <c r="S40" s="2">
        <v>181646</v>
      </c>
      <c r="T40" s="2">
        <v>0.20499999999999999</v>
      </c>
      <c r="U40" s="2"/>
      <c r="V40" s="2"/>
      <c r="W40" s="2">
        <f t="shared" si="11"/>
        <v>3.2879682241959509</v>
      </c>
      <c r="X40" s="2">
        <v>1</v>
      </c>
      <c r="Y40" s="2">
        <f t="shared" si="12"/>
        <v>2.5136517073978042</v>
      </c>
      <c r="Z40" s="2">
        <f t="shared" si="13"/>
        <v>51.529860001654981</v>
      </c>
    </row>
    <row r="41" spans="1:26" x14ac:dyDescent="0.25">
      <c r="A41">
        <v>8.5</v>
      </c>
      <c r="B41" s="2" t="s">
        <v>38</v>
      </c>
      <c r="C41" s="2">
        <v>147101</v>
      </c>
      <c r="D41" s="2">
        <v>595674</v>
      </c>
      <c r="E41" s="2">
        <v>104298</v>
      </c>
      <c r="F41" s="2">
        <v>0.20499999999999999</v>
      </c>
      <c r="G41" s="2"/>
      <c r="H41" s="2"/>
      <c r="I41" s="2">
        <f t="shared" si="8"/>
        <v>4.0494218258203549</v>
      </c>
      <c r="J41" s="2">
        <v>1</v>
      </c>
      <c r="K41" s="2">
        <f t="shared" si="9"/>
        <v>3.0957829858396613</v>
      </c>
      <c r="L41" s="2">
        <f t="shared" si="10"/>
        <v>63.463551209713053</v>
      </c>
      <c r="O41">
        <v>8.5</v>
      </c>
      <c r="P41" s="2" t="s">
        <v>70</v>
      </c>
      <c r="Q41" s="2">
        <v>120252</v>
      </c>
      <c r="R41" s="2">
        <v>435688</v>
      </c>
      <c r="S41" s="2">
        <v>127117</v>
      </c>
      <c r="T41" s="2">
        <v>0.20499999999999999</v>
      </c>
      <c r="U41" s="2"/>
      <c r="V41" s="2"/>
      <c r="W41" s="2">
        <f t="shared" si="11"/>
        <v>3.623124771313575</v>
      </c>
      <c r="X41" s="2">
        <v>1</v>
      </c>
      <c r="Y41" s="2">
        <f t="shared" si="12"/>
        <v>2.7698788876692277</v>
      </c>
      <c r="Z41" s="2">
        <f t="shared" si="13"/>
        <v>56.782517197219164</v>
      </c>
    </row>
    <row r="42" spans="1:26" x14ac:dyDescent="0.25">
      <c r="A42">
        <v>10.5</v>
      </c>
      <c r="B42" s="2" t="s">
        <v>39</v>
      </c>
      <c r="C42" s="2">
        <v>183996</v>
      </c>
      <c r="D42" s="2">
        <v>794211</v>
      </c>
      <c r="E42" s="2">
        <v>107480</v>
      </c>
      <c r="F42" s="2">
        <v>0.20499999999999999</v>
      </c>
      <c r="G42" s="2"/>
      <c r="H42" s="2"/>
      <c r="I42" s="2">
        <f t="shared" si="8"/>
        <v>4.3164579664775324</v>
      </c>
      <c r="J42" s="2">
        <v>1</v>
      </c>
      <c r="K42" s="2">
        <f t="shared" si="9"/>
        <v>3.2999321153720733</v>
      </c>
      <c r="L42" s="2">
        <f t="shared" si="10"/>
        <v>67.648608365127501</v>
      </c>
      <c r="O42">
        <v>10.5</v>
      </c>
      <c r="P42" s="2" t="s">
        <v>71</v>
      </c>
      <c r="Q42" s="2">
        <v>132491</v>
      </c>
      <c r="R42" s="2">
        <v>509838</v>
      </c>
      <c r="S42" s="2">
        <v>124831</v>
      </c>
      <c r="T42" s="2">
        <v>0.20499999999999999</v>
      </c>
      <c r="U42" s="2"/>
      <c r="V42" s="2"/>
      <c r="W42" s="2">
        <f t="shared" si="11"/>
        <v>3.8480953423251392</v>
      </c>
      <c r="X42" s="2">
        <v>1</v>
      </c>
      <c r="Y42" s="2">
        <f t="shared" si="12"/>
        <v>2.9418688892075688</v>
      </c>
      <c r="Z42" s="2">
        <f t="shared" si="13"/>
        <v>60.308312228755156</v>
      </c>
    </row>
    <row r="43" spans="1:26" x14ac:dyDescent="0.25">
      <c r="A43">
        <v>12.5</v>
      </c>
      <c r="B43" s="2" t="s">
        <v>40</v>
      </c>
      <c r="C43">
        <v>165856</v>
      </c>
      <c r="D43">
        <v>745242</v>
      </c>
      <c r="E43">
        <v>79819</v>
      </c>
      <c r="F43" s="2">
        <v>0.20499999999999999</v>
      </c>
      <c r="I43" s="2">
        <f t="shared" si="8"/>
        <v>4.4933074474242716</v>
      </c>
      <c r="J43" s="2">
        <v>1</v>
      </c>
      <c r="K43" s="2">
        <f t="shared" si="9"/>
        <v>3.4351335435558554</v>
      </c>
      <c r="L43" s="2">
        <f t="shared" ref="L43:L44" si="14" xml:space="preserve"> ((K43*F43)/J43)*100</f>
        <v>70.420237642895032</v>
      </c>
    </row>
    <row r="44" spans="1:26" x14ac:dyDescent="0.25">
      <c r="A44">
        <v>14.5</v>
      </c>
      <c r="B44" s="2" t="s">
        <v>41</v>
      </c>
      <c r="C44">
        <v>156143</v>
      </c>
      <c r="D44">
        <v>725203</v>
      </c>
      <c r="E44">
        <v>63914</v>
      </c>
      <c r="F44" s="2">
        <v>0.20499999999999999</v>
      </c>
      <c r="I44" s="2">
        <f t="shared" si="8"/>
        <v>4.6444797397257638</v>
      </c>
      <c r="J44" s="2">
        <v>1</v>
      </c>
      <c r="K44" s="2">
        <f t="shared" si="9"/>
        <v>3.5507047610203464</v>
      </c>
      <c r="L44" s="2">
        <f t="shared" si="14"/>
        <v>72.7894476009171</v>
      </c>
    </row>
    <row r="47" spans="1:26" x14ac:dyDescent="0.25">
      <c r="B47" t="s">
        <v>73</v>
      </c>
      <c r="P47" t="s">
        <v>73</v>
      </c>
    </row>
    <row r="48" spans="1:26" x14ac:dyDescent="0.25">
      <c r="B48" t="s">
        <v>14</v>
      </c>
      <c r="F48" t="s">
        <v>4</v>
      </c>
      <c r="P48" t="s">
        <v>14</v>
      </c>
      <c r="T48" t="s">
        <v>4</v>
      </c>
    </row>
    <row r="49" spans="1:26" x14ac:dyDescent="0.25">
      <c r="B49" t="s">
        <v>16</v>
      </c>
      <c r="P49" t="s">
        <v>74</v>
      </c>
    </row>
    <row r="51" spans="1:26" x14ac:dyDescent="0.25">
      <c r="B51" s="3" t="s">
        <v>92</v>
      </c>
      <c r="C51" s="3"/>
      <c r="D51" s="3"/>
      <c r="E51" s="3"/>
      <c r="F51" s="3"/>
      <c r="G51" s="3"/>
      <c r="H51" s="3"/>
      <c r="I51" s="3"/>
      <c r="J51" s="3"/>
      <c r="K51" s="3"/>
      <c r="P51" s="3" t="s">
        <v>92</v>
      </c>
      <c r="Q51" s="3"/>
      <c r="R51" s="3"/>
      <c r="S51" s="3"/>
      <c r="T51" s="3"/>
      <c r="U51" s="3"/>
      <c r="V51" s="3"/>
      <c r="W51" s="3"/>
      <c r="X51" s="3"/>
      <c r="Y51" s="3"/>
    </row>
    <row r="52" spans="1:26" x14ac:dyDescent="0.25">
      <c r="B52" s="3"/>
      <c r="C52" s="3"/>
      <c r="D52" s="3"/>
      <c r="E52" s="3"/>
      <c r="F52" s="3"/>
      <c r="G52" s="3"/>
      <c r="H52" s="3"/>
      <c r="I52" s="3"/>
      <c r="J52" s="3"/>
      <c r="K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4" spans="1:26" x14ac:dyDescent="0.25">
      <c r="A54" t="s">
        <v>12</v>
      </c>
      <c r="B54" t="s">
        <v>0</v>
      </c>
      <c r="C54" t="s">
        <v>1</v>
      </c>
      <c r="D54" t="s">
        <v>5</v>
      </c>
      <c r="E54" t="s">
        <v>6</v>
      </c>
      <c r="F54" t="s">
        <v>2</v>
      </c>
      <c r="I54" t="s">
        <v>13</v>
      </c>
      <c r="J54" t="s">
        <v>3</v>
      </c>
      <c r="K54" t="s">
        <v>15</v>
      </c>
      <c r="L54" t="s">
        <v>7</v>
      </c>
      <c r="O54" t="s">
        <v>12</v>
      </c>
      <c r="P54" t="s">
        <v>0</v>
      </c>
      <c r="Q54" t="s">
        <v>1</v>
      </c>
      <c r="R54" t="s">
        <v>5</v>
      </c>
      <c r="S54" t="s">
        <v>6</v>
      </c>
      <c r="T54" t="s">
        <v>2</v>
      </c>
      <c r="W54" t="s">
        <v>13</v>
      </c>
      <c r="X54" t="s">
        <v>3</v>
      </c>
      <c r="Y54" t="s">
        <v>15</v>
      </c>
      <c r="Z54" t="s">
        <v>7</v>
      </c>
    </row>
    <row r="56" spans="1:26" x14ac:dyDescent="0.25">
      <c r="A56">
        <v>0</v>
      </c>
      <c r="L56">
        <v>0</v>
      </c>
      <c r="O56">
        <v>0</v>
      </c>
      <c r="Z56">
        <v>0</v>
      </c>
    </row>
    <row r="57" spans="1:26" x14ac:dyDescent="0.25">
      <c r="A57">
        <v>2</v>
      </c>
      <c r="B57" s="2" t="s">
        <v>17</v>
      </c>
      <c r="C57" s="2">
        <v>157541</v>
      </c>
      <c r="D57" s="2">
        <v>604703</v>
      </c>
      <c r="E57" s="2">
        <v>205031</v>
      </c>
      <c r="F57" s="2">
        <v>0.20499999999999999</v>
      </c>
      <c r="G57" s="2"/>
      <c r="H57" s="2"/>
      <c r="I57" s="2">
        <f xml:space="preserve"> D57/C57</f>
        <v>3.8383849283678533</v>
      </c>
      <c r="J57" s="2">
        <v>1</v>
      </c>
      <c r="K57" s="2">
        <f xml:space="preserve"> (0.7645*I57)</f>
        <v>2.9344452777372236</v>
      </c>
      <c r="L57" s="2">
        <f xml:space="preserve"> ((K57*F57)/J57)*100</f>
        <v>60.156128193613078</v>
      </c>
      <c r="O57">
        <v>2</v>
      </c>
      <c r="P57" s="2" t="s">
        <v>22</v>
      </c>
      <c r="Q57" s="2">
        <v>169030</v>
      </c>
      <c r="R57" s="2">
        <v>163174</v>
      </c>
      <c r="S57" s="2">
        <v>397031</v>
      </c>
      <c r="T57" s="2">
        <v>0.20499999999999999</v>
      </c>
      <c r="U57" s="2"/>
      <c r="V57" s="2"/>
      <c r="W57" s="2">
        <f xml:space="preserve"> R57/Q57</f>
        <v>0.96535526237945923</v>
      </c>
      <c r="X57" s="2">
        <v>1</v>
      </c>
      <c r="Y57" s="2">
        <f xml:space="preserve"> (0.7645*W57)</f>
        <v>0.73801409808909657</v>
      </c>
      <c r="Z57" s="2">
        <f xml:space="preserve"> ((Y57*T57)/X57)*100</f>
        <v>15.129289010826479</v>
      </c>
    </row>
    <row r="58" spans="1:26" x14ac:dyDescent="0.25">
      <c r="A58">
        <v>4</v>
      </c>
      <c r="B58" s="2" t="s">
        <v>18</v>
      </c>
      <c r="C58">
        <v>139866</v>
      </c>
      <c r="D58">
        <v>926120</v>
      </c>
      <c r="E58">
        <v>8388</v>
      </c>
      <c r="F58" s="2">
        <v>0.20499999999999999</v>
      </c>
      <c r="G58" s="2"/>
      <c r="H58" s="2"/>
      <c r="I58" s="2">
        <f t="shared" ref="I58:I61" si="15" xml:space="preserve"> D58/C58</f>
        <v>6.6214805599645379</v>
      </c>
      <c r="J58" s="2">
        <v>1</v>
      </c>
      <c r="K58" s="2">
        <f t="shared" ref="K58:K61" si="16" xml:space="preserve"> (0.7645*I58)</f>
        <v>5.0621218880928893</v>
      </c>
      <c r="L58" s="2">
        <v>100</v>
      </c>
      <c r="O58">
        <v>4</v>
      </c>
      <c r="P58" s="2" t="s">
        <v>23</v>
      </c>
      <c r="Q58">
        <v>155000</v>
      </c>
      <c r="R58">
        <v>371738</v>
      </c>
      <c r="S58">
        <v>237408</v>
      </c>
      <c r="T58" s="2">
        <v>0.20499999999999999</v>
      </c>
      <c r="U58" s="2"/>
      <c r="V58" s="2"/>
      <c r="W58" s="2">
        <f t="shared" ref="W58:W61" si="17" xml:space="preserve"> R58/Q58</f>
        <v>2.3983096774193546</v>
      </c>
      <c r="X58" s="2">
        <v>1</v>
      </c>
      <c r="Y58" s="2">
        <f t="shared" ref="Y58:Y61" si="18" xml:space="preserve"> (0.7645*W58)</f>
        <v>1.8335077483870965</v>
      </c>
      <c r="Z58" s="2">
        <f t="shared" ref="Z58:Z61" si="19" xml:space="preserve"> ((Y58*T58)/X58)*100</f>
        <v>37.586908841935475</v>
      </c>
    </row>
    <row r="59" spans="1:26" x14ac:dyDescent="0.25">
      <c r="A59">
        <v>6</v>
      </c>
      <c r="B59" s="2" t="s">
        <v>19</v>
      </c>
      <c r="C59" s="2">
        <v>137014</v>
      </c>
      <c r="D59" s="2">
        <v>918561</v>
      </c>
      <c r="E59" s="2">
        <v>0</v>
      </c>
      <c r="F59" s="2">
        <v>0.20499999999999999</v>
      </c>
      <c r="G59" s="2"/>
      <c r="H59" s="2"/>
      <c r="I59" s="2">
        <f t="shared" si="15"/>
        <v>6.7041397229480202</v>
      </c>
      <c r="J59" s="2">
        <v>1</v>
      </c>
      <c r="K59" s="2">
        <f t="shared" si="16"/>
        <v>5.1253148181937611</v>
      </c>
      <c r="L59" s="2">
        <v>100</v>
      </c>
      <c r="O59">
        <v>6</v>
      </c>
      <c r="P59" s="2" t="s">
        <v>24</v>
      </c>
      <c r="Q59" s="2">
        <v>163377</v>
      </c>
      <c r="R59" s="2">
        <v>545555</v>
      </c>
      <c r="S59" s="2">
        <v>169843</v>
      </c>
      <c r="T59" s="2">
        <v>0.20499999999999999</v>
      </c>
      <c r="U59" s="2"/>
      <c r="V59" s="2"/>
      <c r="W59" s="2">
        <f t="shared" si="17"/>
        <v>3.339239917491446</v>
      </c>
      <c r="X59" s="2">
        <v>1</v>
      </c>
      <c r="Y59" s="2">
        <f t="shared" si="18"/>
        <v>2.5528489169222102</v>
      </c>
      <c r="Z59" s="2">
        <f t="shared" si="19"/>
        <v>52.333402796905304</v>
      </c>
    </row>
    <row r="60" spans="1:26" x14ac:dyDescent="0.25">
      <c r="A60">
        <v>8</v>
      </c>
      <c r="B60" s="2" t="s">
        <v>20</v>
      </c>
      <c r="C60" s="2">
        <v>139209</v>
      </c>
      <c r="D60" s="2">
        <v>935346</v>
      </c>
      <c r="E60" s="2">
        <v>0</v>
      </c>
      <c r="F60" s="2">
        <v>0.20499999999999999</v>
      </c>
      <c r="G60" s="2"/>
      <c r="H60" s="2"/>
      <c r="I60" s="2">
        <f t="shared" si="15"/>
        <v>6.7190052367303839</v>
      </c>
      <c r="J60" s="2">
        <v>1</v>
      </c>
      <c r="K60" s="2">
        <f t="shared" si="16"/>
        <v>5.1366795034803783</v>
      </c>
      <c r="L60" s="2">
        <v>100</v>
      </c>
      <c r="O60">
        <v>8</v>
      </c>
      <c r="P60" s="2" t="s">
        <v>25</v>
      </c>
      <c r="Q60" s="2">
        <v>182984</v>
      </c>
      <c r="R60" s="2">
        <v>700983</v>
      </c>
      <c r="S60" s="2">
        <v>142192</v>
      </c>
      <c r="T60" s="2">
        <v>0.20499999999999999</v>
      </c>
      <c r="U60" s="2"/>
      <c r="V60" s="2"/>
      <c r="W60" s="2">
        <f t="shared" si="17"/>
        <v>3.8308431338259084</v>
      </c>
      <c r="X60" s="2">
        <v>1</v>
      </c>
      <c r="Y60" s="2">
        <f t="shared" si="18"/>
        <v>2.9286795758099067</v>
      </c>
      <c r="Z60" s="2">
        <f t="shared" si="19"/>
        <v>60.03793130410309</v>
      </c>
    </row>
    <row r="61" spans="1:26" x14ac:dyDescent="0.25">
      <c r="A61">
        <v>10</v>
      </c>
      <c r="B61" s="2" t="s">
        <v>21</v>
      </c>
      <c r="C61" s="2">
        <v>148239</v>
      </c>
      <c r="D61" s="2">
        <v>997311</v>
      </c>
      <c r="E61" s="2">
        <v>0</v>
      </c>
      <c r="F61" s="2">
        <v>0.20499999999999999</v>
      </c>
      <c r="G61" s="2"/>
      <c r="H61" s="2"/>
      <c r="I61" s="2">
        <f t="shared" si="15"/>
        <v>6.727723473579827</v>
      </c>
      <c r="J61" s="2">
        <v>1</v>
      </c>
      <c r="K61" s="2">
        <f t="shared" si="16"/>
        <v>5.1433445955517776</v>
      </c>
      <c r="L61" s="2">
        <v>100</v>
      </c>
      <c r="O61">
        <v>10</v>
      </c>
      <c r="P61" s="2" t="s">
        <v>26</v>
      </c>
      <c r="Q61" s="2">
        <v>164987</v>
      </c>
      <c r="R61" s="2">
        <v>685465</v>
      </c>
      <c r="S61" s="2">
        <v>99902</v>
      </c>
      <c r="T61" s="2">
        <v>0.20499999999999999</v>
      </c>
      <c r="U61" s="2"/>
      <c r="V61" s="2"/>
      <c r="W61" s="2">
        <f t="shared" si="17"/>
        <v>4.1546606702346249</v>
      </c>
      <c r="X61" s="2">
        <v>1</v>
      </c>
      <c r="Y61" s="2">
        <f t="shared" si="18"/>
        <v>3.1762380823943706</v>
      </c>
      <c r="Z61" s="2">
        <f t="shared" si="19"/>
        <v>65.112880689084591</v>
      </c>
    </row>
    <row r="86" spans="1:20" ht="28.5" x14ac:dyDescent="0.45">
      <c r="A86" s="4" t="s">
        <v>90</v>
      </c>
    </row>
    <row r="89" spans="1:20" x14ac:dyDescent="0.25">
      <c r="A89" t="s">
        <v>27</v>
      </c>
    </row>
    <row r="90" spans="1:20" x14ac:dyDescent="0.25">
      <c r="A90" t="s">
        <v>44</v>
      </c>
    </row>
    <row r="94" spans="1:20" x14ac:dyDescent="0.25">
      <c r="B94" t="s">
        <v>14</v>
      </c>
      <c r="F94" t="s">
        <v>4</v>
      </c>
      <c r="P94" t="s">
        <v>14</v>
      </c>
      <c r="T94" t="s">
        <v>4</v>
      </c>
    </row>
    <row r="95" spans="1:20" x14ac:dyDescent="0.25">
      <c r="B95" t="s">
        <v>45</v>
      </c>
      <c r="P95" t="s">
        <v>76</v>
      </c>
    </row>
    <row r="97" spans="1:26" x14ac:dyDescent="0.25">
      <c r="B97" s="3" t="s">
        <v>93</v>
      </c>
      <c r="C97" s="3"/>
      <c r="D97" s="3"/>
      <c r="E97" s="3"/>
      <c r="F97" s="3"/>
      <c r="G97" s="3"/>
      <c r="H97" s="3"/>
      <c r="I97" s="3"/>
      <c r="J97" s="3"/>
      <c r="K97" s="3"/>
      <c r="P97" s="3" t="s">
        <v>93</v>
      </c>
      <c r="Q97" s="3"/>
      <c r="R97" s="3"/>
      <c r="S97" s="3"/>
      <c r="T97" s="3"/>
      <c r="U97" s="3"/>
      <c r="V97" s="3"/>
      <c r="W97" s="3"/>
      <c r="X97" s="3"/>
      <c r="Y97" s="3"/>
    </row>
    <row r="98" spans="1:26" x14ac:dyDescent="0.25">
      <c r="B98" s="3"/>
      <c r="C98" s="3"/>
      <c r="D98" s="3"/>
      <c r="E98" s="3"/>
      <c r="F98" s="3"/>
      <c r="G98" s="3"/>
      <c r="H98" s="3"/>
      <c r="I98" s="3"/>
      <c r="J98" s="3"/>
      <c r="K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100" spans="1:26" x14ac:dyDescent="0.25">
      <c r="A100" t="s">
        <v>12</v>
      </c>
      <c r="B100" t="s">
        <v>0</v>
      </c>
      <c r="C100" t="s">
        <v>1</v>
      </c>
      <c r="D100" t="s">
        <v>5</v>
      </c>
      <c r="E100" t="s">
        <v>6</v>
      </c>
      <c r="F100" t="s">
        <v>2</v>
      </c>
      <c r="I100" t="s">
        <v>13</v>
      </c>
      <c r="J100" t="s">
        <v>3</v>
      </c>
      <c r="K100" t="s">
        <v>15</v>
      </c>
      <c r="L100" t="s">
        <v>7</v>
      </c>
      <c r="O100" t="s">
        <v>12</v>
      </c>
      <c r="P100" t="s">
        <v>0</v>
      </c>
      <c r="Q100" t="s">
        <v>1</v>
      </c>
      <c r="R100" t="s">
        <v>5</v>
      </c>
      <c r="S100" t="s">
        <v>6</v>
      </c>
      <c r="T100" t="s">
        <v>2</v>
      </c>
      <c r="W100" t="s">
        <v>13</v>
      </c>
      <c r="X100" t="s">
        <v>3</v>
      </c>
      <c r="Y100" t="s">
        <v>15</v>
      </c>
      <c r="Z100" t="s">
        <v>7</v>
      </c>
    </row>
    <row r="102" spans="1:26" x14ac:dyDescent="0.25">
      <c r="A102">
        <v>0</v>
      </c>
      <c r="L102">
        <v>0</v>
      </c>
      <c r="O102">
        <v>0</v>
      </c>
      <c r="Z102">
        <v>0</v>
      </c>
    </row>
    <row r="103" spans="1:26" x14ac:dyDescent="0.25">
      <c r="A103">
        <v>2</v>
      </c>
      <c r="B103" s="2" t="s">
        <v>47</v>
      </c>
      <c r="C103" s="2">
        <v>141031</v>
      </c>
      <c r="D103" s="2">
        <v>267231</v>
      </c>
      <c r="E103" s="2">
        <v>357355</v>
      </c>
      <c r="F103" s="2">
        <v>0.20499999999999999</v>
      </c>
      <c r="G103" s="2"/>
      <c r="H103" s="2"/>
      <c r="I103" s="2">
        <f xml:space="preserve"> D103/C103</f>
        <v>1.894838723401238</v>
      </c>
      <c r="J103" s="2">
        <v>1</v>
      </c>
      <c r="K103" s="2">
        <f xml:space="preserve"> (0.7759*I103)</f>
        <v>1.4702053654870206</v>
      </c>
      <c r="L103" s="2">
        <f xml:space="preserve"> ((K103*F103)/J103)*100</f>
        <v>30.139209992483924</v>
      </c>
      <c r="O103">
        <v>2</v>
      </c>
      <c r="P103" s="2" t="s">
        <v>77</v>
      </c>
      <c r="Q103" s="2">
        <v>147130</v>
      </c>
      <c r="R103" s="2">
        <v>260649</v>
      </c>
      <c r="S103" s="2">
        <v>353236</v>
      </c>
      <c r="T103" s="2">
        <v>0.20499999999999999</v>
      </c>
      <c r="U103" s="2"/>
      <c r="V103" s="2"/>
      <c r="W103" s="2">
        <f xml:space="preserve"> R103/Q103</f>
        <v>1.7715557670087678</v>
      </c>
      <c r="X103" s="2">
        <v>1</v>
      </c>
      <c r="Y103" s="2">
        <f xml:space="preserve"> (0.7759*W103)</f>
        <v>1.3745501196221031</v>
      </c>
      <c r="Z103" s="2">
        <f xml:space="preserve"> ((Y103*T103)/X103)*100</f>
        <v>28.178277452253109</v>
      </c>
    </row>
    <row r="104" spans="1:26" x14ac:dyDescent="0.25">
      <c r="A104">
        <v>4</v>
      </c>
      <c r="B104" s="2" t="s">
        <v>48</v>
      </c>
      <c r="C104">
        <v>159579</v>
      </c>
      <c r="D104">
        <v>642507</v>
      </c>
      <c r="E104">
        <v>224398</v>
      </c>
      <c r="F104" s="2">
        <v>0.20499999999999999</v>
      </c>
      <c r="G104" s="2"/>
      <c r="H104" s="2"/>
      <c r="I104" s="2">
        <f t="shared" ref="I104:I109" si="20" xml:space="preserve"> D104/C104</f>
        <v>4.0262628541349423</v>
      </c>
      <c r="J104" s="2">
        <v>1</v>
      </c>
      <c r="K104" s="2">
        <f t="shared" ref="K104:K108" si="21" xml:space="preserve"> (0.7759*I104)</f>
        <v>3.1239773485233018</v>
      </c>
      <c r="L104" s="2">
        <f t="shared" ref="L104:L105" si="22" xml:space="preserve"> ((K104*F104)/J104)*100</f>
        <v>64.041535644727688</v>
      </c>
      <c r="O104">
        <v>4</v>
      </c>
      <c r="P104" s="2" t="s">
        <v>78</v>
      </c>
      <c r="Q104">
        <v>150102</v>
      </c>
      <c r="R104">
        <v>591754</v>
      </c>
      <c r="S104">
        <v>195435</v>
      </c>
      <c r="T104" s="2">
        <v>0.20499999999999999</v>
      </c>
      <c r="U104" s="2"/>
      <c r="V104" s="2"/>
      <c r="W104" s="2">
        <f t="shared" ref="W104:W108" si="23" xml:space="preserve"> R104/Q104</f>
        <v>3.9423458714740645</v>
      </c>
      <c r="X104" s="2">
        <v>1</v>
      </c>
      <c r="Y104" s="2">
        <f t="shared" ref="Y104:Y108" si="24" xml:space="preserve"> (0.7759*W104)</f>
        <v>3.0588661616767268</v>
      </c>
      <c r="Z104" s="2">
        <f t="shared" ref="Z104:Z105" si="25" xml:space="preserve"> ((Y104*T104)/X104)*100</f>
        <v>62.706756314372889</v>
      </c>
    </row>
    <row r="105" spans="1:26" x14ac:dyDescent="0.25">
      <c r="A105">
        <v>6</v>
      </c>
      <c r="B105" s="2" t="s">
        <v>49</v>
      </c>
      <c r="C105" s="2">
        <v>149199</v>
      </c>
      <c r="D105" s="2">
        <v>854579</v>
      </c>
      <c r="E105" s="2">
        <v>86680</v>
      </c>
      <c r="F105" s="2">
        <v>0.20499999999999999</v>
      </c>
      <c r="G105" s="2"/>
      <c r="H105" s="2"/>
      <c r="I105" s="2">
        <f t="shared" si="20"/>
        <v>5.7277796768074856</v>
      </c>
      <c r="J105" s="2">
        <v>1</v>
      </c>
      <c r="K105" s="2">
        <f t="shared" si="21"/>
        <v>4.4441842512349279</v>
      </c>
      <c r="L105" s="2">
        <f t="shared" si="22"/>
        <v>91.105777150316015</v>
      </c>
      <c r="O105">
        <v>6</v>
      </c>
      <c r="P105" s="2" t="s">
        <v>79</v>
      </c>
      <c r="Q105" s="2">
        <v>150295</v>
      </c>
      <c r="R105" s="2">
        <v>849944</v>
      </c>
      <c r="S105" s="2">
        <v>69425</v>
      </c>
      <c r="T105" s="2">
        <v>0.20499999999999999</v>
      </c>
      <c r="U105" s="2"/>
      <c r="V105" s="2"/>
      <c r="W105" s="2">
        <f t="shared" si="23"/>
        <v>5.6551714960577533</v>
      </c>
      <c r="X105" s="2">
        <v>1</v>
      </c>
      <c r="Y105" s="2">
        <f t="shared" si="24"/>
        <v>4.3878475637912109</v>
      </c>
      <c r="Z105" s="2">
        <f t="shared" si="25"/>
        <v>89.950875057719813</v>
      </c>
    </row>
    <row r="106" spans="1:26" x14ac:dyDescent="0.25">
      <c r="A106">
        <v>8</v>
      </c>
      <c r="B106" s="2" t="s">
        <v>50</v>
      </c>
      <c r="C106" s="2">
        <v>142817</v>
      </c>
      <c r="D106" s="2">
        <v>956414</v>
      </c>
      <c r="E106" s="2">
        <v>21508</v>
      </c>
      <c r="F106" s="2">
        <v>0.20499999999999999</v>
      </c>
      <c r="G106" s="2"/>
      <c r="H106" s="2"/>
      <c r="I106" s="2">
        <f t="shared" si="20"/>
        <v>6.6967797951224295</v>
      </c>
      <c r="J106" s="2">
        <v>1</v>
      </c>
      <c r="K106" s="2">
        <f t="shared" si="21"/>
        <v>5.1960314430354932</v>
      </c>
      <c r="L106" s="2">
        <v>100</v>
      </c>
      <c r="O106">
        <v>8</v>
      </c>
      <c r="P106" s="2" t="s">
        <v>80</v>
      </c>
      <c r="Q106" s="2">
        <v>134516</v>
      </c>
      <c r="R106" s="2">
        <v>902597</v>
      </c>
      <c r="S106" s="2">
        <v>0</v>
      </c>
      <c r="T106" s="2">
        <v>0.20499999999999999</v>
      </c>
      <c r="U106" s="2"/>
      <c r="V106" s="2"/>
      <c r="W106" s="2">
        <f t="shared" si="23"/>
        <v>6.7099601534389963</v>
      </c>
      <c r="X106" s="2">
        <v>1</v>
      </c>
      <c r="Y106" s="2">
        <f t="shared" si="24"/>
        <v>5.2062580830533172</v>
      </c>
      <c r="Z106" s="2">
        <v>100</v>
      </c>
    </row>
    <row r="107" spans="1:26" x14ac:dyDescent="0.25">
      <c r="A107">
        <v>10</v>
      </c>
      <c r="B107" s="2" t="s">
        <v>51</v>
      </c>
      <c r="C107" s="2">
        <v>136756</v>
      </c>
      <c r="D107" s="2">
        <v>966933</v>
      </c>
      <c r="E107" s="2">
        <v>0</v>
      </c>
      <c r="F107" s="2">
        <v>0.20499999999999999</v>
      </c>
      <c r="G107" s="2"/>
      <c r="H107" s="2"/>
      <c r="I107" s="2">
        <f t="shared" si="20"/>
        <v>7.0704978209365583</v>
      </c>
      <c r="J107" s="2">
        <v>1</v>
      </c>
      <c r="K107" s="2">
        <f t="shared" si="21"/>
        <v>5.485999259264676</v>
      </c>
      <c r="L107" s="2">
        <v>100</v>
      </c>
      <c r="O107">
        <v>10</v>
      </c>
      <c r="P107" s="2" t="s">
        <v>81</v>
      </c>
      <c r="Q107" s="2">
        <v>141849</v>
      </c>
      <c r="R107" s="2">
        <v>974502</v>
      </c>
      <c r="S107" s="2">
        <v>0</v>
      </c>
      <c r="T107" s="2">
        <v>0.20499999999999999</v>
      </c>
      <c r="U107" s="2"/>
      <c r="V107" s="2"/>
      <c r="W107" s="2">
        <f t="shared" si="23"/>
        <v>6.8699955586574459</v>
      </c>
      <c r="X107" s="2">
        <v>1</v>
      </c>
      <c r="Y107" s="2">
        <f t="shared" si="24"/>
        <v>5.3304295539623121</v>
      </c>
      <c r="Z107" s="2">
        <v>100</v>
      </c>
    </row>
    <row r="108" spans="1:26" x14ac:dyDescent="0.25">
      <c r="A108">
        <v>12</v>
      </c>
      <c r="B108" s="2" t="s">
        <v>52</v>
      </c>
      <c r="C108" s="2">
        <v>143248</v>
      </c>
      <c r="D108" s="2">
        <v>1017810</v>
      </c>
      <c r="E108" s="2">
        <v>0</v>
      </c>
      <c r="F108" s="2">
        <v>0.20499999999999999</v>
      </c>
      <c r="G108" s="2"/>
      <c r="H108" s="2"/>
      <c r="I108" s="2">
        <f t="shared" si="20"/>
        <v>7.1052300904724675</v>
      </c>
      <c r="J108" s="2">
        <v>1</v>
      </c>
      <c r="K108" s="2">
        <f t="shared" si="21"/>
        <v>5.5129480271975879</v>
      </c>
      <c r="L108" s="2">
        <v>100</v>
      </c>
      <c r="O108">
        <v>14</v>
      </c>
      <c r="P108" s="2" t="s">
        <v>82</v>
      </c>
      <c r="Q108" s="2">
        <v>151365</v>
      </c>
      <c r="R108" s="2">
        <v>1036735</v>
      </c>
      <c r="S108" s="2"/>
      <c r="T108" s="2">
        <v>0.20499999999999999</v>
      </c>
      <c r="U108" s="2"/>
      <c r="V108" s="2"/>
      <c r="W108" s="2">
        <f t="shared" si="23"/>
        <v>6.8492385954480888</v>
      </c>
      <c r="X108" s="2">
        <v>1</v>
      </c>
      <c r="Y108" s="2">
        <f t="shared" si="24"/>
        <v>5.3143242262081722</v>
      </c>
      <c r="Z108" s="2">
        <v>100</v>
      </c>
    </row>
    <row r="109" spans="1:26" x14ac:dyDescent="0.25">
      <c r="A109">
        <v>14</v>
      </c>
      <c r="B109" s="2" t="s">
        <v>53</v>
      </c>
      <c r="C109" s="2">
        <v>149795</v>
      </c>
      <c r="D109" s="2">
        <v>1061340</v>
      </c>
      <c r="E109" s="2">
        <v>0</v>
      </c>
      <c r="F109" s="2">
        <v>0.20499999999999999</v>
      </c>
      <c r="G109" s="2"/>
      <c r="H109" s="2"/>
      <c r="I109" s="2">
        <f t="shared" si="20"/>
        <v>7.0852832204012151</v>
      </c>
      <c r="J109" s="2">
        <v>1</v>
      </c>
      <c r="K109" s="2">
        <f xml:space="preserve"> (0.7759*I109)</f>
        <v>5.4974712507093031</v>
      </c>
      <c r="L109" s="2">
        <v>100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x14ac:dyDescent="0.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x14ac:dyDescent="0.25">
      <c r="G111" s="1"/>
      <c r="H111" s="1"/>
      <c r="I111" s="1"/>
      <c r="U111" s="1"/>
      <c r="V111" s="1"/>
      <c r="W111" s="1"/>
    </row>
    <row r="112" spans="1:26" x14ac:dyDescent="0.25">
      <c r="B112" t="s">
        <v>14</v>
      </c>
      <c r="F112" t="s">
        <v>4</v>
      </c>
      <c r="P112" t="s">
        <v>14</v>
      </c>
      <c r="T112" t="s">
        <v>4</v>
      </c>
    </row>
    <row r="113" spans="1:26" x14ac:dyDescent="0.25">
      <c r="B113" t="s">
        <v>46</v>
      </c>
      <c r="P113" t="s">
        <v>83</v>
      </c>
    </row>
    <row r="115" spans="1:26" x14ac:dyDescent="0.25">
      <c r="B115" s="3" t="s">
        <v>93</v>
      </c>
      <c r="C115" s="3"/>
      <c r="D115" s="3"/>
      <c r="E115" s="3"/>
      <c r="F115" s="3"/>
      <c r="G115" s="3"/>
      <c r="H115" s="3"/>
      <c r="I115" s="3"/>
      <c r="J115" s="3"/>
      <c r="K115" s="3"/>
      <c r="P115" s="3" t="s">
        <v>93</v>
      </c>
      <c r="Q115" s="3"/>
      <c r="R115" s="3"/>
      <c r="S115" s="3"/>
      <c r="T115" s="3"/>
      <c r="U115" s="3"/>
      <c r="V115" s="3"/>
      <c r="W115" s="3"/>
      <c r="X115" s="3"/>
      <c r="Y115" s="3"/>
    </row>
    <row r="116" spans="1:26" x14ac:dyDescent="0.25">
      <c r="B116" s="3"/>
      <c r="C116" s="3"/>
      <c r="D116" s="3"/>
      <c r="E116" s="3"/>
      <c r="F116" s="3"/>
      <c r="G116" s="3"/>
      <c r="H116" s="3"/>
      <c r="I116" s="3"/>
      <c r="J116" s="3"/>
      <c r="K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8" spans="1:26" x14ac:dyDescent="0.25">
      <c r="A118" t="s">
        <v>12</v>
      </c>
      <c r="B118" t="s">
        <v>0</v>
      </c>
      <c r="C118" t="s">
        <v>1</v>
      </c>
      <c r="D118" t="s">
        <v>5</v>
      </c>
      <c r="E118" t="s">
        <v>6</v>
      </c>
      <c r="F118" t="s">
        <v>2</v>
      </c>
      <c r="I118" t="s">
        <v>13</v>
      </c>
      <c r="J118" t="s">
        <v>3</v>
      </c>
      <c r="K118" t="s">
        <v>15</v>
      </c>
      <c r="L118" t="s">
        <v>7</v>
      </c>
      <c r="O118" t="s">
        <v>12</v>
      </c>
      <c r="P118" t="s">
        <v>0</v>
      </c>
      <c r="Q118" t="s">
        <v>1</v>
      </c>
      <c r="R118" t="s">
        <v>5</v>
      </c>
      <c r="S118" t="s">
        <v>6</v>
      </c>
      <c r="T118" t="s">
        <v>2</v>
      </c>
      <c r="W118" t="s">
        <v>13</v>
      </c>
      <c r="X118" t="s">
        <v>3</v>
      </c>
      <c r="Y118" t="s">
        <v>15</v>
      </c>
      <c r="Z118" t="s">
        <v>7</v>
      </c>
    </row>
    <row r="120" spans="1:26" x14ac:dyDescent="0.25">
      <c r="A120">
        <v>0</v>
      </c>
      <c r="L120">
        <v>0</v>
      </c>
      <c r="O120">
        <v>0</v>
      </c>
      <c r="Z120">
        <v>0</v>
      </c>
    </row>
    <row r="121" spans="1:26" x14ac:dyDescent="0.25">
      <c r="A121">
        <v>2.5</v>
      </c>
      <c r="B121" s="2" t="s">
        <v>54</v>
      </c>
      <c r="C121" s="2">
        <v>149846</v>
      </c>
      <c r="D121" s="2">
        <v>59815</v>
      </c>
      <c r="E121" s="2">
        <v>501845</v>
      </c>
      <c r="F121" s="2">
        <v>0.20499999999999999</v>
      </c>
      <c r="G121" s="2"/>
      <c r="H121" s="2"/>
      <c r="I121" s="2">
        <f xml:space="preserve"> D121/C121</f>
        <v>0.39917648786087051</v>
      </c>
      <c r="J121" s="2">
        <v>1</v>
      </c>
      <c r="K121" s="2">
        <f xml:space="preserve"> (0.7759*I121)</f>
        <v>0.30972103693124942</v>
      </c>
      <c r="L121" s="2">
        <f xml:space="preserve"> ((K121*F121)/J121)*100</f>
        <v>6.3492812570906123</v>
      </c>
      <c r="O121">
        <v>2.5</v>
      </c>
      <c r="P121" s="2" t="s">
        <v>84</v>
      </c>
      <c r="Q121" s="2">
        <v>144369</v>
      </c>
      <c r="R121" s="2">
        <v>109600</v>
      </c>
      <c r="S121" s="2">
        <v>426755</v>
      </c>
      <c r="T121" s="2">
        <v>0.20499999999999999</v>
      </c>
      <c r="U121" s="2"/>
      <c r="V121" s="2"/>
      <c r="W121" s="2">
        <f xml:space="preserve"> R121/Q121</f>
        <v>0.75916574887960708</v>
      </c>
      <c r="X121" s="2">
        <v>1</v>
      </c>
      <c r="Y121" s="2">
        <f xml:space="preserve"> (0.7759*W121)</f>
        <v>0.58903670455568713</v>
      </c>
      <c r="Z121" s="2">
        <f xml:space="preserve"> ((Y121*T121)/X121)*100</f>
        <v>12.075252443391586</v>
      </c>
    </row>
    <row r="122" spans="1:26" x14ac:dyDescent="0.25">
      <c r="A122">
        <v>4.5</v>
      </c>
      <c r="B122" s="2" t="s">
        <v>55</v>
      </c>
      <c r="C122">
        <v>148176</v>
      </c>
      <c r="D122">
        <v>103318</v>
      </c>
      <c r="E122">
        <v>465315</v>
      </c>
      <c r="F122" s="2">
        <v>0.20499999999999999</v>
      </c>
      <c r="G122" s="2"/>
      <c r="H122" s="2"/>
      <c r="I122" s="2">
        <f t="shared" ref="I122:I127" si="26" xml:space="preserve"> D122/C122</f>
        <v>0.69726541410214882</v>
      </c>
      <c r="J122" s="2">
        <v>1</v>
      </c>
      <c r="K122" s="2">
        <f t="shared" ref="K122:K127" si="27" xml:space="preserve"> (0.7759*I122)</f>
        <v>0.54100823480185734</v>
      </c>
      <c r="L122" s="2">
        <f t="shared" ref="L122:L127" si="28" xml:space="preserve"> ((K122*F122)/J122)*100</f>
        <v>11.090668813438075</v>
      </c>
      <c r="O122">
        <v>4.5</v>
      </c>
      <c r="P122" s="2" t="s">
        <v>85</v>
      </c>
      <c r="Q122">
        <v>136878</v>
      </c>
      <c r="R122">
        <v>213531</v>
      </c>
      <c r="S122">
        <v>340958</v>
      </c>
      <c r="T122" s="2">
        <v>0.20499999999999999</v>
      </c>
      <c r="U122" s="2"/>
      <c r="V122" s="2"/>
      <c r="W122" s="2">
        <f t="shared" ref="W122:W126" si="29" xml:space="preserve"> R122/Q122</f>
        <v>1.5600096436242494</v>
      </c>
      <c r="X122" s="2">
        <v>1</v>
      </c>
      <c r="Y122" s="2">
        <f t="shared" ref="Y122:Y126" si="30" xml:space="preserve"> (0.7759*W122)</f>
        <v>1.2104114824880552</v>
      </c>
      <c r="Z122" s="2">
        <f t="shared" ref="Z122:Z126" si="31" xml:space="preserve"> ((Y122*T122)/X122)*100</f>
        <v>24.813435391005129</v>
      </c>
    </row>
    <row r="123" spans="1:26" x14ac:dyDescent="0.25">
      <c r="A123">
        <v>6.5</v>
      </c>
      <c r="B123" s="2" t="s">
        <v>56</v>
      </c>
      <c r="C123" s="2">
        <v>153794</v>
      </c>
      <c r="D123" s="2">
        <v>141118</v>
      </c>
      <c r="E123" s="2">
        <v>457268</v>
      </c>
      <c r="F123" s="2">
        <v>0.20499999999999999</v>
      </c>
      <c r="G123" s="2"/>
      <c r="H123" s="2"/>
      <c r="I123" s="2">
        <f t="shared" si="26"/>
        <v>0.91757805896198807</v>
      </c>
      <c r="J123" s="2">
        <v>1</v>
      </c>
      <c r="K123" s="2">
        <f t="shared" si="27"/>
        <v>0.71194881594860659</v>
      </c>
      <c r="L123" s="2">
        <f t="shared" si="28"/>
        <v>14.594950726946434</v>
      </c>
      <c r="O123">
        <v>6.5</v>
      </c>
      <c r="P123" s="2" t="s">
        <v>86</v>
      </c>
      <c r="Q123" s="2">
        <v>142412</v>
      </c>
      <c r="R123" s="2">
        <v>329233</v>
      </c>
      <c r="S123" s="2">
        <v>295720</v>
      </c>
      <c r="T123" s="2">
        <v>0.20499999999999999</v>
      </c>
      <c r="U123" s="2"/>
      <c r="V123" s="2"/>
      <c r="W123" s="2">
        <f t="shared" si="29"/>
        <v>2.3118346768530742</v>
      </c>
      <c r="X123" s="2">
        <v>1</v>
      </c>
      <c r="Y123" s="2">
        <f t="shared" si="30"/>
        <v>1.7937525257703004</v>
      </c>
      <c r="Z123" s="2">
        <f t="shared" si="31"/>
        <v>36.77192677829116</v>
      </c>
    </row>
    <row r="124" spans="1:26" x14ac:dyDescent="0.25">
      <c r="A124">
        <v>8.5</v>
      </c>
      <c r="B124" s="2" t="s">
        <v>57</v>
      </c>
      <c r="C124" s="2">
        <v>158759</v>
      </c>
      <c r="D124" s="2">
        <v>173277</v>
      </c>
      <c r="E124" s="2">
        <v>448549</v>
      </c>
      <c r="F124" s="2">
        <v>0.20499999999999999</v>
      </c>
      <c r="G124" s="2"/>
      <c r="H124" s="2"/>
      <c r="I124" s="2">
        <f t="shared" si="26"/>
        <v>1.0914467841193256</v>
      </c>
      <c r="J124" s="2">
        <v>1</v>
      </c>
      <c r="K124" s="2">
        <f t="shared" si="27"/>
        <v>0.84685355979818477</v>
      </c>
      <c r="L124" s="2">
        <f t="shared" si="28"/>
        <v>17.360497975862788</v>
      </c>
      <c r="O124">
        <v>8.5</v>
      </c>
      <c r="P124" s="2" t="s">
        <v>87</v>
      </c>
      <c r="Q124" s="2">
        <v>131511</v>
      </c>
      <c r="R124" s="2">
        <v>381109</v>
      </c>
      <c r="S124" s="2">
        <v>231293</v>
      </c>
      <c r="T124" s="2">
        <v>0.20499999999999999</v>
      </c>
      <c r="U124" s="2"/>
      <c r="V124" s="2"/>
      <c r="W124" s="2">
        <f t="shared" si="29"/>
        <v>2.8979248884123763</v>
      </c>
      <c r="X124" s="2">
        <v>1</v>
      </c>
      <c r="Y124" s="2">
        <f t="shared" si="30"/>
        <v>2.248499920919163</v>
      </c>
      <c r="Z124" s="2">
        <f t="shared" si="31"/>
        <v>46.094248378842842</v>
      </c>
    </row>
    <row r="125" spans="1:26" x14ac:dyDescent="0.25">
      <c r="A125">
        <v>10.5</v>
      </c>
      <c r="B125" s="2" t="s">
        <v>58</v>
      </c>
      <c r="C125" s="2">
        <v>138936</v>
      </c>
      <c r="D125" s="2">
        <v>171983</v>
      </c>
      <c r="E125" s="2">
        <v>379443</v>
      </c>
      <c r="F125" s="2">
        <v>0.20499999999999999</v>
      </c>
      <c r="G125" s="2"/>
      <c r="H125" s="2"/>
      <c r="I125" s="2">
        <f t="shared" si="26"/>
        <v>1.2378577186618298</v>
      </c>
      <c r="J125" s="2">
        <v>1</v>
      </c>
      <c r="K125" s="2">
        <f t="shared" si="27"/>
        <v>0.9604538039097138</v>
      </c>
      <c r="L125" s="2">
        <f t="shared" si="28"/>
        <v>19.689302980149133</v>
      </c>
      <c r="O125">
        <v>10.5</v>
      </c>
      <c r="P125" s="2" t="s">
        <v>88</v>
      </c>
      <c r="Q125" s="2">
        <v>134737</v>
      </c>
      <c r="R125" s="2">
        <v>451077</v>
      </c>
      <c r="S125" s="2">
        <v>203599</v>
      </c>
      <c r="T125" s="2">
        <v>0.20499999999999999</v>
      </c>
      <c r="U125" s="2"/>
      <c r="V125" s="2"/>
      <c r="W125" s="2">
        <f t="shared" si="29"/>
        <v>3.3478331861329851</v>
      </c>
      <c r="X125" s="2">
        <v>1</v>
      </c>
      <c r="Y125" s="2">
        <f t="shared" si="30"/>
        <v>2.5975837691205834</v>
      </c>
      <c r="Z125" s="2">
        <f t="shared" si="31"/>
        <v>53.25046726697196</v>
      </c>
    </row>
    <row r="126" spans="1:26" x14ac:dyDescent="0.25">
      <c r="A126">
        <v>12.5</v>
      </c>
      <c r="B126" s="2" t="s">
        <v>59</v>
      </c>
      <c r="C126">
        <v>157374</v>
      </c>
      <c r="D126">
        <v>213077</v>
      </c>
      <c r="E126">
        <v>412934</v>
      </c>
      <c r="F126" s="2">
        <v>0.20499999999999999</v>
      </c>
      <c r="I126" s="2">
        <f t="shared" si="26"/>
        <v>1.3539530036727796</v>
      </c>
      <c r="J126" s="2">
        <v>1</v>
      </c>
      <c r="K126" s="2">
        <f t="shared" si="27"/>
        <v>1.0505321355497097</v>
      </c>
      <c r="L126" s="2">
        <f t="shared" si="28"/>
        <v>21.535908778769048</v>
      </c>
      <c r="O126">
        <v>14.5</v>
      </c>
      <c r="P126" s="2" t="s">
        <v>89</v>
      </c>
      <c r="Q126">
        <v>145710</v>
      </c>
      <c r="R126">
        <v>587590</v>
      </c>
      <c r="S126">
        <v>167507</v>
      </c>
      <c r="T126" s="2">
        <v>0.20499999999999999</v>
      </c>
      <c r="W126" s="2">
        <f t="shared" si="29"/>
        <v>4.0325989980097452</v>
      </c>
      <c r="X126" s="2">
        <v>1</v>
      </c>
      <c r="Y126" s="2">
        <f t="shared" si="30"/>
        <v>3.1288935625557612</v>
      </c>
      <c r="Z126" s="2">
        <f t="shared" si="31"/>
        <v>64.142318032393092</v>
      </c>
    </row>
    <row r="127" spans="1:26" x14ac:dyDescent="0.25">
      <c r="A127">
        <v>14.5</v>
      </c>
      <c r="B127" s="2" t="s">
        <v>60</v>
      </c>
      <c r="C127">
        <v>157182</v>
      </c>
      <c r="D127">
        <v>227712</v>
      </c>
      <c r="E127">
        <v>401730</v>
      </c>
      <c r="F127" s="2">
        <v>0.20499999999999999</v>
      </c>
      <c r="I127" s="2">
        <f t="shared" si="26"/>
        <v>1.4487155017750124</v>
      </c>
      <c r="J127" s="2">
        <v>1</v>
      </c>
      <c r="K127" s="2">
        <f t="shared" si="27"/>
        <v>1.1240583578272321</v>
      </c>
      <c r="L127" s="2">
        <f t="shared" si="28"/>
        <v>23.043196335458255</v>
      </c>
      <c r="P127" s="2"/>
      <c r="T127" s="2"/>
      <c r="W127" s="2"/>
      <c r="X127" s="2"/>
      <c r="Y127" s="2"/>
      <c r="Z127" s="2"/>
    </row>
    <row r="132" spans="1:12" x14ac:dyDescent="0.25">
      <c r="B132" t="s">
        <v>73</v>
      </c>
    </row>
    <row r="133" spans="1:12" x14ac:dyDescent="0.25">
      <c r="B133" t="s">
        <v>14</v>
      </c>
      <c r="F133" t="s">
        <v>4</v>
      </c>
    </row>
    <row r="134" spans="1:12" x14ac:dyDescent="0.25">
      <c r="B134" t="s">
        <v>75</v>
      </c>
    </row>
    <row r="136" spans="1:12" x14ac:dyDescent="0.25">
      <c r="B136" s="3" t="s">
        <v>93</v>
      </c>
      <c r="C136" s="3"/>
      <c r="D136" s="3"/>
      <c r="E136" s="3"/>
      <c r="F136" s="3"/>
      <c r="G136" s="3"/>
      <c r="H136" s="3"/>
      <c r="I136" s="3"/>
      <c r="J136" s="3"/>
      <c r="K136" s="3"/>
    </row>
    <row r="137" spans="1:12" x14ac:dyDescent="0.25">
      <c r="B137" s="3"/>
      <c r="C137" s="3"/>
      <c r="D137" s="3"/>
      <c r="E137" s="3"/>
      <c r="F137" s="3"/>
      <c r="G137" s="3"/>
      <c r="H137" s="3"/>
      <c r="I137" s="3"/>
      <c r="J137" s="3"/>
      <c r="K137" s="3"/>
    </row>
    <row r="139" spans="1:12" x14ac:dyDescent="0.25">
      <c r="A139" t="s">
        <v>12</v>
      </c>
      <c r="B139" t="s">
        <v>0</v>
      </c>
      <c r="C139" t="s">
        <v>1</v>
      </c>
      <c r="D139" t="s">
        <v>5</v>
      </c>
      <c r="E139" t="s">
        <v>6</v>
      </c>
      <c r="F139" t="s">
        <v>2</v>
      </c>
      <c r="I139" t="s">
        <v>13</v>
      </c>
      <c r="J139" t="s">
        <v>3</v>
      </c>
      <c r="K139" t="s">
        <v>15</v>
      </c>
      <c r="L139" t="s">
        <v>7</v>
      </c>
    </row>
    <row r="141" spans="1:12" x14ac:dyDescent="0.25">
      <c r="A141">
        <v>0</v>
      </c>
      <c r="L141">
        <v>0</v>
      </c>
    </row>
    <row r="142" spans="1:12" x14ac:dyDescent="0.25">
      <c r="A142">
        <v>5</v>
      </c>
      <c r="B142" s="2" t="s">
        <v>8</v>
      </c>
      <c r="C142" s="2">
        <v>149935</v>
      </c>
      <c r="D142" s="2">
        <v>103959</v>
      </c>
      <c r="E142" s="2">
        <v>442663</v>
      </c>
      <c r="F142" s="2">
        <v>0.20499999999999999</v>
      </c>
      <c r="G142" s="2"/>
      <c r="H142" s="2"/>
      <c r="I142" s="2">
        <f xml:space="preserve"> D142/C142</f>
        <v>0.69336045619768572</v>
      </c>
      <c r="J142" s="2">
        <v>1</v>
      </c>
      <c r="K142" s="2">
        <f xml:space="preserve"> (0.7759*I142)</f>
        <v>0.53797837796378434</v>
      </c>
      <c r="L142" s="2">
        <f xml:space="preserve"> ((K142*F142)/J142)*100</f>
        <v>11.028556748257579</v>
      </c>
    </row>
    <row r="143" spans="1:12" x14ac:dyDescent="0.25">
      <c r="A143">
        <v>10</v>
      </c>
      <c r="B143" s="2" t="s">
        <v>9</v>
      </c>
      <c r="C143" s="2">
        <v>175646</v>
      </c>
      <c r="D143" s="2">
        <v>188482</v>
      </c>
      <c r="E143" s="2">
        <v>468711</v>
      </c>
      <c r="F143" s="2">
        <v>0.20499999999999999</v>
      </c>
      <c r="G143" s="2"/>
      <c r="H143" s="2"/>
      <c r="I143" s="2">
        <f t="shared" ref="I143:I145" si="32" xml:space="preserve"> D143/C143</f>
        <v>1.0730788062352687</v>
      </c>
      <c r="J143" s="2">
        <v>1</v>
      </c>
      <c r="K143" s="2">
        <f t="shared" ref="K143:K145" si="33" xml:space="preserve"> (0.7759*I143)</f>
        <v>0.83260184575794505</v>
      </c>
      <c r="L143" s="2">
        <f t="shared" ref="L143:L145" si="34" xml:space="preserve"> ((K143*F143)/J143)*100</f>
        <v>17.068337838037873</v>
      </c>
    </row>
    <row r="144" spans="1:12" x14ac:dyDescent="0.25">
      <c r="A144">
        <v>15</v>
      </c>
      <c r="B144" s="2" t="s">
        <v>10</v>
      </c>
      <c r="C144" s="2">
        <v>159942</v>
      </c>
      <c r="D144" s="2">
        <v>210901</v>
      </c>
      <c r="E144" s="2">
        <v>409075</v>
      </c>
      <c r="F144" s="2">
        <v>0.20499999999999999</v>
      </c>
      <c r="G144" s="2"/>
      <c r="H144" s="2"/>
      <c r="I144" s="2">
        <f t="shared" si="32"/>
        <v>1.3186092458516212</v>
      </c>
      <c r="J144" s="2">
        <v>1</v>
      </c>
      <c r="K144" s="2">
        <f t="shared" si="33"/>
        <v>1.023108913856273</v>
      </c>
      <c r="L144" s="2">
        <f t="shared" si="34"/>
        <v>20.973732734053595</v>
      </c>
    </row>
    <row r="145" spans="1:12" x14ac:dyDescent="0.25">
      <c r="A145">
        <v>20</v>
      </c>
      <c r="B145" s="2" t="s">
        <v>11</v>
      </c>
      <c r="C145" s="2">
        <v>165528</v>
      </c>
      <c r="D145" s="2">
        <v>238680</v>
      </c>
      <c r="E145" s="2">
        <v>396299</v>
      </c>
      <c r="F145" s="2">
        <v>0.20499999999999999</v>
      </c>
      <c r="G145" s="2"/>
      <c r="H145" s="2"/>
      <c r="I145" s="2">
        <f t="shared" si="32"/>
        <v>1.4419312744671597</v>
      </c>
      <c r="J145" s="2">
        <v>1</v>
      </c>
      <c r="K145" s="2">
        <f t="shared" si="33"/>
        <v>1.1187944758590693</v>
      </c>
      <c r="L145" s="2">
        <f t="shared" si="34"/>
        <v>22.935286755110919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</dc:creator>
  <cp:lastModifiedBy>Sambiagio, C.</cp:lastModifiedBy>
  <dcterms:created xsi:type="dcterms:W3CDTF">2018-07-23T15:44:39Z</dcterms:created>
  <dcterms:modified xsi:type="dcterms:W3CDTF">2020-06-11T09:27:34Z</dcterms:modified>
</cp:coreProperties>
</file>