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25"/>
  <workbookPr defaultThemeVersion="166925"/>
  <mc:AlternateContent xmlns:mc="http://schemas.openxmlformats.org/markup-compatibility/2006">
    <mc:Choice Requires="x15">
      <x15ac:absPath xmlns:x15ac="http://schemas.microsoft.com/office/spreadsheetml/2010/11/ac" url="C:\Users\Gebruiker\Desktop\Master Thesis Project\Thesis Main Document\"/>
    </mc:Choice>
  </mc:AlternateContent>
  <xr:revisionPtr revIDLastSave="0" documentId="13_ncr:40009_{DB3DFEEC-343A-46BE-8F8F-AD245DCFBEF4}" xr6:coauthVersionLast="34" xr6:coauthVersionMax="34" xr10:uidLastSave="{00000000-0000-0000-0000-000000000000}"/>
  <bookViews>
    <workbookView xWindow="0" yWindow="0" windowWidth="11136" windowHeight="5076"/>
  </bookViews>
  <sheets>
    <sheet name="20180713111107-SurveyExport" sheetId="1" r:id="rId1"/>
  </sheets>
  <calcPr calcId="0"/>
</workbook>
</file>

<file path=xl/calcChain.xml><?xml version="1.0" encoding="utf-8"?>
<calcChain xmlns="http://schemas.openxmlformats.org/spreadsheetml/2006/main">
  <c r="K25" i="1" l="1"/>
  <c r="K24" i="1"/>
  <c r="K23" i="1"/>
  <c r="K22" i="1"/>
  <c r="K21" i="1"/>
  <c r="J25" i="1"/>
  <c r="J24" i="1"/>
  <c r="J23" i="1"/>
  <c r="J22" i="1"/>
  <c r="J21" i="1"/>
  <c r="J20" i="1"/>
  <c r="K20" i="1"/>
  <c r="K19" i="1"/>
  <c r="J19" i="1"/>
  <c r="K18" i="1"/>
  <c r="J18" i="1"/>
  <c r="K17" i="1"/>
  <c r="J17" i="1"/>
  <c r="B39" i="1"/>
  <c r="C39" i="1" s="1"/>
  <c r="B38" i="1"/>
  <c r="C38" i="1" s="1"/>
  <c r="F32" i="1"/>
  <c r="F31" i="1"/>
  <c r="F30" i="1"/>
  <c r="F29" i="1"/>
  <c r="F24" i="1"/>
  <c r="F25" i="1"/>
  <c r="F26" i="1"/>
  <c r="F23" i="1"/>
  <c r="F18" i="1"/>
  <c r="F19" i="1"/>
  <c r="F20" i="1"/>
  <c r="F17" i="1"/>
  <c r="C34" i="1" l="1"/>
  <c r="C35" i="1"/>
  <c r="C36" i="1"/>
  <c r="C37" i="1"/>
  <c r="C33" i="1"/>
  <c r="C29" i="1"/>
  <c r="C30" i="1"/>
  <c r="C28" i="1"/>
  <c r="B24" i="1"/>
  <c r="C24" i="1" s="1"/>
  <c r="B25" i="1"/>
  <c r="C25" i="1" s="1"/>
  <c r="B23" i="1"/>
  <c r="C23" i="1" s="1"/>
  <c r="B18" i="1"/>
  <c r="B19" i="1"/>
  <c r="B20" i="1"/>
  <c r="B17" i="1"/>
  <c r="C17" i="1" s="1"/>
  <c r="B34" i="1"/>
  <c r="B35" i="1"/>
  <c r="B36" i="1"/>
  <c r="B37" i="1"/>
  <c r="B33" i="1"/>
  <c r="C18" i="1"/>
  <c r="C19" i="1"/>
  <c r="C20" i="1"/>
  <c r="M3" i="1" l="1"/>
  <c r="M4" i="1"/>
  <c r="M5" i="1"/>
  <c r="M6" i="1"/>
  <c r="M7" i="1"/>
  <c r="M8" i="1"/>
  <c r="M9" i="1"/>
  <c r="M10" i="1"/>
  <c r="M11" i="1"/>
  <c r="M2" i="1"/>
  <c r="G3" i="1"/>
  <c r="G4" i="1"/>
  <c r="G5" i="1"/>
  <c r="G6" i="1"/>
  <c r="G7" i="1"/>
  <c r="G8" i="1"/>
  <c r="G9" i="1"/>
  <c r="G10" i="1"/>
  <c r="G11" i="1"/>
  <c r="G2" i="1"/>
</calcChain>
</file>

<file path=xl/sharedStrings.xml><?xml version="1.0" encoding="utf-8"?>
<sst xmlns="http://schemas.openxmlformats.org/spreadsheetml/2006/main" count="277" uniqueCount="86">
  <si>
    <t>Have you ever searched for open education data?</t>
  </si>
  <si>
    <t>Other - Write In (Required):Which portals providing open education data have you ever accessed? (multiple answers possible)</t>
  </si>
  <si>
    <t>Other - Write In (Required):Which services created using open education data have you ever used? (multiple answers possible) studiekeuze123.nl scholenopdekaart.nl</t>
  </si>
  <si>
    <t>The Hackathon â€˜Hack de Valse Startâ€™ organized by the Ministry of Education, Culture and Science in March 2018:Which open data events organized by the government have you ever participated in? (multiple answers possible)Â  hackdevalsestart.nl Â  onderwijsdata.wordpress.com/blog/</t>
  </si>
  <si>
    <t>The data exploration event â€˜Onderwijsdata Onder de Loepâ€™ organized by the Ministry of Education, Culture and Science in November 2016:Which open data events organized by the government have you ever participated in? (multiple answers possible)Â  hackdevalsestart.nl Â  onderwijsdata.wordpress.com/blog/</t>
  </si>
  <si>
    <t>Other(s), namely:Which open data events organized by the government have you ever participated in? (multiple answers possible)Â  hackdevalsestart.nl Â  onderwijsdata.wordpress.com/blog/</t>
  </si>
  <si>
    <t>None of those:Which open data events organized by the government have you ever participated in? (multiple answers possible)Â  hackdevalsestart.nl Â  onderwijsdata.wordpress.com/blog/</t>
  </si>
  <si>
    <t>Attributes 			Policy A 			Policy B 		The mode of information presentation 			publish the data in original form (as similar as possible to the source) 			publish the data in the form of static or interactive figures  		Number of engaging hackathon events 			one engaging hackathon every two-years 			one engaging hackathon per year 		Number of free data skill training events 			one citizen data skill training events per year 			one citizen data skill training events per year 		Risk of your personal data exposed in public 			one incident of personal data leakage per year 			one incident per quarter (3 months) 		If you could only choose between the two policies, which policy option would you recommend to Ministry of Education, Culture and Science?</t>
  </si>
  <si>
    <t>Attributes 			Policy A 			Policy B 		The mode of information presentation 			publish the data as a service (e.g. an application such as studiekeuze123.nl or scholenopdekaart.nl) 			publish the data in the form of static or interactive figures  		Number of engaging hackathon events 			one engaging hackathon per year 			two engaging hackathons per year 		Number of free data skill training events 			two citizen data skill training events per year 			three citizen data skill training events per year 		Risk of your personal data exposed in public 			one incident of personal data leakage per year 			one incident of personal data leakage per year 		If you could only choose between the two policies, which policy option would you recommend to Ministry of Education, Culture and Science</t>
  </si>
  <si>
    <t>Attributes 			Policy A 			Policy B 		The mode of information presentation 			publish the data in the form of static or interactive figures  			publish the data in original form (as similar as possible to the source) 		Number of engaging hackathon events 			two engaging hackathons per year 			one engaging hackathon per year 		Number of free data skill training events 			three citizen data skill training events per year 			three citizen data skill training events per year 		Risk of your personal data exposed in public 			one incident of personal data leakage per year 			one incident per month 		If you could only choose between the two policies, which policy option would you recommend to Ministry of Education, Culture and Science?</t>
  </si>
  <si>
    <t>Attributes 			Policy A 			Policy B 		The mode of information presentation 			publish the data in the form of static or interactive figures  			publish the data as a service (e.g. an application such as studiekeuze123.nl or scholenopdekaart.nl) 		Number of engaging hackathon events 			one engaging hackathon per year 			one engaging hackathon every two-years 		Number of free data skill training events 			one citizen data skill training events per year 			three citizen data skill training events per year 		Risk of your personal data exposed in public 			one incident per quarter (3 months) 			one incident per quarter (3 months) 		If you could only choose between the two policies, which policy option would you recommend to Ministry of Education, Culture and Science?</t>
  </si>
  <si>
    <t>Attributes 			Policy A 			Policy B 		The mode of information presentation 			publish the data in original form (as similar as possible to the source) 			publish the data as a service (e.g. an application such as studiekeuze123.nl or scholenopdekaart.nl) 		Number of engaging hackathon events 			two engaging hackathons per year 			one engaging hackathon per year 		Number of free data skill training events 			two citizen data skill training events per year 			two citizen data skill training events per year 		Risk of your personal data exposed in public 			one incident per quarter (3 months) 			one incident of personal data leakage per year 		If you could only choose between the two policies, which policy option would you recommend to Ministry of Education, Culture and Science?</t>
  </si>
  <si>
    <t>Attributes 			Policy A 			Policy B 		The mode of information presentation 			publish the data as a service (e.g. an application such as studiekeuze123.nl or scholenopdekaart.nl) 			publish the data as a service (e.g. an application such as studiekeuze123.nl or scholenopdekaart.nl) 		Number of engaging hackathon events 			one engaging hackathon every two-years 			two engaging hackathons per year 		Number of free data skill training events 			three citizen data skill training events per year 			one citizen data skill training events per year 		Risk of your personal data exposed in public 			one incident per quarter (3 months) 			one incident per month 		If you could only choose between the two policies, which policy option would you recommend to Ministry of Education, Culture and Science?</t>
  </si>
  <si>
    <t>Attributes 			Policy A 			Policy B 		The mode of information presentation 			publish the data as a service (e.g. an application such as studiekeuze123.nl or scholenopdekaart.nl) 			publish the data in the form of static or interactive figures  		Number of engaging hackathon events 			two engaging hackathons per year 			one engaging hackathon every two-years 		Number of free data skill training events 			one citizen data skill training events per year 			two citizen data skill training events per year 		Risk of your personal data exposed in public 			one incident per month 			one incident per month 		If you could only choose between the two policies, which policy option would you recommend to Ministry of Education, Culture and Science?</t>
  </si>
  <si>
    <t>Attributes 			Policy A 			Policy B 		The mode of information presentation 			publish the data in the form of static or interactive figures  			publish the data in original form (as similar as possible to the source) 		Number of engaging hackathon events 			one engaging hackathon every two-years 			one engaging hackathon every two-years 		Number of free data skill training events 			two citizen data skill training events per year 			one citizen data skill training events per year 		Risk of your personal data exposed in public 			one incident per month 			one incident of personal data leakage per year 		If you could only choose between the two policies, which policy option would you recommend to Ministry of Education, Culture and Science?</t>
  </si>
  <si>
    <t>Attributes 			Policy A 			Policy B 		The mode of information presentation 			publish the data in original form (as similar as possible to the source) 			publish the data in original form (as similar as possible to the source) 		Number of engaging hackathon events 			one engaging hackathon per year 			two engaging hackathons per year 		Number of free data skill training events 			three citizen data skill training events per year 			two citizen data skill training events per year 		Risk of your personal data exposed in public 			one incident per month 			one incident per quarter (3 months) 		If you could only choose between the two policies, which policy option would you recommend to Ministry of Education, Culture and Science?</t>
  </si>
  <si>
    <t>What is the most important attribute when you make your choices?</t>
  </si>
  <si>
    <t>What is the least important attribute when you make your choices?</t>
  </si>
  <si>
    <t>I was frequently convinced of my choiceÂ </t>
  </si>
  <si>
    <t>I think the choice situations are realistic</t>
  </si>
  <si>
    <t>This experiment provides relevant information for the Government to make decisions between different open education data policies</t>
  </si>
  <si>
    <t>Sentiment - Feedback to improve the questionnaire?</t>
  </si>
  <si>
    <t>To which gender do you belong?</t>
  </si>
  <si>
    <t>Other,:To which gender do you belong?</t>
  </si>
  <si>
    <t>What is your age category?</t>
  </si>
  <si>
    <t>What is the highest type of higher education that you attend(ed)?</t>
  </si>
  <si>
    <t>HBO (hoger beroepsonderwijs), Majoring in:What is the highest type of higher education that you attend(ed)?</t>
  </si>
  <si>
    <t>WO (wetenschappelijk onderwijs), Majoring in:What is the highest type of higher education that you attend(ed)?</t>
  </si>
  <si>
    <t>Other,:What is the highest type of higher education that you attend(ed)?</t>
  </si>
  <si>
    <t>Yes</t>
  </si>
  <si>
    <t>https://data.overheid.nl</t>
  </si>
  <si>
    <t>studiekeuze123.nl</t>
  </si>
  <si>
    <t>scholenopdekaart.nl</t>
  </si>
  <si>
    <t>None of those</t>
  </si>
  <si>
    <t>Policy A</t>
  </si>
  <si>
    <t>Policy B</t>
  </si>
  <si>
    <t>Mode of information presentations</t>
  </si>
  <si>
    <t>Number of free citizen data skill training events</t>
  </si>
  <si>
    <t>Agree</t>
  </si>
  <si>
    <t>Neutral</t>
  </si>
  <si>
    <t>Male</t>
  </si>
  <si>
    <t>24 - 30</t>
  </si>
  <si>
    <t>WO (wetenschappelijk onderwijs), Majoring in</t>
  </si>
  <si>
    <t>Technology</t>
  </si>
  <si>
    <t>No</t>
  </si>
  <si>
    <t>Risk of your personal data exposed to the public</t>
  </si>
  <si>
    <t>Number of free engaging hackathon events</t>
  </si>
  <si>
    <t>Female</t>
  </si>
  <si>
    <t>18 - 24</t>
  </si>
  <si>
    <t>Cosem</t>
  </si>
  <si>
    <t>Disagree</t>
  </si>
  <si>
    <t>Systems engineering</t>
  </si>
  <si>
    <t>Complex Systems Engineering &amp; Management</t>
  </si>
  <si>
    <t>EUROSTAT, CBS, PLB</t>
  </si>
  <si>
    <t>Strongly Agree</t>
  </si>
  <si>
    <t>Complex system engineering</t>
  </si>
  <si>
    <t>Energy</t>
  </si>
  <si>
    <t>engineering</t>
  </si>
  <si>
    <t>Strongly Disagree</t>
  </si>
  <si>
    <t>N.d.</t>
  </si>
  <si>
    <t>OCW Portal</t>
  </si>
  <si>
    <t>DUO Portal</t>
  </si>
  <si>
    <t>Education Inspection Agency Portal</t>
  </si>
  <si>
    <t>VSNU Portal</t>
  </si>
  <si>
    <t>Other portals</t>
  </si>
  <si>
    <t>None of the portal</t>
  </si>
  <si>
    <t>Privacy Indicator</t>
  </si>
  <si>
    <t>Number of portals visited</t>
  </si>
  <si>
    <t>Number of services used</t>
  </si>
  <si>
    <t>Count</t>
  </si>
  <si>
    <t>Percentage</t>
  </si>
  <si>
    <t>Number of events attended</t>
  </si>
  <si>
    <t>Privacy concern (Likert scale)</t>
  </si>
  <si>
    <t>Total respondent</t>
  </si>
  <si>
    <t>Most important attribute</t>
  </si>
  <si>
    <t>Least important attribute</t>
  </si>
  <si>
    <t>Label</t>
  </si>
  <si>
    <t>Choice 1</t>
  </si>
  <si>
    <t>Choice 2</t>
  </si>
  <si>
    <t>Choice 3</t>
  </si>
  <si>
    <t>Choice 4</t>
  </si>
  <si>
    <t>Choice 5</t>
  </si>
  <si>
    <t>Choice 6</t>
  </si>
  <si>
    <t>Choice 7</t>
  </si>
  <si>
    <t>Choice 8</t>
  </si>
  <si>
    <t>Choice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</si>
</sst>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rgb="FF000000"/>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tint="0.79998168889431442"/>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
    <xf numFmtId="0" fontId="0" fillId="0" borderId="0" xfId="0"/>
    <xf numFmtId="0" fontId="18" fillId="33" borderId="10" xfId="0" applyFont="1" applyFill="1" applyBorder="1"/>
    <xf numFmtId="0" fontId="0" fillId="33" borderId="10" xfId="0" applyFill="1" applyBorder="1"/>
    <xf numFmtId="0" fontId="0" fillId="0" borderId="10" xfId="0" applyBorder="1"/>
    <xf numFmtId="10" fontId="0" fillId="0" borderId="10" xfId="0" applyNumberFormat="1" applyBorder="1"/>
    <xf numFmtId="0" fontId="18" fillId="0" borderId="10" xfId="0" applyFont="1" applyFill="1" applyBorder="1"/>
    <xf numFmtId="0" fontId="0" fillId="33" borderId="11" xfId="0" applyFill="1" applyBorder="1"/>
    <xf numFmtId="10" fontId="0" fillId="0" borderId="11" xfId="0" applyNumberFormat="1" applyBorder="1"/>
    <xf numFmtId="0" fontId="0" fillId="0" borderId="10" xfId="0" applyFill="1" applyBorder="1"/>
    <xf numFmtId="10" fontId="0" fillId="0" borderId="10" xfId="0" applyNumberFormat="1" applyFill="1" applyBorder="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Comparison of attributes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'20180713111107-SurveyExport'!$E$29</c:f>
              <c:strCache>
                <c:ptCount val="1"/>
                <c:pt idx="0">
                  <c:v>Mode of information presentations</c:v>
                </c:pt>
              </c:strCache>
            </c:strRef>
          </c:tx>
          <c:spPr>
            <a:solidFill>
              <a:schemeClr val="accent1"/>
            </a:solidFill>
            <a:ln>
              <a:noFill/>
            </a:ln>
            <a:effectLst/>
          </c:spPr>
          <c:invertIfNegative val="0"/>
          <c:cat>
            <c:strRef>
              <c:f>'20180713111107-SurveyExport'!$F$28:$G$28</c:f>
              <c:strCache>
                <c:ptCount val="2"/>
                <c:pt idx="0">
                  <c:v>Most important attribute</c:v>
                </c:pt>
                <c:pt idx="1">
                  <c:v>Least important attribute</c:v>
                </c:pt>
              </c:strCache>
            </c:strRef>
          </c:cat>
          <c:val>
            <c:numRef>
              <c:f>'20180713111107-SurveyExport'!$F$29:$G$29</c:f>
              <c:numCache>
                <c:formatCode>General</c:formatCode>
                <c:ptCount val="2"/>
                <c:pt idx="0">
                  <c:v>4</c:v>
                </c:pt>
                <c:pt idx="1">
                  <c:v>2</c:v>
                </c:pt>
              </c:numCache>
            </c:numRef>
          </c:val>
          <c:extLst>
            <c:ext xmlns:c16="http://schemas.microsoft.com/office/drawing/2014/chart" uri="{C3380CC4-5D6E-409C-BE32-E72D297353CC}">
              <c16:uniqueId val="{00000000-1D95-4CF6-8366-D1A10710065E}"/>
            </c:ext>
          </c:extLst>
        </c:ser>
        <c:ser>
          <c:idx val="1"/>
          <c:order val="1"/>
          <c:tx>
            <c:strRef>
              <c:f>'20180713111107-SurveyExport'!$E$30</c:f>
              <c:strCache>
                <c:ptCount val="1"/>
                <c:pt idx="0">
                  <c:v>Number of free engaging hackathon events</c:v>
                </c:pt>
              </c:strCache>
            </c:strRef>
          </c:tx>
          <c:spPr>
            <a:solidFill>
              <a:schemeClr val="accent2"/>
            </a:solidFill>
            <a:ln>
              <a:noFill/>
            </a:ln>
            <a:effectLst/>
          </c:spPr>
          <c:invertIfNegative val="0"/>
          <c:cat>
            <c:strRef>
              <c:f>'20180713111107-SurveyExport'!$F$28:$G$28</c:f>
              <c:strCache>
                <c:ptCount val="2"/>
                <c:pt idx="0">
                  <c:v>Most important attribute</c:v>
                </c:pt>
                <c:pt idx="1">
                  <c:v>Least important attribute</c:v>
                </c:pt>
              </c:strCache>
            </c:strRef>
          </c:cat>
          <c:val>
            <c:numRef>
              <c:f>'20180713111107-SurveyExport'!$F$30:$G$30</c:f>
              <c:numCache>
                <c:formatCode>General</c:formatCode>
                <c:ptCount val="2"/>
                <c:pt idx="0">
                  <c:v>0</c:v>
                </c:pt>
                <c:pt idx="1">
                  <c:v>6</c:v>
                </c:pt>
              </c:numCache>
            </c:numRef>
          </c:val>
          <c:extLst>
            <c:ext xmlns:c16="http://schemas.microsoft.com/office/drawing/2014/chart" uri="{C3380CC4-5D6E-409C-BE32-E72D297353CC}">
              <c16:uniqueId val="{00000001-1D95-4CF6-8366-D1A10710065E}"/>
            </c:ext>
          </c:extLst>
        </c:ser>
        <c:ser>
          <c:idx val="2"/>
          <c:order val="2"/>
          <c:tx>
            <c:strRef>
              <c:f>'20180713111107-SurveyExport'!$E$31</c:f>
              <c:strCache>
                <c:ptCount val="1"/>
                <c:pt idx="0">
                  <c:v>Number of free citizen data skill training events</c:v>
                </c:pt>
              </c:strCache>
            </c:strRef>
          </c:tx>
          <c:spPr>
            <a:solidFill>
              <a:schemeClr val="accent3"/>
            </a:solidFill>
            <a:ln>
              <a:noFill/>
            </a:ln>
            <a:effectLst/>
          </c:spPr>
          <c:invertIfNegative val="0"/>
          <c:cat>
            <c:strRef>
              <c:f>'20180713111107-SurveyExport'!$F$28:$G$28</c:f>
              <c:strCache>
                <c:ptCount val="2"/>
                <c:pt idx="0">
                  <c:v>Most important attribute</c:v>
                </c:pt>
                <c:pt idx="1">
                  <c:v>Least important attribute</c:v>
                </c:pt>
              </c:strCache>
            </c:strRef>
          </c:cat>
          <c:val>
            <c:numRef>
              <c:f>'20180713111107-SurveyExport'!$F$31:$G$31</c:f>
              <c:numCache>
                <c:formatCode>General</c:formatCode>
                <c:ptCount val="2"/>
                <c:pt idx="0">
                  <c:v>0</c:v>
                </c:pt>
                <c:pt idx="1">
                  <c:v>2</c:v>
                </c:pt>
              </c:numCache>
            </c:numRef>
          </c:val>
          <c:extLst>
            <c:ext xmlns:c16="http://schemas.microsoft.com/office/drawing/2014/chart" uri="{C3380CC4-5D6E-409C-BE32-E72D297353CC}">
              <c16:uniqueId val="{00000002-1D95-4CF6-8366-D1A10710065E}"/>
            </c:ext>
          </c:extLst>
        </c:ser>
        <c:ser>
          <c:idx val="3"/>
          <c:order val="3"/>
          <c:tx>
            <c:strRef>
              <c:f>'20180713111107-SurveyExport'!$E$32</c:f>
              <c:strCache>
                <c:ptCount val="1"/>
                <c:pt idx="0">
                  <c:v>Risk of your personal data exposed to the public</c:v>
                </c:pt>
              </c:strCache>
            </c:strRef>
          </c:tx>
          <c:spPr>
            <a:solidFill>
              <a:schemeClr val="accent4"/>
            </a:solidFill>
            <a:ln>
              <a:noFill/>
            </a:ln>
            <a:effectLst/>
          </c:spPr>
          <c:invertIfNegative val="0"/>
          <c:cat>
            <c:strRef>
              <c:f>'20180713111107-SurveyExport'!$F$28:$G$28</c:f>
              <c:strCache>
                <c:ptCount val="2"/>
                <c:pt idx="0">
                  <c:v>Most important attribute</c:v>
                </c:pt>
                <c:pt idx="1">
                  <c:v>Least important attribute</c:v>
                </c:pt>
              </c:strCache>
            </c:strRef>
          </c:cat>
          <c:val>
            <c:numRef>
              <c:f>'20180713111107-SurveyExport'!$F$32:$G$32</c:f>
              <c:numCache>
                <c:formatCode>General</c:formatCode>
                <c:ptCount val="2"/>
                <c:pt idx="0">
                  <c:v>6</c:v>
                </c:pt>
                <c:pt idx="1">
                  <c:v>0</c:v>
                </c:pt>
              </c:numCache>
            </c:numRef>
          </c:val>
          <c:extLst>
            <c:ext xmlns:c16="http://schemas.microsoft.com/office/drawing/2014/chart" uri="{C3380CC4-5D6E-409C-BE32-E72D297353CC}">
              <c16:uniqueId val="{00000003-1D95-4CF6-8366-D1A10710065E}"/>
            </c:ext>
          </c:extLst>
        </c:ser>
        <c:dLbls>
          <c:showLegendKey val="0"/>
          <c:showVal val="0"/>
          <c:showCatName val="0"/>
          <c:showSerName val="0"/>
          <c:showPercent val="0"/>
          <c:showBubbleSize val="0"/>
        </c:dLbls>
        <c:gapWidth val="150"/>
        <c:overlap val="100"/>
        <c:axId val="513068096"/>
        <c:axId val="513068424"/>
      </c:barChart>
      <c:catAx>
        <c:axId val="513068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068424"/>
        <c:crosses val="autoZero"/>
        <c:auto val="1"/>
        <c:lblAlgn val="ctr"/>
        <c:lblOffset val="100"/>
        <c:noMultiLvlLbl val="0"/>
      </c:catAx>
      <c:valAx>
        <c:axId val="5130684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Number of respondents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3068096"/>
        <c:crosses val="autoZero"/>
        <c:crossBetween val="between"/>
      </c:valAx>
      <c:spPr>
        <a:noFill/>
        <a:ln>
          <a:noFill/>
        </a:ln>
        <a:effectLst/>
      </c:spPr>
    </c:plotArea>
    <c:legend>
      <c:legendPos val="t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Number of portals visited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'20180713111107-SurveyExport'!$B$16</c:f>
              <c:strCache>
                <c:ptCount val="1"/>
                <c:pt idx="0">
                  <c:v>Count</c:v>
                </c:pt>
              </c:strCache>
            </c:strRef>
          </c:tx>
          <c:dPt>
            <c:idx val="0"/>
            <c:bubble3D val="0"/>
            <c:spPr>
              <a:solidFill>
                <a:schemeClr val="accent1">
                  <a:tint val="58000"/>
                </a:schemeClr>
              </a:solidFill>
              <a:ln w="19050">
                <a:solidFill>
                  <a:schemeClr val="lt1"/>
                </a:solidFill>
              </a:ln>
              <a:effectLst/>
            </c:spPr>
          </c:dPt>
          <c:dPt>
            <c:idx val="1"/>
            <c:bubble3D val="0"/>
            <c:spPr>
              <a:solidFill>
                <a:schemeClr val="accent1">
                  <a:tint val="86000"/>
                </a:schemeClr>
              </a:solidFill>
              <a:ln w="19050">
                <a:solidFill>
                  <a:schemeClr val="lt1"/>
                </a:solidFill>
              </a:ln>
              <a:effectLst/>
            </c:spPr>
          </c:dPt>
          <c:dPt>
            <c:idx val="2"/>
            <c:bubble3D val="0"/>
            <c:spPr>
              <a:solidFill>
                <a:schemeClr val="accent1">
                  <a:shade val="86000"/>
                </a:schemeClr>
              </a:solidFill>
              <a:ln w="19050">
                <a:solidFill>
                  <a:schemeClr val="lt1"/>
                </a:solidFill>
              </a:ln>
              <a:effectLst/>
            </c:spPr>
          </c:dPt>
          <c:dPt>
            <c:idx val="3"/>
            <c:bubble3D val="0"/>
            <c:spPr>
              <a:solidFill>
                <a:schemeClr val="accent1">
                  <a:shade val="58000"/>
                </a:schemeClr>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0"/>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'20180713111107-SurveyExport'!$A$17:$A$20</c:f>
              <c:numCache>
                <c:formatCode>General</c:formatCode>
                <c:ptCount val="4"/>
                <c:pt idx="0">
                  <c:v>0</c:v>
                </c:pt>
                <c:pt idx="1">
                  <c:v>1</c:v>
                </c:pt>
                <c:pt idx="2">
                  <c:v>2</c:v>
                </c:pt>
                <c:pt idx="3">
                  <c:v>3</c:v>
                </c:pt>
              </c:numCache>
            </c:numRef>
          </c:cat>
          <c:val>
            <c:numRef>
              <c:f>'20180713111107-SurveyExport'!$B$17:$B$20</c:f>
              <c:numCache>
                <c:formatCode>General</c:formatCode>
                <c:ptCount val="4"/>
                <c:pt idx="0">
                  <c:v>4</c:v>
                </c:pt>
                <c:pt idx="1">
                  <c:v>4</c:v>
                </c:pt>
                <c:pt idx="2">
                  <c:v>1</c:v>
                </c:pt>
                <c:pt idx="3">
                  <c:v>1</c:v>
                </c:pt>
              </c:numCache>
            </c:numRef>
          </c:val>
          <c:extLst>
            <c:ext xmlns:c16="http://schemas.microsoft.com/office/drawing/2014/chart" uri="{C3380CC4-5D6E-409C-BE32-E72D297353CC}">
              <c16:uniqueId val="{00000000-0813-4242-8D8F-969485EE832B}"/>
            </c:ext>
          </c:extLst>
        </c:ser>
        <c:dLbls>
          <c:showLegendKey val="0"/>
          <c:showVal val="0"/>
          <c:showCatName val="0"/>
          <c:showSerName val="0"/>
          <c:showPercent val="0"/>
          <c:showBubbleSize val="0"/>
          <c:showLeaderLines val="0"/>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Number of services used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0"/>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'20180713111107-SurveyExport'!$A$23:$A$25</c:f>
              <c:numCache>
                <c:formatCode>General</c:formatCode>
                <c:ptCount val="3"/>
                <c:pt idx="0">
                  <c:v>0</c:v>
                </c:pt>
                <c:pt idx="1">
                  <c:v>1</c:v>
                </c:pt>
                <c:pt idx="2">
                  <c:v>2</c:v>
                </c:pt>
              </c:numCache>
            </c:numRef>
          </c:cat>
          <c:val>
            <c:numRef>
              <c:f>'20180713111107-SurveyExport'!$B$23:$B$25</c:f>
              <c:numCache>
                <c:formatCode>General</c:formatCode>
                <c:ptCount val="3"/>
                <c:pt idx="0">
                  <c:v>6</c:v>
                </c:pt>
                <c:pt idx="1">
                  <c:v>3</c:v>
                </c:pt>
                <c:pt idx="2">
                  <c:v>1</c:v>
                </c:pt>
              </c:numCache>
            </c:numRef>
          </c:val>
          <c:extLst>
            <c:ext xmlns:c16="http://schemas.microsoft.com/office/drawing/2014/chart" uri="{C3380CC4-5D6E-409C-BE32-E72D297353CC}">
              <c16:uniqueId val="{00000000-874F-4F02-A820-4E2B678F1944}"/>
            </c:ext>
          </c:extLst>
        </c:ser>
        <c:dLbls>
          <c:showLegendKey val="0"/>
          <c:showVal val="0"/>
          <c:showCatName val="0"/>
          <c:showSerName val="0"/>
          <c:showPercent val="0"/>
          <c:showBubbleSize val="0"/>
          <c:showLeaderLines val="0"/>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Privacy concern (Likert scale)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tint val="48000"/>
                </a:schemeClr>
              </a:solidFill>
              <a:ln w="19050">
                <a:solidFill>
                  <a:schemeClr val="lt1"/>
                </a:solidFill>
              </a:ln>
              <a:effectLst/>
            </c:spPr>
          </c:dPt>
          <c:dPt>
            <c:idx val="1"/>
            <c:bubble3D val="0"/>
            <c:spPr>
              <a:solidFill>
                <a:schemeClr val="accent1">
                  <a:tint val="65000"/>
                </a:schemeClr>
              </a:solidFill>
              <a:ln w="19050">
                <a:solidFill>
                  <a:schemeClr val="lt1"/>
                </a:solidFill>
              </a:ln>
              <a:effectLst/>
            </c:spPr>
          </c:dPt>
          <c:dPt>
            <c:idx val="2"/>
            <c:bubble3D val="0"/>
            <c:spPr>
              <a:solidFill>
                <a:schemeClr val="accent1">
                  <a:tint val="83000"/>
                </a:schemeClr>
              </a:solidFill>
              <a:ln w="19050">
                <a:solidFill>
                  <a:schemeClr val="lt1"/>
                </a:solidFill>
              </a:ln>
              <a:effectLst/>
            </c:spPr>
          </c:dPt>
          <c:dPt>
            <c:idx val="3"/>
            <c:bubble3D val="0"/>
            <c:spPr>
              <a:solidFill>
                <a:schemeClr val="accent1"/>
              </a:solidFill>
              <a:ln w="19050">
                <a:solidFill>
                  <a:schemeClr val="lt1"/>
                </a:solidFill>
              </a:ln>
              <a:effectLst/>
            </c:spPr>
          </c:dPt>
          <c:dPt>
            <c:idx val="4"/>
            <c:bubble3D val="0"/>
            <c:spPr>
              <a:solidFill>
                <a:schemeClr val="accent1">
                  <a:shade val="82000"/>
                </a:schemeClr>
              </a:solidFill>
              <a:ln w="19050">
                <a:solidFill>
                  <a:schemeClr val="lt1"/>
                </a:solidFill>
              </a:ln>
              <a:effectLst/>
            </c:spPr>
          </c:dPt>
          <c:dPt>
            <c:idx val="5"/>
            <c:bubble3D val="0"/>
            <c:spPr>
              <a:solidFill>
                <a:schemeClr val="accent1">
                  <a:shade val="65000"/>
                </a:schemeClr>
              </a:solidFill>
              <a:ln w="19050">
                <a:solidFill>
                  <a:schemeClr val="lt1"/>
                </a:solidFill>
              </a:ln>
              <a:effectLst/>
            </c:spPr>
          </c:dPt>
          <c:dPt>
            <c:idx val="6"/>
            <c:bubble3D val="0"/>
            <c:spPr>
              <a:solidFill>
                <a:schemeClr val="accent1">
                  <a:shade val="47000"/>
                </a:schemeClr>
              </a:solidFill>
              <a:ln w="19050">
                <a:solidFill>
                  <a:schemeClr val="lt1"/>
                </a:solidFill>
              </a:ln>
              <a:effectLst/>
            </c:spPr>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'20180713111107-SurveyExport'!$A$33:$A$39</c:f>
              <c:numCache>
                <c:formatCode>General</c:formatCode>
                <c:ptCount val="7"/>
                <c:pt idx="0">
                  <c:v>1</c:v>
                </c:pt>
                <c:pt idx="1">
                  <c:v>2</c:v>
                </c:pt>
                <c:pt idx="2">
                  <c:v>3</c:v>
                </c:pt>
                <c:pt idx="3">
                  <c:v>4</c:v>
                </c:pt>
                <c:pt idx="4">
                  <c:v>5</c:v>
                </c:pt>
                <c:pt idx="5">
                  <c:v>6</c:v>
                </c:pt>
                <c:pt idx="6">
                  <c:v>7</c:v>
                </c:pt>
              </c:numCache>
            </c:numRef>
          </c:cat>
          <c:val>
            <c:numRef>
              <c:f>'20180713111107-SurveyExport'!$B$33:$B$39</c:f>
              <c:numCache>
                <c:formatCode>General</c:formatCode>
                <c:ptCount val="7"/>
                <c:pt idx="0">
                  <c:v>2</c:v>
                </c:pt>
                <c:pt idx="1">
                  <c:v>3</c:v>
                </c:pt>
                <c:pt idx="2">
                  <c:v>1</c:v>
                </c:pt>
                <c:pt idx="3">
                  <c:v>2</c:v>
                </c:pt>
                <c:pt idx="4">
                  <c:v>2</c:v>
                </c:pt>
                <c:pt idx="5">
                  <c:v>0</c:v>
                </c:pt>
                <c:pt idx="6">
                  <c:v>0</c:v>
                </c:pt>
              </c:numCache>
            </c:numRef>
          </c:val>
          <c:extLst>
            <c:ext xmlns:c16="http://schemas.microsoft.com/office/drawing/2014/chart" uri="{C3380CC4-5D6E-409C-BE32-E72D297353CC}">
              <c16:uniqueId val="{00000000-A7E3-4A30-92F9-E82B4484AD27}"/>
            </c:ext>
          </c:extLst>
        </c:ser>
        <c:dLbls>
          <c:showLegendKey val="0"/>
          <c:showVal val="0"/>
          <c:showCatName val="0"/>
          <c:showSerName val="0"/>
          <c:showPercent val="0"/>
          <c:showBubbleSize val="0"/>
          <c:showLeaderLines val="0"/>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Choice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'20180713111107-SurveyExport'!$J$16</c:f>
              <c:strCache>
                <c:ptCount val="1"/>
                <c:pt idx="0">
                  <c:v>Policy 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'20180713111107-SurveyExport'!$I$17:$I$25</c:f>
              <c:strCache>
                <c:ptCount val="9"/>
                <c:pt idx="0">
                  <c:v>Choice 1</c:v>
                </c:pt>
                <c:pt idx="1">
                  <c:v>Choice 2</c:v>
                </c:pt>
                <c:pt idx="2">
                  <c:v>Choice 3</c:v>
                </c:pt>
                <c:pt idx="3">
                  <c:v>Choice 4</c:v>
                </c:pt>
                <c:pt idx="4">
                  <c:v>Choice 5</c:v>
                </c:pt>
                <c:pt idx="5">
                  <c:v>Choice 6</c:v>
                </c:pt>
                <c:pt idx="6">
                  <c:v>Choice 7</c:v>
                </c:pt>
                <c:pt idx="7">
                  <c:v>Choice 8</c:v>
                </c:pt>
                <c:pt idx="8">
                  <c:v>Choice 9</c:v>
                </c:pt>
              </c:strCache>
            </c:strRef>
          </c:cat>
          <c:val>
            <c:numRef>
              <c:f>'20180713111107-SurveyExport'!$J$17:$J$25</c:f>
              <c:numCache>
                <c:formatCode>General</c:formatCode>
                <c:ptCount val="9"/>
                <c:pt idx="0">
                  <c:v>10</c:v>
                </c:pt>
                <c:pt idx="1">
                  <c:v>5</c:v>
                </c:pt>
                <c:pt idx="2">
                  <c:v>8</c:v>
                </c:pt>
                <c:pt idx="3">
                  <c:v>6</c:v>
                </c:pt>
                <c:pt idx="4">
                  <c:v>3</c:v>
                </c:pt>
                <c:pt idx="5">
                  <c:v>8</c:v>
                </c:pt>
                <c:pt idx="6">
                  <c:v>6</c:v>
                </c:pt>
                <c:pt idx="7">
                  <c:v>1</c:v>
                </c:pt>
                <c:pt idx="8">
                  <c:v>2</c:v>
                </c:pt>
              </c:numCache>
            </c:numRef>
          </c:val>
          <c:extLst>
            <c:ext xmlns:c16="http://schemas.microsoft.com/office/drawing/2014/chart" uri="{C3380CC4-5D6E-409C-BE32-E72D297353CC}">
              <c16:uniqueId val="{00000000-5B21-4C37-AE3B-8736775D7509}"/>
            </c:ext>
          </c:extLst>
        </c:ser>
        <c:ser>
          <c:idx val="1"/>
          <c:order val="1"/>
          <c:tx>
            <c:strRef>
              <c:f>'20180713111107-SurveyExport'!$K$16</c:f>
              <c:strCache>
                <c:ptCount val="1"/>
                <c:pt idx="0">
                  <c:v>Policy B</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'20180713111107-SurveyExport'!$I$17:$I$25</c:f>
              <c:strCache>
                <c:ptCount val="9"/>
                <c:pt idx="0">
                  <c:v>Choice 1</c:v>
                </c:pt>
                <c:pt idx="1">
                  <c:v>Choice 2</c:v>
                </c:pt>
                <c:pt idx="2">
                  <c:v>Choice 3</c:v>
                </c:pt>
                <c:pt idx="3">
                  <c:v>Choice 4</c:v>
                </c:pt>
                <c:pt idx="4">
                  <c:v>Choice 5</c:v>
                </c:pt>
                <c:pt idx="5">
                  <c:v>Choice 6</c:v>
                </c:pt>
                <c:pt idx="6">
                  <c:v>Choice 7</c:v>
                </c:pt>
                <c:pt idx="7">
                  <c:v>Choice 8</c:v>
                </c:pt>
                <c:pt idx="8">
                  <c:v>Choice 9</c:v>
                </c:pt>
              </c:strCache>
            </c:strRef>
          </c:cat>
          <c:val>
            <c:numRef>
              <c:f>'20180713111107-SurveyExport'!$K$17:$K$25</c:f>
              <c:numCache>
                <c:formatCode>General</c:formatCode>
                <c:ptCount val="9"/>
                <c:pt idx="0">
                  <c:v>0</c:v>
                </c:pt>
                <c:pt idx="1">
                  <c:v>5</c:v>
                </c:pt>
                <c:pt idx="2">
                  <c:v>2</c:v>
                </c:pt>
                <c:pt idx="3">
                  <c:v>4</c:v>
                </c:pt>
                <c:pt idx="4">
                  <c:v>7</c:v>
                </c:pt>
                <c:pt idx="5">
                  <c:v>2</c:v>
                </c:pt>
                <c:pt idx="6">
                  <c:v>4</c:v>
                </c:pt>
                <c:pt idx="7">
                  <c:v>9</c:v>
                </c:pt>
                <c:pt idx="8">
                  <c:v>8</c:v>
                </c:pt>
              </c:numCache>
            </c:numRef>
          </c:val>
          <c:extLst>
            <c:ext xmlns:c16="http://schemas.microsoft.com/office/drawing/2014/chart" uri="{C3380CC4-5D6E-409C-BE32-E72D297353CC}">
              <c16:uniqueId val="{00000001-5B21-4C37-AE3B-8736775D7509}"/>
            </c:ext>
          </c:extLst>
        </c:ser>
        <c:dLbls>
          <c:dLblPos val="inBase"/>
          <c:showLegendKey val="0"/>
          <c:showVal val="1"/>
          <c:showCatName val="0"/>
          <c:showSerName val="0"/>
          <c:showPercent val="0"/>
          <c:showBubbleSize val="0"/>
        </c:dLbls>
        <c:gapWidth val="150"/>
        <c:overlap val="100"/>
        <c:axId val="595491304"/>
        <c:axId val="595487040"/>
      </c:barChart>
      <c:catAx>
        <c:axId val="595491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487040"/>
        <c:crosses val="autoZero"/>
        <c:auto val="1"/>
        <c:lblAlgn val="ctr"/>
        <c:lblOffset val="100"/>
        <c:noMultiLvlLbl val="0"/>
      </c:catAx>
      <c:valAx>
        <c:axId val="59548704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491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withinLinearReversed" id="21">
  <a:schemeClr val="accent1"/>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4</xdr:col>
      <xdr:colOff>106680</xdr:colOff>
      <xdr:row>33</xdr:row>
      <xdr:rowOff>87630</xdr:rowOff>
    </xdr:from>
    <xdr:to>
      <xdr:col>6</xdr:col>
      <xdr:colOff>624840</xdr:colOff>
      <xdr:row>51</xdr:row>
      <xdr:rowOff>106680</xdr:rowOff>
    </xdr:to>
    <xdr:graphicFrame macro="">
      <xdr:nvGraphicFramePr>
        <xdr:cNvPr id="2" name="Chart 1">
          <a:extLst>
            <a:ext uri="{FF2B5EF4-FFF2-40B4-BE49-F238E27FC236}">
              <a16:creationId xmlns:a16="http://schemas.microsoft.com/office/drawing/2014/main" id="{FEDC1324-1802-4424-8954-4F45BE659D5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304800</xdr:colOff>
      <xdr:row>39</xdr:row>
      <xdr:rowOff>133350</xdr:rowOff>
    </xdr:from>
    <xdr:to>
      <xdr:col>1</xdr:col>
      <xdr:colOff>1668780</xdr:colOff>
      <xdr:row>55</xdr:row>
      <xdr:rowOff>7620</xdr:rowOff>
    </xdr:to>
    <xdr:graphicFrame macro="">
      <xdr:nvGraphicFramePr>
        <xdr:cNvPr id="3" name="Chart 2">
          <a:extLst>
            <a:ext uri="{FF2B5EF4-FFF2-40B4-BE49-F238E27FC236}">
              <a16:creationId xmlns:a16="http://schemas.microsoft.com/office/drawing/2014/main" id="{56732A54-D6C0-48EC-8FAF-2FFFBC5333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304800</xdr:colOff>
      <xdr:row>55</xdr:row>
      <xdr:rowOff>11430</xdr:rowOff>
    </xdr:from>
    <xdr:to>
      <xdr:col>1</xdr:col>
      <xdr:colOff>1676400</xdr:colOff>
      <xdr:row>70</xdr:row>
      <xdr:rowOff>11430</xdr:rowOff>
    </xdr:to>
    <xdr:graphicFrame macro="">
      <xdr:nvGraphicFramePr>
        <xdr:cNvPr id="5" name="Chart 4">
          <a:extLst>
            <a:ext uri="{FF2B5EF4-FFF2-40B4-BE49-F238E27FC236}">
              <a16:creationId xmlns:a16="http://schemas.microsoft.com/office/drawing/2014/main" id="{6CBDB12E-87C8-4B59-83C1-D0EB57BD86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1684020</xdr:colOff>
      <xdr:row>55</xdr:row>
      <xdr:rowOff>3810</xdr:rowOff>
    </xdr:from>
    <xdr:to>
      <xdr:col>4</xdr:col>
      <xdr:colOff>396240</xdr:colOff>
      <xdr:row>70</xdr:row>
      <xdr:rowOff>3810</xdr:rowOff>
    </xdr:to>
    <xdr:graphicFrame macro="">
      <xdr:nvGraphicFramePr>
        <xdr:cNvPr id="6" name="Chart 5">
          <a:extLst>
            <a:ext uri="{FF2B5EF4-FFF2-40B4-BE49-F238E27FC236}">
              <a16:creationId xmlns:a16="http://schemas.microsoft.com/office/drawing/2014/main" id="{A7A4F62A-6837-425A-8ABD-711F141CB8F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182880</xdr:colOff>
      <xdr:row>13</xdr:row>
      <xdr:rowOff>87630</xdr:rowOff>
    </xdr:from>
    <xdr:to>
      <xdr:col>18</xdr:col>
      <xdr:colOff>487680</xdr:colOff>
      <xdr:row>28</xdr:row>
      <xdr:rowOff>87630</xdr:rowOff>
    </xdr:to>
    <xdr:graphicFrame macro="">
      <xdr:nvGraphicFramePr>
        <xdr:cNvPr id="7" name="Chart 6">
          <a:extLst>
            <a:ext uri="{FF2B5EF4-FFF2-40B4-BE49-F238E27FC236}">
              <a16:creationId xmlns:a16="http://schemas.microsoft.com/office/drawing/2014/main" id="{5154A3F3-8244-41A9-8012-257EDA73E98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9"/>
  <sheetViews>
    <sheetView tabSelected="1" topLeftCell="Z1" workbookViewId="0">
      <selection activeCell="AP11" sqref="AP11"/>
    </sheetView>
  </sheetViews>
  <sheetFormatPr defaultRowHeight="14.4" x14ac:dyDescent="0.3"/>
  <cols>
    <col min="1" max="1" width="21.77734375" customWidth="1"/>
    <col min="2" max="2" width="34.44140625" customWidth="1"/>
    <col min="3" max="3" width="15" bestFit="1" customWidth="1"/>
    <col min="5" max="5" width="40.6640625" bestFit="1" customWidth="1"/>
    <col min="6" max="6" width="21.6640625" bestFit="1" customWidth="1"/>
    <col min="7" max="7" width="21.88671875" bestFit="1" customWidth="1"/>
  </cols>
  <sheetData>
    <row r="1" spans="1:43" x14ac:dyDescent="0.3">
      <c r="A1" t="s">
        <v>0</v>
      </c>
      <c r="B1" t="s">
        <v>60</v>
      </c>
      <c r="C1" t="s">
        <v>61</v>
      </c>
      <c r="D1" t="s">
        <v>62</v>
      </c>
      <c r="E1" t="s">
        <v>63</v>
      </c>
      <c r="F1" t="s">
        <v>64</v>
      </c>
      <c r="G1" t="s">
        <v>67</v>
      </c>
      <c r="H1" t="s">
        <v>65</v>
      </c>
      <c r="I1" t="s">
        <v>1</v>
      </c>
      <c r="J1" t="s">
        <v>31</v>
      </c>
      <c r="K1" t="s">
        <v>32</v>
      </c>
      <c r="L1" t="s">
        <v>2</v>
      </c>
      <c r="M1" t="s">
        <v>68</v>
      </c>
      <c r="N1" t="s">
        <v>33</v>
      </c>
      <c r="O1" t="s">
        <v>2</v>
      </c>
      <c r="P1" t="s">
        <v>3</v>
      </c>
      <c r="Q1" t="s">
        <v>4</v>
      </c>
      <c r="R1" t="s">
        <v>5</v>
      </c>
      <c r="S1" t="s">
        <v>6</v>
      </c>
      <c r="T1" t="s">
        <v>5</v>
      </c>
      <c r="U1" t="s">
        <v>66</v>
      </c>
      <c r="V1" t="s">
        <v>7</v>
      </c>
      <c r="W1" t="s">
        <v>8</v>
      </c>
      <c r="X1" t="s">
        <v>9</v>
      </c>
      <c r="Y1" t="s">
        <v>10</v>
      </c>
      <c r="Z1" t="s">
        <v>11</v>
      </c>
      <c r="AA1" t="s">
        <v>12</v>
      </c>
      <c r="AB1" t="s">
        <v>13</v>
      </c>
      <c r="AC1" t="s">
        <v>14</v>
      </c>
      <c r="AD1" t="s">
        <v>15</v>
      </c>
      <c r="AE1" t="s">
        <v>16</v>
      </c>
      <c r="AF1" t="s">
        <v>17</v>
      </c>
      <c r="AG1" t="s">
        <v>18</v>
      </c>
      <c r="AH1" t="s">
        <v>19</v>
      </c>
      <c r="AI1" t="s">
        <v>20</v>
      </c>
      <c r="AJ1" t="s">
        <v>21</v>
      </c>
      <c r="AK1" t="s">
        <v>22</v>
      </c>
      <c r="AL1" t="s">
        <v>23</v>
      </c>
      <c r="AM1" t="s">
        <v>24</v>
      </c>
      <c r="AN1" t="s">
        <v>25</v>
      </c>
      <c r="AO1" t="s">
        <v>26</v>
      </c>
      <c r="AP1" t="s">
        <v>27</v>
      </c>
      <c r="AQ1" t="s">
        <v>28</v>
      </c>
    </row>
    <row r="2" spans="1:43" x14ac:dyDescent="0.3">
      <c r="A2" t="s">
        <v>29</v>
      </c>
      <c r="D2">
        <v>1</v>
      </c>
      <c r="E2">
        <v>1</v>
      </c>
      <c r="F2">
        <v>1</v>
      </c>
      <c r="G2">
        <f>SUM(B2:F2)</f>
        <v>3</v>
      </c>
      <c r="I2" t="s">
        <v>30</v>
      </c>
      <c r="J2">
        <v>1</v>
      </c>
      <c r="K2">
        <v>1</v>
      </c>
      <c r="M2">
        <f>SUM(J2:L2)</f>
        <v>2</v>
      </c>
      <c r="S2">
        <v>1</v>
      </c>
      <c r="U2">
        <v>5</v>
      </c>
      <c r="V2" t="s">
        <v>34</v>
      </c>
      <c r="W2" t="s">
        <v>35</v>
      </c>
      <c r="X2" t="s">
        <v>35</v>
      </c>
      <c r="Y2" t="s">
        <v>34</v>
      </c>
      <c r="Z2" t="s">
        <v>34</v>
      </c>
      <c r="AA2" t="s">
        <v>34</v>
      </c>
      <c r="AB2" t="s">
        <v>35</v>
      </c>
      <c r="AC2" t="s">
        <v>35</v>
      </c>
      <c r="AD2" t="s">
        <v>35</v>
      </c>
      <c r="AE2" t="s">
        <v>36</v>
      </c>
      <c r="AF2" t="s">
        <v>37</v>
      </c>
      <c r="AG2" t="s">
        <v>38</v>
      </c>
      <c r="AH2" t="s">
        <v>39</v>
      </c>
      <c r="AI2" t="s">
        <v>38</v>
      </c>
      <c r="AK2" t="s">
        <v>40</v>
      </c>
      <c r="AM2" t="s">
        <v>41</v>
      </c>
      <c r="AN2" t="s">
        <v>42</v>
      </c>
      <c r="AP2" t="s">
        <v>43</v>
      </c>
    </row>
    <row r="3" spans="1:43" x14ac:dyDescent="0.3">
      <c r="A3" t="s">
        <v>44</v>
      </c>
      <c r="C3">
        <v>1</v>
      </c>
      <c r="G3">
        <f t="shared" ref="G3:G11" si="0">SUM(B3:F3)</f>
        <v>1</v>
      </c>
      <c r="J3">
        <v>1</v>
      </c>
      <c r="M3">
        <f t="shared" ref="M3:M11" si="1">SUM(J3:L3)</f>
        <v>1</v>
      </c>
      <c r="S3">
        <v>1</v>
      </c>
      <c r="U3">
        <v>3</v>
      </c>
      <c r="V3" t="s">
        <v>34</v>
      </c>
      <c r="W3" t="s">
        <v>35</v>
      </c>
      <c r="X3" t="s">
        <v>34</v>
      </c>
      <c r="Y3" t="s">
        <v>34</v>
      </c>
      <c r="Z3" t="s">
        <v>35</v>
      </c>
      <c r="AA3" t="s">
        <v>34</v>
      </c>
      <c r="AB3" t="s">
        <v>34</v>
      </c>
      <c r="AC3" t="s">
        <v>35</v>
      </c>
      <c r="AD3" t="s">
        <v>35</v>
      </c>
      <c r="AE3" t="s">
        <v>45</v>
      </c>
      <c r="AF3" t="s">
        <v>46</v>
      </c>
      <c r="AG3" t="s">
        <v>39</v>
      </c>
      <c r="AH3" t="s">
        <v>38</v>
      </c>
      <c r="AI3" t="s">
        <v>39</v>
      </c>
      <c r="AK3" t="s">
        <v>47</v>
      </c>
      <c r="AM3" t="s">
        <v>48</v>
      </c>
      <c r="AN3" t="s">
        <v>42</v>
      </c>
      <c r="AP3" t="s">
        <v>49</v>
      </c>
    </row>
    <row r="4" spans="1:43" x14ac:dyDescent="0.3">
      <c r="A4" t="s">
        <v>29</v>
      </c>
      <c r="B4">
        <v>1</v>
      </c>
      <c r="C4">
        <v>1</v>
      </c>
      <c r="G4">
        <f t="shared" si="0"/>
        <v>2</v>
      </c>
      <c r="J4">
        <v>1</v>
      </c>
      <c r="M4">
        <f t="shared" si="1"/>
        <v>1</v>
      </c>
      <c r="S4">
        <v>1</v>
      </c>
      <c r="U4">
        <v>2</v>
      </c>
      <c r="V4" t="s">
        <v>34</v>
      </c>
      <c r="W4" t="s">
        <v>35</v>
      </c>
      <c r="X4" t="s">
        <v>34</v>
      </c>
      <c r="Y4" t="s">
        <v>34</v>
      </c>
      <c r="Z4" t="s">
        <v>35</v>
      </c>
      <c r="AA4" t="s">
        <v>35</v>
      </c>
      <c r="AB4" t="s">
        <v>34</v>
      </c>
      <c r="AC4" t="s">
        <v>35</v>
      </c>
      <c r="AD4" t="s">
        <v>35</v>
      </c>
      <c r="AE4" t="s">
        <v>45</v>
      </c>
      <c r="AF4" t="s">
        <v>36</v>
      </c>
      <c r="AG4" t="s">
        <v>39</v>
      </c>
      <c r="AH4" t="s">
        <v>38</v>
      </c>
      <c r="AI4" t="s">
        <v>38</v>
      </c>
      <c r="AK4" t="s">
        <v>40</v>
      </c>
      <c r="AM4" t="s">
        <v>41</v>
      </c>
      <c r="AN4" t="s">
        <v>42</v>
      </c>
      <c r="AP4" t="s">
        <v>49</v>
      </c>
    </row>
    <row r="5" spans="1:43" x14ac:dyDescent="0.3">
      <c r="A5" t="s">
        <v>29</v>
      </c>
      <c r="B5">
        <v>1</v>
      </c>
      <c r="G5">
        <f t="shared" si="0"/>
        <v>1</v>
      </c>
      <c r="M5">
        <f t="shared" si="1"/>
        <v>0</v>
      </c>
      <c r="N5">
        <v>1</v>
      </c>
      <c r="S5">
        <v>1</v>
      </c>
      <c r="U5">
        <v>1</v>
      </c>
      <c r="V5" t="s">
        <v>34</v>
      </c>
      <c r="W5" t="s">
        <v>34</v>
      </c>
      <c r="X5" t="s">
        <v>34</v>
      </c>
      <c r="Y5" t="s">
        <v>35</v>
      </c>
      <c r="Z5" t="s">
        <v>34</v>
      </c>
      <c r="AA5" t="s">
        <v>35</v>
      </c>
      <c r="AB5" t="s">
        <v>34</v>
      </c>
      <c r="AC5" t="s">
        <v>35</v>
      </c>
      <c r="AD5" t="s">
        <v>34</v>
      </c>
      <c r="AE5" t="s">
        <v>36</v>
      </c>
      <c r="AF5" t="s">
        <v>46</v>
      </c>
      <c r="AG5" t="s">
        <v>39</v>
      </c>
      <c r="AH5" t="s">
        <v>39</v>
      </c>
      <c r="AI5" t="s">
        <v>39</v>
      </c>
      <c r="AK5" t="s">
        <v>40</v>
      </c>
      <c r="AM5" t="s">
        <v>41</v>
      </c>
      <c r="AN5" t="s">
        <v>42</v>
      </c>
    </row>
    <row r="6" spans="1:43" x14ac:dyDescent="0.3">
      <c r="A6" t="s">
        <v>44</v>
      </c>
      <c r="C6">
        <v>1</v>
      </c>
      <c r="G6">
        <f t="shared" si="0"/>
        <v>1</v>
      </c>
      <c r="J6">
        <v>1</v>
      </c>
      <c r="M6">
        <f t="shared" si="1"/>
        <v>1</v>
      </c>
      <c r="S6">
        <v>1</v>
      </c>
      <c r="U6">
        <v>2</v>
      </c>
      <c r="V6" t="s">
        <v>34</v>
      </c>
      <c r="W6" t="s">
        <v>34</v>
      </c>
      <c r="X6" t="s">
        <v>34</v>
      </c>
      <c r="Y6" t="s">
        <v>34</v>
      </c>
      <c r="Z6" t="s">
        <v>35</v>
      </c>
      <c r="AA6" t="s">
        <v>34</v>
      </c>
      <c r="AB6" t="s">
        <v>34</v>
      </c>
      <c r="AC6" t="s">
        <v>35</v>
      </c>
      <c r="AD6" t="s">
        <v>35</v>
      </c>
      <c r="AE6" t="s">
        <v>45</v>
      </c>
      <c r="AF6" t="s">
        <v>36</v>
      </c>
      <c r="AG6" t="s">
        <v>50</v>
      </c>
      <c r="AH6" t="s">
        <v>39</v>
      </c>
      <c r="AI6" t="s">
        <v>39</v>
      </c>
      <c r="AK6" t="s">
        <v>47</v>
      </c>
      <c r="AM6" t="s">
        <v>41</v>
      </c>
      <c r="AN6" t="s">
        <v>42</v>
      </c>
      <c r="AP6" t="s">
        <v>51</v>
      </c>
    </row>
    <row r="7" spans="1:43" x14ac:dyDescent="0.3">
      <c r="A7" t="s">
        <v>44</v>
      </c>
      <c r="G7">
        <f t="shared" si="0"/>
        <v>0</v>
      </c>
      <c r="H7">
        <v>1</v>
      </c>
      <c r="M7">
        <f t="shared" si="1"/>
        <v>0</v>
      </c>
      <c r="N7">
        <v>1</v>
      </c>
      <c r="S7">
        <v>1</v>
      </c>
      <c r="U7">
        <v>2</v>
      </c>
      <c r="V7" t="s">
        <v>34</v>
      </c>
      <c r="W7" t="s">
        <v>35</v>
      </c>
      <c r="X7" t="s">
        <v>34</v>
      </c>
      <c r="Y7" t="s">
        <v>34</v>
      </c>
      <c r="Z7" t="s">
        <v>35</v>
      </c>
      <c r="AA7" t="s">
        <v>34</v>
      </c>
      <c r="AB7" t="s">
        <v>35</v>
      </c>
      <c r="AC7" t="s">
        <v>35</v>
      </c>
      <c r="AD7" t="s">
        <v>35</v>
      </c>
      <c r="AE7" t="s">
        <v>45</v>
      </c>
      <c r="AF7" t="s">
        <v>46</v>
      </c>
      <c r="AG7" t="s">
        <v>39</v>
      </c>
      <c r="AH7" t="s">
        <v>38</v>
      </c>
      <c r="AI7" t="s">
        <v>50</v>
      </c>
      <c r="AK7" t="s">
        <v>40</v>
      </c>
      <c r="AM7" t="s">
        <v>48</v>
      </c>
      <c r="AN7" t="s">
        <v>42</v>
      </c>
      <c r="AP7" t="s">
        <v>52</v>
      </c>
    </row>
    <row r="8" spans="1:43" x14ac:dyDescent="0.3">
      <c r="A8" t="s">
        <v>29</v>
      </c>
      <c r="F8">
        <v>1</v>
      </c>
      <c r="G8">
        <f t="shared" si="0"/>
        <v>1</v>
      </c>
      <c r="I8" t="s">
        <v>53</v>
      </c>
      <c r="M8">
        <f t="shared" si="1"/>
        <v>0</v>
      </c>
      <c r="N8">
        <v>1</v>
      </c>
      <c r="S8">
        <v>1</v>
      </c>
      <c r="U8">
        <v>4</v>
      </c>
      <c r="V8" t="s">
        <v>34</v>
      </c>
      <c r="W8" t="s">
        <v>35</v>
      </c>
      <c r="X8" t="s">
        <v>34</v>
      </c>
      <c r="Y8" t="s">
        <v>34</v>
      </c>
      <c r="Z8" t="s">
        <v>35</v>
      </c>
      <c r="AA8" t="s">
        <v>34</v>
      </c>
      <c r="AB8" t="s">
        <v>35</v>
      </c>
      <c r="AC8" t="s">
        <v>35</v>
      </c>
      <c r="AD8" t="s">
        <v>35</v>
      </c>
      <c r="AE8" t="s">
        <v>36</v>
      </c>
      <c r="AF8" t="s">
        <v>46</v>
      </c>
      <c r="AG8" t="s">
        <v>54</v>
      </c>
      <c r="AH8" t="s">
        <v>39</v>
      </c>
      <c r="AI8" t="s">
        <v>38</v>
      </c>
      <c r="AK8" t="s">
        <v>40</v>
      </c>
      <c r="AM8" t="s">
        <v>41</v>
      </c>
      <c r="AN8" t="s">
        <v>42</v>
      </c>
      <c r="AP8" t="s">
        <v>55</v>
      </c>
    </row>
    <row r="9" spans="1:43" x14ac:dyDescent="0.3">
      <c r="A9" t="s">
        <v>44</v>
      </c>
      <c r="G9">
        <f t="shared" si="0"/>
        <v>0</v>
      </c>
      <c r="H9">
        <v>1</v>
      </c>
      <c r="M9">
        <f t="shared" si="1"/>
        <v>0</v>
      </c>
      <c r="N9">
        <v>1</v>
      </c>
      <c r="S9">
        <v>1</v>
      </c>
      <c r="U9">
        <v>4</v>
      </c>
      <c r="V9" t="s">
        <v>34</v>
      </c>
      <c r="W9" t="s">
        <v>34</v>
      </c>
      <c r="X9" t="s">
        <v>34</v>
      </c>
      <c r="Y9" t="s">
        <v>35</v>
      </c>
      <c r="Z9" t="s">
        <v>35</v>
      </c>
      <c r="AA9" t="s">
        <v>34</v>
      </c>
      <c r="AB9" t="s">
        <v>34</v>
      </c>
      <c r="AC9" t="s">
        <v>35</v>
      </c>
      <c r="AD9" t="s">
        <v>35</v>
      </c>
      <c r="AE9" t="s">
        <v>45</v>
      </c>
      <c r="AF9" t="s">
        <v>46</v>
      </c>
      <c r="AG9" t="s">
        <v>50</v>
      </c>
      <c r="AH9" t="s">
        <v>39</v>
      </c>
      <c r="AI9" t="s">
        <v>39</v>
      </c>
      <c r="AK9" t="s">
        <v>47</v>
      </c>
      <c r="AM9" t="s">
        <v>48</v>
      </c>
      <c r="AN9" t="s">
        <v>42</v>
      </c>
      <c r="AP9" t="s">
        <v>56</v>
      </c>
    </row>
    <row r="10" spans="1:43" x14ac:dyDescent="0.3">
      <c r="A10" t="s">
        <v>44</v>
      </c>
      <c r="G10">
        <f t="shared" si="0"/>
        <v>0</v>
      </c>
      <c r="H10">
        <v>1</v>
      </c>
      <c r="M10">
        <f t="shared" si="1"/>
        <v>0</v>
      </c>
      <c r="N10">
        <v>1</v>
      </c>
      <c r="S10">
        <v>1</v>
      </c>
      <c r="U10">
        <v>5</v>
      </c>
      <c r="V10" t="s">
        <v>34</v>
      </c>
      <c r="W10" t="s">
        <v>34</v>
      </c>
      <c r="X10" t="s">
        <v>34</v>
      </c>
      <c r="Y10" t="s">
        <v>35</v>
      </c>
      <c r="Z10" t="s">
        <v>35</v>
      </c>
      <c r="AA10" t="s">
        <v>34</v>
      </c>
      <c r="AB10" t="s">
        <v>34</v>
      </c>
      <c r="AC10" t="s">
        <v>35</v>
      </c>
      <c r="AD10" t="s">
        <v>35</v>
      </c>
      <c r="AE10" t="s">
        <v>45</v>
      </c>
      <c r="AF10" t="s">
        <v>46</v>
      </c>
      <c r="AG10" t="s">
        <v>39</v>
      </c>
      <c r="AH10" t="s">
        <v>39</v>
      </c>
      <c r="AI10" t="s">
        <v>38</v>
      </c>
      <c r="AK10" t="s">
        <v>40</v>
      </c>
      <c r="AM10" t="s">
        <v>41</v>
      </c>
      <c r="AN10" t="s">
        <v>42</v>
      </c>
      <c r="AP10" t="s">
        <v>57</v>
      </c>
    </row>
    <row r="11" spans="1:43" x14ac:dyDescent="0.3">
      <c r="A11" t="s">
        <v>44</v>
      </c>
      <c r="G11">
        <f t="shared" si="0"/>
        <v>0</v>
      </c>
      <c r="H11">
        <v>1</v>
      </c>
      <c r="M11">
        <f t="shared" si="1"/>
        <v>0</v>
      </c>
      <c r="N11">
        <v>1</v>
      </c>
      <c r="S11">
        <v>1</v>
      </c>
      <c r="U11">
        <v>1</v>
      </c>
      <c r="V11" t="s">
        <v>34</v>
      </c>
      <c r="W11" t="s">
        <v>34</v>
      </c>
      <c r="X11" t="s">
        <v>35</v>
      </c>
      <c r="Y11" t="s">
        <v>35</v>
      </c>
      <c r="Z11" t="s">
        <v>34</v>
      </c>
      <c r="AA11" t="s">
        <v>34</v>
      </c>
      <c r="AB11" t="s">
        <v>35</v>
      </c>
      <c r="AC11" t="s">
        <v>34</v>
      </c>
      <c r="AD11" t="s">
        <v>34</v>
      </c>
      <c r="AE11" t="s">
        <v>36</v>
      </c>
      <c r="AF11" t="s">
        <v>37</v>
      </c>
      <c r="AG11" t="s">
        <v>58</v>
      </c>
      <c r="AH11" t="s">
        <v>50</v>
      </c>
      <c r="AI11" t="s">
        <v>50</v>
      </c>
      <c r="AK11" t="s">
        <v>40</v>
      </c>
      <c r="AM11" t="s">
        <v>48</v>
      </c>
      <c r="AN11" t="s">
        <v>42</v>
      </c>
      <c r="AP11" t="s">
        <v>59</v>
      </c>
    </row>
    <row r="14" spans="1:43" x14ac:dyDescent="0.3">
      <c r="C14" t="s">
        <v>73</v>
      </c>
      <c r="D14">
        <v>10</v>
      </c>
    </row>
    <row r="16" spans="1:43" x14ac:dyDescent="0.3">
      <c r="A16" s="1" t="s">
        <v>67</v>
      </c>
      <c r="B16" s="1" t="s">
        <v>69</v>
      </c>
      <c r="C16" s="2" t="s">
        <v>70</v>
      </c>
      <c r="E16" s="1" t="s">
        <v>74</v>
      </c>
      <c r="F16" s="2" t="s">
        <v>69</v>
      </c>
      <c r="G16" s="6"/>
      <c r="J16" t="s">
        <v>34</v>
      </c>
      <c r="K16" t="s">
        <v>35</v>
      </c>
    </row>
    <row r="17" spans="1:11" x14ac:dyDescent="0.3">
      <c r="A17" s="3">
        <v>0</v>
      </c>
      <c r="B17" s="3">
        <f>COUNTIF($G$2:$G$11,A17)</f>
        <v>4</v>
      </c>
      <c r="C17" s="4">
        <f>(B17/$D$14)</f>
        <v>0.4</v>
      </c>
      <c r="E17" s="3" t="s">
        <v>36</v>
      </c>
      <c r="F17" s="3">
        <f>COUNTIF($AE$2:$AE$11,E17)</f>
        <v>4</v>
      </c>
      <c r="G17" s="7"/>
      <c r="I17" t="s">
        <v>77</v>
      </c>
      <c r="J17">
        <f>COUNTIF($V:$V, "Policy A")</f>
        <v>10</v>
      </c>
      <c r="K17">
        <f>COUNTIF($V:$V, "Policy B")</f>
        <v>0</v>
      </c>
    </row>
    <row r="18" spans="1:11" x14ac:dyDescent="0.3">
      <c r="A18" s="3">
        <v>1</v>
      </c>
      <c r="B18" s="3">
        <f t="shared" ref="B18:B20" si="2">COUNTIF($G$2:$G$11,A18)</f>
        <v>4</v>
      </c>
      <c r="C18" s="4">
        <f t="shared" ref="C18:C20" si="3">(B18/$D$14)</f>
        <v>0.4</v>
      </c>
      <c r="E18" s="3" t="s">
        <v>46</v>
      </c>
      <c r="F18" s="3">
        <f t="shared" ref="F18:F20" si="4">COUNTIF($AE$2:$AE$11,E18)</f>
        <v>0</v>
      </c>
      <c r="G18" s="7"/>
      <c r="I18" t="s">
        <v>78</v>
      </c>
      <c r="J18">
        <f>COUNTIF($W:$W, "Policy A")</f>
        <v>5</v>
      </c>
      <c r="K18">
        <f>COUNTIF($W:$W, "Policy B")</f>
        <v>5</v>
      </c>
    </row>
    <row r="19" spans="1:11" x14ac:dyDescent="0.3">
      <c r="A19" s="3">
        <v>2</v>
      </c>
      <c r="B19" s="3">
        <f t="shared" si="2"/>
        <v>1</v>
      </c>
      <c r="C19" s="4">
        <f t="shared" si="3"/>
        <v>0.1</v>
      </c>
      <c r="E19" s="3" t="s">
        <v>37</v>
      </c>
      <c r="F19" s="3">
        <f t="shared" si="4"/>
        <v>0</v>
      </c>
      <c r="G19" s="7"/>
      <c r="I19" t="s">
        <v>79</v>
      </c>
      <c r="J19">
        <f>COUNTIF($X:$X, "Policy A")</f>
        <v>8</v>
      </c>
      <c r="K19">
        <f>COUNTIF($X:$X, "Policy B")</f>
        <v>2</v>
      </c>
    </row>
    <row r="20" spans="1:11" x14ac:dyDescent="0.3">
      <c r="A20" s="3">
        <v>3</v>
      </c>
      <c r="B20" s="3">
        <f t="shared" si="2"/>
        <v>1</v>
      </c>
      <c r="C20" s="4">
        <f t="shared" si="3"/>
        <v>0.1</v>
      </c>
      <c r="E20" s="3" t="s">
        <v>45</v>
      </c>
      <c r="F20" s="3">
        <f t="shared" si="4"/>
        <v>6</v>
      </c>
      <c r="G20" s="7"/>
      <c r="I20" t="s">
        <v>80</v>
      </c>
      <c r="J20">
        <f>COUNTIF($Y:$Y, "Policy A")</f>
        <v>6</v>
      </c>
      <c r="K20">
        <f>COUNTIF($Y:$Y, "Policy B")</f>
        <v>4</v>
      </c>
    </row>
    <row r="21" spans="1:11" x14ac:dyDescent="0.3">
      <c r="I21" t="s">
        <v>81</v>
      </c>
      <c r="J21">
        <f>COUNTIF($Z:$Z, "Policy A")</f>
        <v>3</v>
      </c>
      <c r="K21">
        <f>COUNTIF($Z:$Z, "Policy B")</f>
        <v>7</v>
      </c>
    </row>
    <row r="22" spans="1:11" x14ac:dyDescent="0.3">
      <c r="A22" s="1" t="s">
        <v>68</v>
      </c>
      <c r="B22" s="1" t="s">
        <v>69</v>
      </c>
      <c r="C22" s="1" t="s">
        <v>70</v>
      </c>
      <c r="E22" s="1" t="s">
        <v>75</v>
      </c>
      <c r="F22" s="1" t="s">
        <v>69</v>
      </c>
      <c r="G22" s="1"/>
      <c r="I22" t="s">
        <v>82</v>
      </c>
      <c r="J22">
        <f>COUNTIF($AA:$AA, "Policy A")</f>
        <v>8</v>
      </c>
      <c r="K22">
        <f>COUNTIF($AA:$AA, "Policy B")</f>
        <v>2</v>
      </c>
    </row>
    <row r="23" spans="1:11" x14ac:dyDescent="0.3">
      <c r="A23" s="5">
        <v>0</v>
      </c>
      <c r="B23" s="3">
        <f>COUNTIF($M$2:$M$11,A23)</f>
        <v>6</v>
      </c>
      <c r="C23" s="4">
        <f>(B23/$D$14)</f>
        <v>0.6</v>
      </c>
      <c r="E23" s="3" t="s">
        <v>36</v>
      </c>
      <c r="F23" s="3">
        <f>COUNTIF($AF$2:$AF$11,E23)</f>
        <v>2</v>
      </c>
      <c r="G23" s="4"/>
      <c r="I23" t="s">
        <v>83</v>
      </c>
      <c r="J23">
        <f>COUNTIF($AB:$AB, "Policy A")</f>
        <v>6</v>
      </c>
      <c r="K23">
        <f>COUNTIF($AB:$AB, "Policy B")</f>
        <v>4</v>
      </c>
    </row>
    <row r="24" spans="1:11" x14ac:dyDescent="0.3">
      <c r="A24" s="5">
        <v>1</v>
      </c>
      <c r="B24" s="3">
        <f t="shared" ref="B24:B25" si="5">COUNTIF($M$2:$M$11,A24)</f>
        <v>3</v>
      </c>
      <c r="C24" s="4">
        <f t="shared" ref="C24:C25" si="6">(B24/$D$14)</f>
        <v>0.3</v>
      </c>
      <c r="E24" s="3" t="s">
        <v>46</v>
      </c>
      <c r="F24" s="3">
        <f t="shared" ref="F24:F26" si="7">COUNTIF($AF$2:$AF$11,E24)</f>
        <v>6</v>
      </c>
      <c r="G24" s="4"/>
      <c r="I24" t="s">
        <v>84</v>
      </c>
      <c r="J24">
        <f>COUNTIF($AC:$AC, "Policy A")</f>
        <v>1</v>
      </c>
      <c r="K24">
        <f>COUNTIF($AC:$AC, "Policy B")</f>
        <v>9</v>
      </c>
    </row>
    <row r="25" spans="1:11" x14ac:dyDescent="0.3">
      <c r="A25" s="5">
        <v>2</v>
      </c>
      <c r="B25" s="3">
        <f t="shared" si="5"/>
        <v>1</v>
      </c>
      <c r="C25" s="4">
        <f t="shared" si="6"/>
        <v>0.1</v>
      </c>
      <c r="E25" s="3" t="s">
        <v>37</v>
      </c>
      <c r="F25" s="3">
        <f t="shared" si="7"/>
        <v>2</v>
      </c>
      <c r="G25" s="4"/>
      <c r="I25" t="s">
        <v>85</v>
      </c>
      <c r="J25">
        <f>COUNTIF($AD:$AD, "Policy A")</f>
        <v>2</v>
      </c>
      <c r="K25">
        <f>COUNTIF($AD:$AD, "Policy B")</f>
        <v>8</v>
      </c>
    </row>
    <row r="26" spans="1:11" x14ac:dyDescent="0.3">
      <c r="E26" s="3" t="s">
        <v>45</v>
      </c>
      <c r="F26" s="3">
        <f t="shared" si="7"/>
        <v>0</v>
      </c>
      <c r="G26" s="4"/>
    </row>
    <row r="27" spans="1:11" x14ac:dyDescent="0.3">
      <c r="A27" s="2" t="s">
        <v>71</v>
      </c>
      <c r="B27" s="1" t="s">
        <v>69</v>
      </c>
      <c r="C27" s="1" t="s">
        <v>70</v>
      </c>
    </row>
    <row r="28" spans="1:11" x14ac:dyDescent="0.3">
      <c r="A28" s="3">
        <v>0</v>
      </c>
      <c r="B28" s="3">
        <v>10</v>
      </c>
      <c r="C28" s="4">
        <f>B28/$D$14</f>
        <v>1</v>
      </c>
      <c r="E28" s="1" t="s">
        <v>76</v>
      </c>
      <c r="F28" s="1" t="s">
        <v>74</v>
      </c>
      <c r="G28" s="1" t="s">
        <v>75</v>
      </c>
    </row>
    <row r="29" spans="1:11" x14ac:dyDescent="0.3">
      <c r="A29" s="3">
        <v>1</v>
      </c>
      <c r="B29" s="3">
        <v>0</v>
      </c>
      <c r="C29" s="4">
        <f t="shared" ref="C29:C30" si="8">B29/$D$14</f>
        <v>0</v>
      </c>
      <c r="E29" s="3" t="s">
        <v>36</v>
      </c>
      <c r="F29" s="3">
        <f>COUNTIF($AE$2:$AE$11,E29)</f>
        <v>4</v>
      </c>
      <c r="G29" s="3">
        <v>2</v>
      </c>
    </row>
    <row r="30" spans="1:11" x14ac:dyDescent="0.3">
      <c r="A30" s="3">
        <v>2</v>
      </c>
      <c r="B30" s="3">
        <v>0</v>
      </c>
      <c r="C30" s="4">
        <f t="shared" si="8"/>
        <v>0</v>
      </c>
      <c r="E30" s="3" t="s">
        <v>46</v>
      </c>
      <c r="F30" s="3">
        <f t="shared" ref="F30:F32" si="9">COUNTIF($AE$2:$AE$11,E30)</f>
        <v>0</v>
      </c>
      <c r="G30" s="3">
        <v>6</v>
      </c>
    </row>
    <row r="31" spans="1:11" x14ac:dyDescent="0.3">
      <c r="E31" s="3" t="s">
        <v>37</v>
      </c>
      <c r="F31" s="3">
        <f t="shared" si="9"/>
        <v>0</v>
      </c>
      <c r="G31" s="3">
        <v>2</v>
      </c>
    </row>
    <row r="32" spans="1:11" x14ac:dyDescent="0.3">
      <c r="A32" s="1" t="s">
        <v>72</v>
      </c>
      <c r="B32" s="1" t="s">
        <v>69</v>
      </c>
      <c r="C32" s="2" t="s">
        <v>70</v>
      </c>
      <c r="E32" s="3" t="s">
        <v>45</v>
      </c>
      <c r="F32" s="3">
        <f t="shared" si="9"/>
        <v>6</v>
      </c>
      <c r="G32" s="3">
        <v>0</v>
      </c>
    </row>
    <row r="33" spans="1:3" x14ac:dyDescent="0.3">
      <c r="A33" s="5">
        <v>1</v>
      </c>
      <c r="B33" s="3">
        <f>COUNTIF($U$2:$U$11,A33)</f>
        <v>2</v>
      </c>
      <c r="C33" s="4">
        <f>B33/$D$14</f>
        <v>0.2</v>
      </c>
    </row>
    <row r="34" spans="1:3" x14ac:dyDescent="0.3">
      <c r="A34" s="5">
        <v>2</v>
      </c>
      <c r="B34" s="3">
        <f t="shared" ref="B34:B39" si="10">COUNTIF($U$2:$U$11,A34)</f>
        <v>3</v>
      </c>
      <c r="C34" s="4">
        <f t="shared" ref="C34:C39" si="11">B34/$D$14</f>
        <v>0.3</v>
      </c>
    </row>
    <row r="35" spans="1:3" x14ac:dyDescent="0.3">
      <c r="A35" s="5">
        <v>3</v>
      </c>
      <c r="B35" s="3">
        <f t="shared" si="10"/>
        <v>1</v>
      </c>
      <c r="C35" s="4">
        <f t="shared" si="11"/>
        <v>0.1</v>
      </c>
    </row>
    <row r="36" spans="1:3" x14ac:dyDescent="0.3">
      <c r="A36" s="5">
        <v>4</v>
      </c>
      <c r="B36" s="3">
        <f t="shared" si="10"/>
        <v>2</v>
      </c>
      <c r="C36" s="4">
        <f t="shared" si="11"/>
        <v>0.2</v>
      </c>
    </row>
    <row r="37" spans="1:3" x14ac:dyDescent="0.3">
      <c r="A37" s="5">
        <v>5</v>
      </c>
      <c r="B37" s="3">
        <f t="shared" si="10"/>
        <v>2</v>
      </c>
      <c r="C37" s="4">
        <f t="shared" si="11"/>
        <v>0.2</v>
      </c>
    </row>
    <row r="38" spans="1:3" x14ac:dyDescent="0.3">
      <c r="A38" s="5">
        <v>6</v>
      </c>
      <c r="B38" s="8">
        <f t="shared" si="10"/>
        <v>0</v>
      </c>
      <c r="C38" s="9">
        <f t="shared" si="11"/>
        <v>0</v>
      </c>
    </row>
    <row r="39" spans="1:3" x14ac:dyDescent="0.3">
      <c r="A39" s="5">
        <v>7</v>
      </c>
      <c r="B39" s="8">
        <f t="shared" si="10"/>
        <v>0</v>
      </c>
      <c r="C39" s="9">
        <f t="shared" si="11"/>
        <v>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20180713111107-SurveyExport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Darli Ciang</dc:creator>
  <cp:lastModifiedBy>Darli Ciang</cp:lastModifiedBy>
  <dcterms:modified xsi:type="dcterms:W3CDTF">2018-07-14T18:55:21Z</dcterms:modified>
</cp:coreProperties>
</file>