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3.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4.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5.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6.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codeName="ThisWorkbook"/>
  <mc:AlternateContent xmlns:mc="http://schemas.openxmlformats.org/markup-compatibility/2006">
    <mc:Choice Requires="x15">
      <x15ac:absPath xmlns:x15ac="http://schemas.microsoft.com/office/spreadsheetml/2010/11/ac" url="C:\Users\Gebruiker\Desktop\Master Thesis Project\Thesis Main Document\Report\"/>
    </mc:Choice>
  </mc:AlternateContent>
  <xr:revisionPtr revIDLastSave="0" documentId="13_ncr:1_{AD2B9422-3979-43CD-9B88-CFD209BADA53}" xr6:coauthVersionLast="36" xr6:coauthVersionMax="36" xr10:uidLastSave="{00000000-0000-0000-0000-000000000000}"/>
  <bookViews>
    <workbookView xWindow="0" yWindow="0" windowWidth="23040" windowHeight="8496" firstSheet="2" activeTab="6" xr2:uid="{00000000-000D-0000-FFFF-FFFF00000000}"/>
  </bookViews>
  <sheets>
    <sheet name="RAW" sheetId="1" r:id="rId1"/>
    <sheet name="Feedback" sheetId="8" r:id="rId2"/>
    <sheet name="Demographic" sheetId="6" r:id="rId3"/>
    <sheet name="Descriptive results" sheetId="2" r:id="rId4"/>
    <sheet name="Choice distribution" sheetId="5" r:id="rId5"/>
    <sheet name="Most &amp; Least important" sheetId="3" r:id="rId6"/>
    <sheet name="Perception results" sheetId="4" r:id="rId7"/>
  </sheets>
  <calcPr calcId="1790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 i="4" l="1"/>
  <c r="F7" i="4"/>
  <c r="F6" i="4"/>
  <c r="F5" i="4"/>
  <c r="F4" i="4"/>
  <c r="F3" i="4"/>
  <c r="F2" i="4"/>
  <c r="H21" i="4"/>
  <c r="F21" i="4"/>
  <c r="F20" i="4"/>
  <c r="F19" i="4"/>
  <c r="F18" i="4"/>
  <c r="F17" i="4"/>
  <c r="F16" i="4"/>
  <c r="H14" i="4"/>
  <c r="F14" i="4"/>
  <c r="F10" i="4"/>
  <c r="F11" i="4"/>
  <c r="F12" i="4"/>
  <c r="F13" i="4"/>
  <c r="F9" i="4"/>
  <c r="F20" i="2" l="1"/>
  <c r="G20" i="2" s="1"/>
  <c r="F19" i="2"/>
  <c r="G19" i="2" s="1"/>
  <c r="B4" i="6"/>
  <c r="C4" i="6" s="1"/>
  <c r="B5" i="6"/>
  <c r="C5" i="6"/>
  <c r="B6" i="6"/>
  <c r="C6" i="6" s="1"/>
  <c r="B9" i="6"/>
  <c r="C9" i="6"/>
  <c r="B10" i="6"/>
  <c r="C10" i="6" s="1"/>
  <c r="B11" i="6"/>
  <c r="C11" i="6"/>
  <c r="B14" i="6"/>
  <c r="C14" i="6" s="1"/>
  <c r="B15" i="6"/>
  <c r="C15" i="6"/>
  <c r="C16" i="6"/>
  <c r="M10" i="5" l="1"/>
  <c r="M9" i="5"/>
  <c r="M8" i="5"/>
  <c r="M7" i="5"/>
  <c r="M6" i="5"/>
  <c r="M5" i="5"/>
  <c r="M4" i="5"/>
  <c r="L5" i="5"/>
  <c r="L6" i="5"/>
  <c r="L7" i="5"/>
  <c r="L8" i="5"/>
  <c r="L9" i="5"/>
  <c r="L10" i="5"/>
  <c r="M3" i="5"/>
  <c r="L4" i="5"/>
  <c r="L3" i="5"/>
  <c r="M2" i="5"/>
  <c r="L2" i="5"/>
  <c r="N7" i="5" l="1"/>
  <c r="N6" i="5"/>
  <c r="L11" i="5"/>
  <c r="N2" i="5" s="1"/>
  <c r="B20" i="4"/>
  <c r="B19" i="4"/>
  <c r="B18" i="4"/>
  <c r="B17" i="4"/>
  <c r="B16" i="4"/>
  <c r="B13" i="4"/>
  <c r="B12" i="4"/>
  <c r="B11" i="4"/>
  <c r="B10" i="4"/>
  <c r="B9" i="4"/>
  <c r="B6" i="4"/>
  <c r="B5" i="4"/>
  <c r="B4" i="4"/>
  <c r="B3" i="4"/>
  <c r="B2" i="4"/>
  <c r="B2" i="3"/>
  <c r="B11" i="3"/>
  <c r="B10" i="3"/>
  <c r="B9" i="3"/>
  <c r="B8" i="3"/>
  <c r="B3" i="3"/>
  <c r="B5" i="3"/>
  <c r="B4" i="3"/>
  <c r="B22" i="2"/>
  <c r="C22" i="2" s="1"/>
  <c r="B21" i="2"/>
  <c r="C21" i="2" s="1"/>
  <c r="B20" i="2"/>
  <c r="C20" i="2" s="1"/>
  <c r="B19" i="2"/>
  <c r="C19" i="2" s="1"/>
  <c r="B18" i="2"/>
  <c r="C18" i="2" s="1"/>
  <c r="V3" i="1"/>
  <c r="V4" i="1"/>
  <c r="V5" i="1"/>
  <c r="V6" i="1"/>
  <c r="V7" i="1"/>
  <c r="V8" i="1"/>
  <c r="V9" i="1"/>
  <c r="V10" i="1"/>
  <c r="V11" i="1"/>
  <c r="V12" i="1"/>
  <c r="V13" i="1"/>
  <c r="V14" i="1"/>
  <c r="V15" i="1"/>
  <c r="V16" i="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2" i="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2" i="1"/>
  <c r="J3"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2" i="1"/>
  <c r="O4" i="5" l="1"/>
  <c r="N5" i="5"/>
  <c r="B2" i="2"/>
  <c r="C2" i="2" s="1"/>
  <c r="N10" i="5"/>
  <c r="O3" i="5"/>
  <c r="N8" i="5"/>
  <c r="N9" i="5"/>
  <c r="B3" i="2"/>
  <c r="C3" i="2" s="1"/>
  <c r="B9" i="2"/>
  <c r="C9" i="2" s="1"/>
  <c r="B14" i="2"/>
  <c r="C14" i="2" s="1"/>
  <c r="O10" i="5"/>
  <c r="O2" i="5"/>
  <c r="O5" i="5"/>
  <c r="N4" i="5"/>
  <c r="N3" i="5"/>
  <c r="B8" i="2"/>
  <c r="C8" i="2" s="1"/>
  <c r="O6" i="5"/>
  <c r="O9" i="5"/>
  <c r="O8" i="5"/>
  <c r="O7" i="5"/>
  <c r="B4" i="2"/>
  <c r="C4" i="2" s="1"/>
  <c r="B10" i="2"/>
  <c r="C10" i="2" s="1"/>
  <c r="F1" i="3"/>
  <c r="C2" i="3" s="1"/>
  <c r="B15" i="2"/>
  <c r="C15" i="2" s="1"/>
  <c r="F1" i="4"/>
  <c r="C19" i="4" s="1"/>
  <c r="B5" i="2"/>
  <c r="C5" i="2" s="1"/>
  <c r="B13" i="2"/>
  <c r="C13" i="2" s="1"/>
  <c r="C9" i="3"/>
  <c r="C5" i="3"/>
  <c r="U61" i="1"/>
  <c r="T61" i="1"/>
  <c r="S61" i="1"/>
  <c r="R61" i="1"/>
  <c r="O61" i="1"/>
  <c r="N61" i="1"/>
  <c r="M61" i="1"/>
  <c r="L61" i="1"/>
  <c r="D61" i="1"/>
  <c r="E61" i="1"/>
  <c r="F61" i="1"/>
  <c r="G61" i="1"/>
  <c r="H61" i="1"/>
  <c r="I61" i="1"/>
  <c r="C61" i="1"/>
  <c r="C16" i="4" l="1"/>
  <c r="C3" i="4"/>
  <c r="C10" i="4"/>
  <c r="C18" i="4"/>
  <c r="C6" i="4"/>
  <c r="C3" i="3"/>
  <c r="C11" i="3"/>
  <c r="C4" i="3"/>
  <c r="C5" i="4"/>
  <c r="C11" i="4"/>
  <c r="C4" i="4"/>
  <c r="C13" i="4"/>
  <c r="C2" i="4"/>
  <c r="C8" i="3"/>
  <c r="C10" i="3"/>
  <c r="C20" i="4"/>
  <c r="C12" i="4"/>
  <c r="C9" i="4"/>
  <c r="C17" i="4"/>
</calcChain>
</file>

<file path=xl/sharedStrings.xml><?xml version="1.0" encoding="utf-8"?>
<sst xmlns="http://schemas.openxmlformats.org/spreadsheetml/2006/main" count="1315" uniqueCount="167">
  <si>
    <t>Other(s), namely:Which open data events organized by the government have you ever participated in? (multiple answers possible)  hackdevalsestart.nl   onderwijsdata.wordpress.com/blog/</t>
  </si>
  <si>
    <t>Attributes 			Policy A 			Policy B 		The mode of information presentation 			in original form (as similar as possible to the source) 			as static or interactive figures  		Number of engaging hackathon events 			1 every 2-years 			1 per year 		Number of free data skill training events 			1 per year 			1 per year 		Risk of your personal data exposed in public 			1 incident per year 			1 incident every 3-months 		If you could only choose between the two policies, which policy option would you recommend to Ministry of Education, Culture and Science?</t>
  </si>
  <si>
    <t>Attributes 			Policy A 			Policy B 		The mode of information presentation 			as static or interactive figures  			in original form (as similar as possible to the source) 		Number of engaging hackathon events 			2 per year 			1 per year 		Number of free data skill training events 			3 per year 			3 per year 		Risk of your personal data exposed in public 			1 incident per year 			1 incident per month 		If you could only choose between the two policies, which policy option would you recommend to Ministry of Education, Culture and Science?</t>
  </si>
  <si>
    <t>Attributes 			Policy A 			Policy B 		The mode of information presentation 			as static or interactive figures  			in original form (as similar as possible to the source) 		Number of engaging hackathon events 			1 every 2-years 			1 every 2-years 		Number of free data skill training events 			2 per year 			1 per year 		Risk of your personal data exposed in public 			1 incident per month 			1 incident per year 		If you could only choose between the two policies, which policy option would you recommend to Ministry of Education, Culture and Science?</t>
  </si>
  <si>
    <t>Attributes 			Policy A 			Policy B 		The mode of information presentation 			in original form (as similar as possible to the source) 			in original form (as similar as possible to the source) 		Number of engaging hackathon events 			1 per year 			2 per year 		Number of free data skill training events 			3 per year 			2 per year 		Risk of your personal data exposed in public 			1 incident per month 			1 incident every 3-months 		If you could only choose between the two policies, which policy option would you recommend to Ministry of Education, Culture and Science?</t>
  </si>
  <si>
    <t>I was frequently convinced of my choice </t>
  </si>
  <si>
    <t>I think the choice situations are realistic</t>
  </si>
  <si>
    <t>This experiment provides relevant information for the Government to make decisions between different open education data policies</t>
  </si>
  <si>
    <t>Feedback to improve the questionnaire?</t>
  </si>
  <si>
    <t>To which gender do you belong?</t>
  </si>
  <si>
    <t>Other,:To which gender do you belong?</t>
  </si>
  <si>
    <t>What is your age category?</t>
  </si>
  <si>
    <t>What is the highest type of higher education that you attend(ed)?</t>
  </si>
  <si>
    <t>HBO (hoger beroepsonderwijs), Specialization:What is the highest type of higher education that you attend(ed)?</t>
  </si>
  <si>
    <t>WO (wetenschappelijk onderwijs), Specialization:What is the highest type of higher education that you attend(ed)?</t>
  </si>
  <si>
    <t>Other,:What is the highest type of higher education that you attend(ed)?</t>
  </si>
  <si>
    <t>Yes</t>
  </si>
  <si>
    <t>CBS</t>
  </si>
  <si>
    <t>Policy B</t>
  </si>
  <si>
    <t>Policy A</t>
  </si>
  <si>
    <t>Mode of information presentations</t>
  </si>
  <si>
    <t>Number of free citizen data skill training events</t>
  </si>
  <si>
    <t>Strongly Disagree</t>
  </si>
  <si>
    <t>Male</t>
  </si>
  <si>
    <t>18 - 24</t>
  </si>
  <si>
    <t>HBO (hoger beroepsonderwijs), Specialization</t>
  </si>
  <si>
    <t>Business &amp; Economics</t>
  </si>
  <si>
    <t>No</t>
  </si>
  <si>
    <t>Risk of your personal data exposed to the public</t>
  </si>
  <si>
    <t>Number of free engaging hackathon events</t>
  </si>
  <si>
    <t>Agree</t>
  </si>
  <si>
    <t>Neutral</t>
  </si>
  <si>
    <t>25 - 30</t>
  </si>
  <si>
    <t>WO (wetenschappelijk onderwijs), Specialization</t>
  </si>
  <si>
    <t>Engineering</t>
  </si>
  <si>
    <t>BSc electrical engineering</t>
  </si>
  <si>
    <t>The format in which questions are posed were unclear, I would recommend grouping presented information more with posed questions. In a lot of cases I had trouble understanding which policy the question was aimed for.</t>
  </si>
  <si>
    <t>Electrical Engineering</t>
  </si>
  <si>
    <t>Strongly Agree</t>
  </si>
  <si>
    <t>Energy</t>
  </si>
  <si>
    <t>Disagree</t>
  </si>
  <si>
    <t>Policy analysis, built environment</t>
  </si>
  <si>
    <t>world bank</t>
  </si>
  <si>
    <t>Female</t>
  </si>
  <si>
    <t>Engineering and Policy Analysis</t>
  </si>
  <si>
    <t>http://datatopics.worldbank.org/education/</t>
  </si>
  <si>
    <t xml:space="preserve">I reckon that much of the open data would be hard to  personalise again. I imagine that the chance of leaks are smaller than is proposed here also taking into account the GDPR.  A thing that I still think is lacking in current policy is a well thought out marketing scheme. Most people likely never heard of training events and many of the hackatons are also likely new to people. I reckon that marketing would be better if people are made enthusiastic at elementary schools and high schools rather than when they are mature already. Maybe discussing how the 'word' should be spread so to speak would be an interesting topic if you are defining recommendations to the ministry. (from experience a lot of dutch students are hard to motivate for doing stuff that is focused on learning rather than fun)  A final thing is that for the working man/woman time is sparse. If they are supposed to go to a skill training regarding the use of open data it would help if the organisation for which they are working actually make space for these trainings and even subsidise them (if the ministry subsidised them I reckon companies would be interested as it teaches employees skills in addition to rewarding them for getting employees to learn these skills. Hella expensive though).    </t>
  </si>
  <si>
    <t>Attending a double masters degree in CoSEM, the ICT track and Science, education and communication, the science communication track</t>
  </si>
  <si>
    <t xml:space="preserve">I found it difficult to make choices, because it is not really clear what the main goal is of the open education data, what is the government trying to accomplish?  Another remark is that I think some sort of costs should be included. Of course, no one likes their personal data to be leaked, so people will probably tend to choose for the safest options. The more interesting thing here to know, especially for the government, what is the willingness to pay for certain measures? more trainings, more hackathons, and better security comes with a price, but given that it is not included in the choice set, as a respondent we have to ignore that fact. This will likely result in inaccurate  results. It is still interesting to weigh these attributes with reference to each other, but I think it is not possible for the government to really make a decision between different open education data policies when financial aspects are not accounted for. </t>
  </si>
  <si>
    <t>Complex Systems Engineering and Management,  Built environment and Spatial development</t>
  </si>
  <si>
    <t>I do not want to specify</t>
  </si>
  <si>
    <t>Law</t>
  </si>
  <si>
    <t>Explain what we have to take into account should we know that they use our money to provide these things.  If this is the case then maybe  we should know what the costs are</t>
  </si>
  <si>
    <t>CoSEM</t>
  </si>
  <si>
    <t>building engineering</t>
  </si>
  <si>
    <t>cbs, if that counts</t>
  </si>
  <si>
    <t>indirectly; climathon from a eu initaitve, also sponsored by dutch local government.</t>
  </si>
  <si>
    <t>questionnaire self was good - nice to provide all these options.  I could imagine a downside is that it does take some mental effort to understand what is wanted (cq read the full instruction ;))  which may make people don't finish your questionnaire. Second - though I think incidents were the most important, these are also in reality the toughest to ensure I guess, so that makes it tricky moving to a real life setting.</t>
  </si>
  <si>
    <t>economics</t>
  </si>
  <si>
    <t>Cosem</t>
  </si>
  <si>
    <t>Systems engineering</t>
  </si>
  <si>
    <t>Complex systems engineering</t>
  </si>
  <si>
    <t>.</t>
  </si>
  <si>
    <t>Bouwkunde</t>
  </si>
  <si>
    <t>Above 30</t>
  </si>
  <si>
    <t>Information Science</t>
  </si>
  <si>
    <t>civil engineering</t>
  </si>
  <si>
    <t xml:space="preserve"> </t>
  </si>
  <si>
    <t>IEM</t>
  </si>
  <si>
    <t>MSc CoSEM</t>
  </si>
  <si>
    <t>Mechanical Engineering</t>
  </si>
  <si>
    <t>EPA</t>
  </si>
  <si>
    <t>The survey is not readable on iPhones. The tables are not completely visible. This influenced my results. Sorry</t>
  </si>
  <si>
    <t>TU delft</t>
  </si>
  <si>
    <t>-</t>
  </si>
  <si>
    <t>Educational studies</t>
  </si>
  <si>
    <t>CoSEM MSc</t>
  </si>
  <si>
    <t>Technology and policy</t>
  </si>
  <si>
    <t>Transport and Logistics</t>
  </si>
  <si>
    <t>Civil engineering</t>
  </si>
  <si>
    <t xml:space="preserve">Shorter, too much info. </t>
  </si>
  <si>
    <t>Chemical Engineering</t>
  </si>
  <si>
    <t>TPM</t>
  </si>
  <si>
    <t>Studeersnel.nl</t>
  </si>
  <si>
    <t xml:space="preserve">It is a bit difficult to understand if you are not into the subject. So I thougt it was difficult to base my answers on arguments. </t>
  </si>
  <si>
    <t>ICT</t>
  </si>
  <si>
    <t xml:space="preserve">MSc </t>
  </si>
  <si>
    <t>Tpm</t>
  </si>
  <si>
    <t>Mechanical engineering</t>
  </si>
  <si>
    <t>A</t>
  </si>
  <si>
    <t>MSc Systems &amp; Control</t>
  </si>
  <si>
    <t>Civil Engineering</t>
  </si>
  <si>
    <t>This is too much information for a form. I am sorry i cant do this. People need either mote more real life intro duction or easier questions. Dont use my data please. Good luck</t>
  </si>
  <si>
    <t>Tudelft</t>
  </si>
  <si>
    <t>Clinical Technology</t>
  </si>
  <si>
    <t>Clincal technology</t>
  </si>
  <si>
    <t>Bachelor Computer Science &amp; Engineering</t>
  </si>
  <si>
    <t>Open Data Portal City of Cape Town</t>
  </si>
  <si>
    <t>Technology Policy and Management</t>
  </si>
  <si>
    <t>Microbiology (bachelor) and entrepreneurship (masters)</t>
  </si>
  <si>
    <t>Economics</t>
  </si>
  <si>
    <t>Design for Interaction</t>
  </si>
  <si>
    <t>VWO and almost bachelor</t>
  </si>
  <si>
    <t xml:space="preserve">Got none, goodluck with your thesis! </t>
  </si>
  <si>
    <t>Technische Bestuurskunde, TU Delft</t>
  </si>
  <si>
    <t xml:space="preserve">Master civil engineering </t>
  </si>
  <si>
    <t>Werktuigbouw</t>
  </si>
  <si>
    <t>TU Delft, mechanical engineering</t>
  </si>
  <si>
    <t xml:space="preserve">Mechanical engineering </t>
  </si>
  <si>
    <t>Computer Science</t>
  </si>
  <si>
    <t>data.overheid.nl</t>
  </si>
  <si>
    <t>OCW</t>
  </si>
  <si>
    <t>DUO</t>
  </si>
  <si>
    <t>ID</t>
  </si>
  <si>
    <t>Search EduData?</t>
  </si>
  <si>
    <t>1:Which portals providing open education data have you ever accessed? (multiple answers possible)</t>
  </si>
  <si>
    <t>Inspectie</t>
  </si>
  <si>
    <t>VSNU</t>
  </si>
  <si>
    <t>Other portal</t>
  </si>
  <si>
    <t>None of the portals</t>
  </si>
  <si>
    <t>Use studiekeuze</t>
  </si>
  <si>
    <t>1:Which services created using open education data have you ever used? (multiple answers possible) 1 1</t>
  </si>
  <si>
    <t>Attributes 			Policy A 			Policy B 		The mode of information presentation 			as a service (e.g. an application such as 1 or 1) 			as static or interactive figures  		Number of engaging hackathon events 			1 per year 			2 per year 		Number of free data skill training events 			2 per year 			3 per year 		Risk of your personal data exposed in public 			1 incident per year 			1 incident per year 		If you could only choose between the two policies, which policy option would you recommend to Ministry of Education, Culture and Science?</t>
  </si>
  <si>
    <t>Attributes 			Policy A 			Policy B 		The mode of information presentation 			as static or interactive figures  			as a service (e.g. an application such as 1 or 1) 		Number of engaging hackathon events 			1 per year 			1 every 2-years 		Number of free data skill training events 			1 per year 			3 per year 		Risk of your personal data exposed in public 			1 incident every 3-months 			1 incident every 3-months 		If you could only choose between the two policies, which policy option would you recommend to Ministry of Education, Culture and Science?</t>
  </si>
  <si>
    <t>Attributes 			Policy A 			Policy B 		The mode of information presentation 			in original form (as similar as possible to the source) 			as a service (e.g. an application such as 1 or 1) 		Number of engaging hackathon events 			2 per year 			1 per year 		Number of free data skill training events 			2 per year 			2 per year 		Risk of your personal data exposed in public 			1 incident every 3-months 			1 incident per year 		If you could only choose between the two policies, which policy option would you recommend to Ministry of Education, Culture and Science?</t>
  </si>
  <si>
    <t>Attributes 			Policy A 			Policy B 		The mode of information presentation 			as a service (e.g. an application such as 1 or 1) 			as a service (e.g. an application such as 1 or 1) 		Number of engaging hackathon events 			1 every 2-years 			2 per year 		Number of free data skill training events 			3 per year 			1 per year 		Risk of your personal data exposed in public 			1 incident every 3-months 			1 incident per month 		If you could only choose between the two policies, which policy option would you recommend to Ministry of Education, Culture and Science?</t>
  </si>
  <si>
    <t>Attributes 			Policy A 			Policy B 		The mode of information presentation 			as a service (e.g. an application such as 1 or 1) 			as static or interactive figures  		Number of engaging hackathon events 			2 per year 			1 every 2-years 		Number of free data skill training events 			1 per year 			2 per year 		Risk of your personal data exposed in public 			1 incident per month 			1 incident per month 		If you could only choose between the two policies, which policy option would you recommend to Ministry of Education, Culture and Science?</t>
  </si>
  <si>
    <t>Use scholenopdekaart</t>
  </si>
  <si>
    <t>None of the services</t>
  </si>
  <si>
    <t>Other service</t>
  </si>
  <si>
    <t>Hack de Valse participation</t>
  </si>
  <si>
    <t xml:space="preserve"> Onderwijsdata Onder de Loep participation</t>
  </si>
  <si>
    <t>Other hackathon</t>
  </si>
  <si>
    <t>Privacy concern (Likert scale)</t>
  </si>
  <si>
    <t>Most important attributes</t>
  </si>
  <si>
    <t>Least important attribute</t>
  </si>
  <si>
    <t>Count</t>
  </si>
  <si>
    <t>Number of Open Data portals visited</t>
  </si>
  <si>
    <t>Number of services used</t>
  </si>
  <si>
    <t>None of those events</t>
  </si>
  <si>
    <t>Number of events attended</t>
  </si>
  <si>
    <t>Percentage</t>
  </si>
  <si>
    <t>Total responses</t>
  </si>
  <si>
    <t>Number of portals visited</t>
  </si>
  <si>
    <t>Most important attribute</t>
  </si>
  <si>
    <t>Label</t>
  </si>
  <si>
    <t>Convinced of the choice</t>
  </si>
  <si>
    <t>Choice situations are realistic</t>
  </si>
  <si>
    <t>The information is relevant for government</t>
  </si>
  <si>
    <t>Choice 1</t>
  </si>
  <si>
    <t>Choice 2</t>
  </si>
  <si>
    <t>Choice 3</t>
  </si>
  <si>
    <t>Choice 4</t>
  </si>
  <si>
    <t>Choice 5</t>
  </si>
  <si>
    <t>Choice 6</t>
  </si>
  <si>
    <t>Choice 7</t>
  </si>
  <si>
    <t>Choice 8</t>
  </si>
  <si>
    <t>Choice 9</t>
  </si>
  <si>
    <t>Gender</t>
  </si>
  <si>
    <t>Age</t>
  </si>
  <si>
    <t>Education</t>
  </si>
  <si>
    <t>Specialization</t>
  </si>
  <si>
    <t>I do not want to specify = 6
Electrical engineering = 2
Engineering and Policy Analysis = 3
Complex Systems Engineering and Management = 9
Complex Systems Engineering and Management (ICT) = 2
Complex Systems Engineering and Management (B&amp;S) = 1
Complex Systems Engineering and Management (Energy) = 2 
Complex Systems Engineering and Management (T &amp; L) = 1
Architecture = 1
Economics = 1
Civil Engineering = 4
Industrial Engineering and Management (IEM) = 1
Mechanical Engineering = 6
Technology, Policy and Management = 5
Chemical Engineering = 1
System and Control = 1
Clinical Technology = 2
Computer Science = 2
Microbiology = 1
Economics = 1
Design for Interaction = 1</t>
  </si>
  <si>
    <t>I do not want to specify = 6
Business &amp; Economics = 1
Law = 1
Building engineering = 1
Educational studies = 1
Information Science = 1</t>
  </si>
  <si>
    <t>Searching for open education data</t>
  </si>
  <si>
    <t>Score</t>
  </si>
  <si>
    <t>AVG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</si>
</sst>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rgb="FF000000"/>
      <name val="Calibri"/>
    </font>
    <font>
      <sz val="11"/>
      <color rgb="FF000000"/>
      <name val="Calibri"/>
      <family val="2"/>
    </font>
  </fonts>
  <fills count="6">
    <fill>
      <patternFill patternType="none"/>
    </fill>
    <fill>
      <patternFill patternType="gray125"/>
    </fill>
    <fill>
      <patternFill patternType="solid">
        <fgColor theme="3" tint="0.7999816888943144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8"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
    <xf numFmtId="0" fontId="0" fillId="0" borderId="0"/>
  </cellStyleXfs>
  <cellXfs count="38">
    <xf numFmtId="0" fontId="0" fillId="0" borderId="0" xfId="0"/>
    <xf numFmtId="0" fontId="1" fillId="0" borderId="0" xfId="0" applyFont="1"/>
    <xf numFmtId="0" fontId="1" fillId="0" borderId="1" xfId="0" applyFont="1" applyBorder="1"/>
    <xf numFmtId="0" fontId="0" fillId="0" borderId="1" xfId="0" applyBorder="1"/>
    <xf numFmtId="0" fontId="1" fillId="2" borderId="1" xfId="0" applyFont="1" applyFill="1" applyBorder="1"/>
    <xf numFmtId="0" fontId="1" fillId="3" borderId="1" xfId="0" applyFont="1" applyFill="1" applyBorder="1"/>
    <xf numFmtId="0" fontId="1" fillId="4" borderId="1" xfId="0" applyFont="1" applyFill="1" applyBorder="1"/>
    <xf numFmtId="0" fontId="1" fillId="0" borderId="1" xfId="0" applyFont="1" applyFill="1" applyBorder="1"/>
    <xf numFmtId="10" fontId="0" fillId="0" borderId="1" xfId="0" applyNumberFormat="1" applyBorder="1"/>
    <xf numFmtId="0" fontId="0" fillId="2" borderId="1" xfId="0" applyFill="1" applyBorder="1"/>
    <xf numFmtId="0" fontId="0" fillId="2" borderId="2" xfId="0" applyFill="1" applyBorder="1"/>
    <xf numFmtId="10" fontId="0" fillId="0" borderId="2" xfId="0" applyNumberFormat="1" applyBorder="1"/>
    <xf numFmtId="10" fontId="0" fillId="0" borderId="3" xfId="0" applyNumberFormat="1" applyBorder="1"/>
    <xf numFmtId="0" fontId="1" fillId="0" borderId="3" xfId="0" applyFont="1" applyFill="1" applyBorder="1"/>
    <xf numFmtId="10" fontId="0" fillId="0" borderId="0" xfId="0" applyNumberFormat="1"/>
    <xf numFmtId="0" fontId="0" fillId="0" borderId="1" xfId="0" applyBorder="1" applyAlignment="1">
      <alignment wrapText="1"/>
    </xf>
    <xf numFmtId="0" fontId="0" fillId="0" borderId="0" xfId="0" applyAlignment="1">
      <alignment wrapText="1"/>
    </xf>
    <xf numFmtId="0" fontId="0" fillId="5" borderId="0" xfId="0" applyFill="1"/>
    <xf numFmtId="0" fontId="0" fillId="0" borderId="1" xfId="0" applyBorder="1" applyAlignment="1">
      <alignment vertical="top"/>
    </xf>
    <xf numFmtId="0" fontId="0" fillId="0" borderId="1" xfId="0" applyBorder="1" applyAlignment="1">
      <alignment vertical="top" wrapText="1"/>
    </xf>
    <xf numFmtId="0" fontId="0" fillId="0" borderId="0" xfId="0" applyBorder="1"/>
    <xf numFmtId="10" fontId="0" fillId="0" borderId="1" xfId="0" applyNumberFormat="1" applyBorder="1" applyAlignment="1">
      <alignment vertical="top"/>
    </xf>
    <xf numFmtId="10" fontId="0" fillId="0" borderId="4" xfId="0" applyNumberFormat="1" applyBorder="1"/>
    <xf numFmtId="0" fontId="0" fillId="5" borderId="2" xfId="0" applyFill="1" applyBorder="1" applyAlignment="1">
      <alignment wrapText="1"/>
    </xf>
    <xf numFmtId="0" fontId="0" fillId="5" borderId="5" xfId="0" applyFill="1" applyBorder="1"/>
    <xf numFmtId="0" fontId="1" fillId="5" borderId="6" xfId="0" applyFont="1" applyFill="1" applyBorder="1"/>
    <xf numFmtId="0" fontId="1" fillId="5" borderId="5" xfId="0" applyFont="1" applyFill="1" applyBorder="1"/>
    <xf numFmtId="0" fontId="0" fillId="0" borderId="3" xfId="0" applyBorder="1" applyAlignment="1">
      <alignment wrapText="1"/>
    </xf>
    <xf numFmtId="0" fontId="0" fillId="0" borderId="7" xfId="0" applyBorder="1"/>
    <xf numFmtId="0" fontId="0" fillId="5" borderId="6" xfId="0" applyFill="1" applyBorder="1"/>
    <xf numFmtId="0" fontId="0" fillId="5" borderId="2" xfId="0" applyFill="1" applyBorder="1" applyAlignment="1">
      <alignment vertical="top" wrapText="1"/>
    </xf>
    <xf numFmtId="0" fontId="0" fillId="5" borderId="5" xfId="0" applyFill="1" applyBorder="1" applyAlignment="1">
      <alignment vertical="top"/>
    </xf>
    <xf numFmtId="0" fontId="1" fillId="5" borderId="5" xfId="0" applyFont="1" applyFill="1" applyBorder="1" applyAlignment="1">
      <alignment vertical="top"/>
    </xf>
    <xf numFmtId="0" fontId="0" fillId="5" borderId="6" xfId="0" applyFill="1" applyBorder="1" applyAlignment="1">
      <alignment vertical="top"/>
    </xf>
    <xf numFmtId="0" fontId="1" fillId="0" borderId="0" xfId="0" applyFont="1" applyAlignment="1">
      <alignment horizontal="center"/>
    </xf>
    <xf numFmtId="0" fontId="0" fillId="0" borderId="0" xfId="0" applyAlignment="1">
      <alignment horizontal="center"/>
    </xf>
    <xf numFmtId="0" fontId="1" fillId="2" borderId="0" xfId="0" applyFont="1" applyFill="1" applyBorder="1"/>
    <xf numFmtId="2" fontId="0" fillId="0" borderId="0" xfId="0" applyNumberFormat="1"/>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Gender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Demographic!$A$4</c:f>
              <c:strCache>
                <c:ptCount val="1"/>
                <c:pt idx="0">
                  <c:v>Male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Demographic!$B$3</c:f>
              <c:strCache>
                <c:ptCount val="1"/>
                <c:pt idx="0">
                  <c:v>Count</c:v>
                </c:pt>
              </c:strCache>
            </c:strRef>
          </c:cat>
          <c:val>
            <c:numRef>
              <c:f>Demographic!$B$4</c:f>
              <c:numCache>
                <c:formatCode>General</c:formatCode>
                <c:ptCount val="1"/>
                <c:pt idx="0">
                  <c:v>47</c:v>
                </c:pt>
              </c:numCache>
            </c:numRef>
          </c:val>
          <c:extLst>
            <c:ext xmlns:c16="http://schemas.microsoft.com/office/drawing/2014/chart" uri="{C3380CC4-5D6E-409C-BE32-E72D297353CC}">
              <c16:uniqueId val="{00000000-615D-4BF9-85F5-BCBF0075F87E}"/>
            </c:ext>
          </c:extLst>
        </c:ser>
        <c:ser>
          <c:idx val="1"/>
          <c:order val="1"/>
          <c:tx>
            <c:strRef>
              <c:f>Demographic!$A$5</c:f>
              <c:strCache>
                <c:ptCount val="1"/>
                <c:pt idx="0">
                  <c:v>Female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Demographic!$B$3</c:f>
              <c:strCache>
                <c:ptCount val="1"/>
                <c:pt idx="0">
                  <c:v>Count</c:v>
                </c:pt>
              </c:strCache>
            </c:strRef>
          </c:cat>
          <c:val>
            <c:numRef>
              <c:f>Demographic!$B$5</c:f>
              <c:numCache>
                <c:formatCode>General</c:formatCode>
                <c:ptCount val="1"/>
                <c:pt idx="0">
                  <c:v>11</c:v>
                </c:pt>
              </c:numCache>
            </c:numRef>
          </c:val>
          <c:extLst>
            <c:ext xmlns:c16="http://schemas.microsoft.com/office/drawing/2014/chart" uri="{C3380CC4-5D6E-409C-BE32-E72D297353CC}">
              <c16:uniqueId val="{00000001-615D-4BF9-85F5-BCBF0075F87E}"/>
            </c:ext>
          </c:extLst>
        </c:ser>
        <c:ser>
          <c:idx val="2"/>
          <c:order val="2"/>
          <c:tx>
            <c:strRef>
              <c:f>Demographic!$A$6</c:f>
              <c:strCache>
                <c:ptCount val="1"/>
                <c:pt idx="0">
                  <c:v>I do not want to specify</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Demographic!$B$3</c:f>
              <c:strCache>
                <c:ptCount val="1"/>
                <c:pt idx="0">
                  <c:v>Count</c:v>
                </c:pt>
              </c:strCache>
            </c:strRef>
          </c:cat>
          <c:val>
            <c:numRef>
              <c:f>Demographic!$B$6</c:f>
              <c:numCache>
                <c:formatCode>General</c:formatCode>
                <c:ptCount val="1"/>
                <c:pt idx="0">
                  <c:v>1</c:v>
                </c:pt>
              </c:numCache>
            </c:numRef>
          </c:val>
          <c:extLst>
            <c:ext xmlns:c16="http://schemas.microsoft.com/office/drawing/2014/chart" uri="{C3380CC4-5D6E-409C-BE32-E72D297353CC}">
              <c16:uniqueId val="{00000002-615D-4BF9-85F5-BCBF0075F87E}"/>
            </c:ext>
          </c:extLst>
        </c:ser>
        <c:dLbls>
          <c:dLblPos val="outEnd"/>
          <c:showLegendKey val="0"/>
          <c:showVal val="1"/>
          <c:showCatName val="0"/>
          <c:showSerName val="0"/>
          <c:showPercent val="0"/>
          <c:showBubbleSize val="0"/>
        </c:dLbls>
        <c:gapWidth val="219"/>
        <c:overlap val="-27"/>
        <c:axId val="648886264"/>
        <c:axId val="648887904"/>
      </c:barChart>
      <c:catAx>
        <c:axId val="6488862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8887904"/>
        <c:crosses val="autoZero"/>
        <c:auto val="1"/>
        <c:lblAlgn val="ctr"/>
        <c:lblOffset val="100"/>
        <c:noMultiLvlLbl val="0"/>
      </c:catAx>
      <c:valAx>
        <c:axId val="6488879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88862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Most important attribute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1"/>
          <c:order val="1"/>
          <c:tx>
            <c:strRef>
              <c:f>'Most &amp; Least important'!$C$1</c:f>
              <c:strCache>
                <c:ptCount val="1"/>
                <c:pt idx="0">
                  <c:v>Percentage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1FC-4785-8B97-AFC6EC5CC7D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1FC-4785-8B97-AFC6EC5CC7D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46C4-4F47-9340-FAA9FA207D7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1FC-4785-8B97-AFC6EC5CC7DC}"/>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0"/>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'Most &amp; Least important'!$A$2:$A$5</c:f>
              <c:strCache>
                <c:ptCount val="4"/>
                <c:pt idx="0">
                  <c:v>Mode of information presentations</c:v>
                </c:pt>
                <c:pt idx="1">
                  <c:v>Number of free engaging hackathon events</c:v>
                </c:pt>
                <c:pt idx="2">
                  <c:v>Number of free citizen data skill training events</c:v>
                </c:pt>
                <c:pt idx="3">
                  <c:v>Risk of your personal data exposed to the public</c:v>
                </c:pt>
              </c:strCache>
            </c:strRef>
          </c:cat>
          <c:val>
            <c:numRef>
              <c:f>'Most &amp; Least important'!$C$2:$C$5</c:f>
              <c:numCache>
                <c:formatCode>0.00%</c:formatCode>
                <c:ptCount val="4"/>
                <c:pt idx="0">
                  <c:v>0.3559322033898305</c:v>
                </c:pt>
                <c:pt idx="1">
                  <c:v>1.6949152542372881E-2</c:v>
                </c:pt>
                <c:pt idx="2">
                  <c:v>6.7796610169491525E-2</c:v>
                </c:pt>
                <c:pt idx="3">
                  <c:v>0.55932203389830504</c:v>
                </c:pt>
              </c:numCache>
            </c:numRef>
          </c:val>
          <c:extLst>
            <c:ext xmlns:c16="http://schemas.microsoft.com/office/drawing/2014/chart" uri="{C3380CC4-5D6E-409C-BE32-E72D297353CC}">
              <c16:uniqueId val="{00000001-46C4-4F47-9340-FAA9FA207D74}"/>
            </c:ext>
          </c:extLst>
        </c:ser>
        <c:dLbls>
          <c:showLegendKey val="0"/>
          <c:showVal val="0"/>
          <c:showCatName val="0"/>
          <c:showSerName val="0"/>
          <c:showPercent val="0"/>
          <c:showBubbleSize val="0"/>
          <c:showLeaderLines val="0"/>
        </c:dLbls>
        <c:firstSliceAng val="0"/>
        <c:extLst>
          <c:ext xmlns:c15="http://schemas.microsoft.com/office/drawing/2012/chart" uri="{02D57815-91ED-43cb-92C2-25804820EDAC}">
            <c15:filteredPieSeries>
              <c15:ser>
                <c:idx val="0"/>
                <c:order val="0"/>
                <c:tx>
                  <c:strRef>
                    <c:extLst>
                      <c:ext uri="{02D57815-91ED-43cb-92C2-25804820EDAC}">
                        <c15:formulaRef>
                          <c15:sqref>'Most &amp; Least important'!$B$1</c15:sqref>
                        </c15:formulaRef>
                      </c:ext>
                    </c:extLst>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9-61FC-4785-8B97-AFC6EC5CC7D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B-61FC-4785-8B97-AFC6EC5CC7D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D-61FC-4785-8B97-AFC6EC5CC7D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F-61FC-4785-8B97-AFC6EC5CC7DC}"/>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uri="{CE6537A1-D6FC-4f65-9D91-7224C49458BB}">
                      <c15:spPr xmlns:c15="http://schemas.microsoft.com/office/drawing/2012/chart">
                        <a:prstGeom prst="wedgeRectCallout">
                          <a:avLst/>
                        </a:prstGeom>
                        <a:noFill/>
                        <a:ln>
                          <a:noFill/>
                        </a:ln>
                      </c15:spPr>
                    </c:ext>
                  </c:extLst>
                </c:dLbls>
                <c:cat>
                  <c:strRef>
                    <c:extLst>
                      <c:ext uri="{02D57815-91ED-43cb-92C2-25804820EDAC}">
                        <c15:formulaRef>
                          <c15:sqref>'Most &amp; Least important'!$A$2:$A$5</c15:sqref>
                        </c15:formulaRef>
                      </c:ext>
                    </c:extLst>
                    <c:strCache>
                      <c:ptCount val="4"/>
                      <c:pt idx="0">
                        <c:v>Mode of information presentations</c:v>
                      </c:pt>
                      <c:pt idx="1">
                        <c:v>Number of free engaging hackathon events</c:v>
                      </c:pt>
                      <c:pt idx="2">
                        <c:v>Number of free citizen data skill training events</c:v>
                      </c:pt>
                      <c:pt idx="3">
                        <c:v>Risk of your personal data exposed to the public</c:v>
                      </c:pt>
                    </c:strCache>
                  </c:strRef>
                </c:cat>
                <c:val>
                  <c:numRef>
                    <c:extLst>
                      <c:ext uri="{02D57815-91ED-43cb-92C2-25804820EDAC}">
                        <c15:formulaRef>
                          <c15:sqref>'Most &amp; Least important'!$B$2:$B$5</c15:sqref>
                        </c15:formulaRef>
                      </c:ext>
                    </c:extLst>
                    <c:numCache>
                      <c:formatCode>General</c:formatCode>
                      <c:ptCount val="4"/>
                      <c:pt idx="0">
                        <c:v>21</c:v>
                      </c:pt>
                      <c:pt idx="1">
                        <c:v>1</c:v>
                      </c:pt>
                      <c:pt idx="2">
                        <c:v>4</c:v>
                      </c:pt>
                      <c:pt idx="3">
                        <c:v>33</c:v>
                      </c:pt>
                    </c:numCache>
                  </c:numRef>
                </c:val>
                <c:extLst>
                  <c:ext xmlns:c16="http://schemas.microsoft.com/office/drawing/2014/chart" uri="{C3380CC4-5D6E-409C-BE32-E72D297353CC}">
                    <c16:uniqueId val="{00000000-46C4-4F47-9340-FAA9FA207D74}"/>
                  </c:ext>
                </c:extLst>
              </c15:ser>
            </c15:filteredPieSeries>
          </c:ext>
        </c:extLst>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Least important attribute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1"/>
          <c:order val="1"/>
          <c:tx>
            <c:strRef>
              <c:f>'Most &amp; Least important'!$C$7</c:f>
              <c:strCache>
                <c:ptCount val="1"/>
                <c:pt idx="0">
                  <c:v>Percentage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220-4DA6-A73B-39164980D79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220-4DA6-A73B-39164980D79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220-4DA6-A73B-39164980D79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220-4DA6-A73B-39164980D791}"/>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0"/>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strRef>
              <c:f>'Most &amp; Least important'!$A$8:$A$11</c:f>
              <c:strCache>
                <c:ptCount val="4"/>
                <c:pt idx="0">
                  <c:v>Mode of information presentations</c:v>
                </c:pt>
                <c:pt idx="1">
                  <c:v>Number of free engaging hackathon events</c:v>
                </c:pt>
                <c:pt idx="2">
                  <c:v>Number of free citizen data skill training events</c:v>
                </c:pt>
                <c:pt idx="3">
                  <c:v>Risk of your personal data exposed to the public</c:v>
                </c:pt>
              </c:strCache>
            </c:strRef>
          </c:cat>
          <c:val>
            <c:numRef>
              <c:f>'Most &amp; Least important'!$C$8:$C$11</c:f>
              <c:numCache>
                <c:formatCode>0.00%</c:formatCode>
                <c:ptCount val="4"/>
                <c:pt idx="0">
                  <c:v>0.13559322033898305</c:v>
                </c:pt>
                <c:pt idx="1">
                  <c:v>0.50847457627118642</c:v>
                </c:pt>
                <c:pt idx="2">
                  <c:v>0.22033898305084745</c:v>
                </c:pt>
                <c:pt idx="3">
                  <c:v>0.13559322033898305</c:v>
                </c:pt>
              </c:numCache>
            </c:numRef>
          </c:val>
          <c:extLst>
            <c:ext xmlns:c16="http://schemas.microsoft.com/office/drawing/2014/chart" uri="{C3380CC4-5D6E-409C-BE32-E72D297353CC}">
              <c16:uniqueId val="{00000001-4BCE-45C5-99D6-97EF3AB93669}"/>
            </c:ext>
          </c:extLst>
        </c:ser>
        <c:dLbls>
          <c:showLegendKey val="0"/>
          <c:showVal val="0"/>
          <c:showCatName val="0"/>
          <c:showSerName val="0"/>
          <c:showPercent val="0"/>
          <c:showBubbleSize val="0"/>
          <c:showLeaderLines val="0"/>
        </c:dLbls>
        <c:firstSliceAng val="0"/>
        <c:extLst>
          <c:ext xmlns:c15="http://schemas.microsoft.com/office/drawing/2012/chart" uri="{02D57815-91ED-43cb-92C2-25804820EDAC}">
            <c15:filteredPieSeries>
              <c15:ser>
                <c:idx val="0"/>
                <c:order val="0"/>
                <c:tx>
                  <c:strRef>
                    <c:extLst>
                      <c:ext uri="{02D57815-91ED-43cb-92C2-25804820EDAC}">
                        <c15:formulaRef>
                          <c15:sqref>'Most &amp; Least important'!$B$7</c15:sqref>
                        </c15:formulaRef>
                      </c:ext>
                    </c:extLst>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9-0220-4DA6-A73B-39164980D79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B-0220-4DA6-A73B-39164980D79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D-0220-4DA6-A73B-39164980D79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F-0220-4DA6-A73B-39164980D791}"/>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uri="{CE6537A1-D6FC-4f65-9D91-7224C49458BB}">
                      <c15:spPr xmlns:c15="http://schemas.microsoft.com/office/drawing/2012/chart">
                        <a:prstGeom prst="wedgeRectCallout">
                          <a:avLst/>
                        </a:prstGeom>
                        <a:noFill/>
                        <a:ln>
                          <a:noFill/>
                        </a:ln>
                      </c15:spPr>
                    </c:ext>
                  </c:extLst>
                </c:dLbls>
                <c:cat>
                  <c:strRef>
                    <c:extLst>
                      <c:ext uri="{02D57815-91ED-43cb-92C2-25804820EDAC}">
                        <c15:formulaRef>
                          <c15:sqref>'Most &amp; Least important'!$A$8:$A$11</c15:sqref>
                        </c15:formulaRef>
                      </c:ext>
                    </c:extLst>
                    <c:strCache>
                      <c:ptCount val="4"/>
                      <c:pt idx="0">
                        <c:v>Mode of information presentations</c:v>
                      </c:pt>
                      <c:pt idx="1">
                        <c:v>Number of free engaging hackathon events</c:v>
                      </c:pt>
                      <c:pt idx="2">
                        <c:v>Number of free citizen data skill training events</c:v>
                      </c:pt>
                      <c:pt idx="3">
                        <c:v>Risk of your personal data exposed to the public</c:v>
                      </c:pt>
                    </c:strCache>
                  </c:strRef>
                </c:cat>
                <c:val>
                  <c:numRef>
                    <c:extLst>
                      <c:ext uri="{02D57815-91ED-43cb-92C2-25804820EDAC}">
                        <c15:formulaRef>
                          <c15:sqref>'Most &amp; Least important'!$B$8:$B$11</c15:sqref>
                        </c15:formulaRef>
                      </c:ext>
                    </c:extLst>
                    <c:numCache>
                      <c:formatCode>General</c:formatCode>
                      <c:ptCount val="4"/>
                      <c:pt idx="0">
                        <c:v>8</c:v>
                      </c:pt>
                      <c:pt idx="1">
                        <c:v>30</c:v>
                      </c:pt>
                      <c:pt idx="2">
                        <c:v>13</c:v>
                      </c:pt>
                      <c:pt idx="3">
                        <c:v>8</c:v>
                      </c:pt>
                    </c:numCache>
                  </c:numRef>
                </c:val>
                <c:extLst>
                  <c:ext xmlns:c16="http://schemas.microsoft.com/office/drawing/2014/chart" uri="{C3380CC4-5D6E-409C-BE32-E72D297353CC}">
                    <c16:uniqueId val="{00000000-4BCE-45C5-99D6-97EF3AB93669}"/>
                  </c:ext>
                </c:extLst>
              </c15:ser>
            </c15:filteredPieSeries>
          </c:ext>
        </c:extLst>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Comparison of attributes</a:t>
            </a:r>
          </a:p>
        </c:rich>
      </c:tx>
      <c:layout>
        <c:manualLayout>
          <c:xMode val="edge"/>
          <c:yMode val="edge"/>
          <c:x val="0.22338188976377954"/>
          <c:y val="3.703703703703703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'Most &amp; Least important'!$E$8</c:f>
              <c:strCache>
                <c:ptCount val="1"/>
                <c:pt idx="0">
                  <c:v>Mode of information presentations</c:v>
                </c:pt>
              </c:strCache>
            </c:strRef>
          </c:tx>
          <c:spPr>
            <a:solidFill>
              <a:schemeClr val="accent1"/>
            </a:solidFill>
            <a:ln>
              <a:noFill/>
            </a:ln>
            <a:effectLst/>
          </c:spPr>
          <c:invertIfNegative val="0"/>
          <c:cat>
            <c:strRef>
              <c:f>'Most &amp; Least important'!$F$7:$G$7</c:f>
              <c:strCache>
                <c:ptCount val="2"/>
                <c:pt idx="0">
                  <c:v>Most important attribute</c:v>
                </c:pt>
                <c:pt idx="1">
                  <c:v>Least important attribute</c:v>
                </c:pt>
              </c:strCache>
            </c:strRef>
          </c:cat>
          <c:val>
            <c:numRef>
              <c:f>'Most &amp; Least important'!$F$8:$G$8</c:f>
              <c:numCache>
                <c:formatCode>0.00%</c:formatCode>
                <c:ptCount val="2"/>
                <c:pt idx="0">
                  <c:v>0.3559322033898305</c:v>
                </c:pt>
                <c:pt idx="1">
                  <c:v>0.13559322033898305</c:v>
                </c:pt>
              </c:numCache>
            </c:numRef>
          </c:val>
          <c:extLst>
            <c:ext xmlns:c16="http://schemas.microsoft.com/office/drawing/2014/chart" uri="{C3380CC4-5D6E-409C-BE32-E72D297353CC}">
              <c16:uniqueId val="{00000000-97E7-47FB-94A4-37BEDF92AF28}"/>
            </c:ext>
          </c:extLst>
        </c:ser>
        <c:ser>
          <c:idx val="1"/>
          <c:order val="1"/>
          <c:tx>
            <c:strRef>
              <c:f>'Most &amp; Least important'!$E$9</c:f>
              <c:strCache>
                <c:ptCount val="1"/>
                <c:pt idx="0">
                  <c:v>Number of free engaging hackathon events</c:v>
                </c:pt>
              </c:strCache>
            </c:strRef>
          </c:tx>
          <c:spPr>
            <a:solidFill>
              <a:schemeClr val="accent2"/>
            </a:solidFill>
            <a:ln>
              <a:noFill/>
            </a:ln>
            <a:effectLst/>
          </c:spPr>
          <c:invertIfNegative val="0"/>
          <c:cat>
            <c:strRef>
              <c:f>'Most &amp; Least important'!$F$7:$G$7</c:f>
              <c:strCache>
                <c:ptCount val="2"/>
                <c:pt idx="0">
                  <c:v>Most important attribute</c:v>
                </c:pt>
                <c:pt idx="1">
                  <c:v>Least important attribute</c:v>
                </c:pt>
              </c:strCache>
            </c:strRef>
          </c:cat>
          <c:val>
            <c:numRef>
              <c:f>'Most &amp; Least important'!$F$9:$G$9</c:f>
              <c:numCache>
                <c:formatCode>0.00%</c:formatCode>
                <c:ptCount val="2"/>
                <c:pt idx="0">
                  <c:v>1.6949152542372881E-2</c:v>
                </c:pt>
                <c:pt idx="1">
                  <c:v>0.50847457627118642</c:v>
                </c:pt>
              </c:numCache>
            </c:numRef>
          </c:val>
          <c:extLst>
            <c:ext xmlns:c16="http://schemas.microsoft.com/office/drawing/2014/chart" uri="{C3380CC4-5D6E-409C-BE32-E72D297353CC}">
              <c16:uniqueId val="{00000001-97E7-47FB-94A4-37BEDF92AF28}"/>
            </c:ext>
          </c:extLst>
        </c:ser>
        <c:ser>
          <c:idx val="2"/>
          <c:order val="2"/>
          <c:tx>
            <c:strRef>
              <c:f>'Most &amp; Least important'!$E$10</c:f>
              <c:strCache>
                <c:ptCount val="1"/>
                <c:pt idx="0">
                  <c:v>Number of free citizen data skill training events</c:v>
                </c:pt>
              </c:strCache>
            </c:strRef>
          </c:tx>
          <c:spPr>
            <a:solidFill>
              <a:schemeClr val="accent3"/>
            </a:solidFill>
            <a:ln>
              <a:noFill/>
            </a:ln>
            <a:effectLst/>
          </c:spPr>
          <c:invertIfNegative val="0"/>
          <c:cat>
            <c:strRef>
              <c:f>'Most &amp; Least important'!$F$7:$G$7</c:f>
              <c:strCache>
                <c:ptCount val="2"/>
                <c:pt idx="0">
                  <c:v>Most important attribute</c:v>
                </c:pt>
                <c:pt idx="1">
                  <c:v>Least important attribute</c:v>
                </c:pt>
              </c:strCache>
            </c:strRef>
          </c:cat>
          <c:val>
            <c:numRef>
              <c:f>'Most &amp; Least important'!$F$10:$G$10</c:f>
              <c:numCache>
                <c:formatCode>0.00%</c:formatCode>
                <c:ptCount val="2"/>
                <c:pt idx="0">
                  <c:v>6.7796610169491525E-2</c:v>
                </c:pt>
                <c:pt idx="1">
                  <c:v>0.22033898305084745</c:v>
                </c:pt>
              </c:numCache>
            </c:numRef>
          </c:val>
          <c:extLst>
            <c:ext xmlns:c16="http://schemas.microsoft.com/office/drawing/2014/chart" uri="{C3380CC4-5D6E-409C-BE32-E72D297353CC}">
              <c16:uniqueId val="{00000002-97E7-47FB-94A4-37BEDF92AF28}"/>
            </c:ext>
          </c:extLst>
        </c:ser>
        <c:ser>
          <c:idx val="3"/>
          <c:order val="3"/>
          <c:tx>
            <c:strRef>
              <c:f>'Most &amp; Least important'!$E$11</c:f>
              <c:strCache>
                <c:ptCount val="1"/>
                <c:pt idx="0">
                  <c:v>Risk of your personal data exposed to the public</c:v>
                </c:pt>
              </c:strCache>
            </c:strRef>
          </c:tx>
          <c:spPr>
            <a:solidFill>
              <a:schemeClr val="accent4"/>
            </a:solidFill>
            <a:ln>
              <a:noFill/>
            </a:ln>
            <a:effectLst/>
          </c:spPr>
          <c:invertIfNegative val="0"/>
          <c:cat>
            <c:strRef>
              <c:f>'Most &amp; Least important'!$F$7:$G$7</c:f>
              <c:strCache>
                <c:ptCount val="2"/>
                <c:pt idx="0">
                  <c:v>Most important attribute</c:v>
                </c:pt>
                <c:pt idx="1">
                  <c:v>Least important attribute</c:v>
                </c:pt>
              </c:strCache>
            </c:strRef>
          </c:cat>
          <c:val>
            <c:numRef>
              <c:f>'Most &amp; Least important'!$F$11:$G$11</c:f>
              <c:numCache>
                <c:formatCode>0.00%</c:formatCode>
                <c:ptCount val="2"/>
                <c:pt idx="0">
                  <c:v>0.55932203389830504</c:v>
                </c:pt>
                <c:pt idx="1">
                  <c:v>0.13559322033898305</c:v>
                </c:pt>
              </c:numCache>
            </c:numRef>
          </c:val>
          <c:extLst>
            <c:ext xmlns:c16="http://schemas.microsoft.com/office/drawing/2014/chart" uri="{C3380CC4-5D6E-409C-BE32-E72D297353CC}">
              <c16:uniqueId val="{00000003-97E7-47FB-94A4-37BEDF92AF28}"/>
            </c:ext>
          </c:extLst>
        </c:ser>
        <c:dLbls>
          <c:showLegendKey val="0"/>
          <c:showVal val="0"/>
          <c:showCatName val="0"/>
          <c:showSerName val="0"/>
          <c:showPercent val="0"/>
          <c:showBubbleSize val="0"/>
        </c:dLbls>
        <c:gapWidth val="150"/>
        <c:overlap val="100"/>
        <c:axId val="511824304"/>
        <c:axId val="511832504"/>
      </c:barChart>
      <c:catAx>
        <c:axId val="5118243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1832504"/>
        <c:crosses val="autoZero"/>
        <c:auto val="1"/>
        <c:lblAlgn val="ctr"/>
        <c:lblOffset val="100"/>
        <c:noMultiLvlLbl val="0"/>
      </c:catAx>
      <c:valAx>
        <c:axId val="5118325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18243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Convinced on</a:t>
            </a:r>
            <a:r>
              <a:rPr lang="en-US" baseline="0"/>
              <a:t> their choice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'Perception results'!$B$1</c:f>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A9A-4005-8C15-6B109D9D0C9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A9A-4005-8C15-6B109D9D0C9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A9A-4005-8C15-6B109D9D0C9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A9A-4005-8C15-6B109D9D0C9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2-8455-4CC2-B1D4-58985B9323A9}"/>
              </c:ext>
            </c:extLst>
          </c:dPt>
          <c:dLbls>
            <c:dLbl>
              <c:idx val="4"/>
              <c:layout>
                <c:manualLayout>
                  <c:x val="-0.12273939195100612"/>
                  <c:y val="6.9670457859434239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455-4CC2-B1D4-58985B9323A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'Perception results'!$A$2:$A$6</c:f>
              <c:strCache>
                <c:ptCount val="5"/>
                <c:pt idx="0">
                  <c:v>Strongly Disagree</c:v>
                </c:pt>
                <c:pt idx="1">
                  <c:v>Disagree</c:v>
                </c:pt>
                <c:pt idx="2">
                  <c:v>Neutral</c:v>
                </c:pt>
                <c:pt idx="3">
                  <c:v>Agree</c:v>
                </c:pt>
                <c:pt idx="4">
                  <c:v>Strongly Agree</c:v>
                </c:pt>
              </c:strCache>
            </c:strRef>
          </c:cat>
          <c:val>
            <c:numRef>
              <c:f>'Perception results'!$B$2:$B$6</c:f>
              <c:numCache>
                <c:formatCode>General</c:formatCode>
                <c:ptCount val="5"/>
                <c:pt idx="0">
                  <c:v>4</c:v>
                </c:pt>
                <c:pt idx="1">
                  <c:v>12</c:v>
                </c:pt>
                <c:pt idx="2">
                  <c:v>18</c:v>
                </c:pt>
                <c:pt idx="3">
                  <c:v>23</c:v>
                </c:pt>
                <c:pt idx="4">
                  <c:v>2</c:v>
                </c:pt>
              </c:numCache>
            </c:numRef>
          </c:val>
          <c:extLst>
            <c:ext xmlns:c16="http://schemas.microsoft.com/office/drawing/2014/chart" uri="{C3380CC4-5D6E-409C-BE32-E72D297353CC}">
              <c16:uniqueId val="{00000000-8455-4CC2-B1D4-58985B9323A9}"/>
            </c:ext>
          </c:extLst>
        </c:ser>
        <c:ser>
          <c:idx val="1"/>
          <c:order val="1"/>
          <c:tx>
            <c:strRef>
              <c:f>'Perception results'!$C$1</c:f>
              <c:strCache>
                <c:ptCount val="1"/>
                <c:pt idx="0">
                  <c:v>Percentage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B-5A9A-4005-8C15-6B109D9D0C9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D-5A9A-4005-8C15-6B109D9D0C9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F-5A9A-4005-8C15-6B109D9D0C9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1-5A9A-4005-8C15-6B109D9D0C9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3-5A9A-4005-8C15-6B109D9D0C9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'Perception results'!$A$2:$A$6</c:f>
              <c:strCache>
                <c:ptCount val="5"/>
                <c:pt idx="0">
                  <c:v>Strongly Disagree</c:v>
                </c:pt>
                <c:pt idx="1">
                  <c:v>Disagree</c:v>
                </c:pt>
                <c:pt idx="2">
                  <c:v>Neutral</c:v>
                </c:pt>
                <c:pt idx="3">
                  <c:v>Agree</c:v>
                </c:pt>
                <c:pt idx="4">
                  <c:v>Strongly Agree</c:v>
                </c:pt>
              </c:strCache>
            </c:strRef>
          </c:cat>
          <c:val>
            <c:numRef>
              <c:f>'Perception results'!$C$2:$C$6</c:f>
              <c:numCache>
                <c:formatCode>0.00%</c:formatCode>
                <c:ptCount val="5"/>
                <c:pt idx="0">
                  <c:v>6.7796610169491525E-2</c:v>
                </c:pt>
                <c:pt idx="1">
                  <c:v>0.20338983050847459</c:v>
                </c:pt>
                <c:pt idx="2">
                  <c:v>0.30508474576271188</c:v>
                </c:pt>
                <c:pt idx="3">
                  <c:v>0.38983050847457629</c:v>
                </c:pt>
                <c:pt idx="4">
                  <c:v>3.3898305084745763E-2</c:v>
                </c:pt>
              </c:numCache>
            </c:numRef>
          </c:val>
          <c:extLst>
            <c:ext xmlns:c16="http://schemas.microsoft.com/office/drawing/2014/chart" uri="{C3380CC4-5D6E-409C-BE32-E72D297353CC}">
              <c16:uniqueId val="{00000001-8455-4CC2-B1D4-58985B9323A9}"/>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t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Choice situations are realistic</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'Perception results'!$B$8</c:f>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09C-4034-B183-1D8785D2AAB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09C-4034-B183-1D8785D2AAB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09C-4034-B183-1D8785D2AAB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09C-4034-B183-1D8785D2AAB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09C-4034-B183-1D8785D2AAB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'Perception results'!$A$9:$A$13</c:f>
              <c:strCache>
                <c:ptCount val="5"/>
                <c:pt idx="0">
                  <c:v>Strongly Disagree</c:v>
                </c:pt>
                <c:pt idx="1">
                  <c:v>Disagree</c:v>
                </c:pt>
                <c:pt idx="2">
                  <c:v>Neutral</c:v>
                </c:pt>
                <c:pt idx="3">
                  <c:v>Agree</c:v>
                </c:pt>
                <c:pt idx="4">
                  <c:v>Strongly Agree</c:v>
                </c:pt>
              </c:strCache>
            </c:strRef>
          </c:cat>
          <c:val>
            <c:numRef>
              <c:f>'Perception results'!$B$9:$B$13</c:f>
              <c:numCache>
                <c:formatCode>General</c:formatCode>
                <c:ptCount val="5"/>
                <c:pt idx="0">
                  <c:v>2</c:v>
                </c:pt>
                <c:pt idx="1">
                  <c:v>8</c:v>
                </c:pt>
                <c:pt idx="2">
                  <c:v>34</c:v>
                </c:pt>
                <c:pt idx="3">
                  <c:v>14</c:v>
                </c:pt>
                <c:pt idx="4">
                  <c:v>1</c:v>
                </c:pt>
              </c:numCache>
            </c:numRef>
          </c:val>
          <c:extLst>
            <c:ext xmlns:c16="http://schemas.microsoft.com/office/drawing/2014/chart" uri="{C3380CC4-5D6E-409C-BE32-E72D297353CC}">
              <c16:uniqueId val="{00000000-ECAA-4651-93B3-0D8294C68337}"/>
            </c:ext>
          </c:extLst>
        </c:ser>
        <c:ser>
          <c:idx val="1"/>
          <c:order val="1"/>
          <c:tx>
            <c:strRef>
              <c:f>'Perception results'!$C$8</c:f>
              <c:strCache>
                <c:ptCount val="1"/>
                <c:pt idx="0">
                  <c:v>Percentage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B-109C-4034-B183-1D8785D2AAB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D-109C-4034-B183-1D8785D2AAB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F-109C-4034-B183-1D8785D2AAB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1-109C-4034-B183-1D8785D2AAB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3-109C-4034-B183-1D8785D2AAB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'Perception results'!$A$9:$A$13</c:f>
              <c:strCache>
                <c:ptCount val="5"/>
                <c:pt idx="0">
                  <c:v>Strongly Disagree</c:v>
                </c:pt>
                <c:pt idx="1">
                  <c:v>Disagree</c:v>
                </c:pt>
                <c:pt idx="2">
                  <c:v>Neutral</c:v>
                </c:pt>
                <c:pt idx="3">
                  <c:v>Agree</c:v>
                </c:pt>
                <c:pt idx="4">
                  <c:v>Strongly Agree</c:v>
                </c:pt>
              </c:strCache>
            </c:strRef>
          </c:cat>
          <c:val>
            <c:numRef>
              <c:f>'Perception results'!$C$9:$C$13</c:f>
              <c:numCache>
                <c:formatCode>0.00%</c:formatCode>
                <c:ptCount val="5"/>
                <c:pt idx="0">
                  <c:v>3.3898305084745763E-2</c:v>
                </c:pt>
                <c:pt idx="1">
                  <c:v>0.13559322033898305</c:v>
                </c:pt>
                <c:pt idx="2">
                  <c:v>0.57627118644067798</c:v>
                </c:pt>
                <c:pt idx="3">
                  <c:v>0.23728813559322035</c:v>
                </c:pt>
                <c:pt idx="4">
                  <c:v>1.6949152542372881E-2</c:v>
                </c:pt>
              </c:numCache>
            </c:numRef>
          </c:val>
          <c:extLst>
            <c:ext xmlns:c16="http://schemas.microsoft.com/office/drawing/2014/chart" uri="{C3380CC4-5D6E-409C-BE32-E72D297353CC}">
              <c16:uniqueId val="{00000001-ECAA-4651-93B3-0D8294C68337}"/>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t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The information is relevant</a:t>
            </a:r>
            <a:r>
              <a:rPr lang="en-GB" baseline="0"/>
              <a:t> for the policymaker</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'Perception results'!$B$15</c:f>
              <c:strCache>
                <c:ptCount val="1"/>
                <c:pt idx="0">
                  <c:v>Count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F9FB-4C17-AFEE-068FD1780C0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F9FB-4C17-AFEE-068FD1780C0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F9FB-4C17-AFEE-068FD1780C0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F9FB-4C17-AFEE-068FD1780C0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F9FB-4C17-AFEE-068FD1780C0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'Perception results'!$A$16:$A$20</c:f>
              <c:strCache>
                <c:ptCount val="5"/>
                <c:pt idx="0">
                  <c:v>Strongly Disagree</c:v>
                </c:pt>
                <c:pt idx="1">
                  <c:v>Disagree</c:v>
                </c:pt>
                <c:pt idx="2">
                  <c:v>Neutral</c:v>
                </c:pt>
                <c:pt idx="3">
                  <c:v>Agree</c:v>
                </c:pt>
                <c:pt idx="4">
                  <c:v>Strongly Agree</c:v>
                </c:pt>
              </c:strCache>
            </c:strRef>
          </c:cat>
          <c:val>
            <c:numRef>
              <c:f>'Perception results'!$B$16:$B$20</c:f>
              <c:numCache>
                <c:formatCode>General</c:formatCode>
                <c:ptCount val="5"/>
                <c:pt idx="0">
                  <c:v>5</c:v>
                </c:pt>
                <c:pt idx="1">
                  <c:v>5</c:v>
                </c:pt>
                <c:pt idx="2">
                  <c:v>17</c:v>
                </c:pt>
                <c:pt idx="3">
                  <c:v>28</c:v>
                </c:pt>
                <c:pt idx="4">
                  <c:v>4</c:v>
                </c:pt>
              </c:numCache>
            </c:numRef>
          </c:val>
          <c:extLst>
            <c:ext xmlns:c16="http://schemas.microsoft.com/office/drawing/2014/chart" uri="{C3380CC4-5D6E-409C-BE32-E72D297353CC}">
              <c16:uniqueId val="{00000000-3424-44B7-A2E3-5D6729045F18}"/>
            </c:ext>
          </c:extLst>
        </c:ser>
        <c:ser>
          <c:idx val="1"/>
          <c:order val="1"/>
          <c:tx>
            <c:strRef>
              <c:f>'Perception results'!$C$15</c:f>
              <c:strCache>
                <c:ptCount val="1"/>
                <c:pt idx="0">
                  <c:v>Percentage</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B-F9FB-4C17-AFEE-068FD1780C0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D-F9FB-4C17-AFEE-068FD1780C0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F-F9FB-4C17-AFEE-068FD1780C0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1-F9FB-4C17-AFEE-068FD1780C0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3-F9FB-4C17-AFEE-068FD1780C0E}"/>
              </c:ext>
            </c:extLst>
          </c:dPt>
          <c:cat>
            <c:strRef>
              <c:f>'Perception results'!$A$16:$A$20</c:f>
              <c:strCache>
                <c:ptCount val="5"/>
                <c:pt idx="0">
                  <c:v>Strongly Disagree</c:v>
                </c:pt>
                <c:pt idx="1">
                  <c:v>Disagree</c:v>
                </c:pt>
                <c:pt idx="2">
                  <c:v>Neutral</c:v>
                </c:pt>
                <c:pt idx="3">
                  <c:v>Agree</c:v>
                </c:pt>
                <c:pt idx="4">
                  <c:v>Strongly Agree</c:v>
                </c:pt>
              </c:strCache>
            </c:strRef>
          </c:cat>
          <c:val>
            <c:numRef>
              <c:f>'Perception results'!$C$16:$C$20</c:f>
              <c:numCache>
                <c:formatCode>0.00%</c:formatCode>
                <c:ptCount val="5"/>
                <c:pt idx="0">
                  <c:v>8.4745762711864403E-2</c:v>
                </c:pt>
                <c:pt idx="1">
                  <c:v>8.4745762711864403E-2</c:v>
                </c:pt>
                <c:pt idx="2">
                  <c:v>0.28813559322033899</c:v>
                </c:pt>
                <c:pt idx="3">
                  <c:v>0.47457627118644069</c:v>
                </c:pt>
                <c:pt idx="4">
                  <c:v>6.7796610169491525E-2</c:v>
                </c:pt>
              </c:numCache>
            </c:numRef>
          </c:val>
          <c:extLst>
            <c:ext xmlns:c16="http://schemas.microsoft.com/office/drawing/2014/chart" uri="{C3380CC4-5D6E-409C-BE32-E72D297353CC}">
              <c16:uniqueId val="{00000001-3424-44B7-A2E3-5D6729045F18}"/>
            </c:ext>
          </c:extLst>
        </c:ser>
        <c:dLbls>
          <c:showLegendKey val="0"/>
          <c:showVal val="0"/>
          <c:showCatName val="0"/>
          <c:showSerName val="0"/>
          <c:showPercent val="0"/>
          <c:showBubbleSize val="0"/>
          <c:showLeaderLines val="1"/>
        </c:dLbls>
        <c:firstSliceAng val="0"/>
      </c:pieChart>
      <c:spPr>
        <a:noFill/>
        <a:ln>
          <a:noFill/>
        </a:ln>
        <a:effectLst/>
      </c:spPr>
    </c:plotArea>
    <c:legend>
      <c:legendPos val="t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Age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Demographic!$A$9</c:f>
              <c:strCache>
                <c:ptCount val="1"/>
                <c:pt idx="0">
                  <c:v>18 - 24</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Demographic!$B$8</c:f>
              <c:strCache>
                <c:ptCount val="1"/>
                <c:pt idx="0">
                  <c:v>Count</c:v>
                </c:pt>
              </c:strCache>
            </c:strRef>
          </c:cat>
          <c:val>
            <c:numRef>
              <c:f>Demographic!$B$9</c:f>
              <c:numCache>
                <c:formatCode>General</c:formatCode>
                <c:ptCount val="1"/>
                <c:pt idx="0">
                  <c:v>39</c:v>
                </c:pt>
              </c:numCache>
            </c:numRef>
          </c:val>
          <c:extLst>
            <c:ext xmlns:c16="http://schemas.microsoft.com/office/drawing/2014/chart" uri="{C3380CC4-5D6E-409C-BE32-E72D297353CC}">
              <c16:uniqueId val="{00000000-A1B9-45F1-B7A0-F2C47D96C5B5}"/>
            </c:ext>
          </c:extLst>
        </c:ser>
        <c:ser>
          <c:idx val="1"/>
          <c:order val="1"/>
          <c:tx>
            <c:strRef>
              <c:f>Demographic!$A$10</c:f>
              <c:strCache>
                <c:ptCount val="1"/>
                <c:pt idx="0">
                  <c:v>25 - 30</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Demographic!$B$8</c:f>
              <c:strCache>
                <c:ptCount val="1"/>
                <c:pt idx="0">
                  <c:v>Count</c:v>
                </c:pt>
              </c:strCache>
            </c:strRef>
          </c:cat>
          <c:val>
            <c:numRef>
              <c:f>Demographic!$B$10</c:f>
              <c:numCache>
                <c:formatCode>General</c:formatCode>
                <c:ptCount val="1"/>
                <c:pt idx="0">
                  <c:v>18</c:v>
                </c:pt>
              </c:numCache>
            </c:numRef>
          </c:val>
          <c:extLst>
            <c:ext xmlns:c16="http://schemas.microsoft.com/office/drawing/2014/chart" uri="{C3380CC4-5D6E-409C-BE32-E72D297353CC}">
              <c16:uniqueId val="{00000001-A1B9-45F1-B7A0-F2C47D96C5B5}"/>
            </c:ext>
          </c:extLst>
        </c:ser>
        <c:ser>
          <c:idx val="2"/>
          <c:order val="2"/>
          <c:tx>
            <c:strRef>
              <c:f>Demographic!$A$11</c:f>
              <c:strCache>
                <c:ptCount val="1"/>
                <c:pt idx="0">
                  <c:v>Above 30</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Demographic!$B$8</c:f>
              <c:strCache>
                <c:ptCount val="1"/>
                <c:pt idx="0">
                  <c:v>Count</c:v>
                </c:pt>
              </c:strCache>
            </c:strRef>
          </c:cat>
          <c:val>
            <c:numRef>
              <c:f>Demographic!$B$11</c:f>
              <c:numCache>
                <c:formatCode>General</c:formatCode>
                <c:ptCount val="1"/>
                <c:pt idx="0">
                  <c:v>2</c:v>
                </c:pt>
              </c:numCache>
            </c:numRef>
          </c:val>
          <c:extLst>
            <c:ext xmlns:c16="http://schemas.microsoft.com/office/drawing/2014/chart" uri="{C3380CC4-5D6E-409C-BE32-E72D297353CC}">
              <c16:uniqueId val="{00000002-A1B9-45F1-B7A0-F2C47D96C5B5}"/>
            </c:ext>
          </c:extLst>
        </c:ser>
        <c:dLbls>
          <c:dLblPos val="outEnd"/>
          <c:showLegendKey val="0"/>
          <c:showVal val="1"/>
          <c:showCatName val="0"/>
          <c:showSerName val="0"/>
          <c:showPercent val="0"/>
          <c:showBubbleSize val="0"/>
        </c:dLbls>
        <c:gapWidth val="219"/>
        <c:overlap val="-27"/>
        <c:axId val="648876424"/>
        <c:axId val="648874456"/>
      </c:barChart>
      <c:catAx>
        <c:axId val="6488764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8874456"/>
        <c:crosses val="autoZero"/>
        <c:auto val="1"/>
        <c:lblAlgn val="ctr"/>
        <c:lblOffset val="100"/>
        <c:noMultiLvlLbl val="0"/>
      </c:catAx>
      <c:valAx>
        <c:axId val="6488744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887642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rPr>
              <a:t>Privacy Concern (Likert</a:t>
            </a:r>
            <a:r>
              <a:rPr lang="en-US" baseline="0">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rPr>
              <a:t> scale)</a:t>
            </a:r>
            <a:endParaRPr lang="en-US">
              <a:solidFill>
                <a:schemeClr val="tx1">
                  <a:lumMod val="65000"/>
                  <a:lumOff val="35000"/>
                </a:schemeClr>
              </a:solidFill>
              <a:latin typeface="Open Sans" panose="020B0606030504020204" pitchFamily="34" charset="0"/>
              <a:ea typeface="Open Sans" panose="020B0606030504020204" pitchFamily="34" charset="0"/>
              <a:cs typeface="Open Sans" panose="020B0606030504020204" pitchFamily="34" charset="0"/>
            </a:endParaRP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1"/>
          <c:order val="1"/>
          <c:tx>
            <c:strRef>
              <c:f>'Descriptive results'!$C$17</c:f>
              <c:strCache>
                <c:ptCount val="1"/>
                <c:pt idx="0">
                  <c:v>Percentage</c:v>
                </c:pt>
              </c:strCache>
            </c:strRef>
          </c:tx>
          <c:dPt>
            <c:idx val="0"/>
            <c:bubble3D val="0"/>
            <c:spPr>
              <a:solidFill>
                <a:schemeClr val="accent2">
                  <a:tint val="54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020D-4269-99A1-EF0FF3E8391E}"/>
              </c:ext>
            </c:extLst>
          </c:dPt>
          <c:dPt>
            <c:idx val="1"/>
            <c:bubble3D val="0"/>
            <c:spPr>
              <a:solidFill>
                <a:schemeClr val="accent2">
                  <a:tint val="77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4-020D-4269-99A1-EF0FF3E8391E}"/>
              </c:ext>
            </c:extLst>
          </c:dPt>
          <c:dPt>
            <c:idx val="2"/>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020D-4269-99A1-EF0FF3E8391E}"/>
              </c:ext>
            </c:extLst>
          </c:dPt>
          <c:dPt>
            <c:idx val="3"/>
            <c:bubble3D val="0"/>
            <c:spPr>
              <a:solidFill>
                <a:schemeClr val="accent2">
                  <a:shade val="76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6-020D-4269-99A1-EF0FF3E8391E}"/>
              </c:ext>
            </c:extLst>
          </c:dPt>
          <c:dPt>
            <c:idx val="4"/>
            <c:bubble3D val="0"/>
            <c:spPr>
              <a:solidFill>
                <a:schemeClr val="accent2">
                  <a:shade val="53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7-020D-4269-99A1-EF0FF3E8391E}"/>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tint val="54000"/>
                        </a:schemeClr>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3-020D-4269-99A1-EF0FF3E8391E}"/>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4-020D-4269-99A1-EF0FF3E8391E}"/>
                </c:ext>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5-020D-4269-99A1-EF0FF3E8391E}"/>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hade val="76000"/>
                        </a:schemeClr>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6-020D-4269-99A1-EF0FF3E8391E}"/>
                </c:ext>
              </c:extLst>
            </c:dLbl>
            <c:dLbl>
              <c:idx val="4"/>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hade val="53000"/>
                        </a:schemeClr>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7-020D-4269-99A1-EF0FF3E8391E}"/>
                </c:ext>
              </c:extLst>
            </c:dLbl>
            <c:spPr>
              <a:solidFill>
                <a:sysClr val="window" lastClr="FFFFFF"/>
              </a:solidFill>
              <a:ln>
                <a:solidFill>
                  <a:srgbClr val="C0504D">
                    <a:shade val="76000"/>
                  </a:srgbClr>
                </a:solidFill>
              </a:ln>
              <a:effectLst/>
            </c:sp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numRef>
              <c:f>'Descriptive results'!$A$18:$A$22</c:f>
              <c:numCache>
                <c:formatCode>General</c:formatCode>
                <c:ptCount val="5"/>
                <c:pt idx="0">
                  <c:v>1</c:v>
                </c:pt>
                <c:pt idx="1">
                  <c:v>2</c:v>
                </c:pt>
                <c:pt idx="2">
                  <c:v>3</c:v>
                </c:pt>
                <c:pt idx="3">
                  <c:v>4</c:v>
                </c:pt>
                <c:pt idx="4">
                  <c:v>5</c:v>
                </c:pt>
              </c:numCache>
            </c:numRef>
          </c:cat>
          <c:val>
            <c:numRef>
              <c:f>'Descriptive results'!$C$18:$C$22</c:f>
              <c:numCache>
                <c:formatCode>0.00%</c:formatCode>
                <c:ptCount val="5"/>
                <c:pt idx="0">
                  <c:v>0.1864406779661017</c:v>
                </c:pt>
                <c:pt idx="1">
                  <c:v>0.38983050847457629</c:v>
                </c:pt>
                <c:pt idx="2">
                  <c:v>0.15254237288135594</c:v>
                </c:pt>
                <c:pt idx="3">
                  <c:v>0.1864406779661017</c:v>
                </c:pt>
                <c:pt idx="4">
                  <c:v>8.4745762711864403E-2</c:v>
                </c:pt>
              </c:numCache>
            </c:numRef>
          </c:val>
          <c:extLst>
            <c:ext xmlns:c16="http://schemas.microsoft.com/office/drawing/2014/chart" uri="{C3380CC4-5D6E-409C-BE32-E72D297353CC}">
              <c16:uniqueId val="{00000001-020D-4269-99A1-EF0FF3E8391E}"/>
            </c:ext>
          </c:extLst>
        </c:ser>
        <c:dLbls>
          <c:showLegendKey val="0"/>
          <c:showVal val="0"/>
          <c:showCatName val="0"/>
          <c:showSerName val="0"/>
          <c:showPercent val="0"/>
          <c:showBubbleSize val="0"/>
          <c:showLeaderLines val="0"/>
        </c:dLbls>
        <c:firstSliceAng val="0"/>
        <c:extLst>
          <c:ext xmlns:c15="http://schemas.microsoft.com/office/drawing/2012/chart" uri="{02D57815-91ED-43cb-92C2-25804820EDAC}">
            <c15:filteredPieSeries>
              <c15:ser>
                <c:idx val="0"/>
                <c:order val="0"/>
                <c:tx>
                  <c:strRef>
                    <c:extLst>
                      <c:ext uri="{02D57815-91ED-43cb-92C2-25804820EDAC}">
                        <c15:formulaRef>
                          <c15:sqref>'Descriptive results'!$B$17</c15:sqref>
                        </c15:formulaRef>
                      </c:ext>
                    </c:extLst>
                    <c:strCache>
                      <c:ptCount val="1"/>
                      <c:pt idx="0">
                        <c:v>Count</c:v>
                      </c:pt>
                    </c:strCache>
                  </c:strRef>
                </c:tx>
                <c:dPt>
                  <c:idx val="0"/>
                  <c:bubble3D val="0"/>
                  <c:spPr>
                    <a:solidFill>
                      <a:schemeClr val="accent2">
                        <a:tint val="54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8-020D-4269-99A1-EF0FF3E8391E}"/>
                    </c:ext>
                  </c:extLst>
                </c:dPt>
                <c:dPt>
                  <c:idx val="1"/>
                  <c:bubble3D val="0"/>
                  <c:spPr>
                    <a:solidFill>
                      <a:schemeClr val="accent2">
                        <a:tint val="77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9-020D-4269-99A1-EF0FF3E8391E}"/>
                    </c:ext>
                  </c:extLst>
                </c:dPt>
                <c:dPt>
                  <c:idx val="2"/>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A-020D-4269-99A1-EF0FF3E8391E}"/>
                    </c:ext>
                  </c:extLst>
                </c:dPt>
                <c:dPt>
                  <c:idx val="3"/>
                  <c:bubble3D val="0"/>
                  <c:spPr>
                    <a:solidFill>
                      <a:schemeClr val="accent2">
                        <a:shade val="76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B-020D-4269-99A1-EF0FF3E8391E}"/>
                    </c:ext>
                  </c:extLst>
                </c:dPt>
                <c:dPt>
                  <c:idx val="4"/>
                  <c:bubble3D val="0"/>
                  <c:spPr>
                    <a:solidFill>
                      <a:schemeClr val="accent2">
                        <a:shade val="53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C-020D-4269-99A1-EF0FF3E8391E}"/>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tint val="54000"/>
                              </a:schemeClr>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8-020D-4269-99A1-EF0FF3E8391E}"/>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9-020D-4269-99A1-EF0FF3E8391E}"/>
                      </c:ext>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A-020D-4269-99A1-EF0FF3E8391E}"/>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hade val="76000"/>
                              </a:schemeClr>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B-020D-4269-99A1-EF0FF3E8391E}"/>
                      </c:ext>
                    </c:extLst>
                  </c:dLbl>
                  <c:dLbl>
                    <c:idx val="4"/>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hade val="53000"/>
                              </a:schemeClr>
                            </a:solidFill>
                            <a:latin typeface="+mn-lt"/>
                            <a:ea typeface="+mn-ea"/>
                            <a:cs typeface="+mn-cs"/>
                          </a:defRPr>
                        </a:pPr>
                        <a:endParaRPr lang="en-US"/>
                      </a:p>
                    </c:txPr>
                    <c:dLblPos val="outEnd"/>
                    <c:showLegendKey val="0"/>
                    <c:showVal val="0"/>
                    <c:showCatName val="1"/>
                    <c:showSerName val="0"/>
                    <c:showPercent val="1"/>
                    <c:showBubbleSize val="0"/>
                    <c:extLst>
                      <c:ext xmlns:c16="http://schemas.microsoft.com/office/drawing/2014/chart" uri="{C3380CC4-5D6E-409C-BE32-E72D297353CC}">
                        <c16:uniqueId val="{0000000C-020D-4269-99A1-EF0FF3E8391E}"/>
                      </c:ext>
                    </c:extLst>
                  </c:dLbl>
                  <c:spPr>
                    <a:solidFill>
                      <a:sysClr val="window" lastClr="FFFFFF"/>
                    </a:solidFill>
                    <a:ln>
                      <a:solidFill>
                        <a:srgbClr val="C0504D">
                          <a:tint val="77000"/>
                        </a:srgbClr>
                      </a:solidFill>
                    </a:ln>
                    <a:effectLst/>
                  </c:spPr>
                  <c:dLblPos val="outEnd"/>
                  <c:showLegendKey val="0"/>
                  <c:showVal val="0"/>
                  <c:showCatName val="1"/>
                  <c:showSerName val="0"/>
                  <c:showPercent val="1"/>
                  <c:showBubbleSize val="0"/>
                  <c:showLeaderLines val="0"/>
                  <c:extLst>
                    <c:ext uri="{CE6537A1-D6FC-4f65-9D91-7224C49458BB}">
                      <c15:spPr xmlns:c15="http://schemas.microsoft.com/office/drawing/2012/chart">
                        <a:prstGeom prst="wedgeRectCallout">
                          <a:avLst/>
                        </a:prstGeom>
                        <a:noFill/>
                        <a:ln>
                          <a:noFill/>
                        </a:ln>
                      </c15:spPr>
                    </c:ext>
                  </c:extLst>
                </c:dLbls>
                <c:cat>
                  <c:numRef>
                    <c:extLst>
                      <c:ext uri="{02D57815-91ED-43cb-92C2-25804820EDAC}">
                        <c15:formulaRef>
                          <c15:sqref>'Descriptive results'!$A$18:$A$22</c15:sqref>
                        </c15:formulaRef>
                      </c:ext>
                    </c:extLst>
                    <c:numCache>
                      <c:formatCode>General</c:formatCode>
                      <c:ptCount val="5"/>
                      <c:pt idx="0">
                        <c:v>1</c:v>
                      </c:pt>
                      <c:pt idx="1">
                        <c:v>2</c:v>
                      </c:pt>
                      <c:pt idx="2">
                        <c:v>3</c:v>
                      </c:pt>
                      <c:pt idx="3">
                        <c:v>4</c:v>
                      </c:pt>
                      <c:pt idx="4">
                        <c:v>5</c:v>
                      </c:pt>
                    </c:numCache>
                  </c:numRef>
                </c:cat>
                <c:val>
                  <c:numRef>
                    <c:extLst>
                      <c:ext uri="{02D57815-91ED-43cb-92C2-25804820EDAC}">
                        <c15:formulaRef>
                          <c15:sqref>'Descriptive results'!$B$18:$B$22</c15:sqref>
                        </c15:formulaRef>
                      </c:ext>
                    </c:extLst>
                    <c:numCache>
                      <c:formatCode>General</c:formatCode>
                      <c:ptCount val="5"/>
                      <c:pt idx="0">
                        <c:v>11</c:v>
                      </c:pt>
                      <c:pt idx="1">
                        <c:v>23</c:v>
                      </c:pt>
                      <c:pt idx="2">
                        <c:v>9</c:v>
                      </c:pt>
                      <c:pt idx="3">
                        <c:v>11</c:v>
                      </c:pt>
                      <c:pt idx="4">
                        <c:v>5</c:v>
                      </c:pt>
                    </c:numCache>
                  </c:numRef>
                </c:val>
                <c:extLst>
                  <c:ext xmlns:c16="http://schemas.microsoft.com/office/drawing/2014/chart" uri="{C3380CC4-5D6E-409C-BE32-E72D297353CC}">
                    <c16:uniqueId val="{00000000-020D-4269-99A1-EF0FF3E8391E}"/>
                  </c:ext>
                </c:extLst>
              </c15:ser>
            </c15:filteredPieSeries>
          </c:ext>
        </c:extLst>
      </c:pieChart>
      <c:spPr>
        <a:noFill/>
        <a:ln>
          <a:noFill/>
        </a:ln>
        <a:effectLst/>
      </c:spPr>
    </c:plotArea>
    <c:legend>
      <c:legendPos val="r"/>
      <c:layout>
        <c:manualLayout>
          <c:xMode val="edge"/>
          <c:yMode val="edge"/>
          <c:x val="0.81264851268591431"/>
          <c:y val="0.28729602749834204"/>
          <c:w val="3.4957149300857013E-2"/>
          <c:h val="0.4403937941920961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Number of portals visited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'Descriptive results'!$B$1</c:f>
              <c:strCache>
                <c:ptCount val="1"/>
                <c:pt idx="0">
                  <c:v>Count</c:v>
                </c:pt>
              </c:strCache>
            </c:strRef>
          </c:tx>
          <c:dPt>
            <c:idx val="0"/>
            <c:bubble3D val="0"/>
            <c:spPr>
              <a:solidFill>
                <a:schemeClr val="accent5">
                  <a:tint val="58000"/>
                </a:schemeClr>
              </a:solidFill>
              <a:ln w="19050">
                <a:solidFill>
                  <a:schemeClr val="lt1"/>
                </a:solidFill>
              </a:ln>
              <a:effectLst/>
            </c:spPr>
            <c:extLst>
              <c:ext xmlns:c16="http://schemas.microsoft.com/office/drawing/2014/chart" uri="{C3380CC4-5D6E-409C-BE32-E72D297353CC}">
                <c16:uniqueId val="{00000004-0074-4DD0-9CB6-F067A66530FE}"/>
              </c:ext>
            </c:extLst>
          </c:dPt>
          <c:dPt>
            <c:idx val="1"/>
            <c:bubble3D val="0"/>
            <c:spPr>
              <a:solidFill>
                <a:schemeClr val="accent5">
                  <a:tint val="86000"/>
                </a:schemeClr>
              </a:solidFill>
              <a:ln w="19050">
                <a:solidFill>
                  <a:schemeClr val="lt1"/>
                </a:solidFill>
              </a:ln>
              <a:effectLst/>
            </c:spPr>
            <c:extLst>
              <c:ext xmlns:c16="http://schemas.microsoft.com/office/drawing/2014/chart" uri="{C3380CC4-5D6E-409C-BE32-E72D297353CC}">
                <c16:uniqueId val="{00000005-0074-4DD0-9CB6-F067A66530FE}"/>
              </c:ext>
            </c:extLst>
          </c:dPt>
          <c:dPt>
            <c:idx val="2"/>
            <c:bubble3D val="0"/>
            <c:spPr>
              <a:solidFill>
                <a:schemeClr val="accent5">
                  <a:shade val="86000"/>
                </a:schemeClr>
              </a:solidFill>
              <a:ln w="19050">
                <a:solidFill>
                  <a:schemeClr val="lt1"/>
                </a:solidFill>
              </a:ln>
              <a:effectLst/>
            </c:spPr>
            <c:extLst>
              <c:ext xmlns:c16="http://schemas.microsoft.com/office/drawing/2014/chart" uri="{C3380CC4-5D6E-409C-BE32-E72D297353CC}">
                <c16:uniqueId val="{00000006-0074-4DD0-9CB6-F067A66530FE}"/>
              </c:ext>
            </c:extLst>
          </c:dPt>
          <c:dPt>
            <c:idx val="3"/>
            <c:bubble3D val="0"/>
            <c:spPr>
              <a:solidFill>
                <a:schemeClr val="accent5">
                  <a:shade val="58000"/>
                </a:schemeClr>
              </a:solidFill>
              <a:ln w="19050">
                <a:solidFill>
                  <a:schemeClr val="lt1"/>
                </a:solidFill>
              </a:ln>
              <a:effectLst/>
            </c:spPr>
            <c:extLst>
              <c:ext xmlns:c16="http://schemas.microsoft.com/office/drawing/2014/chart" uri="{C3380CC4-5D6E-409C-BE32-E72D297353CC}">
                <c16:uniqueId val="{00000003-0074-4DD0-9CB6-F067A66530FE}"/>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numRef>
              <c:f>'Descriptive results'!$A$2:$A$5</c:f>
              <c:numCache>
                <c:formatCode>General</c:formatCode>
                <c:ptCount val="4"/>
                <c:pt idx="0">
                  <c:v>0</c:v>
                </c:pt>
                <c:pt idx="1">
                  <c:v>1</c:v>
                </c:pt>
                <c:pt idx="2">
                  <c:v>2</c:v>
                </c:pt>
                <c:pt idx="3">
                  <c:v>3</c:v>
                </c:pt>
              </c:numCache>
            </c:numRef>
          </c:cat>
          <c:val>
            <c:numRef>
              <c:f>'Descriptive results'!$B$2:$B$5</c:f>
              <c:numCache>
                <c:formatCode>General</c:formatCode>
                <c:ptCount val="4"/>
                <c:pt idx="0">
                  <c:v>21</c:v>
                </c:pt>
                <c:pt idx="1">
                  <c:v>22</c:v>
                </c:pt>
                <c:pt idx="2">
                  <c:v>9</c:v>
                </c:pt>
                <c:pt idx="3">
                  <c:v>7</c:v>
                </c:pt>
              </c:numCache>
            </c:numRef>
          </c:val>
          <c:extLst>
            <c:ext xmlns:c16="http://schemas.microsoft.com/office/drawing/2014/chart" uri="{C3380CC4-5D6E-409C-BE32-E72D297353CC}">
              <c16:uniqueId val="{00000000-0074-4DD0-9CB6-F067A66530FE}"/>
            </c:ext>
          </c:extLst>
        </c:ser>
        <c:ser>
          <c:idx val="1"/>
          <c:order val="1"/>
          <c:tx>
            <c:strRef>
              <c:f>'Descriptive results'!$C$1</c:f>
              <c:strCache>
                <c:ptCount val="1"/>
                <c:pt idx="0">
                  <c:v>Percentage</c:v>
                </c:pt>
              </c:strCache>
            </c:strRef>
          </c:tx>
          <c:dPt>
            <c:idx val="0"/>
            <c:bubble3D val="0"/>
            <c:spPr>
              <a:solidFill>
                <a:schemeClr val="accent5">
                  <a:tint val="58000"/>
                </a:schemeClr>
              </a:solidFill>
              <a:ln w="19050">
                <a:solidFill>
                  <a:schemeClr val="lt1"/>
                </a:solidFill>
              </a:ln>
              <a:effectLst/>
            </c:spPr>
            <c:extLst>
              <c:ext xmlns:c16="http://schemas.microsoft.com/office/drawing/2014/chart" uri="{C3380CC4-5D6E-409C-BE32-E72D297353CC}">
                <c16:uniqueId val="{00000009-046C-4F76-AAB2-0DFF6851A3BA}"/>
              </c:ext>
            </c:extLst>
          </c:dPt>
          <c:dPt>
            <c:idx val="1"/>
            <c:bubble3D val="0"/>
            <c:spPr>
              <a:solidFill>
                <a:schemeClr val="accent5">
                  <a:tint val="86000"/>
                </a:schemeClr>
              </a:solidFill>
              <a:ln w="19050">
                <a:solidFill>
                  <a:schemeClr val="lt1"/>
                </a:solidFill>
              </a:ln>
              <a:effectLst/>
            </c:spPr>
            <c:extLst>
              <c:ext xmlns:c16="http://schemas.microsoft.com/office/drawing/2014/chart" uri="{C3380CC4-5D6E-409C-BE32-E72D297353CC}">
                <c16:uniqueId val="{0000000B-046C-4F76-AAB2-0DFF6851A3BA}"/>
              </c:ext>
            </c:extLst>
          </c:dPt>
          <c:dPt>
            <c:idx val="2"/>
            <c:bubble3D val="0"/>
            <c:spPr>
              <a:solidFill>
                <a:schemeClr val="accent5">
                  <a:shade val="86000"/>
                </a:schemeClr>
              </a:solidFill>
              <a:ln w="19050">
                <a:solidFill>
                  <a:schemeClr val="lt1"/>
                </a:solidFill>
              </a:ln>
              <a:effectLst/>
            </c:spPr>
            <c:extLst>
              <c:ext xmlns:c16="http://schemas.microsoft.com/office/drawing/2014/chart" uri="{C3380CC4-5D6E-409C-BE32-E72D297353CC}">
                <c16:uniqueId val="{0000000D-046C-4F76-AAB2-0DFF6851A3BA}"/>
              </c:ext>
            </c:extLst>
          </c:dPt>
          <c:dPt>
            <c:idx val="3"/>
            <c:bubble3D val="0"/>
            <c:spPr>
              <a:solidFill>
                <a:schemeClr val="accent5">
                  <a:shade val="58000"/>
                </a:schemeClr>
              </a:solidFill>
              <a:ln w="19050">
                <a:solidFill>
                  <a:schemeClr val="lt1"/>
                </a:solidFill>
              </a:ln>
              <a:effectLst/>
            </c:spPr>
            <c:extLst>
              <c:ext xmlns:c16="http://schemas.microsoft.com/office/drawing/2014/chart" uri="{C3380CC4-5D6E-409C-BE32-E72D297353CC}">
                <c16:uniqueId val="{0000000F-046C-4F76-AAB2-0DFF6851A3BA}"/>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numRef>
              <c:f>'Descriptive results'!$A$2:$A$5</c:f>
              <c:numCache>
                <c:formatCode>General</c:formatCode>
                <c:ptCount val="4"/>
                <c:pt idx="0">
                  <c:v>0</c:v>
                </c:pt>
                <c:pt idx="1">
                  <c:v>1</c:v>
                </c:pt>
                <c:pt idx="2">
                  <c:v>2</c:v>
                </c:pt>
                <c:pt idx="3">
                  <c:v>3</c:v>
                </c:pt>
              </c:numCache>
            </c:numRef>
          </c:cat>
          <c:val>
            <c:numRef>
              <c:f>'Descriptive results'!$C$2:$C$5</c:f>
              <c:numCache>
                <c:formatCode>0.00%</c:formatCode>
                <c:ptCount val="4"/>
                <c:pt idx="0">
                  <c:v>0.3559322033898305</c:v>
                </c:pt>
                <c:pt idx="1">
                  <c:v>0.3728813559322034</c:v>
                </c:pt>
                <c:pt idx="2">
                  <c:v>0.15254237288135594</c:v>
                </c:pt>
                <c:pt idx="3">
                  <c:v>0.11864406779661017</c:v>
                </c:pt>
              </c:numCache>
            </c:numRef>
          </c:val>
          <c:extLst>
            <c:ext xmlns:c16="http://schemas.microsoft.com/office/drawing/2014/chart" uri="{C3380CC4-5D6E-409C-BE32-E72D297353CC}">
              <c16:uniqueId val="{00000001-0074-4DD0-9CB6-F067A66530FE}"/>
            </c:ext>
          </c:extLst>
        </c:ser>
        <c:dLbls>
          <c:showLegendKey val="0"/>
          <c:showVal val="0"/>
          <c:showCatName val="0"/>
          <c:showSerName val="0"/>
          <c:showPercent val="0"/>
          <c:showBubbleSize val="0"/>
          <c:showLeaderLines val="0"/>
        </c:dLbls>
        <c:firstSliceAng val="0"/>
      </c:pieChart>
      <c:spPr>
        <a:noFill/>
        <a:ln>
          <a:noFill/>
        </a:ln>
        <a:effectLst/>
      </c:spPr>
    </c:plotArea>
    <c:legend>
      <c:legendPos val="tr"/>
      <c:layout>
        <c:manualLayout>
          <c:xMode val="edge"/>
          <c:yMode val="edge"/>
          <c:x val="0.80153740157480302"/>
          <c:y val="0.29208333333333336"/>
          <c:w val="4.5436745406824144E-2"/>
          <c:h val="0.3125021872265967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Number of services used</a:t>
            </a:r>
          </a:p>
        </c:rich>
      </c:tx>
      <c:layout>
        <c:manualLayout>
          <c:xMode val="edge"/>
          <c:yMode val="edge"/>
          <c:x val="0.23621522309711285"/>
          <c:y val="2.7777777777777776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2"/>
          <c:order val="2"/>
          <c:tx>
            <c:strRef>
              <c:f>'Descriptive results'!$C$7</c:f>
              <c:strCache>
                <c:ptCount val="1"/>
                <c:pt idx="0">
                  <c:v>Percentage</c:v>
                </c:pt>
              </c:strCache>
            </c:strRef>
          </c:tx>
          <c:dPt>
            <c:idx val="0"/>
            <c:bubble3D val="0"/>
            <c:spPr>
              <a:solidFill>
                <a:schemeClr val="accent5">
                  <a:tint val="65000"/>
                </a:schemeClr>
              </a:solidFill>
              <a:ln w="19050">
                <a:solidFill>
                  <a:schemeClr val="lt1"/>
                </a:solidFill>
              </a:ln>
              <a:effectLst/>
            </c:spPr>
            <c:extLst>
              <c:ext xmlns:c16="http://schemas.microsoft.com/office/drawing/2014/chart" uri="{C3380CC4-5D6E-409C-BE32-E72D297353CC}">
                <c16:uniqueId val="{00000001-2475-4261-814B-19388C1593B7}"/>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3-2475-4261-814B-19388C1593B7}"/>
              </c:ext>
            </c:extLst>
          </c:dPt>
          <c:dPt>
            <c:idx val="2"/>
            <c:bubble3D val="0"/>
            <c:spPr>
              <a:solidFill>
                <a:schemeClr val="accent5">
                  <a:shade val="65000"/>
                </a:schemeClr>
              </a:solidFill>
              <a:ln w="19050">
                <a:solidFill>
                  <a:schemeClr val="lt1"/>
                </a:solidFill>
              </a:ln>
              <a:effectLst/>
            </c:spPr>
            <c:extLst>
              <c:ext xmlns:c16="http://schemas.microsoft.com/office/drawing/2014/chart" uri="{C3380CC4-5D6E-409C-BE32-E72D297353CC}">
                <c16:uniqueId val="{00000005-2475-4261-814B-19388C1593B7}"/>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numRef>
              <c:f>'Descriptive results'!$A$8:$A$10</c:f>
              <c:numCache>
                <c:formatCode>General</c:formatCode>
                <c:ptCount val="3"/>
                <c:pt idx="0">
                  <c:v>0</c:v>
                </c:pt>
                <c:pt idx="1">
                  <c:v>1</c:v>
                </c:pt>
                <c:pt idx="2">
                  <c:v>2</c:v>
                </c:pt>
              </c:numCache>
            </c:numRef>
          </c:cat>
          <c:val>
            <c:numRef>
              <c:f>'Descriptive results'!$C$8:$C$10</c:f>
              <c:numCache>
                <c:formatCode>0.00%</c:formatCode>
                <c:ptCount val="3"/>
                <c:pt idx="0">
                  <c:v>0.38983050847457629</c:v>
                </c:pt>
                <c:pt idx="1">
                  <c:v>0.59322033898305082</c:v>
                </c:pt>
                <c:pt idx="2">
                  <c:v>1.6949152542372881E-2</c:v>
                </c:pt>
              </c:numCache>
            </c:numRef>
          </c:val>
          <c:extLst>
            <c:ext xmlns:c16="http://schemas.microsoft.com/office/drawing/2014/chart" uri="{C3380CC4-5D6E-409C-BE32-E72D297353CC}">
              <c16:uniqueId val="{00000002-475C-4753-A3A1-E04268CB3806}"/>
            </c:ext>
          </c:extLst>
        </c:ser>
        <c:dLbls>
          <c:showLegendKey val="0"/>
          <c:showVal val="0"/>
          <c:showCatName val="0"/>
          <c:showSerName val="0"/>
          <c:showPercent val="0"/>
          <c:showBubbleSize val="0"/>
          <c:showLeaderLines val="0"/>
        </c:dLbls>
        <c:firstSliceAng val="0"/>
        <c:extLst>
          <c:ext xmlns:c15="http://schemas.microsoft.com/office/drawing/2012/chart" uri="{02D57815-91ED-43cb-92C2-25804820EDAC}">
            <c15:filteredPieSeries>
              <c15:ser>
                <c:idx val="0"/>
                <c:order val="0"/>
                <c:tx>
                  <c:strRef>
                    <c:extLst>
                      <c:ext uri="{02D57815-91ED-43cb-92C2-25804820EDAC}">
                        <c15:formulaRef>
                          <c15:sqref>'Descriptive results'!$A$7</c15:sqref>
                        </c15:formulaRef>
                      </c:ext>
                    </c:extLst>
                    <c:strCache>
                      <c:ptCount val="1"/>
                      <c:pt idx="0">
                        <c:v>Number of services used</c:v>
                      </c:pt>
                    </c:strCache>
                  </c:strRef>
                </c:tx>
                <c:dPt>
                  <c:idx val="0"/>
                  <c:bubble3D val="0"/>
                  <c:spPr>
                    <a:solidFill>
                      <a:schemeClr val="accent5">
                        <a:tint val="65000"/>
                      </a:schemeClr>
                    </a:solidFill>
                    <a:ln w="19050">
                      <a:solidFill>
                        <a:schemeClr val="lt1"/>
                      </a:solidFill>
                    </a:ln>
                    <a:effectLst/>
                  </c:spPr>
                  <c:extLst>
                    <c:ext xmlns:c16="http://schemas.microsoft.com/office/drawing/2014/chart" uri="{C3380CC4-5D6E-409C-BE32-E72D297353CC}">
                      <c16:uniqueId val="{00000007-2475-4261-814B-19388C1593B7}"/>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9-2475-4261-814B-19388C1593B7}"/>
                    </c:ext>
                  </c:extLst>
                </c:dPt>
                <c:dPt>
                  <c:idx val="2"/>
                  <c:bubble3D val="0"/>
                  <c:spPr>
                    <a:solidFill>
                      <a:schemeClr val="accent5">
                        <a:shade val="65000"/>
                      </a:schemeClr>
                    </a:solidFill>
                    <a:ln w="19050">
                      <a:solidFill>
                        <a:schemeClr val="lt1"/>
                      </a:solidFill>
                    </a:ln>
                    <a:effectLst/>
                  </c:spPr>
                  <c:extLst>
                    <c:ext xmlns:c16="http://schemas.microsoft.com/office/drawing/2014/chart" uri="{C3380CC4-5D6E-409C-BE32-E72D297353CC}">
                      <c16:uniqueId val="{0000000B-2475-4261-814B-19388C1593B7}"/>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uri="{CE6537A1-D6FC-4f65-9D91-7224C49458BB}">
                      <c15:spPr xmlns:c15="http://schemas.microsoft.com/office/drawing/2012/chart">
                        <a:prstGeom prst="wedgeRectCallout">
                          <a:avLst/>
                        </a:prstGeom>
                        <a:noFill/>
                        <a:ln>
                          <a:noFill/>
                        </a:ln>
                      </c15:spPr>
                    </c:ext>
                  </c:extLst>
                </c:dLbls>
                <c:cat>
                  <c:numRef>
                    <c:extLst>
                      <c:ext uri="{02D57815-91ED-43cb-92C2-25804820EDAC}">
                        <c15:formulaRef>
                          <c15:sqref>'Descriptive results'!$A$8:$A$10</c15:sqref>
                        </c15:formulaRef>
                      </c:ext>
                    </c:extLst>
                    <c:numCache>
                      <c:formatCode>General</c:formatCode>
                      <c:ptCount val="3"/>
                      <c:pt idx="0">
                        <c:v>0</c:v>
                      </c:pt>
                      <c:pt idx="1">
                        <c:v>1</c:v>
                      </c:pt>
                      <c:pt idx="2">
                        <c:v>2</c:v>
                      </c:pt>
                    </c:numCache>
                  </c:numRef>
                </c:cat>
                <c:val>
                  <c:numRef>
                    <c:extLst>
                      <c:ext uri="{02D57815-91ED-43cb-92C2-25804820EDAC}">
                        <c15:formulaRef>
                          <c15:sqref>'Descriptive results'!$A$8:$A$10</c15:sqref>
                        </c15:formulaRef>
                      </c:ext>
                    </c:extLst>
                    <c:numCache>
                      <c:formatCode>General</c:formatCode>
                      <c:ptCount val="3"/>
                      <c:pt idx="0">
                        <c:v>0</c:v>
                      </c:pt>
                      <c:pt idx="1">
                        <c:v>1</c:v>
                      </c:pt>
                      <c:pt idx="2">
                        <c:v>2</c:v>
                      </c:pt>
                    </c:numCache>
                  </c:numRef>
                </c:val>
                <c:extLst>
                  <c:ext xmlns:c16="http://schemas.microsoft.com/office/drawing/2014/chart" uri="{C3380CC4-5D6E-409C-BE32-E72D297353CC}">
                    <c16:uniqueId val="{00000000-475C-4753-A3A1-E04268CB3806}"/>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'Descriptive results'!$B$7</c15:sqref>
                        </c15:formulaRef>
                      </c:ext>
                    </c:extLst>
                    <c:strCache>
                      <c:ptCount val="1"/>
                      <c:pt idx="0">
                        <c:v>Count</c:v>
                      </c:pt>
                    </c:strCache>
                  </c:strRef>
                </c:tx>
                <c:dPt>
                  <c:idx val="0"/>
                  <c:bubble3D val="0"/>
                  <c:spPr>
                    <a:solidFill>
                      <a:schemeClr val="accent5">
                        <a:tint val="65000"/>
                      </a:schemeClr>
                    </a:solidFill>
                    <a:ln w="19050">
                      <a:solidFill>
                        <a:schemeClr val="lt1"/>
                      </a:solidFill>
                    </a:ln>
                    <a:effectLst/>
                  </c:spPr>
                  <c:extLst xmlns:c15="http://schemas.microsoft.com/office/drawing/2012/chart">
                    <c:ext xmlns:c16="http://schemas.microsoft.com/office/drawing/2014/chart" uri="{C3380CC4-5D6E-409C-BE32-E72D297353CC}">
                      <c16:uniqueId val="{0000000D-2475-4261-814B-19388C1593B7}"/>
                    </c:ext>
                  </c:extLst>
                </c:dPt>
                <c:dPt>
                  <c:idx val="1"/>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0F-2475-4261-814B-19388C1593B7}"/>
                    </c:ext>
                  </c:extLst>
                </c:dPt>
                <c:dPt>
                  <c:idx val="2"/>
                  <c:bubble3D val="0"/>
                  <c:spPr>
                    <a:solidFill>
                      <a:schemeClr val="accent5">
                        <a:shade val="65000"/>
                      </a:schemeClr>
                    </a:solidFill>
                    <a:ln w="19050">
                      <a:solidFill>
                        <a:schemeClr val="lt1"/>
                      </a:solidFill>
                    </a:ln>
                    <a:effectLst/>
                  </c:spPr>
                  <c:extLst xmlns:c15="http://schemas.microsoft.com/office/drawing/2012/chart">
                    <c:ext xmlns:c16="http://schemas.microsoft.com/office/drawing/2014/chart" uri="{C3380CC4-5D6E-409C-BE32-E72D297353CC}">
                      <c16:uniqueId val="{00000011-2475-4261-814B-19388C1593B7}"/>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xmlns:c15="http://schemas.microsoft.com/office/drawing/2012/chart">
                    <c:ext xmlns:c15="http://schemas.microsoft.com/office/drawing/2012/chart" uri="{CE6537A1-D6FC-4f65-9D91-7224C49458BB}">
                      <c15:spPr xmlns:c15="http://schemas.microsoft.com/office/drawing/2012/chart">
                        <a:prstGeom prst="wedgeRectCallout">
                          <a:avLst/>
                        </a:prstGeom>
                        <a:noFill/>
                        <a:ln>
                          <a:noFill/>
                        </a:ln>
                      </c15:spPr>
                    </c:ext>
                  </c:extLst>
                </c:dLbls>
                <c:cat>
                  <c:numRef>
                    <c:extLst xmlns:c15="http://schemas.microsoft.com/office/drawing/2012/chart">
                      <c:ext xmlns:c15="http://schemas.microsoft.com/office/drawing/2012/chart" uri="{02D57815-91ED-43cb-92C2-25804820EDAC}">
                        <c15:formulaRef>
                          <c15:sqref>'Descriptive results'!$A$8:$A$10</c15:sqref>
                        </c15:formulaRef>
                      </c:ext>
                    </c:extLst>
                    <c:numCache>
                      <c:formatCode>General</c:formatCode>
                      <c:ptCount val="3"/>
                      <c:pt idx="0">
                        <c:v>0</c:v>
                      </c:pt>
                      <c:pt idx="1">
                        <c:v>1</c:v>
                      </c:pt>
                      <c:pt idx="2">
                        <c:v>2</c:v>
                      </c:pt>
                    </c:numCache>
                  </c:numRef>
                </c:cat>
                <c:val>
                  <c:numRef>
                    <c:extLst xmlns:c15="http://schemas.microsoft.com/office/drawing/2012/chart">
                      <c:ext xmlns:c15="http://schemas.microsoft.com/office/drawing/2012/chart" uri="{02D57815-91ED-43cb-92C2-25804820EDAC}">
                        <c15:formulaRef>
                          <c15:sqref>'Descriptive results'!$B$8:$B$10</c15:sqref>
                        </c15:formulaRef>
                      </c:ext>
                    </c:extLst>
                    <c:numCache>
                      <c:formatCode>General</c:formatCode>
                      <c:ptCount val="3"/>
                      <c:pt idx="0">
                        <c:v>23</c:v>
                      </c:pt>
                      <c:pt idx="1">
                        <c:v>35</c:v>
                      </c:pt>
                      <c:pt idx="2">
                        <c:v>1</c:v>
                      </c:pt>
                    </c:numCache>
                  </c:numRef>
                </c:val>
                <c:extLst xmlns:c15="http://schemas.microsoft.com/office/drawing/2012/chart">
                  <c:ext xmlns:c16="http://schemas.microsoft.com/office/drawing/2014/chart" uri="{C3380CC4-5D6E-409C-BE32-E72D297353CC}">
                    <c16:uniqueId val="{00000001-475C-4753-A3A1-E04268CB3806}"/>
                  </c:ext>
                </c:extLst>
              </c15:ser>
            </c15:filteredPieSeries>
          </c:ext>
        </c:extLst>
      </c:pieChart>
      <c:spPr>
        <a:noFill/>
        <a:ln>
          <a:noFill/>
        </a:ln>
        <a:effectLst/>
      </c:spPr>
    </c:plotArea>
    <c:legend>
      <c:legendPos val="r"/>
      <c:layout>
        <c:manualLayout>
          <c:xMode val="edge"/>
          <c:yMode val="edge"/>
          <c:x val="0.78487073490813641"/>
          <c:y val="0.37839020122484696"/>
          <c:w val="5.5773419075479724E-2"/>
          <c:h val="0.2343766404199475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7"/>
    </mc:Choice>
    <mc:Fallback>
      <c:style val="7"/>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Number of events attended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2"/>
          <c:order val="2"/>
          <c:tx>
            <c:strRef>
              <c:f>'Descriptive results'!$C$12</c:f>
              <c:strCache>
                <c:ptCount val="1"/>
                <c:pt idx="0">
                  <c:v>Percentage</c:v>
                </c:pt>
              </c:strCache>
            </c:strRef>
          </c:tx>
          <c:dPt>
            <c:idx val="0"/>
            <c:bubble3D val="0"/>
            <c:spPr>
              <a:solidFill>
                <a:schemeClr val="accent5">
                  <a:tint val="65000"/>
                </a:schemeClr>
              </a:solidFill>
              <a:ln w="19050">
                <a:solidFill>
                  <a:schemeClr val="lt1"/>
                </a:solidFill>
              </a:ln>
              <a:effectLst/>
            </c:spPr>
            <c:extLst>
              <c:ext xmlns:c16="http://schemas.microsoft.com/office/drawing/2014/chart" uri="{C3380CC4-5D6E-409C-BE32-E72D297353CC}">
                <c16:uniqueId val="{00000001-2098-431F-A5BC-DEB0F4229173}"/>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4-A8E1-41A8-8F3B-E9EFA1D86A98}"/>
              </c:ext>
            </c:extLst>
          </c:dPt>
          <c:dPt>
            <c:idx val="2"/>
            <c:bubble3D val="0"/>
            <c:spPr>
              <a:solidFill>
                <a:schemeClr val="accent5">
                  <a:shade val="65000"/>
                </a:schemeClr>
              </a:solidFill>
              <a:ln w="19050">
                <a:solidFill>
                  <a:schemeClr val="lt1"/>
                </a:solidFill>
              </a:ln>
              <a:effectLst/>
            </c:spPr>
            <c:extLst>
              <c:ext xmlns:c16="http://schemas.microsoft.com/office/drawing/2014/chart" uri="{C3380CC4-5D6E-409C-BE32-E72D297353CC}">
                <c16:uniqueId val="{00000003-A8E1-41A8-8F3B-E9EFA1D86A98}"/>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xmlns:c15="http://schemas.microsoft.com/office/drawing/2012/chart" uri="{CE6537A1-D6FC-4f65-9D91-7224C49458BB}">
                <c15:spPr xmlns:c15="http://schemas.microsoft.com/office/drawing/2012/chart">
                  <a:prstGeom prst="wedgeRectCallout">
                    <a:avLst/>
                  </a:prstGeom>
                  <a:noFill/>
                  <a:ln>
                    <a:noFill/>
                  </a:ln>
                </c15:spPr>
              </c:ext>
            </c:extLst>
          </c:dLbls>
          <c:cat>
            <c:numRef>
              <c:f>'Descriptive results'!$A$13:$A$15</c:f>
              <c:numCache>
                <c:formatCode>General</c:formatCode>
                <c:ptCount val="3"/>
                <c:pt idx="0">
                  <c:v>0</c:v>
                </c:pt>
                <c:pt idx="1">
                  <c:v>1</c:v>
                </c:pt>
                <c:pt idx="2">
                  <c:v>2</c:v>
                </c:pt>
              </c:numCache>
            </c:numRef>
          </c:cat>
          <c:val>
            <c:numRef>
              <c:f>'Descriptive results'!$C$13:$C$15</c:f>
              <c:numCache>
                <c:formatCode>0.00%</c:formatCode>
                <c:ptCount val="3"/>
                <c:pt idx="0">
                  <c:v>0.93220338983050843</c:v>
                </c:pt>
                <c:pt idx="1">
                  <c:v>6.7796610169491525E-2</c:v>
                </c:pt>
                <c:pt idx="2">
                  <c:v>0</c:v>
                </c:pt>
              </c:numCache>
            </c:numRef>
          </c:val>
          <c:extLst>
            <c:ext xmlns:c16="http://schemas.microsoft.com/office/drawing/2014/chart" uri="{C3380CC4-5D6E-409C-BE32-E72D297353CC}">
              <c16:uniqueId val="{00000002-A8E1-41A8-8F3B-E9EFA1D86A98}"/>
            </c:ext>
          </c:extLst>
        </c:ser>
        <c:dLbls>
          <c:showLegendKey val="0"/>
          <c:showVal val="0"/>
          <c:showCatName val="0"/>
          <c:showSerName val="0"/>
          <c:showPercent val="0"/>
          <c:showBubbleSize val="0"/>
          <c:showLeaderLines val="0"/>
        </c:dLbls>
        <c:firstSliceAng val="0"/>
        <c:extLst>
          <c:ext xmlns:c15="http://schemas.microsoft.com/office/drawing/2012/chart" uri="{02D57815-91ED-43cb-92C2-25804820EDAC}">
            <c15:filteredPieSeries>
              <c15:ser>
                <c:idx val="0"/>
                <c:order val="0"/>
                <c:tx>
                  <c:strRef>
                    <c:extLst>
                      <c:ext uri="{02D57815-91ED-43cb-92C2-25804820EDAC}">
                        <c15:formulaRef>
                          <c15:sqref>'Descriptive results'!$A$12</c15:sqref>
                        </c15:formulaRef>
                      </c:ext>
                    </c:extLst>
                    <c:strCache>
                      <c:ptCount val="1"/>
                      <c:pt idx="0">
                        <c:v>Number of events attended</c:v>
                      </c:pt>
                    </c:strCache>
                  </c:strRef>
                </c:tx>
                <c:dPt>
                  <c:idx val="0"/>
                  <c:bubble3D val="0"/>
                  <c:spPr>
                    <a:solidFill>
                      <a:schemeClr val="accent5">
                        <a:tint val="65000"/>
                      </a:schemeClr>
                    </a:solidFill>
                    <a:ln w="19050">
                      <a:solidFill>
                        <a:schemeClr val="lt1"/>
                      </a:solidFill>
                    </a:ln>
                    <a:effectLst/>
                  </c:spPr>
                  <c:extLst>
                    <c:ext xmlns:c16="http://schemas.microsoft.com/office/drawing/2014/chart" uri="{C3380CC4-5D6E-409C-BE32-E72D297353CC}">
                      <c16:uniqueId val="{00000007-2098-431F-A5BC-DEB0F4229173}"/>
                    </c:ext>
                  </c:extLst>
                </c:dPt>
                <c:dPt>
                  <c:idx val="1"/>
                  <c:bubble3D val="0"/>
                  <c:spPr>
                    <a:solidFill>
                      <a:schemeClr val="accent5"/>
                    </a:solidFill>
                    <a:ln w="19050">
                      <a:solidFill>
                        <a:schemeClr val="lt1"/>
                      </a:solidFill>
                    </a:ln>
                    <a:effectLst/>
                  </c:spPr>
                  <c:extLst>
                    <c:ext xmlns:c16="http://schemas.microsoft.com/office/drawing/2014/chart" uri="{C3380CC4-5D6E-409C-BE32-E72D297353CC}">
                      <c16:uniqueId val="{00000009-2098-431F-A5BC-DEB0F4229173}"/>
                    </c:ext>
                  </c:extLst>
                </c:dPt>
                <c:dPt>
                  <c:idx val="2"/>
                  <c:bubble3D val="0"/>
                  <c:spPr>
                    <a:solidFill>
                      <a:schemeClr val="accent5">
                        <a:shade val="65000"/>
                      </a:schemeClr>
                    </a:solidFill>
                    <a:ln w="19050">
                      <a:solidFill>
                        <a:schemeClr val="lt1"/>
                      </a:solidFill>
                    </a:ln>
                    <a:effectLst/>
                  </c:spPr>
                  <c:extLst>
                    <c:ext xmlns:c16="http://schemas.microsoft.com/office/drawing/2014/chart" uri="{C3380CC4-5D6E-409C-BE32-E72D297353CC}">
                      <c16:uniqueId val="{0000000B-2098-431F-A5BC-DEB0F4229173}"/>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c:ext uri="{CE6537A1-D6FC-4f65-9D91-7224C49458BB}">
                      <c15:spPr xmlns:c15="http://schemas.microsoft.com/office/drawing/2012/chart">
                        <a:prstGeom prst="wedgeRectCallout">
                          <a:avLst/>
                        </a:prstGeom>
                        <a:noFill/>
                        <a:ln>
                          <a:noFill/>
                        </a:ln>
                      </c15:spPr>
                    </c:ext>
                  </c:extLst>
                </c:dLbls>
                <c:cat>
                  <c:numRef>
                    <c:extLst>
                      <c:ext uri="{02D57815-91ED-43cb-92C2-25804820EDAC}">
                        <c15:formulaRef>
                          <c15:sqref>'Descriptive results'!$A$13:$A$15</c15:sqref>
                        </c15:formulaRef>
                      </c:ext>
                    </c:extLst>
                    <c:numCache>
                      <c:formatCode>General</c:formatCode>
                      <c:ptCount val="3"/>
                      <c:pt idx="0">
                        <c:v>0</c:v>
                      </c:pt>
                      <c:pt idx="1">
                        <c:v>1</c:v>
                      </c:pt>
                      <c:pt idx="2">
                        <c:v>2</c:v>
                      </c:pt>
                    </c:numCache>
                  </c:numRef>
                </c:cat>
                <c:val>
                  <c:numRef>
                    <c:extLst>
                      <c:ext uri="{02D57815-91ED-43cb-92C2-25804820EDAC}">
                        <c15:formulaRef>
                          <c15:sqref>'Descriptive results'!$A$13:$A$15</c15:sqref>
                        </c15:formulaRef>
                      </c:ext>
                    </c:extLst>
                    <c:numCache>
                      <c:formatCode>General</c:formatCode>
                      <c:ptCount val="3"/>
                      <c:pt idx="0">
                        <c:v>0</c:v>
                      </c:pt>
                      <c:pt idx="1">
                        <c:v>1</c:v>
                      </c:pt>
                      <c:pt idx="2">
                        <c:v>2</c:v>
                      </c:pt>
                    </c:numCache>
                  </c:numRef>
                </c:val>
                <c:extLst>
                  <c:ext xmlns:c16="http://schemas.microsoft.com/office/drawing/2014/chart" uri="{C3380CC4-5D6E-409C-BE32-E72D297353CC}">
                    <c16:uniqueId val="{00000000-A8E1-41A8-8F3B-E9EFA1D86A98}"/>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'Descriptive results'!$B$12</c15:sqref>
                        </c15:formulaRef>
                      </c:ext>
                    </c:extLst>
                    <c:strCache>
                      <c:ptCount val="1"/>
                      <c:pt idx="0">
                        <c:v>Count</c:v>
                      </c:pt>
                    </c:strCache>
                  </c:strRef>
                </c:tx>
                <c:dPt>
                  <c:idx val="0"/>
                  <c:bubble3D val="0"/>
                  <c:spPr>
                    <a:solidFill>
                      <a:schemeClr val="accent5">
                        <a:tint val="65000"/>
                      </a:schemeClr>
                    </a:solidFill>
                    <a:ln w="19050">
                      <a:solidFill>
                        <a:schemeClr val="lt1"/>
                      </a:solidFill>
                    </a:ln>
                    <a:effectLst/>
                  </c:spPr>
                  <c:extLst xmlns:c15="http://schemas.microsoft.com/office/drawing/2012/chart">
                    <c:ext xmlns:c16="http://schemas.microsoft.com/office/drawing/2014/chart" uri="{C3380CC4-5D6E-409C-BE32-E72D297353CC}">
                      <c16:uniqueId val="{0000000D-2098-431F-A5BC-DEB0F4229173}"/>
                    </c:ext>
                  </c:extLst>
                </c:dPt>
                <c:dPt>
                  <c:idx val="1"/>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0F-2098-431F-A5BC-DEB0F4229173}"/>
                    </c:ext>
                  </c:extLst>
                </c:dPt>
                <c:dPt>
                  <c:idx val="2"/>
                  <c:bubble3D val="0"/>
                  <c:spPr>
                    <a:solidFill>
                      <a:schemeClr val="accent5">
                        <a:shade val="65000"/>
                      </a:schemeClr>
                    </a:solidFill>
                    <a:ln w="19050">
                      <a:solidFill>
                        <a:schemeClr val="lt1"/>
                      </a:solidFill>
                    </a:ln>
                    <a:effectLst/>
                  </c:spPr>
                  <c:extLst xmlns:c15="http://schemas.microsoft.com/office/drawing/2012/chart">
                    <c:ext xmlns:c16="http://schemas.microsoft.com/office/drawing/2014/chart" uri="{C3380CC4-5D6E-409C-BE32-E72D297353CC}">
                      <c16:uniqueId val="{00000011-2098-431F-A5BC-DEB0F4229173}"/>
                    </c:ext>
                  </c:extLst>
                </c:dPt>
                <c:dLbls>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1">
                      <a:spAutoFit/>
                    </a:bodyPr>
                    <a:lstStyle/>
                    <a:p>
                      <a:pPr>
                        <a:defRPr sz="900" b="0" i="0" u="none" strike="noStrike" kern="1200" baseline="0">
                          <a:solidFill>
                            <a:schemeClr val="dk1">
                              <a:lumMod val="65000"/>
                              <a:lumOff val="35000"/>
                            </a:schemeClr>
                          </a:solidFill>
                          <a:latin typeface="+mn-lt"/>
                          <a:ea typeface="+mn-ea"/>
                          <a:cs typeface="+mn-cs"/>
                        </a:defRPr>
                      </a:pPr>
                      <a:endParaRPr lang="en-US"/>
                    </a:p>
                  </c:txPr>
                  <c:dLblPos val="outEnd"/>
                  <c:showLegendKey val="0"/>
                  <c:showVal val="0"/>
                  <c:showCatName val="1"/>
                  <c:showSerName val="0"/>
                  <c:showPercent val="1"/>
                  <c:showBubbleSize val="0"/>
                  <c:showLeaderLines val="0"/>
                  <c:extLst xmlns:c15="http://schemas.microsoft.com/office/drawing/2012/chart">
                    <c:ext xmlns:c15="http://schemas.microsoft.com/office/drawing/2012/chart" uri="{CE6537A1-D6FC-4f65-9D91-7224C49458BB}">
                      <c15:spPr xmlns:c15="http://schemas.microsoft.com/office/drawing/2012/chart">
                        <a:prstGeom prst="wedgeRectCallout">
                          <a:avLst/>
                        </a:prstGeom>
                        <a:noFill/>
                        <a:ln>
                          <a:noFill/>
                        </a:ln>
                      </c15:spPr>
                    </c:ext>
                  </c:extLst>
                </c:dLbls>
                <c:cat>
                  <c:numRef>
                    <c:extLst xmlns:c15="http://schemas.microsoft.com/office/drawing/2012/chart">
                      <c:ext xmlns:c15="http://schemas.microsoft.com/office/drawing/2012/chart" uri="{02D57815-91ED-43cb-92C2-25804820EDAC}">
                        <c15:formulaRef>
                          <c15:sqref>'Descriptive results'!$A$13:$A$15</c15:sqref>
                        </c15:formulaRef>
                      </c:ext>
                    </c:extLst>
                    <c:numCache>
                      <c:formatCode>General</c:formatCode>
                      <c:ptCount val="3"/>
                      <c:pt idx="0">
                        <c:v>0</c:v>
                      </c:pt>
                      <c:pt idx="1">
                        <c:v>1</c:v>
                      </c:pt>
                      <c:pt idx="2">
                        <c:v>2</c:v>
                      </c:pt>
                    </c:numCache>
                  </c:numRef>
                </c:cat>
                <c:val>
                  <c:numRef>
                    <c:extLst xmlns:c15="http://schemas.microsoft.com/office/drawing/2012/chart">
                      <c:ext xmlns:c15="http://schemas.microsoft.com/office/drawing/2012/chart" uri="{02D57815-91ED-43cb-92C2-25804820EDAC}">
                        <c15:formulaRef>
                          <c15:sqref>'Descriptive results'!$B$13:$B$15</c15:sqref>
                        </c15:formulaRef>
                      </c:ext>
                    </c:extLst>
                    <c:numCache>
                      <c:formatCode>General</c:formatCode>
                      <c:ptCount val="3"/>
                      <c:pt idx="0">
                        <c:v>55</c:v>
                      </c:pt>
                      <c:pt idx="1">
                        <c:v>4</c:v>
                      </c:pt>
                      <c:pt idx="2">
                        <c:v>0</c:v>
                      </c:pt>
                    </c:numCache>
                  </c:numRef>
                </c:val>
                <c:extLst xmlns:c15="http://schemas.microsoft.com/office/drawing/2012/chart">
                  <c:ext xmlns:c16="http://schemas.microsoft.com/office/drawing/2014/chart" uri="{C3380CC4-5D6E-409C-BE32-E72D297353CC}">
                    <c16:uniqueId val="{00000001-A8E1-41A8-8F3B-E9EFA1D86A98}"/>
                  </c:ext>
                </c:extLst>
              </c15:ser>
            </c15:filteredPieSeries>
          </c:ext>
        </c:extLst>
      </c:pieChart>
      <c:spPr>
        <a:noFill/>
        <a:ln>
          <a:noFill/>
        </a:ln>
        <a:effectLst/>
      </c:spPr>
    </c:plotArea>
    <c:legend>
      <c:legendPos val="r"/>
      <c:layout>
        <c:manualLayout>
          <c:xMode val="edge"/>
          <c:yMode val="edge"/>
          <c:x val="0.7237596237970253"/>
          <c:y val="0.35524205307669882"/>
          <c:w val="5.6795931758530184E-2"/>
          <c:h val="0.2343766404199475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I have searched for</a:t>
            </a:r>
            <a:r>
              <a:rPr lang="en-GB" baseline="0"/>
              <a:t> open education data</a:t>
            </a:r>
            <a:endParaRPr lang="en-GB"/>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'Descriptive results'!$E$19</c:f>
              <c:strCache>
                <c:ptCount val="1"/>
                <c:pt idx="0">
                  <c:v>Yes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'Descriptive results'!$F$18:$G$18</c15:sqref>
                  </c15:fullRef>
                </c:ext>
              </c:extLst>
              <c:f>'Descriptive results'!$G$18</c:f>
              <c:strCache>
                <c:ptCount val="1"/>
                <c:pt idx="0">
                  <c:v>Percentage</c:v>
                </c:pt>
              </c:strCache>
            </c:strRef>
          </c:cat>
          <c:val>
            <c:numRef>
              <c:extLst>
                <c:ext xmlns:c15="http://schemas.microsoft.com/office/drawing/2012/chart" uri="{02D57815-91ED-43cb-92C2-25804820EDAC}">
                  <c15:fullRef>
                    <c15:sqref>'Descriptive results'!$F$19:$G$19</c15:sqref>
                  </c15:fullRef>
                </c:ext>
              </c:extLst>
              <c:f>'Descriptive results'!$G$19</c:f>
              <c:numCache>
                <c:formatCode>0.00%</c:formatCode>
                <c:ptCount val="1"/>
                <c:pt idx="0">
                  <c:v>0.57627118644067798</c:v>
                </c:pt>
              </c:numCache>
            </c:numRef>
          </c:val>
          <c:extLst>
            <c:ext xmlns:c16="http://schemas.microsoft.com/office/drawing/2014/chart" uri="{C3380CC4-5D6E-409C-BE32-E72D297353CC}">
              <c16:uniqueId val="{00000000-46B4-4BCC-986D-086CC0221910}"/>
            </c:ext>
          </c:extLst>
        </c:ser>
        <c:ser>
          <c:idx val="1"/>
          <c:order val="1"/>
          <c:tx>
            <c:strRef>
              <c:f>'Descriptive results'!$E$20</c:f>
              <c:strCache>
                <c:ptCount val="1"/>
                <c:pt idx="0">
                  <c:v>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'Descriptive results'!$F$18:$G$18</c15:sqref>
                  </c15:fullRef>
                </c:ext>
              </c:extLst>
              <c:f>'Descriptive results'!$G$18</c:f>
              <c:strCache>
                <c:ptCount val="1"/>
                <c:pt idx="0">
                  <c:v>Percentage</c:v>
                </c:pt>
              </c:strCache>
            </c:strRef>
          </c:cat>
          <c:val>
            <c:numRef>
              <c:extLst>
                <c:ext xmlns:c15="http://schemas.microsoft.com/office/drawing/2012/chart" uri="{02D57815-91ED-43cb-92C2-25804820EDAC}">
                  <c15:fullRef>
                    <c15:sqref>'Descriptive results'!$F$20:$G$20</c15:sqref>
                  </c15:fullRef>
                </c:ext>
              </c:extLst>
              <c:f>'Descriptive results'!$G$20</c:f>
              <c:numCache>
                <c:formatCode>0.00%</c:formatCode>
                <c:ptCount val="1"/>
                <c:pt idx="0">
                  <c:v>0.42372881355932202</c:v>
                </c:pt>
              </c:numCache>
            </c:numRef>
          </c:val>
          <c:extLst>
            <c:ext xmlns:c16="http://schemas.microsoft.com/office/drawing/2014/chart" uri="{C3380CC4-5D6E-409C-BE32-E72D297353CC}">
              <c16:uniqueId val="{00000001-46B4-4BCC-986D-086CC0221910}"/>
            </c:ext>
          </c:extLst>
        </c:ser>
        <c:dLbls>
          <c:dLblPos val="outEnd"/>
          <c:showLegendKey val="0"/>
          <c:showVal val="1"/>
          <c:showCatName val="0"/>
          <c:showSerName val="0"/>
          <c:showPercent val="0"/>
          <c:showBubbleSize val="0"/>
        </c:dLbls>
        <c:gapWidth val="219"/>
        <c:axId val="653693968"/>
        <c:axId val="653692984"/>
      </c:barChart>
      <c:catAx>
        <c:axId val="653693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3692984"/>
        <c:crosses val="autoZero"/>
        <c:auto val="1"/>
        <c:lblAlgn val="ctr"/>
        <c:lblOffset val="100"/>
        <c:noMultiLvlLbl val="0"/>
      </c:catAx>
      <c:valAx>
        <c:axId val="653692984"/>
        <c:scaling>
          <c:orientation val="minMax"/>
          <c:max val="1"/>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3693968"/>
        <c:crosses val="autoZero"/>
        <c:crossBetween val="between"/>
        <c:majorUnit val="0.1"/>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Accessing Open Data Portal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967-4C75-86EA-9EC781C8050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967-4C75-86EA-9EC781C8050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967-4C75-86EA-9EC781C8050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967-4C75-86EA-9EC781C8050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967-4C75-86EA-9EC781C8050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967-4C75-86EA-9EC781C8050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967-4C75-86EA-9EC781C8050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RAW!$C$1:$I$1</c:f>
              <c:strCache>
                <c:ptCount val="7"/>
                <c:pt idx="0">
                  <c:v>data.overheid.nl</c:v>
                </c:pt>
                <c:pt idx="1">
                  <c:v>OCW</c:v>
                </c:pt>
                <c:pt idx="2">
                  <c:v>DUO</c:v>
                </c:pt>
                <c:pt idx="3">
                  <c:v>Inspectie</c:v>
                </c:pt>
                <c:pt idx="4">
                  <c:v>VSNU</c:v>
                </c:pt>
                <c:pt idx="5">
                  <c:v>Other portal</c:v>
                </c:pt>
                <c:pt idx="6">
                  <c:v>None of the portals</c:v>
                </c:pt>
              </c:strCache>
            </c:strRef>
          </c:cat>
          <c:val>
            <c:numRef>
              <c:f>RAW!$C$61:$I$61</c:f>
              <c:numCache>
                <c:formatCode>General</c:formatCode>
                <c:ptCount val="7"/>
                <c:pt idx="0">
                  <c:v>19</c:v>
                </c:pt>
                <c:pt idx="1">
                  <c:v>7</c:v>
                </c:pt>
                <c:pt idx="2">
                  <c:v>25</c:v>
                </c:pt>
                <c:pt idx="3">
                  <c:v>1</c:v>
                </c:pt>
                <c:pt idx="4">
                  <c:v>4</c:v>
                </c:pt>
                <c:pt idx="5">
                  <c:v>5</c:v>
                </c:pt>
                <c:pt idx="6">
                  <c:v>21</c:v>
                </c:pt>
              </c:numCache>
            </c:numRef>
          </c:val>
          <c:extLst>
            <c:ext xmlns:c16="http://schemas.microsoft.com/office/drawing/2014/chart" uri="{C3380CC4-5D6E-409C-BE32-E72D297353CC}">
              <c16:uniqueId val="{0000000E-D967-4C75-86EA-9EC781C80509}"/>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Choice distribution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percentStacked"/>
        <c:varyColors val="0"/>
        <c:ser>
          <c:idx val="0"/>
          <c:order val="0"/>
          <c:tx>
            <c:strRef>
              <c:f>'Choice distribution'!$L$1</c:f>
              <c:strCache>
                <c:ptCount val="1"/>
                <c:pt idx="0">
                  <c:v>Policy A</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'Choice distribution'!$K$2:$K$10</c:f>
              <c:strCache>
                <c:ptCount val="9"/>
                <c:pt idx="0">
                  <c:v>Choice 1</c:v>
                </c:pt>
                <c:pt idx="1">
                  <c:v>Choice 2</c:v>
                </c:pt>
                <c:pt idx="2">
                  <c:v>Choice 3</c:v>
                </c:pt>
                <c:pt idx="3">
                  <c:v>Choice 4</c:v>
                </c:pt>
                <c:pt idx="4">
                  <c:v>Choice 5</c:v>
                </c:pt>
                <c:pt idx="5">
                  <c:v>Choice 6</c:v>
                </c:pt>
                <c:pt idx="6">
                  <c:v>Choice 7</c:v>
                </c:pt>
                <c:pt idx="7">
                  <c:v>Choice 8</c:v>
                </c:pt>
                <c:pt idx="8">
                  <c:v>Choice 9</c:v>
                </c:pt>
              </c:strCache>
            </c:strRef>
          </c:cat>
          <c:val>
            <c:numRef>
              <c:f>'Choice distribution'!$L$2:$L$10</c:f>
              <c:numCache>
                <c:formatCode>General</c:formatCode>
                <c:ptCount val="9"/>
                <c:pt idx="0">
                  <c:v>39</c:v>
                </c:pt>
                <c:pt idx="1">
                  <c:v>34</c:v>
                </c:pt>
                <c:pt idx="2">
                  <c:v>49</c:v>
                </c:pt>
                <c:pt idx="3">
                  <c:v>22</c:v>
                </c:pt>
                <c:pt idx="4">
                  <c:v>13</c:v>
                </c:pt>
                <c:pt idx="5">
                  <c:v>42</c:v>
                </c:pt>
                <c:pt idx="6">
                  <c:v>37</c:v>
                </c:pt>
                <c:pt idx="7">
                  <c:v>18</c:v>
                </c:pt>
                <c:pt idx="8">
                  <c:v>18</c:v>
                </c:pt>
              </c:numCache>
            </c:numRef>
          </c:val>
          <c:extLst>
            <c:ext xmlns:c16="http://schemas.microsoft.com/office/drawing/2014/chart" uri="{C3380CC4-5D6E-409C-BE32-E72D297353CC}">
              <c16:uniqueId val="{00000000-CF8E-40A4-A6E1-3BE6A3E42EF7}"/>
            </c:ext>
          </c:extLst>
        </c:ser>
        <c:ser>
          <c:idx val="1"/>
          <c:order val="1"/>
          <c:tx>
            <c:strRef>
              <c:f>'Choice distribution'!$M$1</c:f>
              <c:strCache>
                <c:ptCount val="1"/>
                <c:pt idx="0">
                  <c:v>Policy B</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'Choice distribution'!$K$2:$K$10</c:f>
              <c:strCache>
                <c:ptCount val="9"/>
                <c:pt idx="0">
                  <c:v>Choice 1</c:v>
                </c:pt>
                <c:pt idx="1">
                  <c:v>Choice 2</c:v>
                </c:pt>
                <c:pt idx="2">
                  <c:v>Choice 3</c:v>
                </c:pt>
                <c:pt idx="3">
                  <c:v>Choice 4</c:v>
                </c:pt>
                <c:pt idx="4">
                  <c:v>Choice 5</c:v>
                </c:pt>
                <c:pt idx="5">
                  <c:v>Choice 6</c:v>
                </c:pt>
                <c:pt idx="6">
                  <c:v>Choice 7</c:v>
                </c:pt>
                <c:pt idx="7">
                  <c:v>Choice 8</c:v>
                </c:pt>
                <c:pt idx="8">
                  <c:v>Choice 9</c:v>
                </c:pt>
              </c:strCache>
            </c:strRef>
          </c:cat>
          <c:val>
            <c:numRef>
              <c:f>'Choice distribution'!$M$2:$M$10</c:f>
              <c:numCache>
                <c:formatCode>General</c:formatCode>
                <c:ptCount val="9"/>
                <c:pt idx="0">
                  <c:v>20</c:v>
                </c:pt>
                <c:pt idx="1">
                  <c:v>25</c:v>
                </c:pt>
                <c:pt idx="2">
                  <c:v>10</c:v>
                </c:pt>
                <c:pt idx="3">
                  <c:v>37</c:v>
                </c:pt>
                <c:pt idx="4">
                  <c:v>46</c:v>
                </c:pt>
                <c:pt idx="5">
                  <c:v>17</c:v>
                </c:pt>
                <c:pt idx="6">
                  <c:v>22</c:v>
                </c:pt>
                <c:pt idx="7">
                  <c:v>41</c:v>
                </c:pt>
                <c:pt idx="8">
                  <c:v>41</c:v>
                </c:pt>
              </c:numCache>
            </c:numRef>
          </c:val>
          <c:extLst>
            <c:ext xmlns:c16="http://schemas.microsoft.com/office/drawing/2014/chart" uri="{C3380CC4-5D6E-409C-BE32-E72D297353CC}">
              <c16:uniqueId val="{00000001-CF8E-40A4-A6E1-3BE6A3E42EF7}"/>
            </c:ext>
          </c:extLst>
        </c:ser>
        <c:dLbls>
          <c:dLblPos val="inBase"/>
          <c:showLegendKey val="0"/>
          <c:showVal val="1"/>
          <c:showCatName val="0"/>
          <c:showSerName val="0"/>
          <c:showPercent val="0"/>
          <c:showBubbleSize val="0"/>
        </c:dLbls>
        <c:gapWidth val="150"/>
        <c:overlap val="100"/>
        <c:axId val="653438544"/>
        <c:axId val="653441496"/>
      </c:barChart>
      <c:catAx>
        <c:axId val="653438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3441496"/>
        <c:crosses val="autoZero"/>
        <c:auto val="1"/>
        <c:lblAlgn val="ctr"/>
        <c:lblOffset val="100"/>
        <c:noMultiLvlLbl val="0"/>
      </c:catAx>
      <c:valAx>
        <c:axId val="6534414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34385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Reversed" id="22">
  <a:schemeClr val="accent2"/>
</cs:colorStyle>
</file>

<file path=xl/charts/colors4.xml><?xml version="1.0" encoding="utf-8"?>
<cs:colorStyle xmlns:cs="http://schemas.microsoft.com/office/drawing/2012/chartStyle" xmlns:a="http://schemas.openxmlformats.org/drawingml/2006/main" meth="withinLinearReversed" id="25">
  <a:schemeClr val="accent5"/>
</cs:colorStyle>
</file>

<file path=xl/charts/colors5.xml><?xml version="1.0" encoding="utf-8"?>
<cs:colorStyle xmlns:cs="http://schemas.microsoft.com/office/drawing/2012/chartStyle" xmlns:a="http://schemas.openxmlformats.org/drawingml/2006/main" meth="withinLinearReversed" id="25">
  <a:schemeClr val="accent5"/>
</cs:colorStyle>
</file>

<file path=xl/charts/colors6.xml><?xml version="1.0" encoding="utf-8"?>
<cs:colorStyle xmlns:cs="http://schemas.microsoft.com/office/drawing/2012/chartStyle" xmlns:a="http://schemas.openxmlformats.org/drawingml/2006/main" meth="withinLinearReversed" id="25">
  <a:schemeClr val="accent5"/>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6" Type="http://schemas.openxmlformats.org/officeDocument/2006/relationships/chart" Target="../charts/chart8.xml"/><Relationship Id="rId5" Type="http://schemas.openxmlformats.org/officeDocument/2006/relationships/chart" Target="../charts/chart7.xml"/><Relationship Id="rId4" Type="http://schemas.openxmlformats.org/officeDocument/2006/relationships/chart" Target="../charts/chart6.xml"/></Relationships>
</file>

<file path=xl/drawings/_rels/drawing4.xml.rels><?xml version="1.0" encoding="UTF-8" standalone="yes"?>
<Relationships xmlns="http://schemas.openxmlformats.org/package/2006/relationships"><Relationship Id="rId1" Type="http://schemas.openxmlformats.org/officeDocument/2006/relationships/chart" Target="../charts/chart9.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2.xml"/><Relationship Id="rId2" Type="http://schemas.openxmlformats.org/officeDocument/2006/relationships/chart" Target="../charts/chart11.xml"/><Relationship Id="rId1" Type="http://schemas.openxmlformats.org/officeDocument/2006/relationships/chart" Target="../charts/chart10.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xdr:from>
      <xdr:col>6</xdr:col>
      <xdr:colOff>99060</xdr:colOff>
      <xdr:row>2</xdr:row>
      <xdr:rowOff>118110</xdr:rowOff>
    </xdr:from>
    <xdr:to>
      <xdr:col>13</xdr:col>
      <xdr:colOff>403860</xdr:colOff>
      <xdr:row>13</xdr:row>
      <xdr:rowOff>849630</xdr:rowOff>
    </xdr:to>
    <xdr:graphicFrame macro="">
      <xdr:nvGraphicFramePr>
        <xdr:cNvPr id="2" name="Chart 1">
          <a:extLst>
            <a:ext uri="{FF2B5EF4-FFF2-40B4-BE49-F238E27FC236}">
              <a16:creationId xmlns:a16="http://schemas.microsoft.com/office/drawing/2014/main" id="{05005525-32E2-4696-B9E2-BC9C99C16F3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190500</xdr:colOff>
      <xdr:row>13</xdr:row>
      <xdr:rowOff>902970</xdr:rowOff>
    </xdr:from>
    <xdr:to>
      <xdr:col>15</xdr:col>
      <xdr:colOff>495300</xdr:colOff>
      <xdr:row>14</xdr:row>
      <xdr:rowOff>2548890</xdr:rowOff>
    </xdr:to>
    <xdr:graphicFrame macro="">
      <xdr:nvGraphicFramePr>
        <xdr:cNvPr id="3" name="Chart 2">
          <a:extLst>
            <a:ext uri="{FF2B5EF4-FFF2-40B4-BE49-F238E27FC236}">
              <a16:creationId xmlns:a16="http://schemas.microsoft.com/office/drawing/2014/main" id="{7348F763-2420-4D91-A922-9896D73B96E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99060</xdr:colOff>
      <xdr:row>24</xdr:row>
      <xdr:rowOff>95250</xdr:rowOff>
    </xdr:from>
    <xdr:to>
      <xdr:col>5</xdr:col>
      <xdr:colOff>106680</xdr:colOff>
      <xdr:row>45</xdr:row>
      <xdr:rowOff>22860</xdr:rowOff>
    </xdr:to>
    <xdr:graphicFrame macro="">
      <xdr:nvGraphicFramePr>
        <xdr:cNvPr id="3" name="Chart 2">
          <a:extLst>
            <a:ext uri="{FF2B5EF4-FFF2-40B4-BE49-F238E27FC236}">
              <a16:creationId xmlns:a16="http://schemas.microsoft.com/office/drawing/2014/main" id="{F9036DD3-C1E6-48FD-8B56-61387B4D0E7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213360</xdr:colOff>
      <xdr:row>1</xdr:row>
      <xdr:rowOff>57150</xdr:rowOff>
    </xdr:from>
    <xdr:to>
      <xdr:col>10</xdr:col>
      <xdr:colOff>175260</xdr:colOff>
      <xdr:row>16</xdr:row>
      <xdr:rowOff>57150</xdr:rowOff>
    </xdr:to>
    <xdr:graphicFrame macro="">
      <xdr:nvGraphicFramePr>
        <xdr:cNvPr id="5" name="Chart 4">
          <a:extLst>
            <a:ext uri="{FF2B5EF4-FFF2-40B4-BE49-F238E27FC236}">
              <a16:creationId xmlns:a16="http://schemas.microsoft.com/office/drawing/2014/main" id="{230E93F6-77C2-4087-BE81-5FBC96B2C3A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457200</xdr:colOff>
      <xdr:row>23</xdr:row>
      <xdr:rowOff>80010</xdr:rowOff>
    </xdr:from>
    <xdr:to>
      <xdr:col>13</xdr:col>
      <xdr:colOff>152400</xdr:colOff>
      <xdr:row>38</xdr:row>
      <xdr:rowOff>80010</xdr:rowOff>
    </xdr:to>
    <xdr:graphicFrame macro="">
      <xdr:nvGraphicFramePr>
        <xdr:cNvPr id="6" name="Chart 5">
          <a:extLst>
            <a:ext uri="{FF2B5EF4-FFF2-40B4-BE49-F238E27FC236}">
              <a16:creationId xmlns:a16="http://schemas.microsoft.com/office/drawing/2014/main" id="{3E5F8211-3694-4EB4-8928-95725DA1AB4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449580</xdr:colOff>
      <xdr:row>1</xdr:row>
      <xdr:rowOff>34290</xdr:rowOff>
    </xdr:from>
    <xdr:to>
      <xdr:col>18</xdr:col>
      <xdr:colOff>144780</xdr:colOff>
      <xdr:row>16</xdr:row>
      <xdr:rowOff>34290</xdr:rowOff>
    </xdr:to>
    <xdr:graphicFrame macro="">
      <xdr:nvGraphicFramePr>
        <xdr:cNvPr id="7" name="Chart 6">
          <a:extLst>
            <a:ext uri="{FF2B5EF4-FFF2-40B4-BE49-F238E27FC236}">
              <a16:creationId xmlns:a16="http://schemas.microsoft.com/office/drawing/2014/main" id="{C200F55B-3483-459E-85A0-3FF0863544E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13</xdr:col>
      <xdr:colOff>327660</xdr:colOff>
      <xdr:row>22</xdr:row>
      <xdr:rowOff>140970</xdr:rowOff>
    </xdr:from>
    <xdr:to>
      <xdr:col>21</xdr:col>
      <xdr:colOff>22860</xdr:colOff>
      <xdr:row>37</xdr:row>
      <xdr:rowOff>140970</xdr:rowOff>
    </xdr:to>
    <xdr:graphicFrame macro="">
      <xdr:nvGraphicFramePr>
        <xdr:cNvPr id="2" name="Chart 1">
          <a:extLst>
            <a:ext uri="{FF2B5EF4-FFF2-40B4-BE49-F238E27FC236}">
              <a16:creationId xmlns:a16="http://schemas.microsoft.com/office/drawing/2014/main" id="{FAB2C29E-E9C9-4A05-8563-4F201744D76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1615440</xdr:colOff>
      <xdr:row>46</xdr:row>
      <xdr:rowOff>91440</xdr:rowOff>
    </xdr:from>
    <xdr:to>
      <xdr:col>5</xdr:col>
      <xdr:colOff>15240</xdr:colOff>
      <xdr:row>61</xdr:row>
      <xdr:rowOff>91440</xdr:rowOff>
    </xdr:to>
    <xdr:graphicFrame macro="">
      <xdr:nvGraphicFramePr>
        <xdr:cNvPr id="8" name="Chart 7">
          <a:extLst>
            <a:ext uri="{FF2B5EF4-FFF2-40B4-BE49-F238E27FC236}">
              <a16:creationId xmlns:a16="http://schemas.microsoft.com/office/drawing/2014/main" id="{EF2914CC-538B-4030-A569-F90668BFC3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0.71833</cdr:x>
      <cdr:y>0.23404</cdr:y>
    </cdr:from>
    <cdr:to>
      <cdr:x>0.99833</cdr:x>
      <cdr:y>0.30996</cdr:y>
    </cdr:to>
    <cdr:sp macro="" textlink="">
      <cdr:nvSpPr>
        <cdr:cNvPr id="2" name="TextBox 1">
          <a:extLst xmlns:a="http://schemas.openxmlformats.org/drawingml/2006/main">
            <a:ext uri="{FF2B5EF4-FFF2-40B4-BE49-F238E27FC236}">
              <a16:creationId xmlns:a16="http://schemas.microsoft.com/office/drawing/2014/main" id="{6D3D07F3-3325-4638-99D7-A93291629DF7}"/>
            </a:ext>
          </a:extLst>
        </cdr:cNvPr>
        <cdr:cNvSpPr txBox="1"/>
      </cdr:nvSpPr>
      <cdr:spPr>
        <a:xfrm xmlns:a="http://schemas.openxmlformats.org/drawingml/2006/main">
          <a:off x="4045046" y="881875"/>
          <a:ext cx="1576730" cy="28607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GB" sz="1100"/>
            <a:t>Not concerned</a:t>
          </a:r>
          <a:r>
            <a:rPr lang="en-GB" sz="1100" baseline="0"/>
            <a:t> at all</a:t>
          </a:r>
          <a:endParaRPr lang="en-GB" sz="1100"/>
        </a:p>
      </cdr:txBody>
    </cdr:sp>
  </cdr:relSizeAnchor>
  <cdr:relSizeAnchor xmlns:cdr="http://schemas.openxmlformats.org/drawingml/2006/chartDrawing">
    <cdr:from>
      <cdr:x>0.71302</cdr:x>
      <cdr:y>0.69311</cdr:y>
    </cdr:from>
    <cdr:to>
      <cdr:x>0.99302</cdr:x>
      <cdr:y>0.76902</cdr:y>
    </cdr:to>
    <cdr:sp macro="" textlink="">
      <cdr:nvSpPr>
        <cdr:cNvPr id="3" name="TextBox 1">
          <a:extLst xmlns:a="http://schemas.openxmlformats.org/drawingml/2006/main">
            <a:ext uri="{FF2B5EF4-FFF2-40B4-BE49-F238E27FC236}">
              <a16:creationId xmlns:a16="http://schemas.microsoft.com/office/drawing/2014/main" id="{C9695B34-BEF7-49C3-AC11-7D60ECA48268}"/>
            </a:ext>
          </a:extLst>
        </cdr:cNvPr>
        <cdr:cNvSpPr txBox="1"/>
      </cdr:nvSpPr>
      <cdr:spPr>
        <a:xfrm xmlns:a="http://schemas.openxmlformats.org/drawingml/2006/main">
          <a:off x="4015162" y="2611692"/>
          <a:ext cx="1576730" cy="28603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GB" sz="1100"/>
            <a:t>Extremely concerned</a:t>
          </a:r>
        </a:p>
      </cdr:txBody>
    </cdr:sp>
  </cdr:relSizeAnchor>
</c:userShapes>
</file>

<file path=xl/drawings/drawing4.xml><?xml version="1.0" encoding="utf-8"?>
<xdr:wsDr xmlns:xdr="http://schemas.openxmlformats.org/drawingml/2006/spreadsheetDrawing" xmlns:a="http://schemas.openxmlformats.org/drawingml/2006/main">
  <xdr:twoCellAnchor>
    <xdr:from>
      <xdr:col>9</xdr:col>
      <xdr:colOff>441960</xdr:colOff>
      <xdr:row>11</xdr:row>
      <xdr:rowOff>148590</xdr:rowOff>
    </xdr:from>
    <xdr:to>
      <xdr:col>17</xdr:col>
      <xdr:colOff>53340</xdr:colOff>
      <xdr:row>26</xdr:row>
      <xdr:rowOff>148590</xdr:rowOff>
    </xdr:to>
    <xdr:graphicFrame macro="">
      <xdr:nvGraphicFramePr>
        <xdr:cNvPr id="2" name="Chart 1">
          <a:extLst>
            <a:ext uri="{FF2B5EF4-FFF2-40B4-BE49-F238E27FC236}">
              <a16:creationId xmlns:a16="http://schemas.microsoft.com/office/drawing/2014/main" id="{402E7464-6A70-4948-8D50-DEA2A9AF4B9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99060</xdr:colOff>
      <xdr:row>12</xdr:row>
      <xdr:rowOff>26670</xdr:rowOff>
    </xdr:from>
    <xdr:to>
      <xdr:col>3</xdr:col>
      <xdr:colOff>579120</xdr:colOff>
      <xdr:row>27</xdr:row>
      <xdr:rowOff>26670</xdr:rowOff>
    </xdr:to>
    <xdr:graphicFrame macro="">
      <xdr:nvGraphicFramePr>
        <xdr:cNvPr id="2" name="Chart 1">
          <a:extLst>
            <a:ext uri="{FF2B5EF4-FFF2-40B4-BE49-F238E27FC236}">
              <a16:creationId xmlns:a16="http://schemas.microsoft.com/office/drawing/2014/main" id="{4009F626-079B-4F5C-94EF-2EA6991B315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228600</xdr:colOff>
      <xdr:row>11</xdr:row>
      <xdr:rowOff>179070</xdr:rowOff>
    </xdr:from>
    <xdr:to>
      <xdr:col>8</xdr:col>
      <xdr:colOff>114300</xdr:colOff>
      <xdr:row>26</xdr:row>
      <xdr:rowOff>179070</xdr:rowOff>
    </xdr:to>
    <xdr:graphicFrame macro="">
      <xdr:nvGraphicFramePr>
        <xdr:cNvPr id="3" name="Chart 2">
          <a:extLst>
            <a:ext uri="{FF2B5EF4-FFF2-40B4-BE49-F238E27FC236}">
              <a16:creationId xmlns:a16="http://schemas.microsoft.com/office/drawing/2014/main" id="{16B8B42B-CCD1-4481-8B3D-555453D2112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106680</xdr:colOff>
      <xdr:row>27</xdr:row>
      <xdr:rowOff>140970</xdr:rowOff>
    </xdr:from>
    <xdr:to>
      <xdr:col>3</xdr:col>
      <xdr:colOff>586740</xdr:colOff>
      <xdr:row>42</xdr:row>
      <xdr:rowOff>140970</xdr:rowOff>
    </xdr:to>
    <xdr:graphicFrame macro="">
      <xdr:nvGraphicFramePr>
        <xdr:cNvPr id="6" name="Chart 5">
          <a:extLst>
            <a:ext uri="{FF2B5EF4-FFF2-40B4-BE49-F238E27FC236}">
              <a16:creationId xmlns:a16="http://schemas.microsoft.com/office/drawing/2014/main" id="{0178959F-676E-431B-8E29-1F0175E1A6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14</xdr:col>
      <xdr:colOff>525780</xdr:colOff>
      <xdr:row>23</xdr:row>
      <xdr:rowOff>34290</xdr:rowOff>
    </xdr:from>
    <xdr:to>
      <xdr:col>22</xdr:col>
      <xdr:colOff>220980</xdr:colOff>
      <xdr:row>38</xdr:row>
      <xdr:rowOff>34290</xdr:rowOff>
    </xdr:to>
    <xdr:graphicFrame macro="">
      <xdr:nvGraphicFramePr>
        <xdr:cNvPr id="2" name="Chart 1">
          <a:extLst>
            <a:ext uri="{FF2B5EF4-FFF2-40B4-BE49-F238E27FC236}">
              <a16:creationId xmlns:a16="http://schemas.microsoft.com/office/drawing/2014/main" id="{A0280A1C-6BE9-4975-88E9-1EC457F860B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441960</xdr:colOff>
      <xdr:row>23</xdr:row>
      <xdr:rowOff>34290</xdr:rowOff>
    </xdr:from>
    <xdr:to>
      <xdr:col>13</xdr:col>
      <xdr:colOff>137160</xdr:colOff>
      <xdr:row>38</xdr:row>
      <xdr:rowOff>34290</xdr:rowOff>
    </xdr:to>
    <xdr:graphicFrame macro="">
      <xdr:nvGraphicFramePr>
        <xdr:cNvPr id="3" name="Chart 2">
          <a:extLst>
            <a:ext uri="{FF2B5EF4-FFF2-40B4-BE49-F238E27FC236}">
              <a16:creationId xmlns:a16="http://schemas.microsoft.com/office/drawing/2014/main" id="{6D9F7663-6209-4DE4-93A0-9F93CB4250A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281940</xdr:colOff>
      <xdr:row>23</xdr:row>
      <xdr:rowOff>80010</xdr:rowOff>
    </xdr:from>
    <xdr:to>
      <xdr:col>4</xdr:col>
      <xdr:colOff>472440</xdr:colOff>
      <xdr:row>38</xdr:row>
      <xdr:rowOff>80010</xdr:rowOff>
    </xdr:to>
    <xdr:graphicFrame macro="">
      <xdr:nvGraphicFramePr>
        <xdr:cNvPr id="4" name="Chart 3">
          <a:extLst>
            <a:ext uri="{FF2B5EF4-FFF2-40B4-BE49-F238E27FC236}">
              <a16:creationId xmlns:a16="http://schemas.microsoft.com/office/drawing/2014/main" id="{4C18ADE7-130D-43A1-A3A4-D95FDFC77E2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61"/>
  <sheetViews>
    <sheetView topLeftCell="A55" workbookViewId="0">
      <selection activeCell="Q37" sqref="Q37"/>
    </sheetView>
  </sheetViews>
  <sheetFormatPr defaultRowHeight="14.4" x14ac:dyDescent="0.3"/>
  <cols>
    <col min="1" max="1" width="5.88671875" bestFit="1" customWidth="1"/>
    <col min="2" max="2" width="6.109375" customWidth="1"/>
    <col min="3" max="3" width="6.44140625" customWidth="1"/>
    <col min="7" max="7" width="5.6640625" bestFit="1" customWidth="1"/>
    <col min="12" max="12" width="15.6640625" bestFit="1" customWidth="1"/>
    <col min="43" max="43" width="54.88671875" bestFit="1" customWidth="1"/>
    <col min="44" max="44" width="93.21875" bestFit="1" customWidth="1"/>
  </cols>
  <sheetData>
    <row r="1" spans="1:46" x14ac:dyDescent="0.3">
      <c r="A1" s="2" t="s">
        <v>113</v>
      </c>
      <c r="B1" s="2" t="s">
        <v>114</v>
      </c>
      <c r="C1" s="5" t="s">
        <v>110</v>
      </c>
      <c r="D1" s="5" t="s">
        <v>111</v>
      </c>
      <c r="E1" s="5" t="s">
        <v>112</v>
      </c>
      <c r="F1" s="5" t="s">
        <v>116</v>
      </c>
      <c r="G1" s="5" t="s">
        <v>117</v>
      </c>
      <c r="H1" s="5" t="s">
        <v>118</v>
      </c>
      <c r="I1" s="5" t="s">
        <v>119</v>
      </c>
      <c r="J1" s="6" t="s">
        <v>137</v>
      </c>
      <c r="K1" s="3" t="s">
        <v>115</v>
      </c>
      <c r="L1" s="5" t="s">
        <v>120</v>
      </c>
      <c r="M1" s="5" t="s">
        <v>127</v>
      </c>
      <c r="N1" s="5" t="s">
        <v>129</v>
      </c>
      <c r="O1" s="5" t="s">
        <v>128</v>
      </c>
      <c r="P1" s="6" t="s">
        <v>138</v>
      </c>
      <c r="Q1" s="3" t="s">
        <v>121</v>
      </c>
      <c r="R1" s="4" t="s">
        <v>130</v>
      </c>
      <c r="S1" s="4" t="s">
        <v>131</v>
      </c>
      <c r="T1" s="4" t="s">
        <v>132</v>
      </c>
      <c r="U1" s="4" t="s">
        <v>139</v>
      </c>
      <c r="V1" s="6" t="s">
        <v>140</v>
      </c>
      <c r="W1" s="3" t="s">
        <v>0</v>
      </c>
      <c r="X1" s="6" t="s">
        <v>133</v>
      </c>
      <c r="Y1" s="3" t="s">
        <v>1</v>
      </c>
      <c r="Z1" s="3" t="s">
        <v>122</v>
      </c>
      <c r="AA1" s="3" t="s">
        <v>2</v>
      </c>
      <c r="AB1" s="3" t="s">
        <v>123</v>
      </c>
      <c r="AC1" s="3" t="s">
        <v>124</v>
      </c>
      <c r="AD1" s="3" t="s">
        <v>125</v>
      </c>
      <c r="AE1" s="3" t="s">
        <v>126</v>
      </c>
      <c r="AF1" s="3" t="s">
        <v>3</v>
      </c>
      <c r="AG1" s="3" t="s">
        <v>4</v>
      </c>
      <c r="AH1" s="2" t="s">
        <v>134</v>
      </c>
      <c r="AI1" s="2" t="s">
        <v>135</v>
      </c>
      <c r="AJ1" s="3" t="s">
        <v>5</v>
      </c>
      <c r="AK1" s="3" t="s">
        <v>6</v>
      </c>
      <c r="AL1" s="2" t="s">
        <v>7</v>
      </c>
      <c r="AM1" s="3" t="s">
        <v>8</v>
      </c>
      <c r="AN1" s="3" t="s">
        <v>9</v>
      </c>
      <c r="AO1" s="3" t="s">
        <v>10</v>
      </c>
      <c r="AP1" s="3" t="s">
        <v>11</v>
      </c>
      <c r="AQ1" s="3" t="s">
        <v>12</v>
      </c>
      <c r="AR1" s="3" t="s">
        <v>13</v>
      </c>
      <c r="AS1" t="s">
        <v>14</v>
      </c>
      <c r="AT1" t="s">
        <v>15</v>
      </c>
    </row>
    <row r="2" spans="1:46" x14ac:dyDescent="0.3">
      <c r="A2" s="3">
        <v>12</v>
      </c>
      <c r="B2" s="3" t="s">
        <v>16</v>
      </c>
      <c r="C2" s="3"/>
      <c r="D2" s="3"/>
      <c r="E2" s="3"/>
      <c r="F2" s="3"/>
      <c r="G2" s="3"/>
      <c r="H2" s="2">
        <v>1</v>
      </c>
      <c r="I2" s="3"/>
      <c r="J2" s="2">
        <f t="shared" ref="J2:J33" si="0">SUM(C2:H2)</f>
        <v>1</v>
      </c>
      <c r="K2" s="3" t="s">
        <v>17</v>
      </c>
      <c r="L2" s="2">
        <v>1</v>
      </c>
      <c r="M2" s="3"/>
      <c r="N2" s="3"/>
      <c r="O2" s="3"/>
      <c r="P2" s="3">
        <f>SUM(L2:N2)</f>
        <v>1</v>
      </c>
      <c r="Q2" s="3"/>
      <c r="R2" s="3"/>
      <c r="S2" s="3"/>
      <c r="T2" s="3"/>
      <c r="U2" s="3">
        <v>1</v>
      </c>
      <c r="V2" s="3">
        <f>SUM(R2:T2)</f>
        <v>0</v>
      </c>
      <c r="W2" s="3"/>
      <c r="X2" s="3">
        <v>4</v>
      </c>
      <c r="Y2" s="3" t="s">
        <v>18</v>
      </c>
      <c r="Z2" s="3" t="s">
        <v>19</v>
      </c>
      <c r="AA2" s="3" t="s">
        <v>18</v>
      </c>
      <c r="AB2" s="3" t="s">
        <v>18</v>
      </c>
      <c r="AC2" s="3" t="s">
        <v>19</v>
      </c>
      <c r="AD2" s="3" t="s">
        <v>19</v>
      </c>
      <c r="AE2" s="3" t="s">
        <v>19</v>
      </c>
      <c r="AF2" s="3" t="s">
        <v>18</v>
      </c>
      <c r="AG2" s="3" t="s">
        <v>19</v>
      </c>
      <c r="AH2" s="3" t="s">
        <v>20</v>
      </c>
      <c r="AI2" s="3" t="s">
        <v>21</v>
      </c>
      <c r="AJ2" s="3" t="s">
        <v>22</v>
      </c>
      <c r="AK2" s="3" t="s">
        <v>22</v>
      </c>
      <c r="AL2" s="3" t="s">
        <v>22</v>
      </c>
      <c r="AM2" s="3"/>
      <c r="AN2" s="3" t="s">
        <v>23</v>
      </c>
      <c r="AO2" s="3"/>
      <c r="AP2" s="3" t="s">
        <v>24</v>
      </c>
      <c r="AQ2" s="3" t="s">
        <v>25</v>
      </c>
      <c r="AR2" s="3" t="s">
        <v>26</v>
      </c>
    </row>
    <row r="3" spans="1:46" x14ac:dyDescent="0.3">
      <c r="A3" s="3">
        <v>15</v>
      </c>
      <c r="B3" s="3" t="s">
        <v>27</v>
      </c>
      <c r="C3" s="3"/>
      <c r="D3" s="3"/>
      <c r="E3" s="3"/>
      <c r="F3" s="3"/>
      <c r="G3" s="3"/>
      <c r="H3" s="3"/>
      <c r="I3" s="2">
        <v>1</v>
      </c>
      <c r="J3" s="2">
        <f t="shared" si="0"/>
        <v>0</v>
      </c>
      <c r="K3" s="3"/>
      <c r="L3" s="3"/>
      <c r="M3" s="2">
        <v>1</v>
      </c>
      <c r="N3" s="3"/>
      <c r="O3" s="3"/>
      <c r="P3" s="3">
        <f t="shared" ref="P3:P60" si="1">SUM(L3:N3)</f>
        <v>1</v>
      </c>
      <c r="Q3" s="3"/>
      <c r="R3" s="3"/>
      <c r="S3" s="3"/>
      <c r="T3" s="3"/>
      <c r="U3" s="3">
        <v>1</v>
      </c>
      <c r="V3" s="3">
        <f t="shared" ref="V3:V60" si="2">SUM(R3:T3)</f>
        <v>0</v>
      </c>
      <c r="W3" s="3"/>
      <c r="X3" s="3">
        <v>4</v>
      </c>
      <c r="Y3" s="3" t="s">
        <v>19</v>
      </c>
      <c r="Z3" s="3" t="s">
        <v>19</v>
      </c>
      <c r="AA3" s="3" t="s">
        <v>19</v>
      </c>
      <c r="AB3" s="3" t="s">
        <v>18</v>
      </c>
      <c r="AC3" s="3" t="s">
        <v>18</v>
      </c>
      <c r="AD3" s="3" t="s">
        <v>19</v>
      </c>
      <c r="AE3" s="3" t="s">
        <v>18</v>
      </c>
      <c r="AF3" s="3" t="s">
        <v>18</v>
      </c>
      <c r="AG3" s="3" t="s">
        <v>18</v>
      </c>
      <c r="AH3" s="3" t="s">
        <v>28</v>
      </c>
      <c r="AI3" s="3" t="s">
        <v>29</v>
      </c>
      <c r="AJ3" s="3" t="s">
        <v>30</v>
      </c>
      <c r="AK3" s="3" t="s">
        <v>31</v>
      </c>
      <c r="AL3" s="3" t="s">
        <v>30</v>
      </c>
      <c r="AM3" s="3"/>
      <c r="AN3" s="3" t="s">
        <v>23</v>
      </c>
      <c r="AO3" s="3"/>
      <c r="AP3" s="3" t="s">
        <v>32</v>
      </c>
      <c r="AQ3" s="3" t="s">
        <v>33</v>
      </c>
      <c r="AR3" s="3"/>
      <c r="AS3" t="s">
        <v>34</v>
      </c>
    </row>
    <row r="4" spans="1:46" x14ac:dyDescent="0.3">
      <c r="A4" s="3">
        <v>17</v>
      </c>
      <c r="B4" s="3" t="s">
        <v>16</v>
      </c>
      <c r="C4" s="3"/>
      <c r="D4" s="3"/>
      <c r="E4" s="2">
        <v>1</v>
      </c>
      <c r="F4" s="3"/>
      <c r="G4" s="3"/>
      <c r="H4" s="3"/>
      <c r="I4" s="3"/>
      <c r="J4" s="2">
        <f t="shared" si="0"/>
        <v>1</v>
      </c>
      <c r="K4" s="3"/>
      <c r="L4" s="3">
        <v>1</v>
      </c>
      <c r="M4" s="3"/>
      <c r="N4" s="3"/>
      <c r="O4" s="3"/>
      <c r="P4" s="3">
        <f t="shared" si="1"/>
        <v>1</v>
      </c>
      <c r="Q4" s="3"/>
      <c r="R4" s="3"/>
      <c r="S4" s="3"/>
      <c r="T4" s="3"/>
      <c r="U4" s="3">
        <v>1</v>
      </c>
      <c r="V4" s="3">
        <f t="shared" si="2"/>
        <v>0</v>
      </c>
      <c r="W4" s="3"/>
      <c r="X4" s="3">
        <v>1</v>
      </c>
      <c r="Y4" s="3" t="s">
        <v>19</v>
      </c>
      <c r="Z4" s="3" t="s">
        <v>18</v>
      </c>
      <c r="AA4" s="3" t="s">
        <v>19</v>
      </c>
      <c r="AB4" s="3" t="s">
        <v>18</v>
      </c>
      <c r="AC4" s="3" t="s">
        <v>18</v>
      </c>
      <c r="AD4" s="3" t="s">
        <v>19</v>
      </c>
      <c r="AE4" s="3" t="s">
        <v>19</v>
      </c>
      <c r="AF4" s="3" t="s">
        <v>18</v>
      </c>
      <c r="AG4" s="3" t="s">
        <v>18</v>
      </c>
      <c r="AH4" s="3" t="s">
        <v>28</v>
      </c>
      <c r="AI4" s="3" t="s">
        <v>21</v>
      </c>
      <c r="AJ4" s="3" t="s">
        <v>30</v>
      </c>
      <c r="AK4" s="3" t="s">
        <v>31</v>
      </c>
      <c r="AL4" s="3" t="s">
        <v>31</v>
      </c>
      <c r="AM4" s="3"/>
      <c r="AN4" s="3" t="s">
        <v>23</v>
      </c>
      <c r="AO4" s="3"/>
      <c r="AP4" s="3" t="s">
        <v>24</v>
      </c>
      <c r="AQ4" s="3" t="s">
        <v>33</v>
      </c>
      <c r="AR4" s="3"/>
      <c r="AS4" s="17" t="s">
        <v>35</v>
      </c>
    </row>
    <row r="5" spans="1:46" x14ac:dyDescent="0.3">
      <c r="A5" s="3">
        <v>18</v>
      </c>
      <c r="B5" s="3" t="s">
        <v>27</v>
      </c>
      <c r="C5" s="3"/>
      <c r="D5" s="3"/>
      <c r="E5" s="3"/>
      <c r="F5" s="3"/>
      <c r="G5" s="3"/>
      <c r="H5" s="3"/>
      <c r="I5" s="3">
        <v>1</v>
      </c>
      <c r="J5" s="2">
        <f t="shared" si="0"/>
        <v>0</v>
      </c>
      <c r="K5" s="3"/>
      <c r="L5" s="3"/>
      <c r="M5" s="3"/>
      <c r="N5" s="3"/>
      <c r="O5" s="2">
        <v>1</v>
      </c>
      <c r="P5" s="3">
        <f t="shared" si="1"/>
        <v>0</v>
      </c>
      <c r="Q5" s="3"/>
      <c r="R5" s="3"/>
      <c r="S5" s="3"/>
      <c r="T5" s="3"/>
      <c r="U5" s="3">
        <v>1</v>
      </c>
      <c r="V5" s="3">
        <f t="shared" si="2"/>
        <v>0</v>
      </c>
      <c r="W5" s="3"/>
      <c r="X5" s="3">
        <v>1</v>
      </c>
      <c r="Y5" s="3" t="s">
        <v>18</v>
      </c>
      <c r="Z5" s="3" t="s">
        <v>19</v>
      </c>
      <c r="AA5" s="3" t="s">
        <v>18</v>
      </c>
      <c r="AB5" s="3" t="s">
        <v>18</v>
      </c>
      <c r="AC5" s="3" t="s">
        <v>19</v>
      </c>
      <c r="AD5" s="3" t="s">
        <v>18</v>
      </c>
      <c r="AE5" s="3" t="s">
        <v>18</v>
      </c>
      <c r="AF5" s="3" t="s">
        <v>19</v>
      </c>
      <c r="AG5" s="3" t="s">
        <v>18</v>
      </c>
      <c r="AH5" s="3" t="s">
        <v>21</v>
      </c>
      <c r="AI5" s="3" t="s">
        <v>29</v>
      </c>
      <c r="AJ5" s="3" t="s">
        <v>31</v>
      </c>
      <c r="AK5" s="3" t="s">
        <v>31</v>
      </c>
      <c r="AL5" s="3" t="s">
        <v>22</v>
      </c>
      <c r="AM5" s="3" t="s">
        <v>36</v>
      </c>
      <c r="AN5" s="3" t="s">
        <v>23</v>
      </c>
      <c r="AO5" s="3"/>
      <c r="AP5" s="3" t="s">
        <v>24</v>
      </c>
      <c r="AQ5" s="3" t="s">
        <v>33</v>
      </c>
      <c r="AR5" s="3"/>
      <c r="AS5" s="17" t="s">
        <v>37</v>
      </c>
    </row>
    <row r="6" spans="1:46" x14ac:dyDescent="0.3">
      <c r="A6" s="3">
        <v>21</v>
      </c>
      <c r="B6" s="3" t="s">
        <v>27</v>
      </c>
      <c r="C6" s="3"/>
      <c r="D6" s="3"/>
      <c r="E6" s="3"/>
      <c r="F6" s="3"/>
      <c r="G6" s="3"/>
      <c r="H6" s="3"/>
      <c r="I6" s="3">
        <v>1</v>
      </c>
      <c r="J6" s="2">
        <f t="shared" si="0"/>
        <v>0</v>
      </c>
      <c r="K6" s="3"/>
      <c r="L6" s="3">
        <v>1</v>
      </c>
      <c r="M6" s="3"/>
      <c r="N6" s="3"/>
      <c r="O6" s="3"/>
      <c r="P6" s="3">
        <f t="shared" si="1"/>
        <v>1</v>
      </c>
      <c r="Q6" s="3"/>
      <c r="R6" s="3"/>
      <c r="S6" s="3"/>
      <c r="T6" s="3"/>
      <c r="U6" s="3">
        <v>1</v>
      </c>
      <c r="V6" s="3">
        <f t="shared" si="2"/>
        <v>0</v>
      </c>
      <c r="W6" s="3"/>
      <c r="X6" s="3">
        <v>3</v>
      </c>
      <c r="Y6" s="3" t="s">
        <v>19</v>
      </c>
      <c r="Z6" s="3" t="s">
        <v>19</v>
      </c>
      <c r="AA6" s="3" t="s">
        <v>19</v>
      </c>
      <c r="AB6" s="3" t="s">
        <v>18</v>
      </c>
      <c r="AC6" s="3" t="s">
        <v>18</v>
      </c>
      <c r="AD6" s="3" t="s">
        <v>19</v>
      </c>
      <c r="AE6" s="3" t="s">
        <v>19</v>
      </c>
      <c r="AF6" s="3" t="s">
        <v>18</v>
      </c>
      <c r="AG6" s="3" t="s">
        <v>18</v>
      </c>
      <c r="AH6" s="3" t="s">
        <v>28</v>
      </c>
      <c r="AI6" s="3" t="s">
        <v>29</v>
      </c>
      <c r="AJ6" s="3" t="s">
        <v>38</v>
      </c>
      <c r="AK6" s="3" t="s">
        <v>31</v>
      </c>
      <c r="AL6" s="3" t="s">
        <v>31</v>
      </c>
      <c r="AM6" s="3"/>
      <c r="AN6" s="3" t="s">
        <v>23</v>
      </c>
      <c r="AO6" s="3"/>
      <c r="AP6" s="3" t="s">
        <v>32</v>
      </c>
      <c r="AQ6" s="3" t="s">
        <v>33</v>
      </c>
      <c r="AR6" s="3"/>
      <c r="AS6" s="17" t="s">
        <v>39</v>
      </c>
    </row>
    <row r="7" spans="1:46" x14ac:dyDescent="0.3">
      <c r="A7" s="3">
        <v>22</v>
      </c>
      <c r="B7" s="3" t="s">
        <v>27</v>
      </c>
      <c r="C7" s="3"/>
      <c r="D7" s="3"/>
      <c r="E7" s="3">
        <v>1</v>
      </c>
      <c r="F7" s="3"/>
      <c r="G7" s="3"/>
      <c r="H7" s="3"/>
      <c r="I7" s="3"/>
      <c r="J7" s="2">
        <f t="shared" si="0"/>
        <v>1</v>
      </c>
      <c r="K7" s="3"/>
      <c r="L7" s="3">
        <v>1</v>
      </c>
      <c r="M7" s="3"/>
      <c r="N7" s="3"/>
      <c r="O7" s="3"/>
      <c r="P7" s="3">
        <f t="shared" si="1"/>
        <v>1</v>
      </c>
      <c r="Q7" s="3"/>
      <c r="R7" s="3"/>
      <c r="S7" s="3"/>
      <c r="T7" s="3"/>
      <c r="U7" s="3">
        <v>1</v>
      </c>
      <c r="V7" s="3">
        <f t="shared" si="2"/>
        <v>0</v>
      </c>
      <c r="W7" s="3"/>
      <c r="X7" s="3">
        <v>3</v>
      </c>
      <c r="Y7" s="3" t="s">
        <v>18</v>
      </c>
      <c r="Z7" s="3" t="s">
        <v>19</v>
      </c>
      <c r="AA7" s="3" t="s">
        <v>19</v>
      </c>
      <c r="AB7" s="3" t="s">
        <v>18</v>
      </c>
      <c r="AC7" s="3" t="s">
        <v>18</v>
      </c>
      <c r="AD7" s="3" t="s">
        <v>19</v>
      </c>
      <c r="AE7" s="3" t="s">
        <v>19</v>
      </c>
      <c r="AF7" s="3" t="s">
        <v>18</v>
      </c>
      <c r="AG7" s="3" t="s">
        <v>19</v>
      </c>
      <c r="AH7" s="3" t="s">
        <v>28</v>
      </c>
      <c r="AI7" s="3" t="s">
        <v>29</v>
      </c>
      <c r="AJ7" s="3" t="s">
        <v>40</v>
      </c>
      <c r="AK7" s="3" t="s">
        <v>40</v>
      </c>
      <c r="AL7" s="3" t="s">
        <v>31</v>
      </c>
      <c r="AM7" s="3"/>
      <c r="AN7" s="3" t="s">
        <v>23</v>
      </c>
      <c r="AO7" s="3"/>
      <c r="AP7" s="3" t="s">
        <v>32</v>
      </c>
      <c r="AQ7" s="3" t="s">
        <v>33</v>
      </c>
      <c r="AR7" s="3"/>
      <c r="AS7" s="17" t="s">
        <v>39</v>
      </c>
    </row>
    <row r="8" spans="1:46" x14ac:dyDescent="0.3">
      <c r="A8" s="3">
        <v>23</v>
      </c>
      <c r="B8" s="3" t="s">
        <v>27</v>
      </c>
      <c r="C8" s="3"/>
      <c r="D8" s="3"/>
      <c r="E8" s="3"/>
      <c r="F8" s="3"/>
      <c r="G8" s="3"/>
      <c r="H8" s="3"/>
      <c r="I8" s="3">
        <v>1</v>
      </c>
      <c r="J8" s="2">
        <f t="shared" si="0"/>
        <v>0</v>
      </c>
      <c r="K8" s="3"/>
      <c r="L8" s="3"/>
      <c r="M8" s="3"/>
      <c r="N8" s="3"/>
      <c r="O8" s="3">
        <v>1</v>
      </c>
      <c r="P8" s="3">
        <f t="shared" si="1"/>
        <v>0</v>
      </c>
      <c r="Q8" s="3"/>
      <c r="R8" s="3"/>
      <c r="S8" s="3"/>
      <c r="T8" s="3"/>
      <c r="U8" s="3">
        <v>1</v>
      </c>
      <c r="V8" s="3">
        <f t="shared" si="2"/>
        <v>0</v>
      </c>
      <c r="W8" s="3"/>
      <c r="X8" s="3">
        <v>3</v>
      </c>
      <c r="Y8" s="3" t="s">
        <v>19</v>
      </c>
      <c r="Z8" s="3" t="s">
        <v>19</v>
      </c>
      <c r="AA8" s="3" t="s">
        <v>19</v>
      </c>
      <c r="AB8" s="3" t="s">
        <v>18</v>
      </c>
      <c r="AC8" s="3" t="s">
        <v>18</v>
      </c>
      <c r="AD8" s="3" t="s">
        <v>19</v>
      </c>
      <c r="AE8" s="3" t="s">
        <v>18</v>
      </c>
      <c r="AF8" s="3" t="s">
        <v>18</v>
      </c>
      <c r="AG8" s="3" t="s">
        <v>18</v>
      </c>
      <c r="AH8" s="3" t="s">
        <v>28</v>
      </c>
      <c r="AI8" s="3" t="s">
        <v>20</v>
      </c>
      <c r="AJ8" s="3" t="s">
        <v>40</v>
      </c>
      <c r="AK8" s="3" t="s">
        <v>30</v>
      </c>
      <c r="AL8" s="3" t="s">
        <v>40</v>
      </c>
      <c r="AM8" s="3"/>
      <c r="AN8" s="3" t="s">
        <v>23</v>
      </c>
      <c r="AO8" s="3"/>
      <c r="AP8" s="3" t="s">
        <v>24</v>
      </c>
      <c r="AQ8" s="3" t="s">
        <v>33</v>
      </c>
      <c r="AR8" s="3"/>
      <c r="AS8" s="17" t="s">
        <v>41</v>
      </c>
    </row>
    <row r="9" spans="1:46" x14ac:dyDescent="0.3">
      <c r="A9" s="3">
        <v>24</v>
      </c>
      <c r="B9" s="3" t="s">
        <v>16</v>
      </c>
      <c r="C9" s="2">
        <v>1</v>
      </c>
      <c r="D9" s="3"/>
      <c r="E9" s="3"/>
      <c r="F9" s="3"/>
      <c r="G9" s="3"/>
      <c r="H9" s="2">
        <v>1</v>
      </c>
      <c r="I9" s="3"/>
      <c r="J9" s="2">
        <f t="shared" si="0"/>
        <v>2</v>
      </c>
      <c r="K9" s="3" t="s">
        <v>42</v>
      </c>
      <c r="L9" s="3">
        <v>1</v>
      </c>
      <c r="M9" s="3"/>
      <c r="N9" s="3"/>
      <c r="O9" s="3"/>
      <c r="P9" s="3">
        <f t="shared" si="1"/>
        <v>1</v>
      </c>
      <c r="Q9" s="3"/>
      <c r="R9" s="3"/>
      <c r="S9" s="3"/>
      <c r="T9" s="3"/>
      <c r="U9" s="3">
        <v>1</v>
      </c>
      <c r="V9" s="3">
        <f t="shared" si="2"/>
        <v>0</v>
      </c>
      <c r="W9" s="3"/>
      <c r="X9" s="3">
        <v>1</v>
      </c>
      <c r="Y9" s="3" t="s">
        <v>19</v>
      </c>
      <c r="Z9" s="3" t="s">
        <v>19</v>
      </c>
      <c r="AA9" s="3" t="s">
        <v>19</v>
      </c>
      <c r="AB9" s="3" t="s">
        <v>19</v>
      </c>
      <c r="AC9" s="3" t="s">
        <v>18</v>
      </c>
      <c r="AD9" s="3" t="s">
        <v>19</v>
      </c>
      <c r="AE9" s="3" t="s">
        <v>18</v>
      </c>
      <c r="AF9" s="3" t="s">
        <v>18</v>
      </c>
      <c r="AG9" s="3" t="s">
        <v>18</v>
      </c>
      <c r="AH9" s="3" t="s">
        <v>28</v>
      </c>
      <c r="AI9" s="3" t="s">
        <v>29</v>
      </c>
      <c r="AJ9" s="3" t="s">
        <v>30</v>
      </c>
      <c r="AK9" s="3" t="s">
        <v>31</v>
      </c>
      <c r="AL9" s="3" t="s">
        <v>38</v>
      </c>
      <c r="AM9" s="3"/>
      <c r="AN9" s="3" t="s">
        <v>43</v>
      </c>
      <c r="AO9" s="3"/>
      <c r="AP9" s="3" t="s">
        <v>24</v>
      </c>
      <c r="AQ9" s="3" t="s">
        <v>33</v>
      </c>
      <c r="AR9" s="3"/>
      <c r="AS9" s="17" t="s">
        <v>44</v>
      </c>
    </row>
    <row r="10" spans="1:46" x14ac:dyDescent="0.3">
      <c r="A10" s="3">
        <v>25</v>
      </c>
      <c r="B10" s="3" t="s">
        <v>16</v>
      </c>
      <c r="C10" s="3">
        <v>1</v>
      </c>
      <c r="D10" s="3"/>
      <c r="E10" s="3"/>
      <c r="F10" s="3"/>
      <c r="G10" s="3"/>
      <c r="H10" s="3">
        <v>1</v>
      </c>
      <c r="I10" s="3"/>
      <c r="J10" s="2">
        <f t="shared" si="0"/>
        <v>2</v>
      </c>
      <c r="K10" s="3" t="s">
        <v>45</v>
      </c>
      <c r="L10" s="3"/>
      <c r="M10" s="3"/>
      <c r="N10" s="3"/>
      <c r="O10" s="3">
        <v>1</v>
      </c>
      <c r="P10" s="3">
        <f t="shared" si="1"/>
        <v>0</v>
      </c>
      <c r="Q10" s="3"/>
      <c r="R10" s="3"/>
      <c r="S10" s="3"/>
      <c r="T10" s="3"/>
      <c r="U10" s="3">
        <v>1</v>
      </c>
      <c r="V10" s="3">
        <f t="shared" si="2"/>
        <v>0</v>
      </c>
      <c r="W10" s="3"/>
      <c r="X10" s="3">
        <v>3</v>
      </c>
      <c r="Y10" s="3" t="s">
        <v>18</v>
      </c>
      <c r="Z10" s="3" t="s">
        <v>19</v>
      </c>
      <c r="AA10" s="3" t="s">
        <v>19</v>
      </c>
      <c r="AB10" s="3" t="s">
        <v>19</v>
      </c>
      <c r="AC10" s="3" t="s">
        <v>18</v>
      </c>
      <c r="AD10" s="3" t="s">
        <v>19</v>
      </c>
      <c r="AE10" s="3" t="s">
        <v>19</v>
      </c>
      <c r="AF10" s="3" t="s">
        <v>19</v>
      </c>
      <c r="AG10" s="3" t="s">
        <v>18</v>
      </c>
      <c r="AH10" s="3" t="s">
        <v>20</v>
      </c>
      <c r="AI10" s="3" t="s">
        <v>21</v>
      </c>
      <c r="AJ10" s="3" t="s">
        <v>31</v>
      </c>
      <c r="AK10" s="3" t="s">
        <v>40</v>
      </c>
      <c r="AL10" s="3" t="s">
        <v>30</v>
      </c>
      <c r="AM10" s="3" t="s">
        <v>46</v>
      </c>
      <c r="AN10" s="3" t="s">
        <v>23</v>
      </c>
      <c r="AO10" s="3"/>
      <c r="AP10" s="3" t="s">
        <v>24</v>
      </c>
      <c r="AQ10" s="3" t="s">
        <v>33</v>
      </c>
      <c r="AR10" s="3"/>
      <c r="AS10" s="17" t="s">
        <v>47</v>
      </c>
    </row>
    <row r="11" spans="1:46" x14ac:dyDescent="0.3">
      <c r="A11" s="3">
        <v>29</v>
      </c>
      <c r="B11" s="3" t="s">
        <v>27</v>
      </c>
      <c r="C11" s="3"/>
      <c r="D11" s="3"/>
      <c r="E11" s="3"/>
      <c r="F11" s="3"/>
      <c r="G11" s="3"/>
      <c r="H11" s="3"/>
      <c r="I11" s="3">
        <v>1</v>
      </c>
      <c r="J11" s="2">
        <f t="shared" si="0"/>
        <v>0</v>
      </c>
      <c r="K11" s="3"/>
      <c r="L11" s="3">
        <v>1</v>
      </c>
      <c r="M11" s="3"/>
      <c r="N11" s="3"/>
      <c r="O11" s="3"/>
      <c r="P11" s="3">
        <f t="shared" si="1"/>
        <v>1</v>
      </c>
      <c r="Q11" s="3"/>
      <c r="R11" s="3"/>
      <c r="S11" s="3"/>
      <c r="T11" s="3"/>
      <c r="U11" s="3">
        <v>1</v>
      </c>
      <c r="V11" s="3">
        <f t="shared" si="2"/>
        <v>0</v>
      </c>
      <c r="W11" s="3"/>
      <c r="X11" s="3">
        <v>4</v>
      </c>
      <c r="Y11" s="3" t="s">
        <v>19</v>
      </c>
      <c r="Z11" s="3" t="s">
        <v>18</v>
      </c>
      <c r="AA11" s="3" t="s">
        <v>19</v>
      </c>
      <c r="AB11" s="3" t="s">
        <v>18</v>
      </c>
      <c r="AC11" s="3" t="s">
        <v>18</v>
      </c>
      <c r="AD11" s="3" t="s">
        <v>18</v>
      </c>
      <c r="AE11" s="3" t="s">
        <v>19</v>
      </c>
      <c r="AF11" s="3" t="s">
        <v>18</v>
      </c>
      <c r="AG11" s="3" t="s">
        <v>18</v>
      </c>
      <c r="AH11" s="3" t="s">
        <v>28</v>
      </c>
      <c r="AI11" s="3" t="s">
        <v>21</v>
      </c>
      <c r="AJ11" s="3" t="s">
        <v>31</v>
      </c>
      <c r="AK11" s="3" t="s">
        <v>30</v>
      </c>
      <c r="AL11" s="3" t="s">
        <v>40</v>
      </c>
      <c r="AM11" s="3" t="s">
        <v>48</v>
      </c>
      <c r="AN11" s="3" t="s">
        <v>23</v>
      </c>
      <c r="AO11" s="3"/>
      <c r="AP11" s="3" t="s">
        <v>32</v>
      </c>
      <c r="AQ11" s="3" t="s">
        <v>33</v>
      </c>
      <c r="AR11" s="3"/>
      <c r="AS11" s="17" t="s">
        <v>49</v>
      </c>
    </row>
    <row r="12" spans="1:46" x14ac:dyDescent="0.3">
      <c r="A12" s="3">
        <v>30</v>
      </c>
      <c r="B12" s="3" t="s">
        <v>27</v>
      </c>
      <c r="C12" s="3"/>
      <c r="D12" s="3"/>
      <c r="E12" s="3"/>
      <c r="F12" s="3"/>
      <c r="G12" s="3"/>
      <c r="H12" s="3"/>
      <c r="I12" s="3">
        <v>1</v>
      </c>
      <c r="J12" s="2">
        <f t="shared" si="0"/>
        <v>0</v>
      </c>
      <c r="K12" s="3"/>
      <c r="L12" s="3"/>
      <c r="M12" s="3"/>
      <c r="N12" s="3"/>
      <c r="O12" s="3">
        <v>1</v>
      </c>
      <c r="P12" s="3">
        <f t="shared" si="1"/>
        <v>0</v>
      </c>
      <c r="Q12" s="3"/>
      <c r="R12" s="3"/>
      <c r="S12" s="3"/>
      <c r="T12" s="3"/>
      <c r="U12" s="3">
        <v>1</v>
      </c>
      <c r="V12" s="3">
        <f t="shared" si="2"/>
        <v>0</v>
      </c>
      <c r="W12" s="3"/>
      <c r="X12" s="3">
        <v>5</v>
      </c>
      <c r="Y12" s="3" t="s">
        <v>18</v>
      </c>
      <c r="Z12" s="3" t="s">
        <v>18</v>
      </c>
      <c r="AA12" s="3" t="s">
        <v>19</v>
      </c>
      <c r="AB12" s="3" t="s">
        <v>18</v>
      </c>
      <c r="AC12" s="3" t="s">
        <v>18</v>
      </c>
      <c r="AD12" s="3" t="s">
        <v>18</v>
      </c>
      <c r="AE12" s="3" t="s">
        <v>18</v>
      </c>
      <c r="AF12" s="3" t="s">
        <v>19</v>
      </c>
      <c r="AG12" s="3" t="s">
        <v>19</v>
      </c>
      <c r="AH12" s="3" t="s">
        <v>20</v>
      </c>
      <c r="AI12" s="3" t="s">
        <v>28</v>
      </c>
      <c r="AJ12" s="3" t="s">
        <v>40</v>
      </c>
      <c r="AK12" s="3" t="s">
        <v>22</v>
      </c>
      <c r="AL12" s="3" t="s">
        <v>30</v>
      </c>
      <c r="AM12" s="3"/>
      <c r="AN12" s="3" t="s">
        <v>50</v>
      </c>
      <c r="AO12" s="3"/>
      <c r="AP12" s="3" t="s">
        <v>24</v>
      </c>
      <c r="AQ12" s="3" t="s">
        <v>25</v>
      </c>
      <c r="AR12" s="3" t="s">
        <v>51</v>
      </c>
    </row>
    <row r="13" spans="1:46" x14ac:dyDescent="0.3">
      <c r="A13" s="3">
        <v>31</v>
      </c>
      <c r="B13" s="3" t="s">
        <v>27</v>
      </c>
      <c r="C13" s="3"/>
      <c r="D13" s="3"/>
      <c r="E13" s="3"/>
      <c r="F13" s="3"/>
      <c r="G13" s="3"/>
      <c r="H13" s="3"/>
      <c r="I13" s="3">
        <v>1</v>
      </c>
      <c r="J13" s="2">
        <f t="shared" si="0"/>
        <v>0</v>
      </c>
      <c r="K13" s="3"/>
      <c r="L13" s="3">
        <v>1</v>
      </c>
      <c r="M13" s="3"/>
      <c r="N13" s="3"/>
      <c r="O13" s="3"/>
      <c r="P13" s="3">
        <f t="shared" si="1"/>
        <v>1</v>
      </c>
      <c r="Q13" s="3"/>
      <c r="R13" s="3"/>
      <c r="S13" s="3"/>
      <c r="T13" s="3"/>
      <c r="U13" s="3">
        <v>1</v>
      </c>
      <c r="V13" s="3">
        <f t="shared" si="2"/>
        <v>0</v>
      </c>
      <c r="W13" s="3"/>
      <c r="X13" s="3">
        <v>3</v>
      </c>
      <c r="Y13" s="3" t="s">
        <v>19</v>
      </c>
      <c r="Z13" s="3" t="s">
        <v>19</v>
      </c>
      <c r="AA13" s="3" t="s">
        <v>19</v>
      </c>
      <c r="AB13" s="3" t="s">
        <v>18</v>
      </c>
      <c r="AC13" s="3" t="s">
        <v>18</v>
      </c>
      <c r="AD13" s="3" t="s">
        <v>19</v>
      </c>
      <c r="AE13" s="3" t="s">
        <v>18</v>
      </c>
      <c r="AF13" s="3" t="s">
        <v>19</v>
      </c>
      <c r="AG13" s="3" t="s">
        <v>18</v>
      </c>
      <c r="AH13" s="3" t="s">
        <v>28</v>
      </c>
      <c r="AI13" s="3" t="s">
        <v>29</v>
      </c>
      <c r="AJ13" s="3" t="s">
        <v>31</v>
      </c>
      <c r="AK13" s="3" t="s">
        <v>30</v>
      </c>
      <c r="AL13" s="3" t="s">
        <v>38</v>
      </c>
      <c r="AM13" s="3" t="s">
        <v>52</v>
      </c>
      <c r="AN13" s="3" t="s">
        <v>23</v>
      </c>
      <c r="AO13" s="3"/>
      <c r="AP13" s="3" t="s">
        <v>32</v>
      </c>
      <c r="AQ13" s="3" t="s">
        <v>33</v>
      </c>
      <c r="AR13" s="3"/>
      <c r="AS13" s="17" t="s">
        <v>53</v>
      </c>
    </row>
    <row r="14" spans="1:46" x14ac:dyDescent="0.3">
      <c r="A14" s="3">
        <v>32</v>
      </c>
      <c r="B14" s="3" t="s">
        <v>16</v>
      </c>
      <c r="C14" s="3">
        <v>1</v>
      </c>
      <c r="D14" s="3"/>
      <c r="E14" s="3">
        <v>1</v>
      </c>
      <c r="F14" s="3"/>
      <c r="G14" s="2">
        <v>1</v>
      </c>
      <c r="H14" s="3"/>
      <c r="I14" s="3"/>
      <c r="J14" s="2">
        <f t="shared" si="0"/>
        <v>3</v>
      </c>
      <c r="K14" s="3"/>
      <c r="L14" s="3"/>
      <c r="M14" s="3"/>
      <c r="N14" s="3"/>
      <c r="O14" s="3">
        <v>1</v>
      </c>
      <c r="P14" s="3">
        <f t="shared" si="1"/>
        <v>0</v>
      </c>
      <c r="Q14" s="3"/>
      <c r="R14" s="3"/>
      <c r="S14" s="3"/>
      <c r="T14" s="3"/>
      <c r="U14" s="3">
        <v>1</v>
      </c>
      <c r="V14" s="3">
        <f t="shared" si="2"/>
        <v>0</v>
      </c>
      <c r="W14" s="3"/>
      <c r="X14" s="3">
        <v>2</v>
      </c>
      <c r="Y14" s="3" t="s">
        <v>19</v>
      </c>
      <c r="Z14" s="3" t="s">
        <v>19</v>
      </c>
      <c r="AA14" s="3" t="s">
        <v>19</v>
      </c>
      <c r="AB14" s="3" t="s">
        <v>18</v>
      </c>
      <c r="AC14" s="3" t="s">
        <v>18</v>
      </c>
      <c r="AD14" s="3" t="s">
        <v>19</v>
      </c>
      <c r="AE14" s="3" t="s">
        <v>19</v>
      </c>
      <c r="AF14" s="3" t="s">
        <v>18</v>
      </c>
      <c r="AG14" s="3" t="s">
        <v>18</v>
      </c>
      <c r="AH14" s="3" t="s">
        <v>28</v>
      </c>
      <c r="AI14" s="3" t="s">
        <v>20</v>
      </c>
      <c r="AJ14" s="3" t="s">
        <v>30</v>
      </c>
      <c r="AK14" s="3" t="s">
        <v>30</v>
      </c>
      <c r="AL14" s="3" t="s">
        <v>30</v>
      </c>
      <c r="AM14" s="3"/>
      <c r="AN14" s="3" t="s">
        <v>23</v>
      </c>
      <c r="AO14" s="3"/>
      <c r="AP14" s="3" t="s">
        <v>32</v>
      </c>
      <c r="AQ14" s="3" t="s">
        <v>25</v>
      </c>
      <c r="AR14" s="3" t="s">
        <v>54</v>
      </c>
    </row>
    <row r="15" spans="1:46" x14ac:dyDescent="0.3">
      <c r="A15" s="3">
        <v>33</v>
      </c>
      <c r="B15" s="3" t="s">
        <v>16</v>
      </c>
      <c r="C15" s="3"/>
      <c r="D15" s="3"/>
      <c r="E15" s="3"/>
      <c r="F15" s="3"/>
      <c r="G15" s="3"/>
      <c r="H15" s="3">
        <v>1</v>
      </c>
      <c r="I15" s="3"/>
      <c r="J15" s="2">
        <f t="shared" si="0"/>
        <v>1</v>
      </c>
      <c r="K15" s="3" t="s">
        <v>55</v>
      </c>
      <c r="L15" s="3">
        <v>1</v>
      </c>
      <c r="M15" s="3"/>
      <c r="N15" s="3"/>
      <c r="O15" s="3"/>
      <c r="P15" s="3">
        <f t="shared" si="1"/>
        <v>1</v>
      </c>
      <c r="Q15" s="3"/>
      <c r="R15" s="3"/>
      <c r="S15" s="3"/>
      <c r="T15" s="3">
        <v>1</v>
      </c>
      <c r="U15" s="3"/>
      <c r="V15" s="3">
        <f t="shared" si="2"/>
        <v>1</v>
      </c>
      <c r="W15" s="3" t="s">
        <v>56</v>
      </c>
      <c r="X15" s="3">
        <v>2</v>
      </c>
      <c r="Y15" s="3" t="s">
        <v>19</v>
      </c>
      <c r="Z15" s="3" t="s">
        <v>18</v>
      </c>
      <c r="AA15" s="3" t="s">
        <v>19</v>
      </c>
      <c r="AB15" s="3" t="s">
        <v>18</v>
      </c>
      <c r="AC15" s="3" t="s">
        <v>18</v>
      </c>
      <c r="AD15" s="3" t="s">
        <v>19</v>
      </c>
      <c r="AE15" s="3" t="s">
        <v>18</v>
      </c>
      <c r="AF15" s="3" t="s">
        <v>18</v>
      </c>
      <c r="AG15" s="3" t="s">
        <v>18</v>
      </c>
      <c r="AH15" s="3" t="s">
        <v>28</v>
      </c>
      <c r="AI15" s="3" t="s">
        <v>29</v>
      </c>
      <c r="AJ15" s="3" t="s">
        <v>38</v>
      </c>
      <c r="AK15" s="3" t="s">
        <v>31</v>
      </c>
      <c r="AL15" s="3" t="s">
        <v>30</v>
      </c>
      <c r="AM15" s="3" t="s">
        <v>57</v>
      </c>
      <c r="AN15" s="3" t="s">
        <v>43</v>
      </c>
      <c r="AO15" s="3"/>
      <c r="AP15" s="3" t="s">
        <v>32</v>
      </c>
      <c r="AQ15" s="3" t="s">
        <v>33</v>
      </c>
      <c r="AR15" s="3"/>
      <c r="AS15" s="17" t="s">
        <v>58</v>
      </c>
    </row>
    <row r="16" spans="1:46" x14ac:dyDescent="0.3">
      <c r="A16" s="3">
        <v>36</v>
      </c>
      <c r="B16" s="3" t="s">
        <v>16</v>
      </c>
      <c r="C16" s="3">
        <v>1</v>
      </c>
      <c r="D16" s="3"/>
      <c r="E16" s="3"/>
      <c r="F16" s="3"/>
      <c r="G16" s="3"/>
      <c r="H16" s="3"/>
      <c r="I16" s="3"/>
      <c r="J16" s="2">
        <f t="shared" si="0"/>
        <v>1</v>
      </c>
      <c r="K16" s="3"/>
      <c r="L16" s="3"/>
      <c r="M16" s="3">
        <v>1</v>
      </c>
      <c r="N16" s="3"/>
      <c r="O16" s="3"/>
      <c r="P16" s="3">
        <f t="shared" si="1"/>
        <v>1</v>
      </c>
      <c r="Q16" s="3"/>
      <c r="R16" s="3"/>
      <c r="S16" s="3"/>
      <c r="T16" s="3"/>
      <c r="U16" s="3">
        <v>1</v>
      </c>
      <c r="V16" s="3">
        <f t="shared" si="2"/>
        <v>0</v>
      </c>
      <c r="W16" s="3"/>
      <c r="X16" s="3">
        <v>4</v>
      </c>
      <c r="Y16" s="3" t="s">
        <v>19</v>
      </c>
      <c r="Z16" s="3" t="s">
        <v>19</v>
      </c>
      <c r="AA16" s="3" t="s">
        <v>19</v>
      </c>
      <c r="AB16" s="3" t="s">
        <v>19</v>
      </c>
      <c r="AC16" s="3" t="s">
        <v>18</v>
      </c>
      <c r="AD16" s="3" t="s">
        <v>19</v>
      </c>
      <c r="AE16" s="3" t="s">
        <v>18</v>
      </c>
      <c r="AF16" s="3" t="s">
        <v>18</v>
      </c>
      <c r="AG16" s="3" t="s">
        <v>18</v>
      </c>
      <c r="AH16" s="3" t="s">
        <v>28</v>
      </c>
      <c r="AI16" s="3" t="s">
        <v>29</v>
      </c>
      <c r="AJ16" s="3" t="s">
        <v>30</v>
      </c>
      <c r="AK16" s="3" t="s">
        <v>30</v>
      </c>
      <c r="AL16" s="3" t="s">
        <v>30</v>
      </c>
      <c r="AM16" s="3"/>
      <c r="AN16" s="3" t="s">
        <v>23</v>
      </c>
      <c r="AO16" s="3"/>
      <c r="AP16" s="3" t="s">
        <v>24</v>
      </c>
      <c r="AQ16" s="3" t="s">
        <v>33</v>
      </c>
      <c r="AR16" s="3"/>
      <c r="AS16" s="17" t="s">
        <v>59</v>
      </c>
    </row>
    <row r="17" spans="1:45" x14ac:dyDescent="0.3">
      <c r="A17" s="3">
        <v>37</v>
      </c>
      <c r="B17" s="3" t="s">
        <v>27</v>
      </c>
      <c r="C17" s="3"/>
      <c r="D17" s="3"/>
      <c r="E17" s="3"/>
      <c r="F17" s="3"/>
      <c r="G17" s="3"/>
      <c r="H17" s="3"/>
      <c r="I17" s="3">
        <v>1</v>
      </c>
      <c r="J17" s="2">
        <f t="shared" si="0"/>
        <v>0</v>
      </c>
      <c r="K17" s="3"/>
      <c r="L17" s="3">
        <v>1</v>
      </c>
      <c r="M17" s="3"/>
      <c r="N17" s="3"/>
      <c r="O17" s="3"/>
      <c r="P17" s="3">
        <f t="shared" si="1"/>
        <v>1</v>
      </c>
      <c r="Q17" s="3"/>
      <c r="R17" s="3"/>
      <c r="S17" s="3"/>
      <c r="T17" s="3"/>
      <c r="U17" s="3">
        <v>1</v>
      </c>
      <c r="V17" s="3">
        <f t="shared" si="2"/>
        <v>0</v>
      </c>
      <c r="W17" s="3"/>
      <c r="X17" s="3">
        <v>1</v>
      </c>
      <c r="Y17" s="3" t="s">
        <v>18</v>
      </c>
      <c r="Z17" s="3" t="s">
        <v>19</v>
      </c>
      <c r="AA17" s="3" t="s">
        <v>19</v>
      </c>
      <c r="AB17" s="3" t="s">
        <v>18</v>
      </c>
      <c r="AC17" s="3" t="s">
        <v>18</v>
      </c>
      <c r="AD17" s="3" t="s">
        <v>18</v>
      </c>
      <c r="AE17" s="3" t="s">
        <v>19</v>
      </c>
      <c r="AF17" s="3" t="s">
        <v>18</v>
      </c>
      <c r="AG17" s="3" t="s">
        <v>18</v>
      </c>
      <c r="AH17" s="3" t="s">
        <v>21</v>
      </c>
      <c r="AI17" s="3" t="s">
        <v>28</v>
      </c>
      <c r="AJ17" s="3" t="s">
        <v>31</v>
      </c>
      <c r="AK17" s="3" t="s">
        <v>30</v>
      </c>
      <c r="AL17" s="3" t="s">
        <v>30</v>
      </c>
      <c r="AM17" s="3"/>
      <c r="AN17" s="3" t="s">
        <v>23</v>
      </c>
      <c r="AO17" s="3"/>
      <c r="AP17" s="3" t="s">
        <v>24</v>
      </c>
      <c r="AQ17" s="3" t="s">
        <v>33</v>
      </c>
      <c r="AR17" s="3"/>
      <c r="AS17" s="17" t="s">
        <v>60</v>
      </c>
    </row>
    <row r="18" spans="1:45" x14ac:dyDescent="0.3">
      <c r="A18" s="3">
        <v>39</v>
      </c>
      <c r="B18" s="3" t="s">
        <v>16</v>
      </c>
      <c r="C18" s="3">
        <v>1</v>
      </c>
      <c r="D18" s="3"/>
      <c r="E18" s="3">
        <v>1</v>
      </c>
      <c r="F18" s="3"/>
      <c r="G18" s="3"/>
      <c r="H18" s="3"/>
      <c r="I18" s="3"/>
      <c r="J18" s="2">
        <f t="shared" si="0"/>
        <v>2</v>
      </c>
      <c r="K18" s="3"/>
      <c r="L18" s="3"/>
      <c r="M18" s="3"/>
      <c r="N18" s="3"/>
      <c r="O18" s="3">
        <v>1</v>
      </c>
      <c r="P18" s="3">
        <f t="shared" si="1"/>
        <v>0</v>
      </c>
      <c r="Q18" s="3"/>
      <c r="R18" s="3"/>
      <c r="S18" s="3"/>
      <c r="T18" s="3"/>
      <c r="U18" s="3">
        <v>1</v>
      </c>
      <c r="V18" s="3">
        <f t="shared" si="2"/>
        <v>0</v>
      </c>
      <c r="W18" s="3"/>
      <c r="X18" s="3">
        <v>2</v>
      </c>
      <c r="Y18" s="3" t="s">
        <v>19</v>
      </c>
      <c r="Z18" s="3" t="s">
        <v>18</v>
      </c>
      <c r="AA18" s="3" t="s">
        <v>18</v>
      </c>
      <c r="AB18" s="3" t="s">
        <v>19</v>
      </c>
      <c r="AC18" s="3" t="s">
        <v>19</v>
      </c>
      <c r="AD18" s="3" t="s">
        <v>19</v>
      </c>
      <c r="AE18" s="3" t="s">
        <v>18</v>
      </c>
      <c r="AF18" s="3" t="s">
        <v>18</v>
      </c>
      <c r="AG18" s="3" t="s">
        <v>18</v>
      </c>
      <c r="AH18" s="3" t="s">
        <v>20</v>
      </c>
      <c r="AI18" s="3" t="s">
        <v>29</v>
      </c>
      <c r="AJ18" s="3" t="s">
        <v>30</v>
      </c>
      <c r="AK18" s="3" t="s">
        <v>30</v>
      </c>
      <c r="AL18" s="3" t="s">
        <v>38</v>
      </c>
      <c r="AM18" s="3"/>
      <c r="AN18" s="3" t="s">
        <v>23</v>
      </c>
      <c r="AO18" s="3"/>
      <c r="AP18" s="3" t="s">
        <v>24</v>
      </c>
      <c r="AQ18" s="3" t="s">
        <v>33</v>
      </c>
      <c r="AR18" s="3"/>
      <c r="AS18" s="17" t="s">
        <v>61</v>
      </c>
    </row>
    <row r="19" spans="1:45" x14ac:dyDescent="0.3">
      <c r="A19" s="3">
        <v>45</v>
      </c>
      <c r="B19" s="3" t="s">
        <v>27</v>
      </c>
      <c r="C19" s="3"/>
      <c r="D19" s="3"/>
      <c r="E19" s="3"/>
      <c r="F19" s="3"/>
      <c r="G19" s="3"/>
      <c r="H19" s="3"/>
      <c r="I19" s="3">
        <v>1</v>
      </c>
      <c r="J19" s="2">
        <f t="shared" si="0"/>
        <v>0</v>
      </c>
      <c r="K19" s="3"/>
      <c r="L19" s="3"/>
      <c r="M19" s="3"/>
      <c r="N19" s="3"/>
      <c r="O19" s="3">
        <v>1</v>
      </c>
      <c r="P19" s="3">
        <f t="shared" si="1"/>
        <v>0</v>
      </c>
      <c r="Q19" s="3"/>
      <c r="R19" s="3"/>
      <c r="S19" s="3"/>
      <c r="T19" s="3"/>
      <c r="U19" s="3">
        <v>1</v>
      </c>
      <c r="V19" s="3">
        <f t="shared" si="2"/>
        <v>0</v>
      </c>
      <c r="W19" s="3"/>
      <c r="X19" s="3">
        <v>5</v>
      </c>
      <c r="Y19" s="3" t="s">
        <v>18</v>
      </c>
      <c r="Z19" s="3" t="s">
        <v>18</v>
      </c>
      <c r="AA19" s="3" t="s">
        <v>19</v>
      </c>
      <c r="AB19" s="3" t="s">
        <v>18</v>
      </c>
      <c r="AC19" s="3" t="s">
        <v>19</v>
      </c>
      <c r="AD19" s="3" t="s">
        <v>19</v>
      </c>
      <c r="AE19" s="3" t="s">
        <v>19</v>
      </c>
      <c r="AF19" s="3" t="s">
        <v>18</v>
      </c>
      <c r="AG19" s="3" t="s">
        <v>19</v>
      </c>
      <c r="AH19" s="3" t="s">
        <v>28</v>
      </c>
      <c r="AI19" s="3" t="s">
        <v>28</v>
      </c>
      <c r="AJ19" s="3" t="s">
        <v>31</v>
      </c>
      <c r="AK19" s="3" t="s">
        <v>31</v>
      </c>
      <c r="AL19" s="3" t="s">
        <v>31</v>
      </c>
      <c r="AM19" s="3" t="s">
        <v>62</v>
      </c>
      <c r="AN19" s="3" t="s">
        <v>23</v>
      </c>
      <c r="AO19" s="3"/>
      <c r="AP19" s="3" t="s">
        <v>24</v>
      </c>
      <c r="AQ19" s="3" t="s">
        <v>33</v>
      </c>
      <c r="AR19" s="3"/>
      <c r="AS19" s="17" t="s">
        <v>63</v>
      </c>
    </row>
    <row r="20" spans="1:45" x14ac:dyDescent="0.3">
      <c r="A20" s="3">
        <v>46</v>
      </c>
      <c r="B20" s="3" t="s">
        <v>16</v>
      </c>
      <c r="C20" s="3"/>
      <c r="D20" s="2">
        <v>1</v>
      </c>
      <c r="E20" s="3">
        <v>1</v>
      </c>
      <c r="F20" s="3"/>
      <c r="G20" s="3"/>
      <c r="H20" s="3"/>
      <c r="I20" s="3"/>
      <c r="J20" s="2">
        <f t="shared" si="0"/>
        <v>2</v>
      </c>
      <c r="K20" s="3"/>
      <c r="L20" s="3"/>
      <c r="M20" s="3"/>
      <c r="N20" s="3"/>
      <c r="O20" s="3">
        <v>1</v>
      </c>
      <c r="P20" s="3">
        <f t="shared" si="1"/>
        <v>0</v>
      </c>
      <c r="Q20" s="3"/>
      <c r="R20" s="3"/>
      <c r="S20" s="3"/>
      <c r="T20" s="3"/>
      <c r="U20" s="3">
        <v>1</v>
      </c>
      <c r="V20" s="3">
        <f t="shared" si="2"/>
        <v>0</v>
      </c>
      <c r="W20" s="3"/>
      <c r="X20" s="3">
        <v>4</v>
      </c>
      <c r="Y20" s="3" t="s">
        <v>19</v>
      </c>
      <c r="Z20" s="3" t="s">
        <v>19</v>
      </c>
      <c r="AA20" s="3" t="s">
        <v>19</v>
      </c>
      <c r="AB20" s="3" t="s">
        <v>19</v>
      </c>
      <c r="AC20" s="3" t="s">
        <v>19</v>
      </c>
      <c r="AD20" s="3" t="s">
        <v>19</v>
      </c>
      <c r="AE20" s="3" t="s">
        <v>19</v>
      </c>
      <c r="AF20" s="3" t="s">
        <v>18</v>
      </c>
      <c r="AG20" s="3" t="s">
        <v>18</v>
      </c>
      <c r="AH20" s="3" t="s">
        <v>28</v>
      </c>
      <c r="AI20" s="3" t="s">
        <v>28</v>
      </c>
      <c r="AJ20" s="3" t="s">
        <v>31</v>
      </c>
      <c r="AK20" s="3" t="s">
        <v>31</v>
      </c>
      <c r="AL20" s="3" t="s">
        <v>31</v>
      </c>
      <c r="AM20" s="3"/>
      <c r="AN20" s="3" t="s">
        <v>23</v>
      </c>
      <c r="AO20" s="3"/>
      <c r="AP20" s="3" t="s">
        <v>64</v>
      </c>
      <c r="AQ20" s="3" t="s">
        <v>25</v>
      </c>
      <c r="AR20" s="3" t="s">
        <v>65</v>
      </c>
    </row>
    <row r="21" spans="1:45" x14ac:dyDescent="0.3">
      <c r="A21" s="3">
        <v>48</v>
      </c>
      <c r="B21" s="3" t="s">
        <v>27</v>
      </c>
      <c r="C21" s="3"/>
      <c r="D21" s="3"/>
      <c r="E21" s="3"/>
      <c r="F21" s="3"/>
      <c r="G21" s="3"/>
      <c r="H21" s="3"/>
      <c r="I21" s="3">
        <v>1</v>
      </c>
      <c r="J21" s="2">
        <f t="shared" si="0"/>
        <v>0</v>
      </c>
      <c r="K21" s="3"/>
      <c r="L21" s="3"/>
      <c r="M21" s="3"/>
      <c r="N21" s="3"/>
      <c r="O21" s="3">
        <v>1</v>
      </c>
      <c r="P21" s="3">
        <f t="shared" si="1"/>
        <v>0</v>
      </c>
      <c r="Q21" s="3"/>
      <c r="R21" s="3"/>
      <c r="S21" s="3"/>
      <c r="T21" s="3"/>
      <c r="U21" s="3">
        <v>1</v>
      </c>
      <c r="V21" s="3">
        <f t="shared" si="2"/>
        <v>0</v>
      </c>
      <c r="W21" s="3"/>
      <c r="X21" s="3">
        <v>2</v>
      </c>
      <c r="Y21" s="3" t="s">
        <v>18</v>
      </c>
      <c r="Z21" s="3" t="s">
        <v>19</v>
      </c>
      <c r="AA21" s="3" t="s">
        <v>19</v>
      </c>
      <c r="AB21" s="3" t="s">
        <v>19</v>
      </c>
      <c r="AC21" s="3" t="s">
        <v>18</v>
      </c>
      <c r="AD21" s="3" t="s">
        <v>19</v>
      </c>
      <c r="AE21" s="3" t="s">
        <v>18</v>
      </c>
      <c r="AF21" s="3" t="s">
        <v>19</v>
      </c>
      <c r="AG21" s="3" t="s">
        <v>19</v>
      </c>
      <c r="AH21" s="3" t="s">
        <v>20</v>
      </c>
      <c r="AI21" s="3" t="s">
        <v>29</v>
      </c>
      <c r="AJ21" s="3" t="s">
        <v>22</v>
      </c>
      <c r="AK21" s="3" t="s">
        <v>31</v>
      </c>
      <c r="AL21" s="3" t="s">
        <v>22</v>
      </c>
      <c r="AM21" s="3"/>
      <c r="AN21" s="3" t="s">
        <v>43</v>
      </c>
      <c r="AO21" s="3"/>
      <c r="AP21" s="3" t="s">
        <v>24</v>
      </c>
      <c r="AQ21" s="3" t="s">
        <v>33</v>
      </c>
      <c r="AR21" s="3"/>
      <c r="AS21" s="17" t="s">
        <v>66</v>
      </c>
    </row>
    <row r="22" spans="1:45" x14ac:dyDescent="0.3">
      <c r="A22" s="3">
        <v>49</v>
      </c>
      <c r="B22" s="3" t="s">
        <v>27</v>
      </c>
      <c r="C22" s="3"/>
      <c r="D22" s="3">
        <v>1</v>
      </c>
      <c r="E22" s="3">
        <v>1</v>
      </c>
      <c r="F22" s="3"/>
      <c r="G22" s="3"/>
      <c r="H22" s="3"/>
      <c r="I22" s="3"/>
      <c r="J22" s="2">
        <f t="shared" si="0"/>
        <v>2</v>
      </c>
      <c r="K22" s="3"/>
      <c r="L22" s="3">
        <v>1</v>
      </c>
      <c r="M22" s="3"/>
      <c r="N22" s="3"/>
      <c r="O22" s="3"/>
      <c r="P22" s="3">
        <f t="shared" si="1"/>
        <v>1</v>
      </c>
      <c r="Q22" s="3"/>
      <c r="R22" s="3"/>
      <c r="S22" s="3"/>
      <c r="T22" s="3"/>
      <c r="U22" s="3">
        <v>1</v>
      </c>
      <c r="V22" s="3">
        <f t="shared" si="2"/>
        <v>0</v>
      </c>
      <c r="W22" s="3"/>
      <c r="X22" s="3">
        <v>2</v>
      </c>
      <c r="Y22" s="3" t="s">
        <v>18</v>
      </c>
      <c r="Z22" s="3" t="s">
        <v>18</v>
      </c>
      <c r="AA22" s="3" t="s">
        <v>19</v>
      </c>
      <c r="AB22" s="3" t="s">
        <v>18</v>
      </c>
      <c r="AC22" s="3" t="s">
        <v>18</v>
      </c>
      <c r="AD22" s="3" t="s">
        <v>19</v>
      </c>
      <c r="AE22" s="3" t="s">
        <v>19</v>
      </c>
      <c r="AF22" s="3" t="s">
        <v>19</v>
      </c>
      <c r="AG22" s="3" t="s">
        <v>18</v>
      </c>
      <c r="AH22" s="3" t="s">
        <v>20</v>
      </c>
      <c r="AI22" s="3" t="s">
        <v>29</v>
      </c>
      <c r="AJ22" s="3" t="s">
        <v>31</v>
      </c>
      <c r="AK22" s="3" t="s">
        <v>40</v>
      </c>
      <c r="AL22" s="3" t="s">
        <v>40</v>
      </c>
      <c r="AM22" s="3" t="s">
        <v>67</v>
      </c>
      <c r="AN22" s="3" t="s">
        <v>23</v>
      </c>
      <c r="AO22" s="3"/>
      <c r="AP22" s="3" t="s">
        <v>32</v>
      </c>
      <c r="AQ22" s="3" t="s">
        <v>33</v>
      </c>
      <c r="AR22" s="3"/>
      <c r="AS22" s="17" t="s">
        <v>68</v>
      </c>
    </row>
    <row r="23" spans="1:45" x14ac:dyDescent="0.3">
      <c r="A23" s="3">
        <v>51</v>
      </c>
      <c r="B23" s="3" t="s">
        <v>27</v>
      </c>
      <c r="C23" s="3"/>
      <c r="D23" s="3"/>
      <c r="E23" s="3"/>
      <c r="F23" s="3"/>
      <c r="G23" s="3"/>
      <c r="H23" s="3"/>
      <c r="I23" s="3">
        <v>1</v>
      </c>
      <c r="J23" s="2">
        <f t="shared" si="0"/>
        <v>0</v>
      </c>
      <c r="K23" s="3"/>
      <c r="L23" s="3"/>
      <c r="M23" s="3"/>
      <c r="N23" s="3"/>
      <c r="O23" s="3">
        <v>1</v>
      </c>
      <c r="P23" s="3">
        <f t="shared" si="1"/>
        <v>0</v>
      </c>
      <c r="Q23" s="3"/>
      <c r="R23" s="3"/>
      <c r="S23" s="3"/>
      <c r="T23" s="3"/>
      <c r="U23" s="3">
        <v>1</v>
      </c>
      <c r="V23" s="3">
        <f t="shared" si="2"/>
        <v>0</v>
      </c>
      <c r="W23" s="3"/>
      <c r="X23" s="3">
        <v>2</v>
      </c>
      <c r="Y23" s="3" t="s">
        <v>19</v>
      </c>
      <c r="Z23" s="3" t="s">
        <v>19</v>
      </c>
      <c r="AA23" s="3" t="s">
        <v>19</v>
      </c>
      <c r="AB23" s="3" t="s">
        <v>18</v>
      </c>
      <c r="AC23" s="3" t="s">
        <v>18</v>
      </c>
      <c r="AD23" s="3" t="s">
        <v>19</v>
      </c>
      <c r="AE23" s="3" t="s">
        <v>19</v>
      </c>
      <c r="AF23" s="3" t="s">
        <v>18</v>
      </c>
      <c r="AG23" s="3" t="s">
        <v>18</v>
      </c>
      <c r="AH23" s="3" t="s">
        <v>28</v>
      </c>
      <c r="AI23" s="3" t="s">
        <v>29</v>
      </c>
      <c r="AJ23" s="3" t="s">
        <v>30</v>
      </c>
      <c r="AK23" s="3" t="s">
        <v>31</v>
      </c>
      <c r="AL23" s="3" t="s">
        <v>30</v>
      </c>
      <c r="AM23" s="3"/>
      <c r="AN23" s="3" t="s">
        <v>23</v>
      </c>
      <c r="AO23" s="3"/>
      <c r="AP23" s="3" t="s">
        <v>24</v>
      </c>
      <c r="AQ23" s="3" t="s">
        <v>33</v>
      </c>
      <c r="AR23" s="3"/>
      <c r="AS23" s="17" t="s">
        <v>69</v>
      </c>
    </row>
    <row r="24" spans="1:45" x14ac:dyDescent="0.3">
      <c r="A24" s="3">
        <v>55</v>
      </c>
      <c r="B24" s="3" t="s">
        <v>16</v>
      </c>
      <c r="C24" s="3"/>
      <c r="D24" s="3"/>
      <c r="E24" s="3">
        <v>1</v>
      </c>
      <c r="F24" s="3"/>
      <c r="G24" s="3"/>
      <c r="H24" s="3"/>
      <c r="I24" s="3"/>
      <c r="J24" s="2">
        <f t="shared" si="0"/>
        <v>1</v>
      </c>
      <c r="K24" s="3"/>
      <c r="L24" s="3"/>
      <c r="M24" s="3"/>
      <c r="N24" s="3"/>
      <c r="O24" s="3">
        <v>1</v>
      </c>
      <c r="P24" s="3">
        <f t="shared" si="1"/>
        <v>0</v>
      </c>
      <c r="Q24" s="3"/>
      <c r="R24" s="3"/>
      <c r="S24" s="3"/>
      <c r="T24" s="3"/>
      <c r="U24" s="3">
        <v>1</v>
      </c>
      <c r="V24" s="3">
        <f t="shared" si="2"/>
        <v>0</v>
      </c>
      <c r="W24" s="3"/>
      <c r="X24" s="3">
        <v>2</v>
      </c>
      <c r="Y24" s="3" t="s">
        <v>19</v>
      </c>
      <c r="Z24" s="3" t="s">
        <v>19</v>
      </c>
      <c r="AA24" s="3" t="s">
        <v>19</v>
      </c>
      <c r="AB24" s="3" t="s">
        <v>19</v>
      </c>
      <c r="AC24" s="3" t="s">
        <v>18</v>
      </c>
      <c r="AD24" s="3" t="s">
        <v>19</v>
      </c>
      <c r="AE24" s="3" t="s">
        <v>19</v>
      </c>
      <c r="AF24" s="3" t="s">
        <v>18</v>
      </c>
      <c r="AG24" s="3" t="s">
        <v>18</v>
      </c>
      <c r="AH24" s="3" t="s">
        <v>28</v>
      </c>
      <c r="AI24" s="3" t="s">
        <v>21</v>
      </c>
      <c r="AJ24" s="3" t="s">
        <v>40</v>
      </c>
      <c r="AK24" s="3" t="s">
        <v>31</v>
      </c>
      <c r="AL24" s="3" t="s">
        <v>30</v>
      </c>
      <c r="AM24" s="3"/>
      <c r="AN24" s="3" t="s">
        <v>23</v>
      </c>
      <c r="AO24" s="3"/>
      <c r="AP24" s="3" t="s">
        <v>24</v>
      </c>
      <c r="AQ24" s="3" t="s">
        <v>33</v>
      </c>
      <c r="AR24" s="3"/>
      <c r="AS24" s="17" t="s">
        <v>70</v>
      </c>
    </row>
    <row r="25" spans="1:45" x14ac:dyDescent="0.3">
      <c r="A25" s="3">
        <v>56</v>
      </c>
      <c r="B25" s="3" t="s">
        <v>16</v>
      </c>
      <c r="C25" s="3"/>
      <c r="D25" s="3"/>
      <c r="E25" s="3">
        <v>1</v>
      </c>
      <c r="F25" s="3"/>
      <c r="G25" s="3">
        <v>1</v>
      </c>
      <c r="H25" s="3"/>
      <c r="I25" s="3"/>
      <c r="J25" s="2">
        <f t="shared" si="0"/>
        <v>2</v>
      </c>
      <c r="K25" s="3"/>
      <c r="L25" s="3"/>
      <c r="M25" s="3"/>
      <c r="N25" s="3"/>
      <c r="O25" s="3">
        <v>1</v>
      </c>
      <c r="P25" s="3">
        <f t="shared" si="1"/>
        <v>0</v>
      </c>
      <c r="Q25" s="3"/>
      <c r="R25" s="3"/>
      <c r="S25" s="3"/>
      <c r="T25" s="3"/>
      <c r="U25" s="3">
        <v>1</v>
      </c>
      <c r="V25" s="3">
        <f t="shared" si="2"/>
        <v>0</v>
      </c>
      <c r="W25" s="3"/>
      <c r="X25" s="3">
        <v>1</v>
      </c>
      <c r="Y25" s="3" t="s">
        <v>19</v>
      </c>
      <c r="Z25" s="3" t="s">
        <v>19</v>
      </c>
      <c r="AA25" s="3" t="s">
        <v>19</v>
      </c>
      <c r="AB25" s="3" t="s">
        <v>18</v>
      </c>
      <c r="AC25" s="3" t="s">
        <v>18</v>
      </c>
      <c r="AD25" s="3" t="s">
        <v>18</v>
      </c>
      <c r="AE25" s="3" t="s">
        <v>19</v>
      </c>
      <c r="AF25" s="3" t="s">
        <v>18</v>
      </c>
      <c r="AG25" s="3" t="s">
        <v>19</v>
      </c>
      <c r="AH25" s="3" t="s">
        <v>20</v>
      </c>
      <c r="AI25" s="3" t="s">
        <v>28</v>
      </c>
      <c r="AJ25" s="3" t="s">
        <v>40</v>
      </c>
      <c r="AK25" s="3" t="s">
        <v>40</v>
      </c>
      <c r="AL25" s="3" t="s">
        <v>31</v>
      </c>
      <c r="AM25" s="3"/>
      <c r="AN25" s="3" t="s">
        <v>23</v>
      </c>
      <c r="AO25" s="3"/>
      <c r="AP25" s="3" t="s">
        <v>32</v>
      </c>
      <c r="AQ25" s="3" t="s">
        <v>33</v>
      </c>
      <c r="AR25" s="3"/>
      <c r="AS25" s="17" t="s">
        <v>71</v>
      </c>
    </row>
    <row r="26" spans="1:45" x14ac:dyDescent="0.3">
      <c r="A26" s="3">
        <v>57</v>
      </c>
      <c r="B26" s="3" t="s">
        <v>16</v>
      </c>
      <c r="C26" s="3">
        <v>1</v>
      </c>
      <c r="D26" s="3"/>
      <c r="E26" s="3">
        <v>1</v>
      </c>
      <c r="F26" s="3"/>
      <c r="G26" s="3">
        <v>1</v>
      </c>
      <c r="H26" s="3"/>
      <c r="I26" s="3"/>
      <c r="J26" s="2">
        <f t="shared" si="0"/>
        <v>3</v>
      </c>
      <c r="K26" s="3"/>
      <c r="L26" s="3">
        <v>1</v>
      </c>
      <c r="M26" s="3"/>
      <c r="N26" s="3"/>
      <c r="O26" s="3"/>
      <c r="P26" s="3">
        <f t="shared" si="1"/>
        <v>1</v>
      </c>
      <c r="Q26" s="3"/>
      <c r="R26" s="3"/>
      <c r="S26" s="3"/>
      <c r="T26" s="3"/>
      <c r="U26" s="3">
        <v>1</v>
      </c>
      <c r="V26" s="3">
        <f t="shared" si="2"/>
        <v>0</v>
      </c>
      <c r="W26" s="3"/>
      <c r="X26" s="3">
        <v>4</v>
      </c>
      <c r="Y26" s="3" t="s">
        <v>18</v>
      </c>
      <c r="Z26" s="3" t="s">
        <v>18</v>
      </c>
      <c r="AA26" s="3" t="s">
        <v>18</v>
      </c>
      <c r="AB26" s="3" t="s">
        <v>18</v>
      </c>
      <c r="AC26" s="3" t="s">
        <v>18</v>
      </c>
      <c r="AD26" s="3" t="s">
        <v>18</v>
      </c>
      <c r="AE26" s="3" t="s">
        <v>18</v>
      </c>
      <c r="AF26" s="3" t="s">
        <v>18</v>
      </c>
      <c r="AG26" s="3" t="s">
        <v>18</v>
      </c>
      <c r="AH26" s="3" t="s">
        <v>20</v>
      </c>
      <c r="AI26" s="3" t="s">
        <v>29</v>
      </c>
      <c r="AJ26" s="3" t="s">
        <v>31</v>
      </c>
      <c r="AK26" s="3" t="s">
        <v>31</v>
      </c>
      <c r="AL26" s="3" t="s">
        <v>31</v>
      </c>
      <c r="AM26" s="3" t="s">
        <v>72</v>
      </c>
      <c r="AN26" s="3" t="s">
        <v>23</v>
      </c>
      <c r="AO26" s="3"/>
      <c r="AP26" s="3" t="s">
        <v>32</v>
      </c>
      <c r="AQ26" s="3" t="s">
        <v>33</v>
      </c>
      <c r="AR26" s="3"/>
      <c r="AS26" s="17" t="s">
        <v>73</v>
      </c>
    </row>
    <row r="27" spans="1:45" x14ac:dyDescent="0.3">
      <c r="A27" s="3">
        <v>58</v>
      </c>
      <c r="B27" s="3" t="s">
        <v>16</v>
      </c>
      <c r="C27" s="3">
        <v>1</v>
      </c>
      <c r="D27" s="3">
        <v>1</v>
      </c>
      <c r="E27" s="3">
        <v>1</v>
      </c>
      <c r="F27" s="3"/>
      <c r="G27" s="3"/>
      <c r="H27" s="3"/>
      <c r="I27" s="3"/>
      <c r="J27" s="2">
        <f t="shared" si="0"/>
        <v>3</v>
      </c>
      <c r="K27" s="3"/>
      <c r="L27" s="3"/>
      <c r="M27" s="3"/>
      <c r="N27" s="3"/>
      <c r="O27" s="3">
        <v>1</v>
      </c>
      <c r="P27" s="3">
        <f t="shared" si="1"/>
        <v>0</v>
      </c>
      <c r="Q27" s="3"/>
      <c r="R27" s="3"/>
      <c r="S27" s="3"/>
      <c r="T27" s="3"/>
      <c r="U27" s="3">
        <v>1</v>
      </c>
      <c r="V27" s="3">
        <f t="shared" si="2"/>
        <v>0</v>
      </c>
      <c r="W27" s="3"/>
      <c r="X27" s="3">
        <v>2</v>
      </c>
      <c r="Y27" s="3" t="s">
        <v>18</v>
      </c>
      <c r="Z27" s="3" t="s">
        <v>19</v>
      </c>
      <c r="AA27" s="3" t="s">
        <v>19</v>
      </c>
      <c r="AB27" s="3" t="s">
        <v>19</v>
      </c>
      <c r="AC27" s="3" t="s">
        <v>19</v>
      </c>
      <c r="AD27" s="3" t="s">
        <v>18</v>
      </c>
      <c r="AE27" s="3" t="s">
        <v>18</v>
      </c>
      <c r="AF27" s="3" t="s">
        <v>19</v>
      </c>
      <c r="AG27" s="3" t="s">
        <v>18</v>
      </c>
      <c r="AH27" s="3" t="s">
        <v>20</v>
      </c>
      <c r="AI27" s="3" t="s">
        <v>28</v>
      </c>
      <c r="AJ27" s="3" t="s">
        <v>30</v>
      </c>
      <c r="AK27" s="3" t="s">
        <v>31</v>
      </c>
      <c r="AL27" s="3" t="s">
        <v>30</v>
      </c>
      <c r="AM27" s="3"/>
      <c r="AN27" s="3" t="s">
        <v>23</v>
      </c>
      <c r="AO27" s="3"/>
      <c r="AP27" s="3" t="s">
        <v>24</v>
      </c>
      <c r="AQ27" s="3" t="s">
        <v>25</v>
      </c>
      <c r="AR27" s="3" t="s">
        <v>74</v>
      </c>
    </row>
    <row r="28" spans="1:45" x14ac:dyDescent="0.3">
      <c r="A28" s="3">
        <v>60</v>
      </c>
      <c r="B28" s="3" t="s">
        <v>16</v>
      </c>
      <c r="C28" s="3"/>
      <c r="D28" s="3">
        <v>1</v>
      </c>
      <c r="E28" s="3">
        <v>1</v>
      </c>
      <c r="F28" s="2">
        <v>1</v>
      </c>
      <c r="G28" s="3"/>
      <c r="H28" s="3"/>
      <c r="I28" s="3"/>
      <c r="J28" s="2">
        <f t="shared" si="0"/>
        <v>3</v>
      </c>
      <c r="K28" s="3"/>
      <c r="L28" s="3">
        <v>1</v>
      </c>
      <c r="M28" s="3"/>
      <c r="N28" s="3"/>
      <c r="O28" s="3"/>
      <c r="P28" s="3">
        <f t="shared" si="1"/>
        <v>1</v>
      </c>
      <c r="Q28" s="3"/>
      <c r="R28" s="3"/>
      <c r="S28" s="3"/>
      <c r="T28" s="3"/>
      <c r="U28" s="3">
        <v>1</v>
      </c>
      <c r="V28" s="3">
        <f t="shared" si="2"/>
        <v>0</v>
      </c>
      <c r="W28" s="3"/>
      <c r="X28" s="3">
        <v>2</v>
      </c>
      <c r="Y28" s="3" t="s">
        <v>18</v>
      </c>
      <c r="Z28" s="3" t="s">
        <v>18</v>
      </c>
      <c r="AA28" s="3" t="s">
        <v>19</v>
      </c>
      <c r="AB28" s="3" t="s">
        <v>18</v>
      </c>
      <c r="AC28" s="3" t="s">
        <v>18</v>
      </c>
      <c r="AD28" s="3" t="s">
        <v>19</v>
      </c>
      <c r="AE28" s="3" t="s">
        <v>18</v>
      </c>
      <c r="AF28" s="3" t="s">
        <v>18</v>
      </c>
      <c r="AG28" s="3" t="s">
        <v>19</v>
      </c>
      <c r="AH28" s="3" t="s">
        <v>21</v>
      </c>
      <c r="AI28" s="3" t="s">
        <v>28</v>
      </c>
      <c r="AJ28" s="3" t="s">
        <v>31</v>
      </c>
      <c r="AK28" s="3" t="s">
        <v>31</v>
      </c>
      <c r="AL28" s="3" t="s">
        <v>30</v>
      </c>
      <c r="AM28" s="3"/>
      <c r="AN28" s="3" t="s">
        <v>43</v>
      </c>
      <c r="AO28" s="3"/>
      <c r="AP28" s="3" t="s">
        <v>24</v>
      </c>
      <c r="AQ28" s="3" t="s">
        <v>25</v>
      </c>
      <c r="AR28" s="3" t="s">
        <v>75</v>
      </c>
    </row>
    <row r="29" spans="1:45" x14ac:dyDescent="0.3">
      <c r="A29" s="3">
        <v>61</v>
      </c>
      <c r="B29" s="3" t="s">
        <v>16</v>
      </c>
      <c r="C29" s="3">
        <v>1</v>
      </c>
      <c r="D29" s="3"/>
      <c r="E29" s="3"/>
      <c r="F29" s="3"/>
      <c r="G29" s="3"/>
      <c r="H29" s="3"/>
      <c r="I29" s="3"/>
      <c r="J29" s="2">
        <f t="shared" si="0"/>
        <v>1</v>
      </c>
      <c r="K29" s="3"/>
      <c r="L29" s="3"/>
      <c r="M29" s="3">
        <v>1</v>
      </c>
      <c r="N29" s="3"/>
      <c r="O29" s="3"/>
      <c r="P29" s="3">
        <f t="shared" si="1"/>
        <v>1</v>
      </c>
      <c r="Q29" s="3"/>
      <c r="R29" s="3"/>
      <c r="S29" s="2">
        <v>1</v>
      </c>
      <c r="T29" s="3"/>
      <c r="U29" s="3"/>
      <c r="V29" s="3">
        <f t="shared" si="2"/>
        <v>1</v>
      </c>
      <c r="W29" s="3"/>
      <c r="X29" s="3">
        <v>2</v>
      </c>
      <c r="Y29" s="3" t="s">
        <v>19</v>
      </c>
      <c r="Z29" s="3" t="s">
        <v>19</v>
      </c>
      <c r="AA29" s="3" t="s">
        <v>18</v>
      </c>
      <c r="AB29" s="3" t="s">
        <v>19</v>
      </c>
      <c r="AC29" s="3" t="s">
        <v>18</v>
      </c>
      <c r="AD29" s="3" t="s">
        <v>18</v>
      </c>
      <c r="AE29" s="3" t="s">
        <v>18</v>
      </c>
      <c r="AF29" s="3" t="s">
        <v>19</v>
      </c>
      <c r="AG29" s="3" t="s">
        <v>19</v>
      </c>
      <c r="AH29" s="3" t="s">
        <v>21</v>
      </c>
      <c r="AI29" s="3" t="s">
        <v>21</v>
      </c>
      <c r="AJ29" s="3" t="s">
        <v>31</v>
      </c>
      <c r="AK29" s="3" t="s">
        <v>31</v>
      </c>
      <c r="AL29" s="3" t="s">
        <v>40</v>
      </c>
      <c r="AM29" s="3"/>
      <c r="AN29" s="3" t="s">
        <v>23</v>
      </c>
      <c r="AO29" s="3"/>
      <c r="AP29" s="3" t="s">
        <v>32</v>
      </c>
      <c r="AQ29" s="3" t="s">
        <v>33</v>
      </c>
      <c r="AR29" s="3"/>
      <c r="AS29" s="17" t="s">
        <v>73</v>
      </c>
    </row>
    <row r="30" spans="1:45" x14ac:dyDescent="0.3">
      <c r="A30" s="3">
        <v>62</v>
      </c>
      <c r="B30" s="3" t="s">
        <v>27</v>
      </c>
      <c r="C30" s="3">
        <v>1</v>
      </c>
      <c r="D30" s="3"/>
      <c r="E30" s="3"/>
      <c r="F30" s="3"/>
      <c r="G30" s="3"/>
      <c r="H30" s="3"/>
      <c r="I30" s="3"/>
      <c r="J30" s="2">
        <f t="shared" si="0"/>
        <v>1</v>
      </c>
      <c r="K30" s="3"/>
      <c r="L30" s="3"/>
      <c r="M30" s="3"/>
      <c r="N30" s="3"/>
      <c r="O30" s="3">
        <v>1</v>
      </c>
      <c r="P30" s="3">
        <f t="shared" si="1"/>
        <v>0</v>
      </c>
      <c r="Q30" s="3"/>
      <c r="R30" s="3"/>
      <c r="S30" s="3"/>
      <c r="T30" s="3"/>
      <c r="U30" s="3">
        <v>1</v>
      </c>
      <c r="V30" s="3">
        <f t="shared" si="2"/>
        <v>0</v>
      </c>
      <c r="W30" s="3"/>
      <c r="X30" s="3">
        <v>1</v>
      </c>
      <c r="Y30" s="3" t="s">
        <v>19</v>
      </c>
      <c r="Z30" s="3" t="s">
        <v>18</v>
      </c>
      <c r="AA30" s="3" t="s">
        <v>19</v>
      </c>
      <c r="AB30" s="3" t="s">
        <v>18</v>
      </c>
      <c r="AC30" s="3" t="s">
        <v>18</v>
      </c>
      <c r="AD30" s="3" t="s">
        <v>19</v>
      </c>
      <c r="AE30" s="3" t="s">
        <v>18</v>
      </c>
      <c r="AF30" s="3" t="s">
        <v>18</v>
      </c>
      <c r="AG30" s="3" t="s">
        <v>18</v>
      </c>
      <c r="AH30" s="3" t="s">
        <v>28</v>
      </c>
      <c r="AI30" s="3" t="s">
        <v>20</v>
      </c>
      <c r="AJ30" s="3" t="s">
        <v>31</v>
      </c>
      <c r="AK30" s="3" t="s">
        <v>31</v>
      </c>
      <c r="AL30" s="3" t="s">
        <v>31</v>
      </c>
      <c r="AM30" s="3"/>
      <c r="AN30" s="3" t="s">
        <v>23</v>
      </c>
      <c r="AO30" s="3"/>
      <c r="AP30" s="3" t="s">
        <v>64</v>
      </c>
      <c r="AQ30" s="3" t="s">
        <v>33</v>
      </c>
      <c r="AR30" s="3"/>
      <c r="AS30" s="17" t="s">
        <v>76</v>
      </c>
    </row>
    <row r="31" spans="1:45" x14ac:dyDescent="0.3">
      <c r="A31" s="3">
        <v>64</v>
      </c>
      <c r="B31" s="3" t="s">
        <v>16</v>
      </c>
      <c r="C31" s="3"/>
      <c r="D31" s="3"/>
      <c r="E31" s="3">
        <v>1</v>
      </c>
      <c r="F31" s="3"/>
      <c r="G31" s="3">
        <v>1</v>
      </c>
      <c r="H31" s="3"/>
      <c r="I31" s="3"/>
      <c r="J31" s="2">
        <f t="shared" si="0"/>
        <v>2</v>
      </c>
      <c r="K31" s="3"/>
      <c r="L31" s="3">
        <v>1</v>
      </c>
      <c r="M31" s="3"/>
      <c r="N31" s="3"/>
      <c r="O31" s="3"/>
      <c r="P31" s="3">
        <f t="shared" si="1"/>
        <v>1</v>
      </c>
      <c r="Q31" s="3"/>
      <c r="R31" s="3"/>
      <c r="S31" s="3"/>
      <c r="T31" s="3"/>
      <c r="U31" s="3">
        <v>1</v>
      </c>
      <c r="V31" s="3">
        <f t="shared" si="2"/>
        <v>0</v>
      </c>
      <c r="W31" s="3"/>
      <c r="X31" s="3">
        <v>4</v>
      </c>
      <c r="Y31" s="3" t="s">
        <v>19</v>
      </c>
      <c r="Z31" s="3" t="s">
        <v>19</v>
      </c>
      <c r="AA31" s="3" t="s">
        <v>19</v>
      </c>
      <c r="AB31" s="3" t="s">
        <v>18</v>
      </c>
      <c r="AC31" s="3" t="s">
        <v>18</v>
      </c>
      <c r="AD31" s="3" t="s">
        <v>19</v>
      </c>
      <c r="AE31" s="3" t="s">
        <v>19</v>
      </c>
      <c r="AF31" s="3" t="s">
        <v>19</v>
      </c>
      <c r="AG31" s="3" t="s">
        <v>19</v>
      </c>
      <c r="AH31" s="3" t="s">
        <v>28</v>
      </c>
      <c r="AI31" s="3" t="s">
        <v>29</v>
      </c>
      <c r="AJ31" s="3" t="s">
        <v>30</v>
      </c>
      <c r="AK31" s="3" t="s">
        <v>31</v>
      </c>
      <c r="AL31" s="3" t="s">
        <v>30</v>
      </c>
      <c r="AM31" s="3"/>
      <c r="AN31" s="3" t="s">
        <v>23</v>
      </c>
      <c r="AO31" s="3"/>
      <c r="AP31" s="3" t="s">
        <v>24</v>
      </c>
      <c r="AQ31" s="3" t="s">
        <v>33</v>
      </c>
      <c r="AR31" s="3"/>
      <c r="AS31" s="17" t="s">
        <v>77</v>
      </c>
    </row>
    <row r="32" spans="1:45" x14ac:dyDescent="0.3">
      <c r="A32" s="3">
        <v>65</v>
      </c>
      <c r="B32" s="3" t="s">
        <v>27</v>
      </c>
      <c r="C32" s="3"/>
      <c r="D32" s="3"/>
      <c r="E32" s="3"/>
      <c r="F32" s="3"/>
      <c r="G32" s="3"/>
      <c r="H32" s="3"/>
      <c r="I32" s="3">
        <v>1</v>
      </c>
      <c r="J32" s="2">
        <f t="shared" si="0"/>
        <v>0</v>
      </c>
      <c r="K32" s="3"/>
      <c r="L32" s="3">
        <v>1</v>
      </c>
      <c r="M32" s="3"/>
      <c r="N32" s="3"/>
      <c r="O32" s="3"/>
      <c r="P32" s="3">
        <f t="shared" si="1"/>
        <v>1</v>
      </c>
      <c r="Q32" s="3"/>
      <c r="R32" s="3"/>
      <c r="S32" s="3"/>
      <c r="T32" s="3"/>
      <c r="U32" s="3">
        <v>1</v>
      </c>
      <c r="V32" s="3">
        <f t="shared" si="2"/>
        <v>0</v>
      </c>
      <c r="W32" s="3"/>
      <c r="X32" s="3">
        <v>2</v>
      </c>
      <c r="Y32" s="3" t="s">
        <v>19</v>
      </c>
      <c r="Z32" s="3" t="s">
        <v>18</v>
      </c>
      <c r="AA32" s="3" t="s">
        <v>19</v>
      </c>
      <c r="AB32" s="3" t="s">
        <v>19</v>
      </c>
      <c r="AC32" s="3" t="s">
        <v>18</v>
      </c>
      <c r="AD32" s="3" t="s">
        <v>19</v>
      </c>
      <c r="AE32" s="3" t="s">
        <v>18</v>
      </c>
      <c r="AF32" s="3" t="s">
        <v>18</v>
      </c>
      <c r="AG32" s="3" t="s">
        <v>18</v>
      </c>
      <c r="AH32" s="3" t="s">
        <v>20</v>
      </c>
      <c r="AI32" s="3" t="s">
        <v>29</v>
      </c>
      <c r="AJ32" s="3" t="s">
        <v>30</v>
      </c>
      <c r="AK32" s="3" t="s">
        <v>31</v>
      </c>
      <c r="AL32" s="3" t="s">
        <v>30</v>
      </c>
      <c r="AM32" s="3"/>
      <c r="AN32" s="3" t="s">
        <v>23</v>
      </c>
      <c r="AO32" s="3"/>
      <c r="AP32" s="3" t="s">
        <v>24</v>
      </c>
      <c r="AQ32" s="3" t="s">
        <v>33</v>
      </c>
      <c r="AR32" s="3"/>
      <c r="AS32" s="17" t="s">
        <v>78</v>
      </c>
    </row>
    <row r="33" spans="1:45" x14ac:dyDescent="0.3">
      <c r="A33" s="3">
        <v>66</v>
      </c>
      <c r="B33" s="3" t="s">
        <v>16</v>
      </c>
      <c r="C33" s="3"/>
      <c r="D33" s="3"/>
      <c r="E33" s="3"/>
      <c r="F33" s="3"/>
      <c r="G33" s="3"/>
      <c r="H33" s="3"/>
      <c r="I33" s="3">
        <v>1</v>
      </c>
      <c r="J33" s="2">
        <f t="shared" si="0"/>
        <v>0</v>
      </c>
      <c r="K33" s="3"/>
      <c r="L33" s="3">
        <v>1</v>
      </c>
      <c r="M33" s="3"/>
      <c r="N33" s="3"/>
      <c r="O33" s="3"/>
      <c r="P33" s="3">
        <f t="shared" si="1"/>
        <v>1</v>
      </c>
      <c r="Q33" s="3"/>
      <c r="R33" s="3"/>
      <c r="S33" s="3"/>
      <c r="T33" s="3"/>
      <c r="U33" s="3">
        <v>1</v>
      </c>
      <c r="V33" s="3">
        <f t="shared" si="2"/>
        <v>0</v>
      </c>
      <c r="W33" s="3"/>
      <c r="X33" s="3">
        <v>1</v>
      </c>
      <c r="Y33" s="3" t="s">
        <v>19</v>
      </c>
      <c r="Z33" s="3" t="s">
        <v>19</v>
      </c>
      <c r="AA33" s="3" t="s">
        <v>19</v>
      </c>
      <c r="AB33" s="3" t="s">
        <v>18</v>
      </c>
      <c r="AC33" s="3" t="s">
        <v>18</v>
      </c>
      <c r="AD33" s="3" t="s">
        <v>19</v>
      </c>
      <c r="AE33" s="3" t="s">
        <v>19</v>
      </c>
      <c r="AF33" s="3" t="s">
        <v>18</v>
      </c>
      <c r="AG33" s="3" t="s">
        <v>18</v>
      </c>
      <c r="AH33" s="3" t="s">
        <v>28</v>
      </c>
      <c r="AI33" s="3" t="s">
        <v>29</v>
      </c>
      <c r="AJ33" s="3" t="s">
        <v>30</v>
      </c>
      <c r="AK33" s="3" t="s">
        <v>31</v>
      </c>
      <c r="AL33" s="3" t="s">
        <v>31</v>
      </c>
      <c r="AM33" s="3"/>
      <c r="AN33" s="3" t="s">
        <v>23</v>
      </c>
      <c r="AO33" s="3"/>
      <c r="AP33" s="3" t="s">
        <v>24</v>
      </c>
      <c r="AQ33" s="3" t="s">
        <v>33</v>
      </c>
      <c r="AR33" s="3"/>
      <c r="AS33" s="17" t="s">
        <v>79</v>
      </c>
    </row>
    <row r="34" spans="1:45" x14ac:dyDescent="0.3">
      <c r="A34" s="3">
        <v>67</v>
      </c>
      <c r="B34" s="3" t="s">
        <v>27</v>
      </c>
      <c r="C34" s="3"/>
      <c r="D34" s="3"/>
      <c r="E34" s="3">
        <v>1</v>
      </c>
      <c r="F34" s="3"/>
      <c r="G34" s="3"/>
      <c r="H34" s="3"/>
      <c r="I34" s="3"/>
      <c r="J34" s="2">
        <f t="shared" ref="J34:J60" si="3">SUM(C34:H34)</f>
        <v>1</v>
      </c>
      <c r="K34" s="3"/>
      <c r="L34" s="3">
        <v>1</v>
      </c>
      <c r="M34" s="3"/>
      <c r="N34" s="3"/>
      <c r="O34" s="3"/>
      <c r="P34" s="3">
        <f t="shared" si="1"/>
        <v>1</v>
      </c>
      <c r="Q34" s="3"/>
      <c r="R34" s="3"/>
      <c r="S34" s="3"/>
      <c r="T34" s="3"/>
      <c r="U34" s="3">
        <v>1</v>
      </c>
      <c r="V34" s="3">
        <f t="shared" si="2"/>
        <v>0</v>
      </c>
      <c r="W34" s="3"/>
      <c r="X34" s="3">
        <v>4</v>
      </c>
      <c r="Y34" s="3" t="s">
        <v>19</v>
      </c>
      <c r="Z34" s="3" t="s">
        <v>18</v>
      </c>
      <c r="AA34" s="3" t="s">
        <v>19</v>
      </c>
      <c r="AB34" s="3" t="s">
        <v>19</v>
      </c>
      <c r="AC34" s="3" t="s">
        <v>18</v>
      </c>
      <c r="AD34" s="3" t="s">
        <v>19</v>
      </c>
      <c r="AE34" s="3" t="s">
        <v>19</v>
      </c>
      <c r="AF34" s="3" t="s">
        <v>19</v>
      </c>
      <c r="AG34" s="3" t="s">
        <v>18</v>
      </c>
      <c r="AH34" s="3" t="s">
        <v>28</v>
      </c>
      <c r="AI34" s="3" t="s">
        <v>21</v>
      </c>
      <c r="AJ34" s="3" t="s">
        <v>40</v>
      </c>
      <c r="AK34" s="3" t="s">
        <v>31</v>
      </c>
      <c r="AL34" s="3" t="s">
        <v>30</v>
      </c>
      <c r="AM34" s="3" t="s">
        <v>80</v>
      </c>
      <c r="AN34" s="3" t="s">
        <v>43</v>
      </c>
      <c r="AO34" s="3"/>
      <c r="AP34" s="3" t="s">
        <v>24</v>
      </c>
      <c r="AQ34" s="3" t="s">
        <v>33</v>
      </c>
      <c r="AR34" s="3"/>
      <c r="AS34" s="17" t="s">
        <v>81</v>
      </c>
    </row>
    <row r="35" spans="1:45" x14ac:dyDescent="0.3">
      <c r="A35" s="3">
        <v>68</v>
      </c>
      <c r="B35" s="3" t="s">
        <v>16</v>
      </c>
      <c r="C35" s="3">
        <v>1</v>
      </c>
      <c r="D35" s="3"/>
      <c r="E35" s="3"/>
      <c r="F35" s="3"/>
      <c r="G35" s="3"/>
      <c r="H35" s="3"/>
      <c r="I35" s="3"/>
      <c r="J35" s="2">
        <f t="shared" si="3"/>
        <v>1</v>
      </c>
      <c r="K35" s="3"/>
      <c r="L35" s="3">
        <v>1</v>
      </c>
      <c r="M35" s="3"/>
      <c r="N35" s="3"/>
      <c r="O35" s="3"/>
      <c r="P35" s="3">
        <f t="shared" si="1"/>
        <v>1</v>
      </c>
      <c r="Q35" s="3"/>
      <c r="R35" s="2">
        <v>1</v>
      </c>
      <c r="S35" s="3"/>
      <c r="T35" s="3"/>
      <c r="U35" s="3"/>
      <c r="V35" s="3">
        <f t="shared" si="2"/>
        <v>1</v>
      </c>
      <c r="W35" s="3"/>
      <c r="X35" s="3">
        <v>3</v>
      </c>
      <c r="Y35" s="3" t="s">
        <v>19</v>
      </c>
      <c r="Z35" s="3" t="s">
        <v>19</v>
      </c>
      <c r="AA35" s="3" t="s">
        <v>18</v>
      </c>
      <c r="AB35" s="3" t="s">
        <v>19</v>
      </c>
      <c r="AC35" s="3" t="s">
        <v>18</v>
      </c>
      <c r="AD35" s="3" t="s">
        <v>18</v>
      </c>
      <c r="AE35" s="3" t="s">
        <v>19</v>
      </c>
      <c r="AF35" s="3" t="s">
        <v>18</v>
      </c>
      <c r="AG35" s="3" t="s">
        <v>19</v>
      </c>
      <c r="AH35" s="3" t="s">
        <v>20</v>
      </c>
      <c r="AI35" s="3" t="s">
        <v>29</v>
      </c>
      <c r="AJ35" s="3" t="s">
        <v>30</v>
      </c>
      <c r="AK35" s="3" t="s">
        <v>30</v>
      </c>
      <c r="AL35" s="3" t="s">
        <v>31</v>
      </c>
      <c r="AM35" s="3"/>
      <c r="AN35" s="3" t="s">
        <v>23</v>
      </c>
      <c r="AO35" s="3"/>
      <c r="AP35" s="3" t="s">
        <v>24</v>
      </c>
      <c r="AQ35" s="3" t="s">
        <v>33</v>
      </c>
      <c r="AR35" s="3"/>
      <c r="AS35" s="17" t="s">
        <v>73</v>
      </c>
    </row>
    <row r="36" spans="1:45" x14ac:dyDescent="0.3">
      <c r="A36" s="3">
        <v>69</v>
      </c>
      <c r="B36" s="3" t="s">
        <v>16</v>
      </c>
      <c r="C36" s="3">
        <v>1</v>
      </c>
      <c r="D36" s="3"/>
      <c r="E36" s="3"/>
      <c r="F36" s="3"/>
      <c r="G36" s="3"/>
      <c r="H36" s="3"/>
      <c r="I36" s="3"/>
      <c r="J36" s="2">
        <f t="shared" si="3"/>
        <v>1</v>
      </c>
      <c r="K36" s="3"/>
      <c r="L36" s="3">
        <v>1</v>
      </c>
      <c r="M36" s="3"/>
      <c r="N36" s="3"/>
      <c r="O36" s="3"/>
      <c r="P36" s="3">
        <f t="shared" si="1"/>
        <v>1</v>
      </c>
      <c r="Q36" s="3"/>
      <c r="R36" s="3"/>
      <c r="S36" s="3"/>
      <c r="T36" s="3"/>
      <c r="U36" s="3">
        <v>1</v>
      </c>
      <c r="V36" s="3">
        <f t="shared" si="2"/>
        <v>0</v>
      </c>
      <c r="W36" s="3"/>
      <c r="X36" s="3">
        <v>2</v>
      </c>
      <c r="Y36" s="3" t="s">
        <v>19</v>
      </c>
      <c r="Z36" s="3" t="s">
        <v>19</v>
      </c>
      <c r="AA36" s="3" t="s">
        <v>19</v>
      </c>
      <c r="AB36" s="3" t="s">
        <v>18</v>
      </c>
      <c r="AC36" s="3" t="s">
        <v>18</v>
      </c>
      <c r="AD36" s="3" t="s">
        <v>19</v>
      </c>
      <c r="AE36" s="3" t="s">
        <v>19</v>
      </c>
      <c r="AF36" s="3" t="s">
        <v>19</v>
      </c>
      <c r="AG36" s="3" t="s">
        <v>19</v>
      </c>
      <c r="AH36" s="3" t="s">
        <v>28</v>
      </c>
      <c r="AI36" s="3" t="s">
        <v>29</v>
      </c>
      <c r="AJ36" s="3" t="s">
        <v>40</v>
      </c>
      <c r="AK36" s="3" t="s">
        <v>31</v>
      </c>
      <c r="AL36" s="3" t="s">
        <v>30</v>
      </c>
      <c r="AM36" s="3"/>
      <c r="AN36" s="3" t="s">
        <v>43</v>
      </c>
      <c r="AO36" s="3"/>
      <c r="AP36" s="3" t="s">
        <v>24</v>
      </c>
      <c r="AQ36" s="3" t="s">
        <v>33</v>
      </c>
      <c r="AR36" s="3"/>
      <c r="AS36" s="17" t="s">
        <v>82</v>
      </c>
    </row>
    <row r="37" spans="1:45" x14ac:dyDescent="0.3">
      <c r="A37" s="3">
        <v>70</v>
      </c>
      <c r="B37" s="3" t="s">
        <v>16</v>
      </c>
      <c r="C37" s="3">
        <v>1</v>
      </c>
      <c r="D37" s="3"/>
      <c r="E37" s="3">
        <v>1</v>
      </c>
      <c r="F37" s="3"/>
      <c r="G37" s="3"/>
      <c r="H37" s="3"/>
      <c r="I37" s="3"/>
      <c r="J37" s="2">
        <f t="shared" si="3"/>
        <v>2</v>
      </c>
      <c r="K37" s="3"/>
      <c r="L37" s="3"/>
      <c r="M37" s="3"/>
      <c r="N37" s="3">
        <v>1</v>
      </c>
      <c r="O37" s="3"/>
      <c r="P37" s="3">
        <f t="shared" si="1"/>
        <v>1</v>
      </c>
      <c r="Q37" s="2" t="s">
        <v>83</v>
      </c>
      <c r="R37" s="3"/>
      <c r="S37" s="3"/>
      <c r="T37" s="3"/>
      <c r="U37" s="3">
        <v>1</v>
      </c>
      <c r="V37" s="3">
        <f t="shared" si="2"/>
        <v>0</v>
      </c>
      <c r="W37" s="3"/>
      <c r="X37" s="3">
        <v>4</v>
      </c>
      <c r="Y37" s="3" t="s">
        <v>19</v>
      </c>
      <c r="Z37" s="3" t="s">
        <v>19</v>
      </c>
      <c r="AA37" s="3" t="s">
        <v>19</v>
      </c>
      <c r="AB37" s="3" t="s">
        <v>18</v>
      </c>
      <c r="AC37" s="3" t="s">
        <v>18</v>
      </c>
      <c r="AD37" s="3" t="s">
        <v>19</v>
      </c>
      <c r="AE37" s="3" t="s">
        <v>19</v>
      </c>
      <c r="AF37" s="3" t="s">
        <v>18</v>
      </c>
      <c r="AG37" s="3" t="s">
        <v>19</v>
      </c>
      <c r="AH37" s="3" t="s">
        <v>28</v>
      </c>
      <c r="AI37" s="3" t="s">
        <v>29</v>
      </c>
      <c r="AJ37" s="3" t="s">
        <v>31</v>
      </c>
      <c r="AK37" s="3" t="s">
        <v>31</v>
      </c>
      <c r="AL37" s="3" t="s">
        <v>31</v>
      </c>
      <c r="AM37" s="3"/>
      <c r="AN37" s="3" t="s">
        <v>43</v>
      </c>
      <c r="AO37" s="3"/>
      <c r="AP37" s="3" t="s">
        <v>32</v>
      </c>
      <c r="AQ37" s="3" t="s">
        <v>33</v>
      </c>
      <c r="AR37" s="3"/>
      <c r="AS37" s="17" t="s">
        <v>59</v>
      </c>
    </row>
    <row r="38" spans="1:45" x14ac:dyDescent="0.3">
      <c r="A38" s="3">
        <v>71</v>
      </c>
      <c r="B38" s="3" t="s">
        <v>27</v>
      </c>
      <c r="C38" s="3"/>
      <c r="D38" s="3"/>
      <c r="E38" s="3"/>
      <c r="F38" s="3"/>
      <c r="G38" s="3"/>
      <c r="H38" s="3"/>
      <c r="I38" s="3">
        <v>1</v>
      </c>
      <c r="J38" s="2">
        <f t="shared" si="3"/>
        <v>0</v>
      </c>
      <c r="K38" s="3"/>
      <c r="L38" s="3">
        <v>1</v>
      </c>
      <c r="M38" s="3"/>
      <c r="N38" s="3"/>
      <c r="O38" s="3"/>
      <c r="P38" s="3">
        <f t="shared" si="1"/>
        <v>1</v>
      </c>
      <c r="Q38" s="3"/>
      <c r="R38" s="3"/>
      <c r="S38" s="3"/>
      <c r="T38" s="3"/>
      <c r="U38" s="3">
        <v>1</v>
      </c>
      <c r="V38" s="3">
        <f t="shared" si="2"/>
        <v>0</v>
      </c>
      <c r="W38" s="3"/>
      <c r="X38" s="3">
        <v>3</v>
      </c>
      <c r="Y38" s="3" t="s">
        <v>18</v>
      </c>
      <c r="Z38" s="3" t="s">
        <v>18</v>
      </c>
      <c r="AA38" s="3" t="s">
        <v>19</v>
      </c>
      <c r="AB38" s="3" t="s">
        <v>19</v>
      </c>
      <c r="AC38" s="3" t="s">
        <v>18</v>
      </c>
      <c r="AD38" s="3" t="s">
        <v>18</v>
      </c>
      <c r="AE38" s="3" t="s">
        <v>18</v>
      </c>
      <c r="AF38" s="3" t="s">
        <v>19</v>
      </c>
      <c r="AG38" s="3" t="s">
        <v>18</v>
      </c>
      <c r="AH38" s="3" t="s">
        <v>20</v>
      </c>
      <c r="AI38" s="3" t="s">
        <v>29</v>
      </c>
      <c r="AJ38" s="3" t="s">
        <v>40</v>
      </c>
      <c r="AK38" s="3" t="s">
        <v>31</v>
      </c>
      <c r="AL38" s="3" t="s">
        <v>31</v>
      </c>
      <c r="AM38" s="3" t="s">
        <v>84</v>
      </c>
      <c r="AN38" s="3" t="s">
        <v>23</v>
      </c>
      <c r="AO38" s="3"/>
      <c r="AP38" s="3" t="s">
        <v>24</v>
      </c>
      <c r="AQ38" s="3" t="s">
        <v>33</v>
      </c>
      <c r="AR38" s="3"/>
      <c r="AS38" s="17" t="s">
        <v>59</v>
      </c>
    </row>
    <row r="39" spans="1:45" x14ac:dyDescent="0.3">
      <c r="A39" s="3">
        <v>75</v>
      </c>
      <c r="B39" s="3" t="s">
        <v>16</v>
      </c>
      <c r="C39" s="3">
        <v>1</v>
      </c>
      <c r="D39" s="3">
        <v>1</v>
      </c>
      <c r="E39" s="3">
        <v>1</v>
      </c>
      <c r="F39" s="3"/>
      <c r="G39" s="3"/>
      <c r="H39" s="3"/>
      <c r="I39" s="3"/>
      <c r="J39" s="2">
        <f t="shared" si="3"/>
        <v>3</v>
      </c>
      <c r="K39" s="3"/>
      <c r="L39" s="3">
        <v>1</v>
      </c>
      <c r="M39" s="3">
        <v>1</v>
      </c>
      <c r="N39" s="3"/>
      <c r="O39" s="3"/>
      <c r="P39" s="3">
        <f t="shared" si="1"/>
        <v>2</v>
      </c>
      <c r="Q39" s="3"/>
      <c r="R39" s="3"/>
      <c r="S39" s="3">
        <v>1</v>
      </c>
      <c r="T39" s="3"/>
      <c r="U39" s="3"/>
      <c r="V39" s="3">
        <f t="shared" si="2"/>
        <v>1</v>
      </c>
      <c r="W39" s="3"/>
      <c r="X39" s="3">
        <v>4</v>
      </c>
      <c r="Y39" s="3" t="s">
        <v>19</v>
      </c>
      <c r="Z39" s="3" t="s">
        <v>19</v>
      </c>
      <c r="AA39" s="3" t="s">
        <v>19</v>
      </c>
      <c r="AB39" s="3" t="s">
        <v>19</v>
      </c>
      <c r="AC39" s="3" t="s">
        <v>18</v>
      </c>
      <c r="AD39" s="3" t="s">
        <v>19</v>
      </c>
      <c r="AE39" s="3" t="s">
        <v>19</v>
      </c>
      <c r="AF39" s="3" t="s">
        <v>18</v>
      </c>
      <c r="AG39" s="3" t="s">
        <v>18</v>
      </c>
      <c r="AH39" s="3" t="s">
        <v>28</v>
      </c>
      <c r="AI39" s="3" t="s">
        <v>20</v>
      </c>
      <c r="AJ39" s="3" t="s">
        <v>30</v>
      </c>
      <c r="AK39" s="3" t="s">
        <v>31</v>
      </c>
      <c r="AL39" s="3" t="s">
        <v>30</v>
      </c>
      <c r="AM39" s="3"/>
      <c r="AN39" s="3" t="s">
        <v>23</v>
      </c>
      <c r="AO39" s="3"/>
      <c r="AP39" s="3" t="s">
        <v>24</v>
      </c>
      <c r="AQ39" s="3" t="s">
        <v>33</v>
      </c>
      <c r="AR39" s="3"/>
      <c r="AS39" s="17" t="s">
        <v>85</v>
      </c>
    </row>
    <row r="40" spans="1:45" x14ac:dyDescent="0.3">
      <c r="A40" s="3">
        <v>76</v>
      </c>
      <c r="B40" s="3" t="s">
        <v>16</v>
      </c>
      <c r="C40" s="3">
        <v>1</v>
      </c>
      <c r="D40" s="3"/>
      <c r="E40" s="3"/>
      <c r="F40" s="3"/>
      <c r="G40" s="3"/>
      <c r="H40" s="3"/>
      <c r="I40" s="3"/>
      <c r="J40" s="2">
        <f t="shared" si="3"/>
        <v>1</v>
      </c>
      <c r="K40" s="3"/>
      <c r="L40" s="3">
        <v>1</v>
      </c>
      <c r="M40" s="3"/>
      <c r="N40" s="3"/>
      <c r="O40" s="3"/>
      <c r="P40" s="3">
        <f t="shared" si="1"/>
        <v>1</v>
      </c>
      <c r="Q40" s="3"/>
      <c r="R40" s="3"/>
      <c r="S40" s="3"/>
      <c r="T40" s="3"/>
      <c r="U40" s="3">
        <v>1</v>
      </c>
      <c r="V40" s="3">
        <f t="shared" si="2"/>
        <v>0</v>
      </c>
      <c r="W40" s="3"/>
      <c r="X40" s="3">
        <v>4</v>
      </c>
      <c r="Y40" s="3" t="s">
        <v>19</v>
      </c>
      <c r="Z40" s="3" t="s">
        <v>19</v>
      </c>
      <c r="AA40" s="3" t="s">
        <v>18</v>
      </c>
      <c r="AB40" s="3" t="s">
        <v>18</v>
      </c>
      <c r="AC40" s="3" t="s">
        <v>18</v>
      </c>
      <c r="AD40" s="3" t="s">
        <v>18</v>
      </c>
      <c r="AE40" s="3" t="s">
        <v>19</v>
      </c>
      <c r="AF40" s="3" t="s">
        <v>18</v>
      </c>
      <c r="AG40" s="3" t="s">
        <v>19</v>
      </c>
      <c r="AH40" s="3" t="s">
        <v>20</v>
      </c>
      <c r="AI40" s="3" t="s">
        <v>29</v>
      </c>
      <c r="AJ40" s="3" t="s">
        <v>40</v>
      </c>
      <c r="AK40" s="3" t="s">
        <v>31</v>
      </c>
      <c r="AL40" s="3" t="s">
        <v>30</v>
      </c>
      <c r="AM40" s="3"/>
      <c r="AN40" s="3" t="s">
        <v>23</v>
      </c>
      <c r="AO40" s="3"/>
      <c r="AP40" s="3" t="s">
        <v>24</v>
      </c>
      <c r="AQ40" s="3" t="s">
        <v>33</v>
      </c>
      <c r="AR40" s="3"/>
      <c r="AS40" s="17" t="s">
        <v>86</v>
      </c>
    </row>
    <row r="41" spans="1:45" x14ac:dyDescent="0.3">
      <c r="A41" s="3">
        <v>77</v>
      </c>
      <c r="B41" s="3" t="s">
        <v>16</v>
      </c>
      <c r="C41" s="3">
        <v>1</v>
      </c>
      <c r="D41" s="3"/>
      <c r="E41" s="3"/>
      <c r="F41" s="3"/>
      <c r="G41" s="3"/>
      <c r="H41" s="3"/>
      <c r="I41" s="3"/>
      <c r="J41" s="2">
        <f t="shared" si="3"/>
        <v>1</v>
      </c>
      <c r="K41" s="3"/>
      <c r="L41" s="3">
        <v>1</v>
      </c>
      <c r="M41" s="3"/>
      <c r="N41" s="3"/>
      <c r="O41" s="3"/>
      <c r="P41" s="3">
        <f t="shared" si="1"/>
        <v>1</v>
      </c>
      <c r="Q41" s="3"/>
      <c r="R41" s="3"/>
      <c r="S41" s="3"/>
      <c r="T41" s="3"/>
      <c r="U41" s="3">
        <v>1</v>
      </c>
      <c r="V41" s="3">
        <f t="shared" si="2"/>
        <v>0</v>
      </c>
      <c r="W41" s="3"/>
      <c r="X41" s="3">
        <v>1</v>
      </c>
      <c r="Y41" s="3" t="s">
        <v>19</v>
      </c>
      <c r="Z41" s="3" t="s">
        <v>18</v>
      </c>
      <c r="AA41" s="3" t="s">
        <v>19</v>
      </c>
      <c r="AB41" s="3" t="s">
        <v>19</v>
      </c>
      <c r="AC41" s="3" t="s">
        <v>19</v>
      </c>
      <c r="AD41" s="3" t="s">
        <v>19</v>
      </c>
      <c r="AE41" s="3" t="s">
        <v>18</v>
      </c>
      <c r="AF41" s="3" t="s">
        <v>18</v>
      </c>
      <c r="AG41" s="3" t="s">
        <v>18</v>
      </c>
      <c r="AH41" s="3" t="s">
        <v>20</v>
      </c>
      <c r="AI41" s="3" t="s">
        <v>29</v>
      </c>
      <c r="AJ41" s="3" t="s">
        <v>30</v>
      </c>
      <c r="AK41" s="3" t="s">
        <v>31</v>
      </c>
      <c r="AL41" s="3" t="s">
        <v>30</v>
      </c>
      <c r="AM41" s="3"/>
      <c r="AN41" s="3" t="s">
        <v>23</v>
      </c>
      <c r="AO41" s="3"/>
      <c r="AP41" s="3" t="s">
        <v>24</v>
      </c>
      <c r="AQ41" s="3" t="s">
        <v>33</v>
      </c>
      <c r="AR41" s="3"/>
      <c r="AS41" s="17" t="s">
        <v>87</v>
      </c>
    </row>
    <row r="42" spans="1:45" x14ac:dyDescent="0.3">
      <c r="A42" s="3">
        <v>80</v>
      </c>
      <c r="B42" s="3" t="s">
        <v>27</v>
      </c>
      <c r="C42" s="3"/>
      <c r="D42" s="3"/>
      <c r="E42" s="3"/>
      <c r="F42" s="3"/>
      <c r="G42" s="3"/>
      <c r="H42" s="3"/>
      <c r="I42" s="3">
        <v>1</v>
      </c>
      <c r="J42" s="2">
        <f t="shared" si="3"/>
        <v>0</v>
      </c>
      <c r="K42" s="3"/>
      <c r="L42" s="3">
        <v>1</v>
      </c>
      <c r="M42" s="3"/>
      <c r="N42" s="3"/>
      <c r="O42" s="3"/>
      <c r="P42" s="3">
        <f t="shared" si="1"/>
        <v>1</v>
      </c>
      <c r="Q42" s="3"/>
      <c r="R42" s="3"/>
      <c r="S42" s="3"/>
      <c r="T42" s="3"/>
      <c r="U42" s="3">
        <v>1</v>
      </c>
      <c r="V42" s="3">
        <f t="shared" si="2"/>
        <v>0</v>
      </c>
      <c r="W42" s="3"/>
      <c r="X42" s="3">
        <v>2</v>
      </c>
      <c r="Y42" s="3" t="s">
        <v>18</v>
      </c>
      <c r="Z42" s="3" t="s">
        <v>18</v>
      </c>
      <c r="AA42" s="3" t="s">
        <v>19</v>
      </c>
      <c r="AB42" s="3" t="s">
        <v>19</v>
      </c>
      <c r="AC42" s="3" t="s">
        <v>19</v>
      </c>
      <c r="AD42" s="3" t="s">
        <v>19</v>
      </c>
      <c r="AE42" s="3" t="s">
        <v>18</v>
      </c>
      <c r="AF42" s="3" t="s">
        <v>19</v>
      </c>
      <c r="AG42" s="3" t="s">
        <v>19</v>
      </c>
      <c r="AH42" s="3" t="s">
        <v>20</v>
      </c>
      <c r="AI42" s="3" t="s">
        <v>21</v>
      </c>
      <c r="AJ42" s="3" t="s">
        <v>31</v>
      </c>
      <c r="AK42" s="3" t="s">
        <v>30</v>
      </c>
      <c r="AL42" s="3" t="s">
        <v>30</v>
      </c>
      <c r="AM42" s="3"/>
      <c r="AN42" s="3" t="s">
        <v>23</v>
      </c>
      <c r="AO42" s="3"/>
      <c r="AP42" s="3" t="s">
        <v>24</v>
      </c>
      <c r="AQ42" s="3" t="s">
        <v>33</v>
      </c>
      <c r="AR42" s="3"/>
      <c r="AS42" s="17" t="s">
        <v>88</v>
      </c>
    </row>
    <row r="43" spans="1:45" x14ac:dyDescent="0.3">
      <c r="A43" s="3">
        <v>81</v>
      </c>
      <c r="B43" s="3" t="s">
        <v>27</v>
      </c>
      <c r="C43" s="3"/>
      <c r="D43" s="3"/>
      <c r="E43" s="3">
        <v>1</v>
      </c>
      <c r="F43" s="3"/>
      <c r="G43" s="3"/>
      <c r="H43" s="3"/>
      <c r="I43" s="3"/>
      <c r="J43" s="2">
        <f t="shared" si="3"/>
        <v>1</v>
      </c>
      <c r="K43" s="3"/>
      <c r="L43" s="3"/>
      <c r="M43" s="3"/>
      <c r="N43" s="3"/>
      <c r="O43" s="3">
        <v>1</v>
      </c>
      <c r="P43" s="3">
        <f t="shared" si="1"/>
        <v>0</v>
      </c>
      <c r="Q43" s="3"/>
      <c r="R43" s="3"/>
      <c r="S43" s="3"/>
      <c r="T43" s="3"/>
      <c r="U43" s="3">
        <v>1</v>
      </c>
      <c r="V43" s="3">
        <f t="shared" si="2"/>
        <v>0</v>
      </c>
      <c r="W43" s="3"/>
      <c r="X43" s="3">
        <v>2</v>
      </c>
      <c r="Y43" s="3" t="s">
        <v>18</v>
      </c>
      <c r="Z43" s="3" t="s">
        <v>18</v>
      </c>
      <c r="AA43" s="3" t="s">
        <v>19</v>
      </c>
      <c r="AB43" s="3" t="s">
        <v>19</v>
      </c>
      <c r="AC43" s="3" t="s">
        <v>19</v>
      </c>
      <c r="AD43" s="3" t="s">
        <v>18</v>
      </c>
      <c r="AE43" s="3" t="s">
        <v>19</v>
      </c>
      <c r="AF43" s="3" t="s">
        <v>19</v>
      </c>
      <c r="AG43" s="3" t="s">
        <v>18</v>
      </c>
      <c r="AH43" s="3" t="s">
        <v>20</v>
      </c>
      <c r="AI43" s="3" t="s">
        <v>20</v>
      </c>
      <c r="AJ43" s="3" t="s">
        <v>31</v>
      </c>
      <c r="AK43" s="3" t="s">
        <v>40</v>
      </c>
      <c r="AL43" s="3" t="s">
        <v>40</v>
      </c>
      <c r="AM43" s="3" t="s">
        <v>89</v>
      </c>
      <c r="AN43" s="3" t="s">
        <v>23</v>
      </c>
      <c r="AO43" s="3"/>
      <c r="AP43" s="3" t="s">
        <v>24</v>
      </c>
      <c r="AQ43" s="3" t="s">
        <v>33</v>
      </c>
      <c r="AR43" s="3"/>
      <c r="AS43" s="17" t="s">
        <v>88</v>
      </c>
    </row>
    <row r="44" spans="1:45" x14ac:dyDescent="0.3">
      <c r="A44" s="3">
        <v>82</v>
      </c>
      <c r="B44" s="3" t="s">
        <v>27</v>
      </c>
      <c r="C44" s="3"/>
      <c r="D44" s="3"/>
      <c r="E44" s="3"/>
      <c r="F44" s="3"/>
      <c r="G44" s="3"/>
      <c r="H44" s="3"/>
      <c r="I44" s="3">
        <v>1</v>
      </c>
      <c r="J44" s="2">
        <f t="shared" si="3"/>
        <v>0</v>
      </c>
      <c r="K44" s="3"/>
      <c r="L44" s="3"/>
      <c r="M44" s="3"/>
      <c r="N44" s="3"/>
      <c r="O44" s="3">
        <v>1</v>
      </c>
      <c r="P44" s="3">
        <f t="shared" si="1"/>
        <v>0</v>
      </c>
      <c r="Q44" s="3"/>
      <c r="R44" s="3"/>
      <c r="S44" s="3"/>
      <c r="T44" s="3"/>
      <c r="U44" s="3">
        <v>1</v>
      </c>
      <c r="V44" s="3">
        <f t="shared" si="2"/>
        <v>0</v>
      </c>
      <c r="W44" s="3"/>
      <c r="X44" s="3">
        <v>3</v>
      </c>
      <c r="Y44" s="3" t="s">
        <v>19</v>
      </c>
      <c r="Z44" s="3" t="s">
        <v>18</v>
      </c>
      <c r="AA44" s="3" t="s">
        <v>19</v>
      </c>
      <c r="AB44" s="3" t="s">
        <v>19</v>
      </c>
      <c r="AC44" s="3" t="s">
        <v>18</v>
      </c>
      <c r="AD44" s="3" t="s">
        <v>19</v>
      </c>
      <c r="AE44" s="3" t="s">
        <v>18</v>
      </c>
      <c r="AF44" s="3" t="s">
        <v>18</v>
      </c>
      <c r="AG44" s="3" t="s">
        <v>18</v>
      </c>
      <c r="AH44" s="3" t="s">
        <v>28</v>
      </c>
      <c r="AI44" s="3" t="s">
        <v>29</v>
      </c>
      <c r="AJ44" s="3" t="s">
        <v>30</v>
      </c>
      <c r="AK44" s="3" t="s">
        <v>31</v>
      </c>
      <c r="AL44" s="3" t="s">
        <v>30</v>
      </c>
      <c r="AM44" s="3"/>
      <c r="AN44" s="3" t="s">
        <v>23</v>
      </c>
      <c r="AO44" s="3"/>
      <c r="AP44" s="3" t="s">
        <v>24</v>
      </c>
      <c r="AQ44" s="3" t="s">
        <v>33</v>
      </c>
      <c r="AR44" s="3"/>
      <c r="AS44" s="17" t="s">
        <v>90</v>
      </c>
    </row>
    <row r="45" spans="1:45" x14ac:dyDescent="0.3">
      <c r="A45" s="3">
        <v>83</v>
      </c>
      <c r="B45" s="3" t="s">
        <v>16</v>
      </c>
      <c r="C45" s="3">
        <v>1</v>
      </c>
      <c r="D45" s="3">
        <v>1</v>
      </c>
      <c r="E45" s="3">
        <v>1</v>
      </c>
      <c r="F45" s="3"/>
      <c r="G45" s="3"/>
      <c r="H45" s="3"/>
      <c r="I45" s="3"/>
      <c r="J45" s="2">
        <f t="shared" si="3"/>
        <v>3</v>
      </c>
      <c r="K45" s="3"/>
      <c r="L45" s="3"/>
      <c r="M45" s="3"/>
      <c r="N45" s="3"/>
      <c r="O45" s="3">
        <v>1</v>
      </c>
      <c r="P45" s="3">
        <f t="shared" si="1"/>
        <v>0</v>
      </c>
      <c r="Q45" s="3"/>
      <c r="R45" s="3"/>
      <c r="S45" s="3"/>
      <c r="T45" s="3"/>
      <c r="U45" s="3">
        <v>1</v>
      </c>
      <c r="V45" s="3">
        <f t="shared" si="2"/>
        <v>0</v>
      </c>
      <c r="W45" s="3"/>
      <c r="X45" s="3">
        <v>2</v>
      </c>
      <c r="Y45" s="3" t="s">
        <v>19</v>
      </c>
      <c r="Z45" s="3" t="s">
        <v>18</v>
      </c>
      <c r="AA45" s="3" t="s">
        <v>19</v>
      </c>
      <c r="AB45" s="3" t="s">
        <v>18</v>
      </c>
      <c r="AC45" s="3" t="s">
        <v>18</v>
      </c>
      <c r="AD45" s="3" t="s">
        <v>19</v>
      </c>
      <c r="AE45" s="3" t="s">
        <v>19</v>
      </c>
      <c r="AF45" s="3" t="s">
        <v>18</v>
      </c>
      <c r="AG45" s="3" t="s">
        <v>18</v>
      </c>
      <c r="AH45" s="3" t="s">
        <v>28</v>
      </c>
      <c r="AI45" s="3" t="s">
        <v>20</v>
      </c>
      <c r="AJ45" s="3" t="s">
        <v>22</v>
      </c>
      <c r="AK45" s="3" t="s">
        <v>31</v>
      </c>
      <c r="AL45" s="3" t="s">
        <v>30</v>
      </c>
      <c r="AM45" s="3"/>
      <c r="AN45" s="3" t="s">
        <v>23</v>
      </c>
      <c r="AO45" s="3"/>
      <c r="AP45" s="3" t="s">
        <v>24</v>
      </c>
      <c r="AQ45" s="3" t="s">
        <v>33</v>
      </c>
      <c r="AR45" s="3"/>
      <c r="AS45" s="17" t="s">
        <v>91</v>
      </c>
    </row>
    <row r="46" spans="1:45" x14ac:dyDescent="0.3">
      <c r="A46" s="3">
        <v>89</v>
      </c>
      <c r="B46" s="3" t="s">
        <v>16</v>
      </c>
      <c r="C46" s="3"/>
      <c r="D46" s="3"/>
      <c r="E46" s="3">
        <v>1</v>
      </c>
      <c r="F46" s="3"/>
      <c r="G46" s="3"/>
      <c r="H46" s="3"/>
      <c r="I46" s="3"/>
      <c r="J46" s="2">
        <f t="shared" si="3"/>
        <v>1</v>
      </c>
      <c r="K46" s="3"/>
      <c r="L46" s="3">
        <v>1</v>
      </c>
      <c r="M46" s="3"/>
      <c r="N46" s="3"/>
      <c r="O46" s="3"/>
      <c r="P46" s="3">
        <f t="shared" si="1"/>
        <v>1</v>
      </c>
      <c r="Q46" s="3"/>
      <c r="R46" s="3"/>
      <c r="S46" s="3"/>
      <c r="T46" s="3"/>
      <c r="U46" s="3">
        <v>1</v>
      </c>
      <c r="V46" s="3">
        <f t="shared" si="2"/>
        <v>0</v>
      </c>
      <c r="W46" s="3"/>
      <c r="X46" s="3">
        <v>2</v>
      </c>
      <c r="Y46" s="3" t="s">
        <v>18</v>
      </c>
      <c r="Z46" s="3" t="s">
        <v>18</v>
      </c>
      <c r="AA46" s="3" t="s">
        <v>19</v>
      </c>
      <c r="AB46" s="3" t="s">
        <v>18</v>
      </c>
      <c r="AC46" s="3" t="s">
        <v>18</v>
      </c>
      <c r="AD46" s="3" t="s">
        <v>19</v>
      </c>
      <c r="AE46" s="3" t="s">
        <v>19</v>
      </c>
      <c r="AF46" s="3" t="s">
        <v>19</v>
      </c>
      <c r="AG46" s="3" t="s">
        <v>19</v>
      </c>
      <c r="AH46" s="3" t="s">
        <v>29</v>
      </c>
      <c r="AI46" s="3" t="s">
        <v>29</v>
      </c>
      <c r="AJ46" s="3" t="s">
        <v>40</v>
      </c>
      <c r="AK46" s="3" t="s">
        <v>40</v>
      </c>
      <c r="AL46" s="3" t="s">
        <v>31</v>
      </c>
      <c r="AM46" s="3" t="s">
        <v>92</v>
      </c>
      <c r="AN46" s="3" t="s">
        <v>23</v>
      </c>
      <c r="AO46" s="3"/>
      <c r="AP46" s="3" t="s">
        <v>32</v>
      </c>
      <c r="AQ46" s="3" t="s">
        <v>33</v>
      </c>
      <c r="AR46" s="3"/>
      <c r="AS46" s="17" t="s">
        <v>93</v>
      </c>
    </row>
    <row r="47" spans="1:45" x14ac:dyDescent="0.3">
      <c r="A47" s="3">
        <v>90</v>
      </c>
      <c r="B47" s="3" t="s">
        <v>16</v>
      </c>
      <c r="C47" s="3"/>
      <c r="D47" s="3"/>
      <c r="E47" s="3">
        <v>1</v>
      </c>
      <c r="F47" s="3"/>
      <c r="G47" s="3"/>
      <c r="H47" s="3"/>
      <c r="I47" s="3"/>
      <c r="J47" s="2">
        <f t="shared" si="3"/>
        <v>1</v>
      </c>
      <c r="K47" s="3"/>
      <c r="L47" s="3">
        <v>1</v>
      </c>
      <c r="M47" s="3"/>
      <c r="N47" s="3"/>
      <c r="O47" s="3"/>
      <c r="P47" s="3">
        <f t="shared" si="1"/>
        <v>1</v>
      </c>
      <c r="Q47" s="3"/>
      <c r="R47" s="3"/>
      <c r="S47" s="3"/>
      <c r="T47" s="3"/>
      <c r="U47" s="3">
        <v>1</v>
      </c>
      <c r="V47" s="3">
        <f t="shared" si="2"/>
        <v>0</v>
      </c>
      <c r="W47" s="3"/>
      <c r="X47" s="3">
        <v>2</v>
      </c>
      <c r="Y47" s="3" t="s">
        <v>18</v>
      </c>
      <c r="Z47" s="3" t="s">
        <v>18</v>
      </c>
      <c r="AA47" s="3" t="s">
        <v>19</v>
      </c>
      <c r="AB47" s="3" t="s">
        <v>18</v>
      </c>
      <c r="AC47" s="3" t="s">
        <v>18</v>
      </c>
      <c r="AD47" s="3" t="s">
        <v>18</v>
      </c>
      <c r="AE47" s="3" t="s">
        <v>18</v>
      </c>
      <c r="AF47" s="3" t="s">
        <v>18</v>
      </c>
      <c r="AG47" s="3" t="s">
        <v>18</v>
      </c>
      <c r="AH47" s="3" t="s">
        <v>28</v>
      </c>
      <c r="AI47" s="3" t="s">
        <v>21</v>
      </c>
      <c r="AJ47" s="3" t="s">
        <v>40</v>
      </c>
      <c r="AK47" s="3" t="s">
        <v>30</v>
      </c>
      <c r="AL47" s="3" t="s">
        <v>30</v>
      </c>
      <c r="AM47" s="3"/>
      <c r="AN47" s="3" t="s">
        <v>23</v>
      </c>
      <c r="AO47" s="3"/>
      <c r="AP47" s="3" t="s">
        <v>24</v>
      </c>
      <c r="AQ47" s="3" t="s">
        <v>33</v>
      </c>
      <c r="AR47" s="3"/>
      <c r="AS47" s="17" t="s">
        <v>94</v>
      </c>
    </row>
    <row r="48" spans="1:45" x14ac:dyDescent="0.3">
      <c r="A48" s="3">
        <v>91</v>
      </c>
      <c r="B48" s="3" t="s">
        <v>16</v>
      </c>
      <c r="C48" s="3"/>
      <c r="D48" s="3"/>
      <c r="E48" s="3">
        <v>1</v>
      </c>
      <c r="F48" s="3"/>
      <c r="G48" s="3"/>
      <c r="H48" s="3"/>
      <c r="I48" s="3"/>
      <c r="J48" s="2">
        <f t="shared" si="3"/>
        <v>1</v>
      </c>
      <c r="K48" s="3"/>
      <c r="L48" s="3"/>
      <c r="M48" s="3"/>
      <c r="N48" s="3"/>
      <c r="O48" s="3">
        <v>1</v>
      </c>
      <c r="P48" s="3">
        <f t="shared" si="1"/>
        <v>0</v>
      </c>
      <c r="Q48" s="3"/>
      <c r="R48" s="3"/>
      <c r="S48" s="3"/>
      <c r="T48" s="3"/>
      <c r="U48" s="3">
        <v>1</v>
      </c>
      <c r="V48" s="3">
        <f t="shared" si="2"/>
        <v>0</v>
      </c>
      <c r="W48" s="3"/>
      <c r="X48" s="3">
        <v>2</v>
      </c>
      <c r="Y48" s="3" t="s">
        <v>18</v>
      </c>
      <c r="Z48" s="3" t="s">
        <v>18</v>
      </c>
      <c r="AA48" s="3" t="s">
        <v>19</v>
      </c>
      <c r="AB48" s="3" t="s">
        <v>18</v>
      </c>
      <c r="AC48" s="3" t="s">
        <v>18</v>
      </c>
      <c r="AD48" s="3" t="s">
        <v>19</v>
      </c>
      <c r="AE48" s="3" t="s">
        <v>19</v>
      </c>
      <c r="AF48" s="3" t="s">
        <v>18</v>
      </c>
      <c r="AG48" s="3" t="s">
        <v>18</v>
      </c>
      <c r="AH48" s="3" t="s">
        <v>20</v>
      </c>
      <c r="AI48" s="3" t="s">
        <v>29</v>
      </c>
      <c r="AJ48" s="3" t="s">
        <v>30</v>
      </c>
      <c r="AK48" s="3" t="s">
        <v>31</v>
      </c>
      <c r="AL48" s="3" t="s">
        <v>30</v>
      </c>
      <c r="AM48" s="3"/>
      <c r="AN48" s="3" t="s">
        <v>23</v>
      </c>
      <c r="AO48" s="3"/>
      <c r="AP48" s="3" t="s">
        <v>24</v>
      </c>
      <c r="AQ48" s="3" t="s">
        <v>33</v>
      </c>
      <c r="AR48" s="3"/>
      <c r="AS48" s="17" t="s">
        <v>95</v>
      </c>
    </row>
    <row r="49" spans="1:45" x14ac:dyDescent="0.3">
      <c r="A49" s="3">
        <v>95</v>
      </c>
      <c r="B49" s="3" t="s">
        <v>27</v>
      </c>
      <c r="C49" s="3"/>
      <c r="D49" s="3"/>
      <c r="E49" s="3"/>
      <c r="F49" s="3"/>
      <c r="G49" s="3"/>
      <c r="H49" s="3"/>
      <c r="I49" s="3">
        <v>1</v>
      </c>
      <c r="J49" s="2">
        <f t="shared" si="3"/>
        <v>0</v>
      </c>
      <c r="K49" s="3"/>
      <c r="L49" s="3">
        <v>1</v>
      </c>
      <c r="M49" s="3"/>
      <c r="N49" s="3"/>
      <c r="O49" s="3"/>
      <c r="P49" s="3">
        <f t="shared" si="1"/>
        <v>1</v>
      </c>
      <c r="Q49" s="3"/>
      <c r="R49" s="3"/>
      <c r="S49" s="3"/>
      <c r="T49" s="3"/>
      <c r="U49" s="3">
        <v>1</v>
      </c>
      <c r="V49" s="3">
        <f t="shared" si="2"/>
        <v>0</v>
      </c>
      <c r="W49" s="3"/>
      <c r="X49" s="3">
        <v>2</v>
      </c>
      <c r="Y49" s="3" t="s">
        <v>19</v>
      </c>
      <c r="Z49" s="3" t="s">
        <v>19</v>
      </c>
      <c r="AA49" s="3" t="s">
        <v>18</v>
      </c>
      <c r="AB49" s="3" t="s">
        <v>18</v>
      </c>
      <c r="AC49" s="3" t="s">
        <v>19</v>
      </c>
      <c r="AD49" s="3" t="s">
        <v>18</v>
      </c>
      <c r="AE49" s="3" t="s">
        <v>19</v>
      </c>
      <c r="AF49" s="3" t="s">
        <v>18</v>
      </c>
      <c r="AG49" s="3" t="s">
        <v>18</v>
      </c>
      <c r="AH49" s="3" t="s">
        <v>20</v>
      </c>
      <c r="AI49" s="3" t="s">
        <v>21</v>
      </c>
      <c r="AJ49" s="3" t="s">
        <v>30</v>
      </c>
      <c r="AK49" s="3" t="s">
        <v>30</v>
      </c>
      <c r="AL49" s="3" t="s">
        <v>30</v>
      </c>
      <c r="AM49" s="3"/>
      <c r="AN49" s="3" t="s">
        <v>23</v>
      </c>
      <c r="AO49" s="3"/>
      <c r="AP49" s="3" t="s">
        <v>24</v>
      </c>
      <c r="AQ49" s="3" t="s">
        <v>33</v>
      </c>
      <c r="AR49" s="3"/>
      <c r="AS49" s="17" t="s">
        <v>96</v>
      </c>
    </row>
    <row r="50" spans="1:45" x14ac:dyDescent="0.3">
      <c r="A50" s="3">
        <v>97</v>
      </c>
      <c r="B50" s="3" t="s">
        <v>16</v>
      </c>
      <c r="C50" s="3"/>
      <c r="D50" s="3"/>
      <c r="E50" s="3"/>
      <c r="F50" s="3"/>
      <c r="G50" s="3"/>
      <c r="H50" s="3">
        <v>1</v>
      </c>
      <c r="I50" s="3"/>
      <c r="J50" s="2">
        <f t="shared" si="3"/>
        <v>1</v>
      </c>
      <c r="K50" s="3" t="s">
        <v>97</v>
      </c>
      <c r="L50" s="3"/>
      <c r="M50" s="3"/>
      <c r="N50" s="3"/>
      <c r="O50" s="3">
        <v>1</v>
      </c>
      <c r="P50" s="3">
        <f t="shared" si="1"/>
        <v>0</v>
      </c>
      <c r="Q50" s="3"/>
      <c r="R50" s="3"/>
      <c r="S50" s="3"/>
      <c r="T50" s="3"/>
      <c r="U50" s="3">
        <v>1</v>
      </c>
      <c r="V50" s="3">
        <f t="shared" si="2"/>
        <v>0</v>
      </c>
      <c r="W50" s="3"/>
      <c r="X50" s="3">
        <v>5</v>
      </c>
      <c r="Y50" s="3" t="s">
        <v>18</v>
      </c>
      <c r="Z50" s="3" t="s">
        <v>18</v>
      </c>
      <c r="AA50" s="3" t="s">
        <v>19</v>
      </c>
      <c r="AB50" s="3" t="s">
        <v>19</v>
      </c>
      <c r="AC50" s="3" t="s">
        <v>18</v>
      </c>
      <c r="AD50" s="3" t="s">
        <v>18</v>
      </c>
      <c r="AE50" s="3" t="s">
        <v>18</v>
      </c>
      <c r="AF50" s="3" t="s">
        <v>18</v>
      </c>
      <c r="AG50" s="3" t="s">
        <v>18</v>
      </c>
      <c r="AH50" s="3" t="s">
        <v>28</v>
      </c>
      <c r="AI50" s="3" t="s">
        <v>29</v>
      </c>
      <c r="AJ50" s="3" t="s">
        <v>31</v>
      </c>
      <c r="AK50" s="3" t="s">
        <v>30</v>
      </c>
      <c r="AL50" s="3" t="s">
        <v>31</v>
      </c>
      <c r="AM50" s="3"/>
      <c r="AN50" s="3" t="s">
        <v>23</v>
      </c>
      <c r="AO50" s="3"/>
      <c r="AP50" s="3" t="s">
        <v>32</v>
      </c>
      <c r="AQ50" s="3" t="s">
        <v>33</v>
      </c>
      <c r="AR50" s="3"/>
      <c r="AS50" s="17" t="s">
        <v>98</v>
      </c>
    </row>
    <row r="51" spans="1:45" x14ac:dyDescent="0.3">
      <c r="A51" s="3">
        <v>98</v>
      </c>
      <c r="B51" s="3" t="s">
        <v>16</v>
      </c>
      <c r="C51" s="3">
        <v>1</v>
      </c>
      <c r="D51" s="3"/>
      <c r="E51" s="3">
        <v>1</v>
      </c>
      <c r="F51" s="3"/>
      <c r="G51" s="3"/>
      <c r="H51" s="3"/>
      <c r="I51" s="3"/>
      <c r="J51" s="2">
        <f t="shared" si="3"/>
        <v>2</v>
      </c>
      <c r="K51" s="3"/>
      <c r="L51" s="3">
        <v>1</v>
      </c>
      <c r="M51" s="3"/>
      <c r="N51" s="3"/>
      <c r="O51" s="3"/>
      <c r="P51" s="3">
        <f t="shared" si="1"/>
        <v>1</v>
      </c>
      <c r="Q51" s="3"/>
      <c r="R51" s="3"/>
      <c r="S51" s="3"/>
      <c r="T51" s="3"/>
      <c r="U51" s="3">
        <v>1</v>
      </c>
      <c r="V51" s="3">
        <f t="shared" si="2"/>
        <v>0</v>
      </c>
      <c r="W51" s="3"/>
      <c r="X51" s="3">
        <v>1</v>
      </c>
      <c r="Y51" s="3" t="s">
        <v>19</v>
      </c>
      <c r="Z51" s="3" t="s">
        <v>19</v>
      </c>
      <c r="AA51" s="3" t="s">
        <v>19</v>
      </c>
      <c r="AB51" s="3" t="s">
        <v>18</v>
      </c>
      <c r="AC51" s="3" t="s">
        <v>18</v>
      </c>
      <c r="AD51" s="3" t="s">
        <v>19</v>
      </c>
      <c r="AE51" s="3" t="s">
        <v>19</v>
      </c>
      <c r="AF51" s="3" t="s">
        <v>18</v>
      </c>
      <c r="AG51" s="3" t="s">
        <v>18</v>
      </c>
      <c r="AH51" s="3" t="s">
        <v>28</v>
      </c>
      <c r="AI51" s="3" t="s">
        <v>29</v>
      </c>
      <c r="AJ51" s="3" t="s">
        <v>31</v>
      </c>
      <c r="AK51" s="3" t="s">
        <v>31</v>
      </c>
      <c r="AL51" s="3" t="s">
        <v>30</v>
      </c>
      <c r="AM51" s="3" t="s">
        <v>74</v>
      </c>
      <c r="AN51" s="3" t="s">
        <v>43</v>
      </c>
      <c r="AO51" s="3"/>
      <c r="AP51" s="3" t="s">
        <v>24</v>
      </c>
      <c r="AQ51" s="3" t="s">
        <v>33</v>
      </c>
      <c r="AR51" s="3"/>
      <c r="AS51" s="17" t="s">
        <v>99</v>
      </c>
    </row>
    <row r="52" spans="1:45" x14ac:dyDescent="0.3">
      <c r="A52" s="3">
        <v>99</v>
      </c>
      <c r="B52" s="3" t="s">
        <v>27</v>
      </c>
      <c r="C52" s="3"/>
      <c r="D52" s="3"/>
      <c r="E52" s="3"/>
      <c r="F52" s="3"/>
      <c r="G52" s="3"/>
      <c r="H52" s="3"/>
      <c r="I52" s="3">
        <v>1</v>
      </c>
      <c r="J52" s="2">
        <f t="shared" si="3"/>
        <v>0</v>
      </c>
      <c r="K52" s="3"/>
      <c r="L52" s="3"/>
      <c r="M52" s="3"/>
      <c r="N52" s="3"/>
      <c r="O52" s="3">
        <v>1</v>
      </c>
      <c r="P52" s="3">
        <f t="shared" si="1"/>
        <v>0</v>
      </c>
      <c r="Q52" s="3"/>
      <c r="R52" s="3"/>
      <c r="S52" s="3"/>
      <c r="T52" s="3"/>
      <c r="U52" s="3">
        <v>1</v>
      </c>
      <c r="V52" s="3">
        <f t="shared" si="2"/>
        <v>0</v>
      </c>
      <c r="W52" s="3"/>
      <c r="X52" s="3">
        <v>3</v>
      </c>
      <c r="Y52" s="3" t="s">
        <v>19</v>
      </c>
      <c r="Z52" s="3" t="s">
        <v>19</v>
      </c>
      <c r="AA52" s="3" t="s">
        <v>19</v>
      </c>
      <c r="AB52" s="3" t="s">
        <v>19</v>
      </c>
      <c r="AC52" s="3" t="s">
        <v>18</v>
      </c>
      <c r="AD52" s="3" t="s">
        <v>19</v>
      </c>
      <c r="AE52" s="3" t="s">
        <v>19</v>
      </c>
      <c r="AF52" s="3" t="s">
        <v>18</v>
      </c>
      <c r="AG52" s="3" t="s">
        <v>18</v>
      </c>
      <c r="AH52" s="3" t="s">
        <v>28</v>
      </c>
      <c r="AI52" s="3" t="s">
        <v>20</v>
      </c>
      <c r="AJ52" s="3" t="s">
        <v>30</v>
      </c>
      <c r="AK52" s="3" t="s">
        <v>30</v>
      </c>
      <c r="AL52" s="3" t="s">
        <v>38</v>
      </c>
      <c r="AM52" s="3"/>
      <c r="AN52" s="3" t="s">
        <v>23</v>
      </c>
      <c r="AO52" s="3"/>
      <c r="AP52" s="3" t="s">
        <v>32</v>
      </c>
      <c r="AQ52" s="3" t="s">
        <v>33</v>
      </c>
      <c r="AR52" s="3"/>
      <c r="AS52" s="17" t="s">
        <v>100</v>
      </c>
    </row>
    <row r="53" spans="1:45" x14ac:dyDescent="0.3">
      <c r="A53" s="3">
        <v>101</v>
      </c>
      <c r="B53" s="3" t="s">
        <v>27</v>
      </c>
      <c r="C53" s="3"/>
      <c r="D53" s="3"/>
      <c r="E53" s="3"/>
      <c r="F53" s="3"/>
      <c r="G53" s="3"/>
      <c r="H53" s="3"/>
      <c r="I53" s="3">
        <v>1</v>
      </c>
      <c r="J53" s="2">
        <f t="shared" si="3"/>
        <v>0</v>
      </c>
      <c r="K53" s="3"/>
      <c r="L53" s="3">
        <v>1</v>
      </c>
      <c r="M53" s="3"/>
      <c r="N53" s="3"/>
      <c r="O53" s="3"/>
      <c r="P53" s="3">
        <f t="shared" si="1"/>
        <v>1</v>
      </c>
      <c r="Q53" s="3"/>
      <c r="R53" s="3"/>
      <c r="S53" s="3"/>
      <c r="T53" s="3"/>
      <c r="U53" s="3">
        <v>1</v>
      </c>
      <c r="V53" s="3">
        <f t="shared" si="2"/>
        <v>0</v>
      </c>
      <c r="W53" s="3"/>
      <c r="X53" s="3">
        <v>1</v>
      </c>
      <c r="Y53" s="3" t="s">
        <v>18</v>
      </c>
      <c r="Z53" s="3" t="s">
        <v>18</v>
      </c>
      <c r="AA53" s="3" t="s">
        <v>19</v>
      </c>
      <c r="AB53" s="3" t="s">
        <v>18</v>
      </c>
      <c r="AC53" s="3" t="s">
        <v>18</v>
      </c>
      <c r="AD53" s="3" t="s">
        <v>19</v>
      </c>
      <c r="AE53" s="3" t="s">
        <v>19</v>
      </c>
      <c r="AF53" s="3" t="s">
        <v>19</v>
      </c>
      <c r="AG53" s="3" t="s">
        <v>18</v>
      </c>
      <c r="AH53" s="3" t="s">
        <v>20</v>
      </c>
      <c r="AI53" s="3" t="s">
        <v>21</v>
      </c>
      <c r="AJ53" s="3" t="s">
        <v>40</v>
      </c>
      <c r="AK53" s="3" t="s">
        <v>31</v>
      </c>
      <c r="AL53" s="3" t="s">
        <v>31</v>
      </c>
      <c r="AM53" s="3"/>
      <c r="AN53" s="3" t="s">
        <v>43</v>
      </c>
      <c r="AO53" s="3"/>
      <c r="AP53" s="3" t="s">
        <v>24</v>
      </c>
      <c r="AQ53" s="3" t="s">
        <v>33</v>
      </c>
      <c r="AR53" s="3"/>
      <c r="AS53" t="s">
        <v>101</v>
      </c>
    </row>
    <row r="54" spans="1:45" x14ac:dyDescent="0.3">
      <c r="A54" s="3">
        <v>102</v>
      </c>
      <c r="B54" s="3" t="s">
        <v>16</v>
      </c>
      <c r="C54" s="3"/>
      <c r="D54" s="3"/>
      <c r="E54" s="3">
        <v>1</v>
      </c>
      <c r="F54" s="3"/>
      <c r="G54" s="3"/>
      <c r="H54" s="3"/>
      <c r="I54" s="3"/>
      <c r="J54" s="2">
        <f t="shared" si="3"/>
        <v>1</v>
      </c>
      <c r="K54" s="3"/>
      <c r="L54" s="3">
        <v>1</v>
      </c>
      <c r="M54" s="3"/>
      <c r="N54" s="3"/>
      <c r="O54" s="3"/>
      <c r="P54" s="3">
        <f t="shared" si="1"/>
        <v>1</v>
      </c>
      <c r="Q54" s="3"/>
      <c r="R54" s="3"/>
      <c r="S54" s="3"/>
      <c r="T54" s="3"/>
      <c r="U54" s="3">
        <v>1</v>
      </c>
      <c r="V54" s="3">
        <f t="shared" si="2"/>
        <v>0</v>
      </c>
      <c r="W54" s="3"/>
      <c r="X54" s="3">
        <v>1</v>
      </c>
      <c r="Y54" s="3" t="s">
        <v>19</v>
      </c>
      <c r="Z54" s="3" t="s">
        <v>19</v>
      </c>
      <c r="AA54" s="3" t="s">
        <v>19</v>
      </c>
      <c r="AB54" s="3" t="s">
        <v>18</v>
      </c>
      <c r="AC54" s="3" t="s">
        <v>18</v>
      </c>
      <c r="AD54" s="3" t="s">
        <v>19</v>
      </c>
      <c r="AE54" s="3" t="s">
        <v>19</v>
      </c>
      <c r="AF54" s="3" t="s">
        <v>18</v>
      </c>
      <c r="AG54" s="3" t="s">
        <v>18</v>
      </c>
      <c r="AH54" s="3" t="s">
        <v>28</v>
      </c>
      <c r="AI54" s="3" t="s">
        <v>29</v>
      </c>
      <c r="AJ54" s="3" t="s">
        <v>30</v>
      </c>
      <c r="AK54" s="3" t="s">
        <v>38</v>
      </c>
      <c r="AL54" s="3" t="s">
        <v>30</v>
      </c>
      <c r="AM54" s="3"/>
      <c r="AN54" s="3" t="s">
        <v>23</v>
      </c>
      <c r="AO54" s="3"/>
      <c r="AP54" s="3" t="s">
        <v>32</v>
      </c>
      <c r="AQ54" s="3" t="s">
        <v>33</v>
      </c>
      <c r="AR54" s="3"/>
      <c r="AS54" s="17" t="s">
        <v>102</v>
      </c>
    </row>
    <row r="55" spans="1:45" x14ac:dyDescent="0.3">
      <c r="A55" s="3">
        <v>103</v>
      </c>
      <c r="B55" s="3" t="s">
        <v>16</v>
      </c>
      <c r="C55" s="3">
        <v>1</v>
      </c>
      <c r="D55" s="3">
        <v>1</v>
      </c>
      <c r="E55" s="3">
        <v>1</v>
      </c>
      <c r="F55" s="3"/>
      <c r="G55" s="3"/>
      <c r="H55" s="3"/>
      <c r="I55" s="3"/>
      <c r="J55" s="2">
        <f t="shared" si="3"/>
        <v>3</v>
      </c>
      <c r="K55" s="3"/>
      <c r="L55" s="3">
        <v>1</v>
      </c>
      <c r="M55" s="3"/>
      <c r="N55" s="3"/>
      <c r="O55" s="3"/>
      <c r="P55" s="3">
        <f t="shared" si="1"/>
        <v>1</v>
      </c>
      <c r="Q55" s="3"/>
      <c r="R55" s="3"/>
      <c r="S55" s="3"/>
      <c r="T55" s="3"/>
      <c r="U55" s="3">
        <v>1</v>
      </c>
      <c r="V55" s="3">
        <f t="shared" si="2"/>
        <v>0</v>
      </c>
      <c r="W55" s="3"/>
      <c r="X55" s="3">
        <v>2</v>
      </c>
      <c r="Y55" s="3" t="s">
        <v>19</v>
      </c>
      <c r="Z55" s="3" t="s">
        <v>18</v>
      </c>
      <c r="AA55" s="3" t="s">
        <v>19</v>
      </c>
      <c r="AB55" s="3" t="s">
        <v>18</v>
      </c>
      <c r="AC55" s="3" t="s">
        <v>18</v>
      </c>
      <c r="AD55" s="3" t="s">
        <v>19</v>
      </c>
      <c r="AE55" s="3" t="s">
        <v>19</v>
      </c>
      <c r="AF55" s="3" t="s">
        <v>18</v>
      </c>
      <c r="AG55" s="3" t="s">
        <v>18</v>
      </c>
      <c r="AH55" s="3" t="s">
        <v>28</v>
      </c>
      <c r="AI55" s="3" t="s">
        <v>21</v>
      </c>
      <c r="AJ55" s="3" t="s">
        <v>30</v>
      </c>
      <c r="AK55" s="3" t="s">
        <v>31</v>
      </c>
      <c r="AL55" s="3" t="s">
        <v>30</v>
      </c>
      <c r="AM55" s="3" t="s">
        <v>103</v>
      </c>
      <c r="AN55" s="3" t="s">
        <v>43</v>
      </c>
      <c r="AO55" s="3"/>
      <c r="AP55" s="3" t="s">
        <v>24</v>
      </c>
      <c r="AQ55" s="3" t="s">
        <v>33</v>
      </c>
      <c r="AR55" s="3"/>
      <c r="AS55" s="17" t="s">
        <v>104</v>
      </c>
    </row>
    <row r="56" spans="1:45" x14ac:dyDescent="0.3">
      <c r="A56" s="3">
        <v>110</v>
      </c>
      <c r="B56" s="3" t="s">
        <v>27</v>
      </c>
      <c r="C56" s="3"/>
      <c r="D56" s="3"/>
      <c r="E56" s="3"/>
      <c r="F56" s="3"/>
      <c r="G56" s="3"/>
      <c r="H56" s="3"/>
      <c r="I56" s="3">
        <v>1</v>
      </c>
      <c r="J56" s="2">
        <f t="shared" si="3"/>
        <v>0</v>
      </c>
      <c r="K56" s="3"/>
      <c r="L56" s="3"/>
      <c r="M56" s="3"/>
      <c r="N56" s="3"/>
      <c r="O56" s="3">
        <v>1</v>
      </c>
      <c r="P56" s="3">
        <f t="shared" si="1"/>
        <v>0</v>
      </c>
      <c r="Q56" s="3"/>
      <c r="R56" s="3"/>
      <c r="S56" s="3"/>
      <c r="T56" s="3"/>
      <c r="U56" s="3">
        <v>1</v>
      </c>
      <c r="V56" s="3">
        <f t="shared" si="2"/>
        <v>0</v>
      </c>
      <c r="W56" s="3"/>
      <c r="X56" s="3">
        <v>5</v>
      </c>
      <c r="Y56" s="3" t="s">
        <v>19</v>
      </c>
      <c r="Z56" s="3" t="s">
        <v>18</v>
      </c>
      <c r="AA56" s="3" t="s">
        <v>19</v>
      </c>
      <c r="AB56" s="3" t="s">
        <v>18</v>
      </c>
      <c r="AC56" s="3" t="s">
        <v>19</v>
      </c>
      <c r="AD56" s="3" t="s">
        <v>18</v>
      </c>
      <c r="AE56" s="3" t="s">
        <v>19</v>
      </c>
      <c r="AF56" s="3" t="s">
        <v>18</v>
      </c>
      <c r="AG56" s="3" t="s">
        <v>19</v>
      </c>
      <c r="AH56" s="3" t="s">
        <v>28</v>
      </c>
      <c r="AI56" s="3" t="s">
        <v>21</v>
      </c>
      <c r="AJ56" s="3" t="s">
        <v>22</v>
      </c>
      <c r="AK56" s="3" t="s">
        <v>40</v>
      </c>
      <c r="AL56" s="3" t="s">
        <v>22</v>
      </c>
      <c r="AM56" s="3"/>
      <c r="AN56" s="3" t="s">
        <v>43</v>
      </c>
      <c r="AO56" s="3"/>
      <c r="AP56" s="3" t="s">
        <v>32</v>
      </c>
      <c r="AQ56" s="3" t="s">
        <v>33</v>
      </c>
      <c r="AR56" s="3"/>
      <c r="AS56" s="17" t="s">
        <v>105</v>
      </c>
    </row>
    <row r="57" spans="1:45" x14ac:dyDescent="0.3">
      <c r="A57" s="3">
        <v>111</v>
      </c>
      <c r="B57" s="3" t="s">
        <v>16</v>
      </c>
      <c r="C57" s="3"/>
      <c r="D57" s="3"/>
      <c r="E57" s="3">
        <v>1</v>
      </c>
      <c r="F57" s="3"/>
      <c r="G57" s="3"/>
      <c r="H57" s="3"/>
      <c r="I57" s="3"/>
      <c r="J57" s="2">
        <f t="shared" si="3"/>
        <v>1</v>
      </c>
      <c r="K57" s="3"/>
      <c r="L57" s="3">
        <v>1</v>
      </c>
      <c r="M57" s="3"/>
      <c r="N57" s="3"/>
      <c r="O57" s="3"/>
      <c r="P57" s="3">
        <f t="shared" si="1"/>
        <v>1</v>
      </c>
      <c r="Q57" s="3"/>
      <c r="R57" s="3"/>
      <c r="S57" s="3"/>
      <c r="T57" s="3"/>
      <c r="U57" s="3">
        <v>1</v>
      </c>
      <c r="V57" s="3">
        <f t="shared" si="2"/>
        <v>0</v>
      </c>
      <c r="W57" s="3"/>
      <c r="X57" s="3">
        <v>2</v>
      </c>
      <c r="Y57" s="3" t="s">
        <v>19</v>
      </c>
      <c r="Z57" s="3" t="s">
        <v>19</v>
      </c>
      <c r="AA57" s="3" t="s">
        <v>18</v>
      </c>
      <c r="AB57" s="3" t="s">
        <v>18</v>
      </c>
      <c r="AC57" s="3" t="s">
        <v>18</v>
      </c>
      <c r="AD57" s="3" t="s">
        <v>19</v>
      </c>
      <c r="AE57" s="3" t="s">
        <v>19</v>
      </c>
      <c r="AF57" s="3" t="s">
        <v>18</v>
      </c>
      <c r="AG57" s="3" t="s">
        <v>18</v>
      </c>
      <c r="AH57" s="3" t="s">
        <v>20</v>
      </c>
      <c r="AI57" s="3" t="s">
        <v>29</v>
      </c>
      <c r="AJ57" s="3" t="s">
        <v>30</v>
      </c>
      <c r="AK57" s="3" t="s">
        <v>40</v>
      </c>
      <c r="AL57" s="3" t="s">
        <v>22</v>
      </c>
      <c r="AM57" s="3"/>
      <c r="AN57" s="3" t="s">
        <v>23</v>
      </c>
      <c r="AO57" s="3"/>
      <c r="AP57" s="3" t="s">
        <v>24</v>
      </c>
      <c r="AQ57" s="3" t="s">
        <v>33</v>
      </c>
      <c r="AR57" s="3"/>
      <c r="AS57" s="17" t="s">
        <v>106</v>
      </c>
    </row>
    <row r="58" spans="1:45" x14ac:dyDescent="0.3">
      <c r="A58" s="3">
        <v>115</v>
      </c>
      <c r="B58" s="3" t="s">
        <v>16</v>
      </c>
      <c r="C58" s="3"/>
      <c r="D58" s="3"/>
      <c r="E58" s="3">
        <v>1</v>
      </c>
      <c r="F58" s="3"/>
      <c r="G58" s="3"/>
      <c r="H58" s="3"/>
      <c r="I58" s="3"/>
      <c r="J58" s="2">
        <f t="shared" si="3"/>
        <v>1</v>
      </c>
      <c r="K58" s="3"/>
      <c r="L58" s="3"/>
      <c r="M58" s="3"/>
      <c r="N58" s="3"/>
      <c r="O58" s="3">
        <v>1</v>
      </c>
      <c r="P58" s="3">
        <f t="shared" si="1"/>
        <v>0</v>
      </c>
      <c r="Q58" s="3"/>
      <c r="R58" s="3"/>
      <c r="S58" s="3"/>
      <c r="T58" s="3"/>
      <c r="U58" s="3">
        <v>1</v>
      </c>
      <c r="V58" s="3">
        <f t="shared" si="2"/>
        <v>0</v>
      </c>
      <c r="W58" s="3"/>
      <c r="X58" s="3">
        <v>2</v>
      </c>
      <c r="Y58" s="3" t="s">
        <v>19</v>
      </c>
      <c r="Z58" s="3" t="s">
        <v>19</v>
      </c>
      <c r="AA58" s="3" t="s">
        <v>18</v>
      </c>
      <c r="AB58" s="3" t="s">
        <v>19</v>
      </c>
      <c r="AC58" s="3" t="s">
        <v>19</v>
      </c>
      <c r="AD58" s="3" t="s">
        <v>18</v>
      </c>
      <c r="AE58" s="3" t="s">
        <v>19</v>
      </c>
      <c r="AF58" s="3" t="s">
        <v>19</v>
      </c>
      <c r="AG58" s="3" t="s">
        <v>19</v>
      </c>
      <c r="AH58" s="3" t="s">
        <v>20</v>
      </c>
      <c r="AI58" s="3" t="s">
        <v>28</v>
      </c>
      <c r="AJ58" s="3" t="s">
        <v>30</v>
      </c>
      <c r="AK58" s="3" t="s">
        <v>30</v>
      </c>
      <c r="AL58" s="3" t="s">
        <v>31</v>
      </c>
      <c r="AM58" s="3"/>
      <c r="AN58" s="3" t="s">
        <v>23</v>
      </c>
      <c r="AO58" s="3"/>
      <c r="AP58" s="3" t="s">
        <v>24</v>
      </c>
      <c r="AQ58" s="3" t="s">
        <v>33</v>
      </c>
      <c r="AR58" s="3"/>
      <c r="AS58" s="17" t="s">
        <v>107</v>
      </c>
    </row>
    <row r="59" spans="1:45" x14ac:dyDescent="0.3">
      <c r="A59" s="3">
        <v>117</v>
      </c>
      <c r="B59" s="3" t="s">
        <v>16</v>
      </c>
      <c r="C59" s="3">
        <v>1</v>
      </c>
      <c r="D59" s="3"/>
      <c r="E59" s="3"/>
      <c r="F59" s="3"/>
      <c r="G59" s="3"/>
      <c r="H59" s="3"/>
      <c r="I59" s="3"/>
      <c r="J59" s="2">
        <f t="shared" si="3"/>
        <v>1</v>
      </c>
      <c r="K59" s="3"/>
      <c r="L59" s="3"/>
      <c r="M59" s="3"/>
      <c r="N59" s="3"/>
      <c r="O59" s="3">
        <v>1</v>
      </c>
      <c r="P59" s="3">
        <f t="shared" si="1"/>
        <v>0</v>
      </c>
      <c r="Q59" s="3"/>
      <c r="R59" s="3"/>
      <c r="S59" s="3"/>
      <c r="T59" s="3"/>
      <c r="U59" s="3">
        <v>1</v>
      </c>
      <c r="V59" s="3">
        <f t="shared" si="2"/>
        <v>0</v>
      </c>
      <c r="W59" s="3"/>
      <c r="X59" s="3">
        <v>2</v>
      </c>
      <c r="Y59" s="3" t="s">
        <v>19</v>
      </c>
      <c r="Z59" s="3" t="s">
        <v>19</v>
      </c>
      <c r="AA59" s="3" t="s">
        <v>19</v>
      </c>
      <c r="AB59" s="3" t="s">
        <v>19</v>
      </c>
      <c r="AC59" s="3" t="s">
        <v>19</v>
      </c>
      <c r="AD59" s="3" t="s">
        <v>19</v>
      </c>
      <c r="AE59" s="3" t="s">
        <v>19</v>
      </c>
      <c r="AF59" s="3" t="s">
        <v>19</v>
      </c>
      <c r="AG59" s="3" t="s">
        <v>19</v>
      </c>
      <c r="AH59" s="3" t="s">
        <v>28</v>
      </c>
      <c r="AI59" s="3" t="s">
        <v>20</v>
      </c>
      <c r="AJ59" s="3" t="s">
        <v>31</v>
      </c>
      <c r="AK59" s="3" t="s">
        <v>31</v>
      </c>
      <c r="AL59" s="3" t="s">
        <v>30</v>
      </c>
      <c r="AM59" s="3"/>
      <c r="AN59" s="3" t="s">
        <v>23</v>
      </c>
      <c r="AO59" s="3"/>
      <c r="AP59" s="3" t="s">
        <v>32</v>
      </c>
      <c r="AQ59" s="3" t="s">
        <v>33</v>
      </c>
      <c r="AR59" s="3"/>
      <c r="AS59" s="17" t="s">
        <v>108</v>
      </c>
    </row>
    <row r="60" spans="1:45" x14ac:dyDescent="0.3">
      <c r="A60" s="3">
        <v>119</v>
      </c>
      <c r="B60" s="3" t="s">
        <v>27</v>
      </c>
      <c r="C60" s="3"/>
      <c r="D60" s="3"/>
      <c r="E60" s="3"/>
      <c r="F60" s="3"/>
      <c r="G60" s="3"/>
      <c r="H60" s="3"/>
      <c r="I60" s="3">
        <v>1</v>
      </c>
      <c r="J60" s="2">
        <f t="shared" si="3"/>
        <v>0</v>
      </c>
      <c r="K60" s="3"/>
      <c r="L60" s="3">
        <v>1</v>
      </c>
      <c r="M60" s="3"/>
      <c r="N60" s="3"/>
      <c r="O60" s="3"/>
      <c r="P60" s="3">
        <f t="shared" si="1"/>
        <v>1</v>
      </c>
      <c r="Q60" s="3"/>
      <c r="R60" s="3"/>
      <c r="S60" s="3"/>
      <c r="T60" s="3"/>
      <c r="U60" s="3">
        <v>1</v>
      </c>
      <c r="V60" s="3">
        <f t="shared" si="2"/>
        <v>0</v>
      </c>
      <c r="W60" s="3"/>
      <c r="X60" s="3">
        <v>5</v>
      </c>
      <c r="Y60" s="3" t="s">
        <v>19</v>
      </c>
      <c r="Z60" s="3" t="s">
        <v>19</v>
      </c>
      <c r="AA60" s="3" t="s">
        <v>19</v>
      </c>
      <c r="AB60" s="3" t="s">
        <v>18</v>
      </c>
      <c r="AC60" s="3" t="s">
        <v>18</v>
      </c>
      <c r="AD60" s="3" t="s">
        <v>19</v>
      </c>
      <c r="AE60" s="3" t="s">
        <v>19</v>
      </c>
      <c r="AF60" s="3" t="s">
        <v>18</v>
      </c>
      <c r="AG60" s="3" t="s">
        <v>18</v>
      </c>
      <c r="AH60" s="3" t="s">
        <v>28</v>
      </c>
      <c r="AI60" s="3" t="s">
        <v>29</v>
      </c>
      <c r="AJ60" s="3" t="s">
        <v>30</v>
      </c>
      <c r="AK60" s="3" t="s">
        <v>31</v>
      </c>
      <c r="AL60" s="3" t="s">
        <v>31</v>
      </c>
      <c r="AM60" s="3"/>
      <c r="AN60" s="3" t="s">
        <v>23</v>
      </c>
      <c r="AO60" s="3"/>
      <c r="AP60" s="3" t="s">
        <v>24</v>
      </c>
      <c r="AQ60" s="3" t="s">
        <v>33</v>
      </c>
      <c r="AR60" s="3"/>
      <c r="AS60" s="17" t="s">
        <v>109</v>
      </c>
    </row>
    <row r="61" spans="1:45" x14ac:dyDescent="0.3">
      <c r="A61" s="1" t="s">
        <v>136</v>
      </c>
      <c r="C61">
        <f>SUM(C2:C60)</f>
        <v>19</v>
      </c>
      <c r="D61">
        <f t="shared" ref="D61:U61" si="4">SUM(D2:D60)</f>
        <v>7</v>
      </c>
      <c r="E61">
        <f t="shared" si="4"/>
        <v>25</v>
      </c>
      <c r="F61">
        <f t="shared" si="4"/>
        <v>1</v>
      </c>
      <c r="G61">
        <f t="shared" si="4"/>
        <v>4</v>
      </c>
      <c r="H61">
        <f t="shared" si="4"/>
        <v>5</v>
      </c>
      <c r="I61">
        <f t="shared" si="4"/>
        <v>21</v>
      </c>
      <c r="L61">
        <f t="shared" si="4"/>
        <v>32</v>
      </c>
      <c r="M61">
        <f t="shared" si="4"/>
        <v>4</v>
      </c>
      <c r="N61">
        <f t="shared" si="4"/>
        <v>1</v>
      </c>
      <c r="O61">
        <f t="shared" si="4"/>
        <v>23</v>
      </c>
      <c r="R61">
        <f t="shared" si="4"/>
        <v>1</v>
      </c>
      <c r="S61">
        <f t="shared" si="4"/>
        <v>2</v>
      </c>
      <c r="T61">
        <f t="shared" si="4"/>
        <v>1</v>
      </c>
      <c r="U61">
        <f t="shared" si="4"/>
        <v>55</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80EBCB-66C9-4A38-86BA-9F2C176C83A1}">
  <dimension ref="A1:A60"/>
  <sheetViews>
    <sheetView topLeftCell="A4" workbookViewId="0">
      <selection activeCell="A15" sqref="A15"/>
    </sheetView>
  </sheetViews>
  <sheetFormatPr defaultRowHeight="14.4" x14ac:dyDescent="0.3"/>
  <cols>
    <col min="1" max="1" width="155.21875" style="16" customWidth="1"/>
  </cols>
  <sheetData>
    <row r="1" spans="1:1" x14ac:dyDescent="0.3">
      <c r="A1" s="15" t="s">
        <v>8</v>
      </c>
    </row>
    <row r="2" spans="1:1" x14ac:dyDescent="0.3">
      <c r="A2" s="15"/>
    </row>
    <row r="3" spans="1:1" x14ac:dyDescent="0.3">
      <c r="A3" s="15"/>
    </row>
    <row r="4" spans="1:1" x14ac:dyDescent="0.3">
      <c r="A4" s="15"/>
    </row>
    <row r="5" spans="1:1" ht="28.8" x14ac:dyDescent="0.3">
      <c r="A5" s="15" t="s">
        <v>36</v>
      </c>
    </row>
    <row r="6" spans="1:1" x14ac:dyDescent="0.3">
      <c r="A6" s="15"/>
    </row>
    <row r="7" spans="1:1" x14ac:dyDescent="0.3">
      <c r="A7" s="15"/>
    </row>
    <row r="8" spans="1:1" x14ac:dyDescent="0.3">
      <c r="A8" s="15"/>
    </row>
    <row r="9" spans="1:1" x14ac:dyDescent="0.3">
      <c r="A9" s="15"/>
    </row>
    <row r="10" spans="1:1" ht="100.8" x14ac:dyDescent="0.3">
      <c r="A10" s="15" t="s">
        <v>46</v>
      </c>
    </row>
    <row r="11" spans="1:1" ht="72" x14ac:dyDescent="0.3">
      <c r="A11" s="15" t="s">
        <v>48</v>
      </c>
    </row>
    <row r="12" spans="1:1" x14ac:dyDescent="0.3">
      <c r="A12" s="15"/>
    </row>
    <row r="13" spans="1:1" x14ac:dyDescent="0.3">
      <c r="A13" s="15" t="s">
        <v>52</v>
      </c>
    </row>
    <row r="14" spans="1:1" x14ac:dyDescent="0.3">
      <c r="A14" s="15"/>
    </row>
    <row r="15" spans="1:1" ht="43.2" x14ac:dyDescent="0.3">
      <c r="A15" s="15" t="s">
        <v>57</v>
      </c>
    </row>
    <row r="16" spans="1:1" x14ac:dyDescent="0.3">
      <c r="A16" s="15"/>
    </row>
    <row r="17" spans="1:1" x14ac:dyDescent="0.3">
      <c r="A17" s="15"/>
    </row>
    <row r="18" spans="1:1" x14ac:dyDescent="0.3">
      <c r="A18" s="15"/>
    </row>
    <row r="19" spans="1:1" x14ac:dyDescent="0.3">
      <c r="A19" s="15" t="s">
        <v>62</v>
      </c>
    </row>
    <row r="20" spans="1:1" x14ac:dyDescent="0.3">
      <c r="A20" s="15"/>
    </row>
    <row r="21" spans="1:1" x14ac:dyDescent="0.3">
      <c r="A21" s="15"/>
    </row>
    <row r="22" spans="1:1" x14ac:dyDescent="0.3">
      <c r="A22" s="15" t="s">
        <v>67</v>
      </c>
    </row>
    <row r="23" spans="1:1" x14ac:dyDescent="0.3">
      <c r="A23" s="15"/>
    </row>
    <row r="24" spans="1:1" x14ac:dyDescent="0.3">
      <c r="A24" s="15"/>
    </row>
    <row r="25" spans="1:1" x14ac:dyDescent="0.3">
      <c r="A25" s="15"/>
    </row>
    <row r="26" spans="1:1" x14ac:dyDescent="0.3">
      <c r="A26" s="15" t="s">
        <v>72</v>
      </c>
    </row>
    <row r="27" spans="1:1" x14ac:dyDescent="0.3">
      <c r="A27" s="15"/>
    </row>
    <row r="28" spans="1:1" x14ac:dyDescent="0.3">
      <c r="A28" s="15"/>
    </row>
    <row r="29" spans="1:1" x14ac:dyDescent="0.3">
      <c r="A29" s="15"/>
    </row>
    <row r="30" spans="1:1" x14ac:dyDescent="0.3">
      <c r="A30" s="15"/>
    </row>
    <row r="31" spans="1:1" x14ac:dyDescent="0.3">
      <c r="A31" s="15"/>
    </row>
    <row r="32" spans="1:1" x14ac:dyDescent="0.3">
      <c r="A32" s="15"/>
    </row>
    <row r="33" spans="1:1" x14ac:dyDescent="0.3">
      <c r="A33" s="15"/>
    </row>
    <row r="34" spans="1:1" x14ac:dyDescent="0.3">
      <c r="A34" s="15" t="s">
        <v>80</v>
      </c>
    </row>
    <row r="35" spans="1:1" x14ac:dyDescent="0.3">
      <c r="A35" s="15"/>
    </row>
    <row r="36" spans="1:1" x14ac:dyDescent="0.3">
      <c r="A36" s="15"/>
    </row>
    <row r="37" spans="1:1" x14ac:dyDescent="0.3">
      <c r="A37" s="15"/>
    </row>
    <row r="38" spans="1:1" x14ac:dyDescent="0.3">
      <c r="A38" s="15" t="s">
        <v>84</v>
      </c>
    </row>
    <row r="39" spans="1:1" x14ac:dyDescent="0.3">
      <c r="A39" s="15"/>
    </row>
    <row r="40" spans="1:1" x14ac:dyDescent="0.3">
      <c r="A40" s="15"/>
    </row>
    <row r="41" spans="1:1" x14ac:dyDescent="0.3">
      <c r="A41" s="15"/>
    </row>
    <row r="42" spans="1:1" x14ac:dyDescent="0.3">
      <c r="A42" s="15"/>
    </row>
    <row r="43" spans="1:1" x14ac:dyDescent="0.3">
      <c r="A43" s="15" t="s">
        <v>89</v>
      </c>
    </row>
    <row r="44" spans="1:1" x14ac:dyDescent="0.3">
      <c r="A44" s="15"/>
    </row>
    <row r="45" spans="1:1" x14ac:dyDescent="0.3">
      <c r="A45" s="15"/>
    </row>
    <row r="46" spans="1:1" x14ac:dyDescent="0.3">
      <c r="A46" s="15" t="s">
        <v>92</v>
      </c>
    </row>
    <row r="47" spans="1:1" x14ac:dyDescent="0.3">
      <c r="A47" s="15"/>
    </row>
    <row r="48" spans="1:1" x14ac:dyDescent="0.3">
      <c r="A48" s="15"/>
    </row>
    <row r="49" spans="1:1" x14ac:dyDescent="0.3">
      <c r="A49" s="15"/>
    </row>
    <row r="50" spans="1:1" x14ac:dyDescent="0.3">
      <c r="A50" s="15"/>
    </row>
    <row r="51" spans="1:1" x14ac:dyDescent="0.3">
      <c r="A51" s="15" t="s">
        <v>74</v>
      </c>
    </row>
    <row r="52" spans="1:1" x14ac:dyDescent="0.3">
      <c r="A52" s="15"/>
    </row>
    <row r="53" spans="1:1" x14ac:dyDescent="0.3">
      <c r="A53" s="15"/>
    </row>
    <row r="54" spans="1:1" x14ac:dyDescent="0.3">
      <c r="A54" s="15"/>
    </row>
    <row r="55" spans="1:1" x14ac:dyDescent="0.3">
      <c r="A55" s="15" t="s">
        <v>103</v>
      </c>
    </row>
    <row r="56" spans="1:1" x14ac:dyDescent="0.3">
      <c r="A56" s="15"/>
    </row>
    <row r="57" spans="1:1" x14ac:dyDescent="0.3">
      <c r="A57" s="15"/>
    </row>
    <row r="58" spans="1:1" x14ac:dyDescent="0.3">
      <c r="A58" s="15"/>
    </row>
    <row r="59" spans="1:1" x14ac:dyDescent="0.3">
      <c r="A59" s="15"/>
    </row>
    <row r="60" spans="1:1" x14ac:dyDescent="0.3">
      <c r="A60"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6C669-4876-4926-A791-0EB6CA45C0D9}">
  <dimension ref="A1:D16"/>
  <sheetViews>
    <sheetView workbookViewId="0">
      <selection activeCell="E4" sqref="E4"/>
    </sheetView>
  </sheetViews>
  <sheetFormatPr defaultRowHeight="14.4" x14ac:dyDescent="0.3"/>
  <cols>
    <col min="1" max="1" width="20.44140625" style="16" bestFit="1" customWidth="1"/>
    <col min="2" max="2" width="8.88671875" customWidth="1"/>
    <col min="3" max="3" width="10.109375" bestFit="1" customWidth="1"/>
    <col min="4" max="4" width="50.5546875" customWidth="1"/>
  </cols>
  <sheetData>
    <row r="1" spans="1:4" x14ac:dyDescent="0.3">
      <c r="D1">
        <v>59</v>
      </c>
    </row>
    <row r="3" spans="1:4" x14ac:dyDescent="0.3">
      <c r="A3" s="23" t="s">
        <v>158</v>
      </c>
      <c r="B3" s="26" t="s">
        <v>136</v>
      </c>
      <c r="C3" s="26" t="s">
        <v>141</v>
      </c>
      <c r="D3" s="25"/>
    </row>
    <row r="4" spans="1:4" x14ac:dyDescent="0.3">
      <c r="A4" s="15" t="s">
        <v>23</v>
      </c>
      <c r="B4" s="3">
        <f>COUNTIF(RAW!AN:AN,Demographic!A4)</f>
        <v>47</v>
      </c>
      <c r="C4" s="8">
        <f>B4/$D1</f>
        <v>0.79661016949152541</v>
      </c>
      <c r="D4" s="3"/>
    </row>
    <row r="5" spans="1:4" x14ac:dyDescent="0.3">
      <c r="A5" s="15" t="s">
        <v>43</v>
      </c>
      <c r="B5" s="3">
        <f>COUNTIF(RAW!AN:AN,Demographic!A5)</f>
        <v>11</v>
      </c>
      <c r="C5" s="8">
        <f>B5/$D1</f>
        <v>0.1864406779661017</v>
      </c>
      <c r="D5" s="3"/>
    </row>
    <row r="6" spans="1:4" x14ac:dyDescent="0.3">
      <c r="A6" s="15" t="s">
        <v>50</v>
      </c>
      <c r="B6" s="3">
        <f>COUNTIF(RAW!AN:AN,Demographic!A6)</f>
        <v>1</v>
      </c>
      <c r="C6" s="8">
        <f>B6/$D$1</f>
        <v>1.6949152542372881E-2</v>
      </c>
      <c r="D6" s="3"/>
    </row>
    <row r="7" spans="1:4" x14ac:dyDescent="0.3">
      <c r="A7" s="27"/>
      <c r="B7" s="20"/>
      <c r="C7" s="20"/>
      <c r="D7" s="28"/>
    </row>
    <row r="8" spans="1:4" x14ac:dyDescent="0.3">
      <c r="A8" s="23" t="s">
        <v>159</v>
      </c>
      <c r="B8" s="24" t="s">
        <v>136</v>
      </c>
      <c r="C8" s="26" t="s">
        <v>141</v>
      </c>
      <c r="D8" s="29"/>
    </row>
    <row r="9" spans="1:4" x14ac:dyDescent="0.3">
      <c r="A9" s="15" t="s">
        <v>24</v>
      </c>
      <c r="B9" s="3">
        <f>COUNTIF(RAW!AP:AP,Demographic!A9)</f>
        <v>39</v>
      </c>
      <c r="C9" s="8">
        <f>B9/$D$1</f>
        <v>0.66101694915254239</v>
      </c>
      <c r="D9" s="3"/>
    </row>
    <row r="10" spans="1:4" x14ac:dyDescent="0.3">
      <c r="A10" s="15" t="s">
        <v>32</v>
      </c>
      <c r="B10" s="3">
        <f>COUNTIF(RAW!AP:AP,Demographic!A10)</f>
        <v>18</v>
      </c>
      <c r="C10" s="8">
        <f t="shared" ref="C10:C11" si="0">B10/$D$1</f>
        <v>0.30508474576271188</v>
      </c>
      <c r="D10" s="3"/>
    </row>
    <row r="11" spans="1:4" x14ac:dyDescent="0.3">
      <c r="A11" s="15" t="s">
        <v>64</v>
      </c>
      <c r="B11" s="3">
        <f>COUNTIF(RAW!AP:AP,Demographic!A11)</f>
        <v>2</v>
      </c>
      <c r="C11" s="8">
        <f t="shared" si="0"/>
        <v>3.3898305084745763E-2</v>
      </c>
      <c r="D11" s="3"/>
    </row>
    <row r="12" spans="1:4" x14ac:dyDescent="0.3">
      <c r="A12" s="27"/>
      <c r="B12" s="20"/>
      <c r="C12" s="20"/>
      <c r="D12" s="28"/>
    </row>
    <row r="13" spans="1:4" x14ac:dyDescent="0.3">
      <c r="A13" s="30" t="s">
        <v>160</v>
      </c>
      <c r="B13" s="31" t="s">
        <v>136</v>
      </c>
      <c r="C13" s="32" t="s">
        <v>141</v>
      </c>
      <c r="D13" s="33" t="s">
        <v>161</v>
      </c>
    </row>
    <row r="14" spans="1:4" ht="86.4" x14ac:dyDescent="0.3">
      <c r="A14" s="19" t="s">
        <v>25</v>
      </c>
      <c r="B14" s="18">
        <f>COUNTIF(RAW!AQ:AQ,Demographic!A14)</f>
        <v>6</v>
      </c>
      <c r="C14" s="21">
        <f>B14/$D$1</f>
        <v>0.10169491525423729</v>
      </c>
      <c r="D14" s="19" t="s">
        <v>163</v>
      </c>
    </row>
    <row r="15" spans="1:4" ht="302.39999999999998" x14ac:dyDescent="0.3">
      <c r="A15" s="19" t="s">
        <v>33</v>
      </c>
      <c r="B15" s="18">
        <f>COUNTIF(RAW!AQ:AQ,Demographic!A15)</f>
        <v>53</v>
      </c>
      <c r="C15" s="21">
        <f t="shared" ref="C15:C16" si="1">B15/$D$1</f>
        <v>0.89830508474576276</v>
      </c>
      <c r="D15" s="19" t="s">
        <v>162</v>
      </c>
    </row>
    <row r="16" spans="1:4" x14ac:dyDescent="0.3">
      <c r="C16" s="22">
        <f t="shared" si="1"/>
        <v>0</v>
      </c>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BACBA-8940-47E1-B3FA-DE3BF3921D13}">
  <dimension ref="A1:G22"/>
  <sheetViews>
    <sheetView topLeftCell="C1" workbookViewId="0">
      <selection activeCell="H53" sqref="H53"/>
    </sheetView>
  </sheetViews>
  <sheetFormatPr defaultRowHeight="14.4" x14ac:dyDescent="0.3"/>
  <cols>
    <col min="1" max="1" width="24.77734375" bestFit="1" customWidth="1"/>
    <col min="3" max="3" width="10.109375" bestFit="1" customWidth="1"/>
    <col min="5" max="5" width="29.33203125" bestFit="1" customWidth="1"/>
    <col min="7" max="7" width="10.109375" bestFit="1" customWidth="1"/>
  </cols>
  <sheetData>
    <row r="1" spans="1:6" x14ac:dyDescent="0.3">
      <c r="A1" s="4" t="s">
        <v>143</v>
      </c>
      <c r="B1" s="4" t="s">
        <v>136</v>
      </c>
      <c r="C1" s="9" t="s">
        <v>141</v>
      </c>
      <c r="E1" t="s">
        <v>142</v>
      </c>
      <c r="F1">
        <v>59</v>
      </c>
    </row>
    <row r="2" spans="1:6" x14ac:dyDescent="0.3">
      <c r="A2" s="3">
        <v>0</v>
      </c>
      <c r="B2" s="3">
        <f>COUNTIF(RAW!J2:J60,A2)</f>
        <v>21</v>
      </c>
      <c r="C2" s="8">
        <f>(B2/F1)</f>
        <v>0.3559322033898305</v>
      </c>
    </row>
    <row r="3" spans="1:6" x14ac:dyDescent="0.3">
      <c r="A3" s="3">
        <v>1</v>
      </c>
      <c r="B3" s="3">
        <f>COUNTIF(RAW!J2:J60,A3)</f>
        <v>22</v>
      </c>
      <c r="C3" s="8">
        <f>(B3/F1)</f>
        <v>0.3728813559322034</v>
      </c>
    </row>
    <row r="4" spans="1:6" x14ac:dyDescent="0.3">
      <c r="A4" s="3">
        <v>2</v>
      </c>
      <c r="B4" s="3">
        <f>COUNTIF(RAW!J2:J60,A4)</f>
        <v>9</v>
      </c>
      <c r="C4" s="8">
        <f>(B4/F1)</f>
        <v>0.15254237288135594</v>
      </c>
    </row>
    <row r="5" spans="1:6" x14ac:dyDescent="0.3">
      <c r="A5" s="3">
        <v>3</v>
      </c>
      <c r="B5" s="3">
        <f>COUNTIF(RAW!J2:J60,A5)</f>
        <v>7</v>
      </c>
      <c r="C5" s="8">
        <f>(B5/F1)</f>
        <v>0.11864406779661017</v>
      </c>
    </row>
    <row r="7" spans="1:6" x14ac:dyDescent="0.3">
      <c r="A7" s="4" t="s">
        <v>138</v>
      </c>
      <c r="B7" s="4" t="s">
        <v>136</v>
      </c>
      <c r="C7" s="4" t="s">
        <v>141</v>
      </c>
    </row>
    <row r="8" spans="1:6" x14ac:dyDescent="0.3">
      <c r="A8" s="7">
        <v>0</v>
      </c>
      <c r="B8" s="3">
        <f>COUNTIF(RAW!P2:P60,A8)</f>
        <v>23</v>
      </c>
      <c r="C8" s="8">
        <f>(B8/F1)</f>
        <v>0.38983050847457629</v>
      </c>
    </row>
    <row r="9" spans="1:6" x14ac:dyDescent="0.3">
      <c r="A9" s="7">
        <v>1</v>
      </c>
      <c r="B9" s="3">
        <f>COUNTIF(RAW!P2:P60,A9)</f>
        <v>35</v>
      </c>
      <c r="C9" s="8">
        <f>(B9/F1)</f>
        <v>0.59322033898305082</v>
      </c>
    </row>
    <row r="10" spans="1:6" x14ac:dyDescent="0.3">
      <c r="A10" s="7">
        <v>2</v>
      </c>
      <c r="B10" s="3">
        <f>COUNTIF(RAW!P2:P60,A10)</f>
        <v>1</v>
      </c>
      <c r="C10" s="8">
        <f>(B10/F1)</f>
        <v>1.6949152542372881E-2</v>
      </c>
    </row>
    <row r="12" spans="1:6" x14ac:dyDescent="0.3">
      <c r="A12" s="9" t="s">
        <v>140</v>
      </c>
      <c r="B12" s="4" t="s">
        <v>136</v>
      </c>
      <c r="C12" s="4" t="s">
        <v>141</v>
      </c>
    </row>
    <row r="13" spans="1:6" x14ac:dyDescent="0.3">
      <c r="A13" s="3">
        <v>0</v>
      </c>
      <c r="B13" s="3">
        <f>COUNTIF(RAW!V2:V60,A13)</f>
        <v>55</v>
      </c>
      <c r="C13" s="8">
        <f>B13/F1</f>
        <v>0.93220338983050843</v>
      </c>
    </row>
    <row r="14" spans="1:6" x14ac:dyDescent="0.3">
      <c r="A14" s="3">
        <v>1</v>
      </c>
      <c r="B14" s="3">
        <f>COUNTIF(RAW!V2:V60,A14)</f>
        <v>4</v>
      </c>
      <c r="C14" s="8">
        <f>B14/F1</f>
        <v>6.7796610169491525E-2</v>
      </c>
    </row>
    <row r="15" spans="1:6" x14ac:dyDescent="0.3">
      <c r="A15" s="3">
        <v>2</v>
      </c>
      <c r="B15" s="3">
        <f>COUNTIF(RAW!V2:V60,A15)</f>
        <v>0</v>
      </c>
      <c r="C15" s="8">
        <f>B15/F1</f>
        <v>0</v>
      </c>
    </row>
    <row r="17" spans="1:7" x14ac:dyDescent="0.3">
      <c r="A17" s="4" t="s">
        <v>133</v>
      </c>
      <c r="B17" s="4" t="s">
        <v>136</v>
      </c>
      <c r="C17" s="9" t="s">
        <v>141</v>
      </c>
    </row>
    <row r="18" spans="1:7" x14ac:dyDescent="0.3">
      <c r="A18" s="7">
        <v>1</v>
      </c>
      <c r="B18" s="3">
        <f>COUNTIF(RAW!X2:X60,A18)</f>
        <v>11</v>
      </c>
      <c r="C18" s="8">
        <f>B18/F1</f>
        <v>0.1864406779661017</v>
      </c>
      <c r="E18" s="4" t="s">
        <v>164</v>
      </c>
      <c r="F18" s="4" t="s">
        <v>136</v>
      </c>
      <c r="G18" s="9" t="s">
        <v>141</v>
      </c>
    </row>
    <row r="19" spans="1:7" x14ac:dyDescent="0.3">
      <c r="A19" s="7">
        <v>2</v>
      </c>
      <c r="B19" s="3">
        <f>COUNTIF(RAW!X2:X60,A19)</f>
        <v>23</v>
      </c>
      <c r="C19" s="8">
        <f>B19/F1</f>
        <v>0.38983050847457629</v>
      </c>
      <c r="E19" s="7" t="s">
        <v>16</v>
      </c>
      <c r="F19" s="3">
        <f>COUNTIF(RAW!B:B,'Descriptive results'!E19)</f>
        <v>34</v>
      </c>
      <c r="G19" s="8">
        <f>F19/$F$1</f>
        <v>0.57627118644067798</v>
      </c>
    </row>
    <row r="20" spans="1:7" x14ac:dyDescent="0.3">
      <c r="A20" s="7">
        <v>3</v>
      </c>
      <c r="B20" s="3">
        <f>COUNTIF(RAW!X2:X60,A20)</f>
        <v>9</v>
      </c>
      <c r="C20" s="8">
        <f>B20/F1</f>
        <v>0.15254237288135594</v>
      </c>
      <c r="E20" s="7" t="s">
        <v>27</v>
      </c>
      <c r="F20" s="3">
        <f>COUNTIF(RAW!B:B,'Descriptive results'!E20)</f>
        <v>25</v>
      </c>
      <c r="G20" s="8">
        <f>F20/$F$1</f>
        <v>0.42372881355932202</v>
      </c>
    </row>
    <row r="21" spans="1:7" x14ac:dyDescent="0.3">
      <c r="A21" s="7">
        <v>4</v>
      </c>
      <c r="B21" s="3">
        <f>COUNTIF(RAW!X2:X60,A21)</f>
        <v>11</v>
      </c>
      <c r="C21" s="8">
        <f>B21/F1</f>
        <v>0.1864406779661017</v>
      </c>
    </row>
    <row r="22" spans="1:7" x14ac:dyDescent="0.3">
      <c r="A22" s="7">
        <v>5</v>
      </c>
      <c r="B22" s="3">
        <f>COUNTIF(RAW!X2:X60,A22)</f>
        <v>5</v>
      </c>
      <c r="C22" s="8">
        <f>B22/F1</f>
        <v>8.4745762711864403E-2</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A56761-5C34-412A-BBDA-069F74C26FC3}">
  <dimension ref="A1:O60"/>
  <sheetViews>
    <sheetView topLeftCell="D1" workbookViewId="0">
      <selection activeCell="T11" sqref="T11"/>
    </sheetView>
  </sheetViews>
  <sheetFormatPr defaultRowHeight="14.4" x14ac:dyDescent="0.3"/>
  <cols>
    <col min="14" max="14" width="10.109375" style="14" bestFit="1" customWidth="1"/>
    <col min="15" max="15" width="8.88671875" style="14"/>
  </cols>
  <sheetData>
    <row r="1" spans="1:15" x14ac:dyDescent="0.3">
      <c r="A1" s="3" t="s">
        <v>149</v>
      </c>
      <c r="B1" s="3" t="s">
        <v>150</v>
      </c>
      <c r="C1" s="3" t="s">
        <v>151</v>
      </c>
      <c r="D1" s="3" t="s">
        <v>152</v>
      </c>
      <c r="E1" s="3" t="s">
        <v>153</v>
      </c>
      <c r="F1" s="3" t="s">
        <v>154</v>
      </c>
      <c r="G1" s="3" t="s">
        <v>155</v>
      </c>
      <c r="H1" s="3" t="s">
        <v>156</v>
      </c>
      <c r="I1" s="3" t="s">
        <v>157</v>
      </c>
      <c r="L1" t="s">
        <v>19</v>
      </c>
      <c r="M1" t="s">
        <v>18</v>
      </c>
      <c r="N1" s="14" t="s">
        <v>19</v>
      </c>
      <c r="O1" s="14" t="s">
        <v>18</v>
      </c>
    </row>
    <row r="2" spans="1:15" x14ac:dyDescent="0.3">
      <c r="A2" s="3">
        <v>2</v>
      </c>
      <c r="B2" s="3">
        <v>1</v>
      </c>
      <c r="C2" s="3">
        <v>2</v>
      </c>
      <c r="D2" s="3">
        <v>2</v>
      </c>
      <c r="E2" s="3">
        <v>1</v>
      </c>
      <c r="F2" s="3">
        <v>1</v>
      </c>
      <c r="G2" s="3">
        <v>1</v>
      </c>
      <c r="H2" s="3">
        <v>2</v>
      </c>
      <c r="I2" s="3">
        <v>1</v>
      </c>
      <c r="K2" t="s">
        <v>149</v>
      </c>
      <c r="L2">
        <f>COUNTIF($A:$A,1)</f>
        <v>39</v>
      </c>
      <c r="M2">
        <f>COUNTIF($A:$A,2)</f>
        <v>20</v>
      </c>
      <c r="N2" s="14">
        <f>L2/$L$11</f>
        <v>0.66101694915254239</v>
      </c>
      <c r="O2" s="14">
        <f>M2/$L$11</f>
        <v>0.33898305084745761</v>
      </c>
    </row>
    <row r="3" spans="1:15" x14ac:dyDescent="0.3">
      <c r="A3" s="3">
        <v>1</v>
      </c>
      <c r="B3" s="3">
        <v>1</v>
      </c>
      <c r="C3" s="3">
        <v>1</v>
      </c>
      <c r="D3" s="3">
        <v>2</v>
      </c>
      <c r="E3" s="3">
        <v>2</v>
      </c>
      <c r="F3" s="3">
        <v>1</v>
      </c>
      <c r="G3" s="3">
        <v>2</v>
      </c>
      <c r="H3" s="3">
        <v>2</v>
      </c>
      <c r="I3" s="3">
        <v>2</v>
      </c>
      <c r="K3" t="s">
        <v>150</v>
      </c>
      <c r="L3">
        <f>COUNTIF($B:$B,1)</f>
        <v>34</v>
      </c>
      <c r="M3">
        <f>COUNTIF($B:$B,2)</f>
        <v>25</v>
      </c>
      <c r="N3" s="14">
        <f t="shared" ref="N3:N10" si="0">L3/$L$11</f>
        <v>0.57627118644067798</v>
      </c>
      <c r="O3" s="14">
        <f t="shared" ref="O3:O10" si="1">M3/$L$11</f>
        <v>0.42372881355932202</v>
      </c>
    </row>
    <row r="4" spans="1:15" x14ac:dyDescent="0.3">
      <c r="A4" s="3">
        <v>1</v>
      </c>
      <c r="B4" s="3">
        <v>2</v>
      </c>
      <c r="C4" s="3">
        <v>1</v>
      </c>
      <c r="D4" s="3">
        <v>2</v>
      </c>
      <c r="E4" s="3">
        <v>2</v>
      </c>
      <c r="F4" s="3">
        <v>1</v>
      </c>
      <c r="G4" s="3">
        <v>1</v>
      </c>
      <c r="H4" s="3">
        <v>2</v>
      </c>
      <c r="I4" s="3">
        <v>2</v>
      </c>
      <c r="K4" t="s">
        <v>151</v>
      </c>
      <c r="L4">
        <f>COUNTIF($C:$C,1)</f>
        <v>49</v>
      </c>
      <c r="M4">
        <f>COUNTIF($C:$C,2)</f>
        <v>10</v>
      </c>
      <c r="N4" s="14">
        <f t="shared" si="0"/>
        <v>0.83050847457627119</v>
      </c>
      <c r="O4" s="14">
        <f t="shared" si="1"/>
        <v>0.16949152542372881</v>
      </c>
    </row>
    <row r="5" spans="1:15" x14ac:dyDescent="0.3">
      <c r="A5" s="3">
        <v>2</v>
      </c>
      <c r="B5" s="3">
        <v>1</v>
      </c>
      <c r="C5" s="3">
        <v>2</v>
      </c>
      <c r="D5" s="3">
        <v>2</v>
      </c>
      <c r="E5" s="3">
        <v>1</v>
      </c>
      <c r="F5" s="3">
        <v>2</v>
      </c>
      <c r="G5" s="3">
        <v>2</v>
      </c>
      <c r="H5" s="3">
        <v>1</v>
      </c>
      <c r="I5" s="3">
        <v>2</v>
      </c>
      <c r="K5" t="s">
        <v>152</v>
      </c>
      <c r="L5">
        <f>COUNTIF($D:$D,1)</f>
        <v>22</v>
      </c>
      <c r="M5">
        <f>COUNTIF($D:$D,2)</f>
        <v>37</v>
      </c>
      <c r="N5" s="14">
        <f t="shared" si="0"/>
        <v>0.3728813559322034</v>
      </c>
      <c r="O5" s="14">
        <f t="shared" si="1"/>
        <v>0.6271186440677966</v>
      </c>
    </row>
    <row r="6" spans="1:15" x14ac:dyDescent="0.3">
      <c r="A6" s="3">
        <v>1</v>
      </c>
      <c r="B6" s="3">
        <v>1</v>
      </c>
      <c r="C6" s="3">
        <v>1</v>
      </c>
      <c r="D6" s="3">
        <v>2</v>
      </c>
      <c r="E6" s="3">
        <v>2</v>
      </c>
      <c r="F6" s="3">
        <v>1</v>
      </c>
      <c r="G6" s="3">
        <v>1</v>
      </c>
      <c r="H6" s="3">
        <v>2</v>
      </c>
      <c r="I6" s="3">
        <v>2</v>
      </c>
      <c r="K6" t="s">
        <v>153</v>
      </c>
      <c r="L6">
        <f>COUNTIF($E:$E,1)</f>
        <v>13</v>
      </c>
      <c r="M6">
        <f>COUNTIF($E:$E,2)</f>
        <v>46</v>
      </c>
      <c r="N6" s="14">
        <f t="shared" si="0"/>
        <v>0.22033898305084745</v>
      </c>
      <c r="O6" s="14">
        <f t="shared" si="1"/>
        <v>0.77966101694915257</v>
      </c>
    </row>
    <row r="7" spans="1:15" x14ac:dyDescent="0.3">
      <c r="A7" s="3">
        <v>2</v>
      </c>
      <c r="B7" s="3">
        <v>1</v>
      </c>
      <c r="C7" s="3">
        <v>1</v>
      </c>
      <c r="D7" s="3">
        <v>2</v>
      </c>
      <c r="E7" s="3">
        <v>2</v>
      </c>
      <c r="F7" s="3">
        <v>1</v>
      </c>
      <c r="G7" s="3">
        <v>1</v>
      </c>
      <c r="H7" s="3">
        <v>2</v>
      </c>
      <c r="I7" s="3">
        <v>1</v>
      </c>
      <c r="K7" t="s">
        <v>154</v>
      </c>
      <c r="L7">
        <f>COUNTIF($F:$F,1)</f>
        <v>42</v>
      </c>
      <c r="M7">
        <f>COUNTIF($F:$F,2)</f>
        <v>17</v>
      </c>
      <c r="N7" s="14">
        <f t="shared" si="0"/>
        <v>0.71186440677966101</v>
      </c>
      <c r="O7" s="14">
        <f t="shared" si="1"/>
        <v>0.28813559322033899</v>
      </c>
    </row>
    <row r="8" spans="1:15" x14ac:dyDescent="0.3">
      <c r="A8" s="3">
        <v>1</v>
      </c>
      <c r="B8" s="3">
        <v>1</v>
      </c>
      <c r="C8" s="3">
        <v>1</v>
      </c>
      <c r="D8" s="3">
        <v>2</v>
      </c>
      <c r="E8" s="3">
        <v>2</v>
      </c>
      <c r="F8" s="3">
        <v>1</v>
      </c>
      <c r="G8" s="3">
        <v>2</v>
      </c>
      <c r="H8" s="3">
        <v>2</v>
      </c>
      <c r="I8" s="3">
        <v>2</v>
      </c>
      <c r="K8" t="s">
        <v>155</v>
      </c>
      <c r="L8">
        <f>COUNTIF($G:$G,1)</f>
        <v>37</v>
      </c>
      <c r="M8">
        <f>COUNTIF($G:$G,2)</f>
        <v>22</v>
      </c>
      <c r="N8" s="14">
        <f t="shared" si="0"/>
        <v>0.6271186440677966</v>
      </c>
      <c r="O8" s="14">
        <f t="shared" si="1"/>
        <v>0.3728813559322034</v>
      </c>
    </row>
    <row r="9" spans="1:15" x14ac:dyDescent="0.3">
      <c r="A9" s="3">
        <v>1</v>
      </c>
      <c r="B9" s="3">
        <v>1</v>
      </c>
      <c r="C9" s="3">
        <v>1</v>
      </c>
      <c r="D9" s="3">
        <v>1</v>
      </c>
      <c r="E9" s="3">
        <v>2</v>
      </c>
      <c r="F9" s="3">
        <v>1</v>
      </c>
      <c r="G9" s="3">
        <v>2</v>
      </c>
      <c r="H9" s="3">
        <v>2</v>
      </c>
      <c r="I9" s="3">
        <v>2</v>
      </c>
      <c r="K9" t="s">
        <v>156</v>
      </c>
      <c r="L9">
        <f>COUNTIF($H:$H,1)</f>
        <v>18</v>
      </c>
      <c r="M9">
        <f>COUNTIF($H:$H,2)</f>
        <v>41</v>
      </c>
      <c r="N9" s="14">
        <f t="shared" si="0"/>
        <v>0.30508474576271188</v>
      </c>
      <c r="O9" s="14">
        <f t="shared" si="1"/>
        <v>0.69491525423728817</v>
      </c>
    </row>
    <row r="10" spans="1:15" x14ac:dyDescent="0.3">
      <c r="A10" s="3">
        <v>2</v>
      </c>
      <c r="B10" s="3">
        <v>1</v>
      </c>
      <c r="C10" s="3">
        <v>1</v>
      </c>
      <c r="D10" s="3">
        <v>1</v>
      </c>
      <c r="E10" s="3">
        <v>2</v>
      </c>
      <c r="F10" s="3">
        <v>1</v>
      </c>
      <c r="G10" s="3">
        <v>1</v>
      </c>
      <c r="H10" s="3">
        <v>1</v>
      </c>
      <c r="I10" s="3">
        <v>2</v>
      </c>
      <c r="K10" t="s">
        <v>157</v>
      </c>
      <c r="L10">
        <f>COUNTIF($I:$I,1)</f>
        <v>18</v>
      </c>
      <c r="M10">
        <f>COUNTIF($I:$I,2)</f>
        <v>41</v>
      </c>
      <c r="N10" s="14">
        <f t="shared" si="0"/>
        <v>0.30508474576271188</v>
      </c>
      <c r="O10" s="14">
        <f t="shared" si="1"/>
        <v>0.69491525423728817</v>
      </c>
    </row>
    <row r="11" spans="1:15" x14ac:dyDescent="0.3">
      <c r="A11" s="3">
        <v>1</v>
      </c>
      <c r="B11" s="3">
        <v>2</v>
      </c>
      <c r="C11" s="3">
        <v>1</v>
      </c>
      <c r="D11" s="3">
        <v>2</v>
      </c>
      <c r="E11" s="3">
        <v>2</v>
      </c>
      <c r="F11" s="3">
        <v>2</v>
      </c>
      <c r="G11" s="3">
        <v>1</v>
      </c>
      <c r="H11" s="3">
        <v>2</v>
      </c>
      <c r="I11" s="3">
        <v>2</v>
      </c>
      <c r="L11">
        <f>SUM(L2:M2)</f>
        <v>59</v>
      </c>
    </row>
    <row r="12" spans="1:15" x14ac:dyDescent="0.3">
      <c r="A12" s="3">
        <v>2</v>
      </c>
      <c r="B12" s="3">
        <v>2</v>
      </c>
      <c r="C12" s="3">
        <v>1</v>
      </c>
      <c r="D12" s="3">
        <v>2</v>
      </c>
      <c r="E12" s="3">
        <v>2</v>
      </c>
      <c r="F12" s="3">
        <v>2</v>
      </c>
      <c r="G12" s="3">
        <v>2</v>
      </c>
      <c r="H12" s="3">
        <v>1</v>
      </c>
      <c r="I12" s="3">
        <v>1</v>
      </c>
    </row>
    <row r="13" spans="1:15" x14ac:dyDescent="0.3">
      <c r="A13" s="3">
        <v>1</v>
      </c>
      <c r="B13" s="3">
        <v>1</v>
      </c>
      <c r="C13" s="3">
        <v>1</v>
      </c>
      <c r="D13" s="3">
        <v>2</v>
      </c>
      <c r="E13" s="3">
        <v>2</v>
      </c>
      <c r="F13" s="3">
        <v>1</v>
      </c>
      <c r="G13" s="3">
        <v>2</v>
      </c>
      <c r="H13" s="3">
        <v>1</v>
      </c>
      <c r="I13" s="3">
        <v>2</v>
      </c>
    </row>
    <row r="14" spans="1:15" x14ac:dyDescent="0.3">
      <c r="A14" s="3">
        <v>1</v>
      </c>
      <c r="B14" s="3">
        <v>1</v>
      </c>
      <c r="C14" s="3">
        <v>1</v>
      </c>
      <c r="D14" s="3">
        <v>2</v>
      </c>
      <c r="E14" s="3">
        <v>2</v>
      </c>
      <c r="F14" s="3">
        <v>1</v>
      </c>
      <c r="G14" s="3">
        <v>1</v>
      </c>
      <c r="H14" s="3">
        <v>2</v>
      </c>
      <c r="I14" s="3">
        <v>2</v>
      </c>
    </row>
    <row r="15" spans="1:15" x14ac:dyDescent="0.3">
      <c r="A15" s="3">
        <v>1</v>
      </c>
      <c r="B15" s="3">
        <v>2</v>
      </c>
      <c r="C15" s="3">
        <v>1</v>
      </c>
      <c r="D15" s="3">
        <v>2</v>
      </c>
      <c r="E15" s="3">
        <v>2</v>
      </c>
      <c r="F15" s="3">
        <v>1</v>
      </c>
      <c r="G15" s="3">
        <v>2</v>
      </c>
      <c r="H15" s="3">
        <v>2</v>
      </c>
      <c r="I15" s="3">
        <v>2</v>
      </c>
    </row>
    <row r="16" spans="1:15" x14ac:dyDescent="0.3">
      <c r="A16" s="3">
        <v>1</v>
      </c>
      <c r="B16" s="3">
        <v>1</v>
      </c>
      <c r="C16" s="3">
        <v>1</v>
      </c>
      <c r="D16" s="3">
        <v>1</v>
      </c>
      <c r="E16" s="3">
        <v>2</v>
      </c>
      <c r="F16" s="3">
        <v>1</v>
      </c>
      <c r="G16" s="3">
        <v>2</v>
      </c>
      <c r="H16" s="3">
        <v>2</v>
      </c>
      <c r="I16" s="3">
        <v>2</v>
      </c>
    </row>
    <row r="17" spans="1:9" x14ac:dyDescent="0.3">
      <c r="A17" s="3">
        <v>2</v>
      </c>
      <c r="B17" s="3">
        <v>1</v>
      </c>
      <c r="C17" s="3">
        <v>1</v>
      </c>
      <c r="D17" s="3">
        <v>2</v>
      </c>
      <c r="E17" s="3">
        <v>2</v>
      </c>
      <c r="F17" s="3">
        <v>2</v>
      </c>
      <c r="G17" s="3">
        <v>1</v>
      </c>
      <c r="H17" s="3">
        <v>2</v>
      </c>
      <c r="I17" s="3">
        <v>2</v>
      </c>
    </row>
    <row r="18" spans="1:9" x14ac:dyDescent="0.3">
      <c r="A18" s="3">
        <v>1</v>
      </c>
      <c r="B18" s="3">
        <v>2</v>
      </c>
      <c r="C18" s="3">
        <v>2</v>
      </c>
      <c r="D18" s="3">
        <v>1</v>
      </c>
      <c r="E18" s="3">
        <v>1</v>
      </c>
      <c r="F18" s="3">
        <v>1</v>
      </c>
      <c r="G18" s="3">
        <v>2</v>
      </c>
      <c r="H18" s="3">
        <v>2</v>
      </c>
      <c r="I18" s="3">
        <v>2</v>
      </c>
    </row>
    <row r="19" spans="1:9" x14ac:dyDescent="0.3">
      <c r="A19" s="3">
        <v>2</v>
      </c>
      <c r="B19" s="3">
        <v>2</v>
      </c>
      <c r="C19" s="3">
        <v>1</v>
      </c>
      <c r="D19" s="3">
        <v>2</v>
      </c>
      <c r="E19" s="3">
        <v>1</v>
      </c>
      <c r="F19" s="3">
        <v>1</v>
      </c>
      <c r="G19" s="3">
        <v>1</v>
      </c>
      <c r="H19" s="3">
        <v>2</v>
      </c>
      <c r="I19" s="3">
        <v>1</v>
      </c>
    </row>
    <row r="20" spans="1:9" x14ac:dyDescent="0.3">
      <c r="A20" s="3">
        <v>1</v>
      </c>
      <c r="B20" s="3">
        <v>1</v>
      </c>
      <c r="C20" s="3">
        <v>1</v>
      </c>
      <c r="D20" s="3">
        <v>1</v>
      </c>
      <c r="E20" s="3">
        <v>1</v>
      </c>
      <c r="F20" s="3">
        <v>1</v>
      </c>
      <c r="G20" s="3">
        <v>1</v>
      </c>
      <c r="H20" s="3">
        <v>2</v>
      </c>
      <c r="I20" s="3">
        <v>2</v>
      </c>
    </row>
    <row r="21" spans="1:9" x14ac:dyDescent="0.3">
      <c r="A21" s="3">
        <v>2</v>
      </c>
      <c r="B21" s="3">
        <v>1</v>
      </c>
      <c r="C21" s="3">
        <v>1</v>
      </c>
      <c r="D21" s="3">
        <v>1</v>
      </c>
      <c r="E21" s="3">
        <v>2</v>
      </c>
      <c r="F21" s="3">
        <v>1</v>
      </c>
      <c r="G21" s="3">
        <v>2</v>
      </c>
      <c r="H21" s="3">
        <v>1</v>
      </c>
      <c r="I21" s="3">
        <v>1</v>
      </c>
    </row>
    <row r="22" spans="1:9" x14ac:dyDescent="0.3">
      <c r="A22" s="3">
        <v>2</v>
      </c>
      <c r="B22" s="3">
        <v>2</v>
      </c>
      <c r="C22" s="3">
        <v>1</v>
      </c>
      <c r="D22" s="3">
        <v>2</v>
      </c>
      <c r="E22" s="3">
        <v>2</v>
      </c>
      <c r="F22" s="3">
        <v>1</v>
      </c>
      <c r="G22" s="3">
        <v>1</v>
      </c>
      <c r="H22" s="3">
        <v>1</v>
      </c>
      <c r="I22" s="3">
        <v>2</v>
      </c>
    </row>
    <row r="23" spans="1:9" x14ac:dyDescent="0.3">
      <c r="A23" s="3">
        <v>1</v>
      </c>
      <c r="B23" s="3">
        <v>1</v>
      </c>
      <c r="C23" s="3">
        <v>1</v>
      </c>
      <c r="D23" s="3">
        <v>2</v>
      </c>
      <c r="E23" s="3">
        <v>2</v>
      </c>
      <c r="F23" s="3">
        <v>1</v>
      </c>
      <c r="G23" s="3">
        <v>1</v>
      </c>
      <c r="H23" s="3">
        <v>2</v>
      </c>
      <c r="I23" s="3">
        <v>2</v>
      </c>
    </row>
    <row r="24" spans="1:9" x14ac:dyDescent="0.3">
      <c r="A24" s="3">
        <v>1</v>
      </c>
      <c r="B24" s="3">
        <v>1</v>
      </c>
      <c r="C24" s="3">
        <v>1</v>
      </c>
      <c r="D24" s="3">
        <v>1</v>
      </c>
      <c r="E24" s="3">
        <v>2</v>
      </c>
      <c r="F24" s="3">
        <v>1</v>
      </c>
      <c r="G24" s="3">
        <v>1</v>
      </c>
      <c r="H24" s="3">
        <v>2</v>
      </c>
      <c r="I24" s="3">
        <v>2</v>
      </c>
    </row>
    <row r="25" spans="1:9" x14ac:dyDescent="0.3">
      <c r="A25" s="3">
        <v>1</v>
      </c>
      <c r="B25" s="3">
        <v>1</v>
      </c>
      <c r="C25" s="3">
        <v>1</v>
      </c>
      <c r="D25" s="3">
        <v>2</v>
      </c>
      <c r="E25" s="3">
        <v>2</v>
      </c>
      <c r="F25" s="3">
        <v>2</v>
      </c>
      <c r="G25" s="3">
        <v>1</v>
      </c>
      <c r="H25" s="3">
        <v>2</v>
      </c>
      <c r="I25" s="3">
        <v>1</v>
      </c>
    </row>
    <row r="26" spans="1:9" x14ac:dyDescent="0.3">
      <c r="A26" s="3">
        <v>2</v>
      </c>
      <c r="B26" s="3">
        <v>2</v>
      </c>
      <c r="C26" s="3">
        <v>2</v>
      </c>
      <c r="D26" s="3">
        <v>2</v>
      </c>
      <c r="E26" s="3">
        <v>2</v>
      </c>
      <c r="F26" s="3">
        <v>2</v>
      </c>
      <c r="G26" s="3">
        <v>2</v>
      </c>
      <c r="H26" s="3">
        <v>2</v>
      </c>
      <c r="I26" s="3">
        <v>2</v>
      </c>
    </row>
    <row r="27" spans="1:9" x14ac:dyDescent="0.3">
      <c r="A27" s="3">
        <v>2</v>
      </c>
      <c r="B27" s="3">
        <v>1</v>
      </c>
      <c r="C27" s="3">
        <v>1</v>
      </c>
      <c r="D27" s="3">
        <v>1</v>
      </c>
      <c r="E27" s="3">
        <v>1</v>
      </c>
      <c r="F27" s="3">
        <v>2</v>
      </c>
      <c r="G27" s="3">
        <v>2</v>
      </c>
      <c r="H27" s="3">
        <v>1</v>
      </c>
      <c r="I27" s="3">
        <v>2</v>
      </c>
    </row>
    <row r="28" spans="1:9" x14ac:dyDescent="0.3">
      <c r="A28" s="3">
        <v>2</v>
      </c>
      <c r="B28" s="3">
        <v>2</v>
      </c>
      <c r="C28" s="3">
        <v>1</v>
      </c>
      <c r="D28" s="3">
        <v>2</v>
      </c>
      <c r="E28" s="3">
        <v>2</v>
      </c>
      <c r="F28" s="3">
        <v>1</v>
      </c>
      <c r="G28" s="3">
        <v>2</v>
      </c>
      <c r="H28" s="3">
        <v>2</v>
      </c>
      <c r="I28" s="3">
        <v>1</v>
      </c>
    </row>
    <row r="29" spans="1:9" x14ac:dyDescent="0.3">
      <c r="A29" s="3">
        <v>1</v>
      </c>
      <c r="B29" s="3">
        <v>1</v>
      </c>
      <c r="C29" s="3">
        <v>2</v>
      </c>
      <c r="D29" s="3">
        <v>1</v>
      </c>
      <c r="E29" s="3">
        <v>2</v>
      </c>
      <c r="F29" s="3">
        <v>2</v>
      </c>
      <c r="G29" s="3">
        <v>2</v>
      </c>
      <c r="H29" s="3">
        <v>1</v>
      </c>
      <c r="I29" s="3">
        <v>1</v>
      </c>
    </row>
    <row r="30" spans="1:9" x14ac:dyDescent="0.3">
      <c r="A30" s="3">
        <v>1</v>
      </c>
      <c r="B30" s="3">
        <v>2</v>
      </c>
      <c r="C30" s="3">
        <v>1</v>
      </c>
      <c r="D30" s="3">
        <v>2</v>
      </c>
      <c r="E30" s="3">
        <v>2</v>
      </c>
      <c r="F30" s="3">
        <v>1</v>
      </c>
      <c r="G30" s="3">
        <v>2</v>
      </c>
      <c r="H30" s="3">
        <v>2</v>
      </c>
      <c r="I30" s="3">
        <v>2</v>
      </c>
    </row>
    <row r="31" spans="1:9" x14ac:dyDescent="0.3">
      <c r="A31" s="3">
        <v>1</v>
      </c>
      <c r="B31" s="3">
        <v>1</v>
      </c>
      <c r="C31" s="3">
        <v>1</v>
      </c>
      <c r="D31" s="3">
        <v>2</v>
      </c>
      <c r="E31" s="3">
        <v>2</v>
      </c>
      <c r="F31" s="3">
        <v>1</v>
      </c>
      <c r="G31" s="3">
        <v>1</v>
      </c>
      <c r="H31" s="3">
        <v>1</v>
      </c>
      <c r="I31" s="3">
        <v>1</v>
      </c>
    </row>
    <row r="32" spans="1:9" x14ac:dyDescent="0.3">
      <c r="A32" s="3">
        <v>1</v>
      </c>
      <c r="B32" s="3">
        <v>2</v>
      </c>
      <c r="C32" s="3">
        <v>1</v>
      </c>
      <c r="D32" s="3">
        <v>1</v>
      </c>
      <c r="E32" s="3">
        <v>2</v>
      </c>
      <c r="F32" s="3">
        <v>1</v>
      </c>
      <c r="G32" s="3">
        <v>2</v>
      </c>
      <c r="H32" s="3">
        <v>2</v>
      </c>
      <c r="I32" s="3">
        <v>2</v>
      </c>
    </row>
    <row r="33" spans="1:9" x14ac:dyDescent="0.3">
      <c r="A33" s="3">
        <v>1</v>
      </c>
      <c r="B33" s="3">
        <v>1</v>
      </c>
      <c r="C33" s="3">
        <v>1</v>
      </c>
      <c r="D33" s="3">
        <v>2</v>
      </c>
      <c r="E33" s="3">
        <v>2</v>
      </c>
      <c r="F33" s="3">
        <v>1</v>
      </c>
      <c r="G33" s="3">
        <v>1</v>
      </c>
      <c r="H33" s="3">
        <v>2</v>
      </c>
      <c r="I33" s="3">
        <v>2</v>
      </c>
    </row>
    <row r="34" spans="1:9" x14ac:dyDescent="0.3">
      <c r="A34" s="3">
        <v>1</v>
      </c>
      <c r="B34" s="3">
        <v>2</v>
      </c>
      <c r="C34" s="3">
        <v>1</v>
      </c>
      <c r="D34" s="3">
        <v>1</v>
      </c>
      <c r="E34" s="3">
        <v>2</v>
      </c>
      <c r="F34" s="3">
        <v>1</v>
      </c>
      <c r="G34" s="3">
        <v>1</v>
      </c>
      <c r="H34" s="3">
        <v>1</v>
      </c>
      <c r="I34" s="3">
        <v>2</v>
      </c>
    </row>
    <row r="35" spans="1:9" x14ac:dyDescent="0.3">
      <c r="A35" s="3">
        <v>1</v>
      </c>
      <c r="B35" s="3">
        <v>1</v>
      </c>
      <c r="C35" s="3">
        <v>2</v>
      </c>
      <c r="D35" s="3">
        <v>1</v>
      </c>
      <c r="E35" s="3">
        <v>2</v>
      </c>
      <c r="F35" s="3">
        <v>2</v>
      </c>
      <c r="G35" s="3">
        <v>1</v>
      </c>
      <c r="H35" s="3">
        <v>2</v>
      </c>
      <c r="I35" s="3">
        <v>1</v>
      </c>
    </row>
    <row r="36" spans="1:9" x14ac:dyDescent="0.3">
      <c r="A36" s="3">
        <v>1</v>
      </c>
      <c r="B36" s="3">
        <v>1</v>
      </c>
      <c r="C36" s="3">
        <v>1</v>
      </c>
      <c r="D36" s="3">
        <v>2</v>
      </c>
      <c r="E36" s="3">
        <v>2</v>
      </c>
      <c r="F36" s="3">
        <v>1</v>
      </c>
      <c r="G36" s="3">
        <v>1</v>
      </c>
      <c r="H36" s="3">
        <v>1</v>
      </c>
      <c r="I36" s="3">
        <v>1</v>
      </c>
    </row>
    <row r="37" spans="1:9" x14ac:dyDescent="0.3">
      <c r="A37" s="3">
        <v>1</v>
      </c>
      <c r="B37" s="3">
        <v>1</v>
      </c>
      <c r="C37" s="3">
        <v>1</v>
      </c>
      <c r="D37" s="3">
        <v>2</v>
      </c>
      <c r="E37" s="3">
        <v>2</v>
      </c>
      <c r="F37" s="3">
        <v>1</v>
      </c>
      <c r="G37" s="3">
        <v>1</v>
      </c>
      <c r="H37" s="3">
        <v>2</v>
      </c>
      <c r="I37" s="3">
        <v>1</v>
      </c>
    </row>
    <row r="38" spans="1:9" x14ac:dyDescent="0.3">
      <c r="A38" s="3">
        <v>2</v>
      </c>
      <c r="B38" s="3">
        <v>2</v>
      </c>
      <c r="C38" s="3">
        <v>1</v>
      </c>
      <c r="D38" s="3">
        <v>1</v>
      </c>
      <c r="E38" s="3">
        <v>2</v>
      </c>
      <c r="F38" s="3">
        <v>2</v>
      </c>
      <c r="G38" s="3">
        <v>2</v>
      </c>
      <c r="H38" s="3">
        <v>1</v>
      </c>
      <c r="I38" s="3">
        <v>2</v>
      </c>
    </row>
    <row r="39" spans="1:9" x14ac:dyDescent="0.3">
      <c r="A39" s="3">
        <v>1</v>
      </c>
      <c r="B39" s="3">
        <v>1</v>
      </c>
      <c r="C39" s="3">
        <v>1</v>
      </c>
      <c r="D39" s="3">
        <v>1</v>
      </c>
      <c r="E39" s="3">
        <v>2</v>
      </c>
      <c r="F39" s="3">
        <v>1</v>
      </c>
      <c r="G39" s="3">
        <v>1</v>
      </c>
      <c r="H39" s="3">
        <v>2</v>
      </c>
      <c r="I39" s="3">
        <v>2</v>
      </c>
    </row>
    <row r="40" spans="1:9" x14ac:dyDescent="0.3">
      <c r="A40" s="3">
        <v>1</v>
      </c>
      <c r="B40" s="3">
        <v>1</v>
      </c>
      <c r="C40" s="3">
        <v>2</v>
      </c>
      <c r="D40" s="3">
        <v>2</v>
      </c>
      <c r="E40" s="3">
        <v>2</v>
      </c>
      <c r="F40" s="3">
        <v>2</v>
      </c>
      <c r="G40" s="3">
        <v>1</v>
      </c>
      <c r="H40" s="3">
        <v>2</v>
      </c>
      <c r="I40" s="3">
        <v>1</v>
      </c>
    </row>
    <row r="41" spans="1:9" x14ac:dyDescent="0.3">
      <c r="A41" s="3">
        <v>1</v>
      </c>
      <c r="B41" s="3">
        <v>2</v>
      </c>
      <c r="C41" s="3">
        <v>1</v>
      </c>
      <c r="D41" s="3">
        <v>1</v>
      </c>
      <c r="E41" s="3">
        <v>1</v>
      </c>
      <c r="F41" s="3">
        <v>1</v>
      </c>
      <c r="G41" s="3">
        <v>2</v>
      </c>
      <c r="H41" s="3">
        <v>2</v>
      </c>
      <c r="I41" s="3">
        <v>2</v>
      </c>
    </row>
    <row r="42" spans="1:9" x14ac:dyDescent="0.3">
      <c r="A42" s="3">
        <v>2</v>
      </c>
      <c r="B42" s="3">
        <v>2</v>
      </c>
      <c r="C42" s="3">
        <v>1</v>
      </c>
      <c r="D42" s="3">
        <v>1</v>
      </c>
      <c r="E42" s="3">
        <v>1</v>
      </c>
      <c r="F42" s="3">
        <v>1</v>
      </c>
      <c r="G42" s="3">
        <v>2</v>
      </c>
      <c r="H42" s="3">
        <v>1</v>
      </c>
      <c r="I42" s="3">
        <v>1</v>
      </c>
    </row>
    <row r="43" spans="1:9" x14ac:dyDescent="0.3">
      <c r="A43" s="3">
        <v>2</v>
      </c>
      <c r="B43" s="3">
        <v>2</v>
      </c>
      <c r="C43" s="3">
        <v>1</v>
      </c>
      <c r="D43" s="3">
        <v>1</v>
      </c>
      <c r="E43" s="3">
        <v>1</v>
      </c>
      <c r="F43" s="3">
        <v>2</v>
      </c>
      <c r="G43" s="3">
        <v>1</v>
      </c>
      <c r="H43" s="3">
        <v>1</v>
      </c>
      <c r="I43" s="3">
        <v>2</v>
      </c>
    </row>
    <row r="44" spans="1:9" x14ac:dyDescent="0.3">
      <c r="A44" s="3">
        <v>1</v>
      </c>
      <c r="B44" s="3">
        <v>2</v>
      </c>
      <c r="C44" s="3">
        <v>1</v>
      </c>
      <c r="D44" s="3">
        <v>1</v>
      </c>
      <c r="E44" s="3">
        <v>2</v>
      </c>
      <c r="F44" s="3">
        <v>1</v>
      </c>
      <c r="G44" s="3">
        <v>2</v>
      </c>
      <c r="H44" s="3">
        <v>2</v>
      </c>
      <c r="I44" s="3">
        <v>2</v>
      </c>
    </row>
    <row r="45" spans="1:9" x14ac:dyDescent="0.3">
      <c r="A45" s="3">
        <v>1</v>
      </c>
      <c r="B45" s="3">
        <v>2</v>
      </c>
      <c r="C45" s="3">
        <v>1</v>
      </c>
      <c r="D45" s="3">
        <v>2</v>
      </c>
      <c r="E45" s="3">
        <v>2</v>
      </c>
      <c r="F45" s="3">
        <v>1</v>
      </c>
      <c r="G45" s="3">
        <v>1</v>
      </c>
      <c r="H45" s="3">
        <v>2</v>
      </c>
      <c r="I45" s="3">
        <v>2</v>
      </c>
    </row>
    <row r="46" spans="1:9" x14ac:dyDescent="0.3">
      <c r="A46" s="3">
        <v>2</v>
      </c>
      <c r="B46" s="3">
        <v>2</v>
      </c>
      <c r="C46" s="3">
        <v>1</v>
      </c>
      <c r="D46" s="3">
        <v>2</v>
      </c>
      <c r="E46" s="3">
        <v>2</v>
      </c>
      <c r="F46" s="3">
        <v>1</v>
      </c>
      <c r="G46" s="3">
        <v>1</v>
      </c>
      <c r="H46" s="3">
        <v>1</v>
      </c>
      <c r="I46" s="3">
        <v>1</v>
      </c>
    </row>
    <row r="47" spans="1:9" x14ac:dyDescent="0.3">
      <c r="A47" s="3">
        <v>2</v>
      </c>
      <c r="B47" s="3">
        <v>2</v>
      </c>
      <c r="C47" s="3">
        <v>1</v>
      </c>
      <c r="D47" s="3">
        <v>2</v>
      </c>
      <c r="E47" s="3">
        <v>2</v>
      </c>
      <c r="F47" s="3">
        <v>2</v>
      </c>
      <c r="G47" s="3">
        <v>2</v>
      </c>
      <c r="H47" s="3">
        <v>2</v>
      </c>
      <c r="I47" s="3">
        <v>2</v>
      </c>
    </row>
    <row r="48" spans="1:9" x14ac:dyDescent="0.3">
      <c r="A48" s="3">
        <v>2</v>
      </c>
      <c r="B48" s="3">
        <v>2</v>
      </c>
      <c r="C48" s="3">
        <v>1</v>
      </c>
      <c r="D48" s="3">
        <v>2</v>
      </c>
      <c r="E48" s="3">
        <v>2</v>
      </c>
      <c r="F48" s="3">
        <v>1</v>
      </c>
      <c r="G48" s="3">
        <v>1</v>
      </c>
      <c r="H48" s="3">
        <v>2</v>
      </c>
      <c r="I48" s="3">
        <v>2</v>
      </c>
    </row>
    <row r="49" spans="1:9" x14ac:dyDescent="0.3">
      <c r="A49" s="3">
        <v>1</v>
      </c>
      <c r="B49" s="3">
        <v>1</v>
      </c>
      <c r="C49" s="3">
        <v>2</v>
      </c>
      <c r="D49" s="3">
        <v>2</v>
      </c>
      <c r="E49" s="3">
        <v>1</v>
      </c>
      <c r="F49" s="3">
        <v>2</v>
      </c>
      <c r="G49" s="3">
        <v>1</v>
      </c>
      <c r="H49" s="3">
        <v>2</v>
      </c>
      <c r="I49" s="3">
        <v>2</v>
      </c>
    </row>
    <row r="50" spans="1:9" x14ac:dyDescent="0.3">
      <c r="A50" s="3">
        <v>2</v>
      </c>
      <c r="B50" s="3">
        <v>2</v>
      </c>
      <c r="C50" s="3">
        <v>1</v>
      </c>
      <c r="D50" s="3">
        <v>1</v>
      </c>
      <c r="E50" s="3">
        <v>2</v>
      </c>
      <c r="F50" s="3">
        <v>2</v>
      </c>
      <c r="G50" s="3">
        <v>2</v>
      </c>
      <c r="H50" s="3">
        <v>2</v>
      </c>
      <c r="I50" s="3">
        <v>2</v>
      </c>
    </row>
    <row r="51" spans="1:9" x14ac:dyDescent="0.3">
      <c r="A51" s="3">
        <v>1</v>
      </c>
      <c r="B51" s="3">
        <v>1</v>
      </c>
      <c r="C51" s="3">
        <v>1</v>
      </c>
      <c r="D51" s="3">
        <v>2</v>
      </c>
      <c r="E51" s="3">
        <v>2</v>
      </c>
      <c r="F51" s="3">
        <v>1</v>
      </c>
      <c r="G51" s="3">
        <v>1</v>
      </c>
      <c r="H51" s="3">
        <v>2</v>
      </c>
      <c r="I51" s="3">
        <v>2</v>
      </c>
    </row>
    <row r="52" spans="1:9" x14ac:dyDescent="0.3">
      <c r="A52" s="3">
        <v>1</v>
      </c>
      <c r="B52" s="3">
        <v>1</v>
      </c>
      <c r="C52" s="3">
        <v>1</v>
      </c>
      <c r="D52" s="3">
        <v>1</v>
      </c>
      <c r="E52" s="3">
        <v>2</v>
      </c>
      <c r="F52" s="3">
        <v>1</v>
      </c>
      <c r="G52" s="3">
        <v>1</v>
      </c>
      <c r="H52" s="3">
        <v>2</v>
      </c>
      <c r="I52" s="3">
        <v>2</v>
      </c>
    </row>
    <row r="53" spans="1:9" x14ac:dyDescent="0.3">
      <c r="A53" s="3">
        <v>2</v>
      </c>
      <c r="B53" s="3">
        <v>2</v>
      </c>
      <c r="C53" s="3">
        <v>1</v>
      </c>
      <c r="D53" s="3">
        <v>2</v>
      </c>
      <c r="E53" s="3">
        <v>2</v>
      </c>
      <c r="F53" s="3">
        <v>1</v>
      </c>
      <c r="G53" s="3">
        <v>1</v>
      </c>
      <c r="H53" s="3">
        <v>1</v>
      </c>
      <c r="I53" s="3">
        <v>2</v>
      </c>
    </row>
    <row r="54" spans="1:9" x14ac:dyDescent="0.3">
      <c r="A54" s="3">
        <v>1</v>
      </c>
      <c r="B54" s="3">
        <v>1</v>
      </c>
      <c r="C54" s="3">
        <v>1</v>
      </c>
      <c r="D54" s="3">
        <v>2</v>
      </c>
      <c r="E54" s="3">
        <v>2</v>
      </c>
      <c r="F54" s="3">
        <v>1</v>
      </c>
      <c r="G54" s="3">
        <v>1</v>
      </c>
      <c r="H54" s="3">
        <v>2</v>
      </c>
      <c r="I54" s="3">
        <v>2</v>
      </c>
    </row>
    <row r="55" spans="1:9" x14ac:dyDescent="0.3">
      <c r="A55" s="3">
        <v>1</v>
      </c>
      <c r="B55" s="3">
        <v>2</v>
      </c>
      <c r="C55" s="3">
        <v>1</v>
      </c>
      <c r="D55" s="3">
        <v>2</v>
      </c>
      <c r="E55" s="3">
        <v>2</v>
      </c>
      <c r="F55" s="3">
        <v>1</v>
      </c>
      <c r="G55" s="3">
        <v>1</v>
      </c>
      <c r="H55" s="3">
        <v>2</v>
      </c>
      <c r="I55" s="3">
        <v>2</v>
      </c>
    </row>
    <row r="56" spans="1:9" x14ac:dyDescent="0.3">
      <c r="A56" s="3">
        <v>1</v>
      </c>
      <c r="B56" s="3">
        <v>2</v>
      </c>
      <c r="C56" s="3">
        <v>1</v>
      </c>
      <c r="D56" s="3">
        <v>2</v>
      </c>
      <c r="E56" s="3">
        <v>1</v>
      </c>
      <c r="F56" s="3">
        <v>2</v>
      </c>
      <c r="G56" s="3">
        <v>1</v>
      </c>
      <c r="H56" s="3">
        <v>2</v>
      </c>
      <c r="I56" s="3">
        <v>1</v>
      </c>
    </row>
    <row r="57" spans="1:9" x14ac:dyDescent="0.3">
      <c r="A57" s="3">
        <v>1</v>
      </c>
      <c r="B57" s="3">
        <v>1</v>
      </c>
      <c r="C57" s="3">
        <v>2</v>
      </c>
      <c r="D57" s="3">
        <v>2</v>
      </c>
      <c r="E57" s="3">
        <v>2</v>
      </c>
      <c r="F57" s="3">
        <v>1</v>
      </c>
      <c r="G57" s="3">
        <v>1</v>
      </c>
      <c r="H57" s="3">
        <v>2</v>
      </c>
      <c r="I57" s="3">
        <v>2</v>
      </c>
    </row>
    <row r="58" spans="1:9" x14ac:dyDescent="0.3">
      <c r="A58" s="3">
        <v>1</v>
      </c>
      <c r="B58" s="3">
        <v>1</v>
      </c>
      <c r="C58" s="3">
        <v>2</v>
      </c>
      <c r="D58" s="3">
        <v>1</v>
      </c>
      <c r="E58" s="3">
        <v>1</v>
      </c>
      <c r="F58" s="3">
        <v>2</v>
      </c>
      <c r="G58" s="3">
        <v>1</v>
      </c>
      <c r="H58" s="3">
        <v>1</v>
      </c>
      <c r="I58" s="3">
        <v>1</v>
      </c>
    </row>
    <row r="59" spans="1:9" x14ac:dyDescent="0.3">
      <c r="A59" s="3">
        <v>1</v>
      </c>
      <c r="B59" s="3">
        <v>1</v>
      </c>
      <c r="C59" s="3">
        <v>1</v>
      </c>
      <c r="D59" s="3">
        <v>1</v>
      </c>
      <c r="E59" s="3">
        <v>1</v>
      </c>
      <c r="F59" s="3">
        <v>1</v>
      </c>
      <c r="G59" s="3">
        <v>1</v>
      </c>
      <c r="H59" s="3">
        <v>1</v>
      </c>
      <c r="I59" s="3">
        <v>1</v>
      </c>
    </row>
    <row r="60" spans="1:9" x14ac:dyDescent="0.3">
      <c r="A60" s="3">
        <v>1</v>
      </c>
      <c r="B60" s="3">
        <v>1</v>
      </c>
      <c r="C60" s="3">
        <v>1</v>
      </c>
      <c r="D60" s="3">
        <v>2</v>
      </c>
      <c r="E60" s="3">
        <v>2</v>
      </c>
      <c r="F60" s="3">
        <v>1</v>
      </c>
      <c r="G60" s="3">
        <v>1</v>
      </c>
      <c r="H60" s="3">
        <v>2</v>
      </c>
      <c r="I60" s="3">
        <v>2</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B1C73-AAD5-44A7-A939-2B7A35003A0B}">
  <dimension ref="A1:G11"/>
  <sheetViews>
    <sheetView workbookViewId="0">
      <selection activeCell="A7" sqref="A7"/>
    </sheetView>
  </sheetViews>
  <sheetFormatPr defaultRowHeight="14.4" x14ac:dyDescent="0.3"/>
  <cols>
    <col min="1" max="1" width="40.6640625" bestFit="1" customWidth="1"/>
    <col min="3" max="3" width="10.109375" bestFit="1" customWidth="1"/>
    <col min="5" max="5" width="40.6640625" bestFit="1" customWidth="1"/>
    <col min="6" max="7" width="21.77734375" bestFit="1" customWidth="1"/>
  </cols>
  <sheetData>
    <row r="1" spans="1:7" x14ac:dyDescent="0.3">
      <c r="A1" s="4" t="s">
        <v>144</v>
      </c>
      <c r="B1" s="9" t="s">
        <v>136</v>
      </c>
      <c r="C1" s="10" t="s">
        <v>141</v>
      </c>
      <c r="D1" s="13"/>
      <c r="E1" t="s">
        <v>142</v>
      </c>
      <c r="F1">
        <f>SUM(B2:B5)</f>
        <v>59</v>
      </c>
    </row>
    <row r="2" spans="1:7" x14ac:dyDescent="0.3">
      <c r="A2" s="3" t="s">
        <v>20</v>
      </c>
      <c r="B2" s="3">
        <f>COUNTIF(RAW!AH2:AH60,A2)</f>
        <v>21</v>
      </c>
      <c r="C2" s="11">
        <f>B2/F1</f>
        <v>0.3559322033898305</v>
      </c>
      <c r="D2" s="12"/>
    </row>
    <row r="3" spans="1:7" x14ac:dyDescent="0.3">
      <c r="A3" s="3" t="s">
        <v>29</v>
      </c>
      <c r="B3" s="3">
        <f>COUNTIF(RAW!AH2:AH60,A3)</f>
        <v>1</v>
      </c>
      <c r="C3" s="11">
        <f>B3/F1</f>
        <v>1.6949152542372881E-2</v>
      </c>
      <c r="D3" s="12"/>
    </row>
    <row r="4" spans="1:7" x14ac:dyDescent="0.3">
      <c r="A4" s="3" t="s">
        <v>21</v>
      </c>
      <c r="B4" s="3">
        <f>COUNTIF(RAW!AH2:AH60,A4)</f>
        <v>4</v>
      </c>
      <c r="C4" s="11">
        <f>B4/F1</f>
        <v>6.7796610169491525E-2</v>
      </c>
      <c r="D4" s="12"/>
    </row>
    <row r="5" spans="1:7" x14ac:dyDescent="0.3">
      <c r="A5" s="3" t="s">
        <v>28</v>
      </c>
      <c r="B5" s="3">
        <f>COUNTIF(RAW!AH2:AH60,A5)</f>
        <v>33</v>
      </c>
      <c r="C5" s="11">
        <f>B5/F1</f>
        <v>0.55932203389830504</v>
      </c>
      <c r="D5" s="12"/>
    </row>
    <row r="7" spans="1:7" x14ac:dyDescent="0.3">
      <c r="A7" s="4" t="s">
        <v>135</v>
      </c>
      <c r="B7" s="4" t="s">
        <v>136</v>
      </c>
      <c r="C7" s="4" t="s">
        <v>141</v>
      </c>
      <c r="E7" s="4" t="s">
        <v>145</v>
      </c>
      <c r="F7" s="4" t="s">
        <v>144</v>
      </c>
      <c r="G7" s="4" t="s">
        <v>135</v>
      </c>
    </row>
    <row r="8" spans="1:7" x14ac:dyDescent="0.3">
      <c r="A8" s="3" t="s">
        <v>20</v>
      </c>
      <c r="B8" s="3">
        <f>COUNTIF(RAW!AI2:AI60,A8)</f>
        <v>8</v>
      </c>
      <c r="C8" s="8">
        <f>B8/F1</f>
        <v>0.13559322033898305</v>
      </c>
      <c r="E8" s="3" t="s">
        <v>20</v>
      </c>
      <c r="F8" s="8">
        <v>0.3559322033898305</v>
      </c>
      <c r="G8" s="8">
        <v>0.13559322033898305</v>
      </c>
    </row>
    <row r="9" spans="1:7" x14ac:dyDescent="0.3">
      <c r="A9" s="3" t="s">
        <v>29</v>
      </c>
      <c r="B9" s="3">
        <f>COUNTIF(RAW!AI2:AI60,A9)</f>
        <v>30</v>
      </c>
      <c r="C9" s="8">
        <f>B9/F1</f>
        <v>0.50847457627118642</v>
      </c>
      <c r="E9" s="3" t="s">
        <v>29</v>
      </c>
      <c r="F9" s="8">
        <v>1.6949152542372881E-2</v>
      </c>
      <c r="G9" s="8">
        <v>0.50847457627118642</v>
      </c>
    </row>
    <row r="10" spans="1:7" x14ac:dyDescent="0.3">
      <c r="A10" s="3" t="s">
        <v>21</v>
      </c>
      <c r="B10" s="3">
        <f>COUNTIF(RAW!AI2:AI60,A10)</f>
        <v>13</v>
      </c>
      <c r="C10" s="8">
        <f>B10/F1</f>
        <v>0.22033898305084745</v>
      </c>
      <c r="E10" s="3" t="s">
        <v>21</v>
      </c>
      <c r="F10" s="8">
        <v>6.7796610169491525E-2</v>
      </c>
      <c r="G10" s="8">
        <v>0.22033898305084745</v>
      </c>
    </row>
    <row r="11" spans="1:7" x14ac:dyDescent="0.3">
      <c r="A11" s="3" t="s">
        <v>28</v>
      </c>
      <c r="B11" s="3">
        <f>COUNTIF(RAW!AI2:AI60,A11)</f>
        <v>8</v>
      </c>
      <c r="C11" s="8">
        <f>B11/F1</f>
        <v>0.13559322033898305</v>
      </c>
      <c r="E11" s="3" t="s">
        <v>28</v>
      </c>
      <c r="F11" s="8">
        <v>0.55932203389830504</v>
      </c>
      <c r="G11" s="8">
        <v>0.13559322033898305</v>
      </c>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1340E-8622-4F0A-8CB8-D9D7A93818D1}">
  <dimension ref="A1:H21"/>
  <sheetViews>
    <sheetView tabSelected="1" workbookViewId="0">
      <selection activeCell="H7" sqref="H7"/>
    </sheetView>
  </sheetViews>
  <sheetFormatPr defaultRowHeight="14.4" x14ac:dyDescent="0.3"/>
  <cols>
    <col min="1" max="1" width="36" bestFit="1" customWidth="1"/>
    <col min="3" max="3" width="10.109375" bestFit="1" customWidth="1"/>
    <col min="5" max="5" width="2.77734375" style="35" customWidth="1"/>
    <col min="7" max="7" width="4.44140625" bestFit="1" customWidth="1"/>
    <col min="8" max="8" width="10.5546875" bestFit="1" customWidth="1"/>
  </cols>
  <sheetData>
    <row r="1" spans="1:8" x14ac:dyDescent="0.3">
      <c r="A1" s="4" t="s">
        <v>146</v>
      </c>
      <c r="B1" s="4" t="s">
        <v>136</v>
      </c>
      <c r="C1" s="4" t="s">
        <v>141</v>
      </c>
      <c r="E1" s="34" t="s">
        <v>142</v>
      </c>
      <c r="F1">
        <f>SUM(B2:B6)</f>
        <v>59</v>
      </c>
    </row>
    <row r="2" spans="1:8" x14ac:dyDescent="0.3">
      <c r="A2" s="2" t="s">
        <v>22</v>
      </c>
      <c r="B2" s="3">
        <f>COUNTIF(RAW!AJ2:AJ60,A2)</f>
        <v>4</v>
      </c>
      <c r="C2" s="8">
        <f>B2/F1</f>
        <v>6.7796610169491525E-2</v>
      </c>
      <c r="D2">
        <v>6.7796610169491525E-2</v>
      </c>
      <c r="E2" s="35">
        <v>1</v>
      </c>
      <c r="F2">
        <f>B2*E2</f>
        <v>4</v>
      </c>
    </row>
    <row r="3" spans="1:8" x14ac:dyDescent="0.3">
      <c r="A3" s="2" t="s">
        <v>40</v>
      </c>
      <c r="B3" s="3">
        <f>COUNTIF(RAW!AJ2:AJ60,A3)</f>
        <v>12</v>
      </c>
      <c r="C3" s="8">
        <f>B3/F1</f>
        <v>0.20338983050847459</v>
      </c>
      <c r="D3">
        <v>0.20338983050847459</v>
      </c>
      <c r="E3" s="35">
        <v>2</v>
      </c>
      <c r="F3">
        <f t="shared" ref="F3:F6" si="0">B3*E3</f>
        <v>24</v>
      </c>
    </row>
    <row r="4" spans="1:8" x14ac:dyDescent="0.3">
      <c r="A4" s="2" t="s">
        <v>31</v>
      </c>
      <c r="B4" s="3">
        <f>COUNTIF(RAW!AJ2:AJ60,A4)</f>
        <v>18</v>
      </c>
      <c r="C4" s="8">
        <f>B4/F1</f>
        <v>0.30508474576271188</v>
      </c>
      <c r="D4">
        <v>0.30508474576271188</v>
      </c>
      <c r="E4" s="35">
        <v>3</v>
      </c>
      <c r="F4">
        <f t="shared" si="0"/>
        <v>54</v>
      </c>
    </row>
    <row r="5" spans="1:8" x14ac:dyDescent="0.3">
      <c r="A5" s="2" t="s">
        <v>30</v>
      </c>
      <c r="B5" s="3">
        <f>COUNTIF(RAW!AJ2:AJ60,A5)</f>
        <v>23</v>
      </c>
      <c r="C5" s="8">
        <f>B5/F1</f>
        <v>0.38983050847457629</v>
      </c>
      <c r="D5">
        <v>0.38983050847457629</v>
      </c>
      <c r="E5" s="35">
        <v>4</v>
      </c>
      <c r="F5">
        <f t="shared" si="0"/>
        <v>92</v>
      </c>
    </row>
    <row r="6" spans="1:8" x14ac:dyDescent="0.3">
      <c r="A6" s="2" t="s">
        <v>38</v>
      </c>
      <c r="B6" s="3">
        <f>COUNTIF(RAW!AJ2:AJ60,A6)</f>
        <v>2</v>
      </c>
      <c r="C6" s="8">
        <f>B6/F1</f>
        <v>3.3898305084745763E-2</v>
      </c>
      <c r="D6">
        <v>3.3898305084745763E-2</v>
      </c>
      <c r="E6" s="35">
        <v>5</v>
      </c>
      <c r="F6">
        <f t="shared" si="0"/>
        <v>10</v>
      </c>
    </row>
    <row r="7" spans="1:8" x14ac:dyDescent="0.3">
      <c r="F7">
        <f>SUM(F2:F6)</f>
        <v>184</v>
      </c>
      <c r="G7" t="s">
        <v>166</v>
      </c>
      <c r="H7" s="37">
        <f>F7/F1</f>
        <v>3.1186440677966103</v>
      </c>
    </row>
    <row r="8" spans="1:8" x14ac:dyDescent="0.3">
      <c r="A8" s="4" t="s">
        <v>147</v>
      </c>
      <c r="B8" s="4" t="s">
        <v>136</v>
      </c>
      <c r="C8" s="4" t="s">
        <v>141</v>
      </c>
      <c r="F8" s="36" t="s">
        <v>165</v>
      </c>
    </row>
    <row r="9" spans="1:8" x14ac:dyDescent="0.3">
      <c r="A9" s="2" t="s">
        <v>22</v>
      </c>
      <c r="B9" s="3">
        <f>COUNTIF(RAW!AK2:AK60,A9)</f>
        <v>2</v>
      </c>
      <c r="C9" s="8">
        <f>B9/F1</f>
        <v>3.3898305084745763E-2</v>
      </c>
      <c r="D9">
        <v>3.3898305084745763E-2</v>
      </c>
      <c r="E9" s="35">
        <v>1</v>
      </c>
      <c r="F9">
        <f>B9*E9</f>
        <v>2</v>
      </c>
    </row>
    <row r="10" spans="1:8" x14ac:dyDescent="0.3">
      <c r="A10" s="2" t="s">
        <v>40</v>
      </c>
      <c r="B10" s="3">
        <f>COUNTIF(RAW!AK2:AK60,A10)</f>
        <v>8</v>
      </c>
      <c r="C10" s="8">
        <f>B10/F1</f>
        <v>0.13559322033898305</v>
      </c>
      <c r="D10">
        <v>0.13559322033898305</v>
      </c>
      <c r="E10" s="35">
        <v>2</v>
      </c>
      <c r="F10">
        <f t="shared" ref="F10:F13" si="1">B10*E10</f>
        <v>16</v>
      </c>
    </row>
    <row r="11" spans="1:8" x14ac:dyDescent="0.3">
      <c r="A11" s="2" t="s">
        <v>31</v>
      </c>
      <c r="B11" s="3">
        <f>COUNTIF(RAW!AK2:AK60,A11)</f>
        <v>34</v>
      </c>
      <c r="C11" s="8">
        <f>B11/F1</f>
        <v>0.57627118644067798</v>
      </c>
      <c r="D11">
        <v>0.57627118644067798</v>
      </c>
      <c r="E11" s="35">
        <v>3</v>
      </c>
      <c r="F11">
        <f t="shared" si="1"/>
        <v>102</v>
      </c>
    </row>
    <row r="12" spans="1:8" x14ac:dyDescent="0.3">
      <c r="A12" s="2" t="s">
        <v>30</v>
      </c>
      <c r="B12" s="3">
        <f>COUNTIF(RAW!AK2:AK60,A12)</f>
        <v>14</v>
      </c>
      <c r="C12" s="8">
        <f>B12/F1</f>
        <v>0.23728813559322035</v>
      </c>
      <c r="D12">
        <v>0.23728813559322035</v>
      </c>
      <c r="E12" s="35">
        <v>4</v>
      </c>
      <c r="F12">
        <f t="shared" si="1"/>
        <v>56</v>
      </c>
    </row>
    <row r="13" spans="1:8" x14ac:dyDescent="0.3">
      <c r="A13" s="2" t="s">
        <v>38</v>
      </c>
      <c r="B13" s="3">
        <f>COUNTIF(RAW!AK2:AK60,A13)</f>
        <v>1</v>
      </c>
      <c r="C13" s="8">
        <f>B13/F1</f>
        <v>1.6949152542372881E-2</v>
      </c>
      <c r="D13">
        <v>1.6949152542372881E-2</v>
      </c>
      <c r="E13" s="35">
        <v>5</v>
      </c>
      <c r="F13">
        <f t="shared" si="1"/>
        <v>5</v>
      </c>
    </row>
    <row r="14" spans="1:8" x14ac:dyDescent="0.3">
      <c r="F14">
        <f>SUM(F9:F13)</f>
        <v>181</v>
      </c>
      <c r="G14" t="s">
        <v>166</v>
      </c>
      <c r="H14" s="37">
        <f>F14/F1</f>
        <v>3.0677966101694913</v>
      </c>
    </row>
    <row r="15" spans="1:8" x14ac:dyDescent="0.3">
      <c r="A15" s="4" t="s">
        <v>148</v>
      </c>
      <c r="B15" s="4" t="s">
        <v>136</v>
      </c>
      <c r="C15" s="4" t="s">
        <v>141</v>
      </c>
    </row>
    <row r="16" spans="1:8" x14ac:dyDescent="0.3">
      <c r="A16" s="2" t="s">
        <v>22</v>
      </c>
      <c r="B16" s="3">
        <f>COUNTIF(RAW!AL2:AL60,A16)</f>
        <v>5</v>
      </c>
      <c r="C16" s="8">
        <f>B16/F1</f>
        <v>8.4745762711864403E-2</v>
      </c>
      <c r="D16">
        <v>8.4745762711864403E-2</v>
      </c>
      <c r="E16" s="35">
        <v>1</v>
      </c>
      <c r="F16">
        <f>B16*E16</f>
        <v>5</v>
      </c>
    </row>
    <row r="17" spans="1:8" x14ac:dyDescent="0.3">
      <c r="A17" s="2" t="s">
        <v>40</v>
      </c>
      <c r="B17" s="3">
        <f>COUNTIF(RAW!AL2:AL60,A17)</f>
        <v>5</v>
      </c>
      <c r="C17" s="8">
        <f>B17/F1</f>
        <v>8.4745762711864403E-2</v>
      </c>
      <c r="D17">
        <v>8.4745762711864403E-2</v>
      </c>
      <c r="E17" s="35">
        <v>2</v>
      </c>
      <c r="F17">
        <f t="shared" ref="F17:F20" si="2">B17*E17</f>
        <v>10</v>
      </c>
    </row>
    <row r="18" spans="1:8" x14ac:dyDescent="0.3">
      <c r="A18" s="2" t="s">
        <v>31</v>
      </c>
      <c r="B18" s="3">
        <f>COUNTIF(RAW!AL2:AL60,A18)</f>
        <v>17</v>
      </c>
      <c r="C18" s="8">
        <f>B18/F1</f>
        <v>0.28813559322033899</v>
      </c>
      <c r="D18">
        <v>0.28813559322033899</v>
      </c>
      <c r="E18" s="35">
        <v>3</v>
      </c>
      <c r="F18">
        <f t="shared" si="2"/>
        <v>51</v>
      </c>
    </row>
    <row r="19" spans="1:8" x14ac:dyDescent="0.3">
      <c r="A19" s="2" t="s">
        <v>30</v>
      </c>
      <c r="B19" s="3">
        <f>COUNTIF(RAW!AL2:AL60,A19)</f>
        <v>28</v>
      </c>
      <c r="C19" s="8">
        <f>B19/F1</f>
        <v>0.47457627118644069</v>
      </c>
      <c r="D19">
        <v>0.47457627118644069</v>
      </c>
      <c r="E19" s="35">
        <v>4</v>
      </c>
      <c r="F19">
        <f t="shared" si="2"/>
        <v>112</v>
      </c>
    </row>
    <row r="20" spans="1:8" x14ac:dyDescent="0.3">
      <c r="A20" s="2" t="s">
        <v>38</v>
      </c>
      <c r="B20" s="3">
        <f>COUNTIF(RAW!AL2:AL60,A20)</f>
        <v>4</v>
      </c>
      <c r="C20" s="8">
        <f>B20/F1</f>
        <v>6.7796610169491525E-2</v>
      </c>
      <c r="D20">
        <v>6.7796610169491525E-2</v>
      </c>
      <c r="E20" s="35">
        <v>5</v>
      </c>
      <c r="F20">
        <f t="shared" si="2"/>
        <v>20</v>
      </c>
    </row>
    <row r="21" spans="1:8" x14ac:dyDescent="0.3">
      <c r="F21">
        <f>SUM(F16:F20)</f>
        <v>198</v>
      </c>
      <c r="G21" t="s">
        <v>166</v>
      </c>
      <c r="H21" s="37">
        <f>F21/F1</f>
        <v>3.3559322033898304</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RAW</vt:lpstr>
      <vt:lpstr>Feedback</vt:lpstr>
      <vt:lpstr>Demographic</vt:lpstr>
      <vt:lpstr>Descriptive results</vt:lpstr>
      <vt:lpstr>Choice distribution</vt:lpstr>
      <vt:lpstr>Most &amp; Least important</vt:lpstr>
      <vt:lpstr>Perception results</vt:lpstr>
    </vt:vector>
  </TitlesOfParts>
  <Manager/>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Untitled Spreadsheet</dc:title>
  <dc:subject/>
  <dc:creator>Unknown Creator</dc:creator>
  <cp:keywords/>
  <dc:description/>
  <cp:lastModifiedBy>Darli Ciang</cp:lastModifiedBy>
  <dcterms:created xsi:type="dcterms:W3CDTF">2018-07-02T11:49:12Z</dcterms:created>
  <dcterms:modified xsi:type="dcterms:W3CDTF">2018-08-24T08:54:19Z</dcterms:modified>
  <cp:category/>
</cp:coreProperties>
</file>