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Katharina\Publication\Paper JFlowChem\Upload H2020 portal\raw data\optimization single steps\"/>
    </mc:Choice>
  </mc:AlternateContent>
  <bookViews>
    <workbookView xWindow="0" yWindow="0" windowWidth="21570" windowHeight="8070" activeTab="4"/>
  </bookViews>
  <sheets>
    <sheet name="Entry 5" sheetId="13" r:id="rId1"/>
    <sheet name="Entry 6" sheetId="6" r:id="rId2"/>
    <sheet name="Entry 7" sheetId="4" r:id="rId3"/>
    <sheet name="Entry 8" sheetId="10" r:id="rId4"/>
    <sheet name="Entry 9" sheetId="11" r:id="rId5"/>
  </sheets>
  <externalReferences>
    <externalReference r:id="rId6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13" l="1"/>
  <c r="H23" i="13"/>
  <c r="G23" i="13"/>
  <c r="K23" i="13" s="1"/>
  <c r="I22" i="13"/>
  <c r="H22" i="13"/>
  <c r="J22" i="13" s="1"/>
  <c r="G22" i="13"/>
  <c r="K22" i="13" s="1"/>
  <c r="I21" i="13"/>
  <c r="K21" i="13" s="1"/>
  <c r="M21" i="13" s="1"/>
  <c r="O21" i="13" s="1"/>
  <c r="H21" i="13"/>
  <c r="J21" i="13" s="1"/>
  <c r="L21" i="13" s="1"/>
  <c r="G21" i="13"/>
  <c r="I20" i="13"/>
  <c r="K20" i="13" s="1"/>
  <c r="H20" i="13"/>
  <c r="G20" i="13"/>
  <c r="I19" i="13"/>
  <c r="H19" i="13"/>
  <c r="G19" i="13"/>
  <c r="K19" i="13" s="1"/>
  <c r="M19" i="13" s="1"/>
  <c r="O19" i="13" s="1"/>
  <c r="I18" i="13"/>
  <c r="H18" i="13"/>
  <c r="J18" i="13" s="1"/>
  <c r="L18" i="13" s="1"/>
  <c r="G18" i="13"/>
  <c r="B9" i="13" s="1"/>
  <c r="M17" i="13"/>
  <c r="L17" i="13"/>
  <c r="K17" i="13"/>
  <c r="J17" i="13"/>
  <c r="I17" i="13"/>
  <c r="H17" i="13"/>
  <c r="F17" i="13"/>
  <c r="E17" i="13"/>
  <c r="M23" i="13" l="1"/>
  <c r="O23" i="13" s="1"/>
  <c r="M20" i="13"/>
  <c r="O20" i="13" s="1"/>
  <c r="M22" i="13"/>
  <c r="O22" i="13" s="1"/>
  <c r="N18" i="13"/>
  <c r="N21" i="13"/>
  <c r="N23" i="13"/>
  <c r="L22" i="13"/>
  <c r="N22" i="13" s="1"/>
  <c r="K18" i="13"/>
  <c r="M18" i="13" s="1"/>
  <c r="O18" i="13" s="1"/>
  <c r="J19" i="13"/>
  <c r="L19" i="13" s="1"/>
  <c r="N19" i="13" s="1"/>
  <c r="J23" i="13"/>
  <c r="L23" i="13" s="1"/>
  <c r="J20" i="13"/>
  <c r="L20" i="13" s="1"/>
  <c r="N20" i="13" s="1"/>
  <c r="I23" i="11" l="1"/>
  <c r="H23" i="11"/>
  <c r="G23" i="11"/>
  <c r="I22" i="11"/>
  <c r="H22" i="11"/>
  <c r="G22" i="11"/>
  <c r="I21" i="11"/>
  <c r="H21" i="11"/>
  <c r="G21" i="11"/>
  <c r="I20" i="11"/>
  <c r="H20" i="11"/>
  <c r="G20" i="11"/>
  <c r="I19" i="11"/>
  <c r="H19" i="11"/>
  <c r="G19" i="11"/>
  <c r="I18" i="11"/>
  <c r="H18" i="11"/>
  <c r="G18" i="11"/>
  <c r="B9" i="11" s="1"/>
  <c r="M17" i="11"/>
  <c r="L17" i="11"/>
  <c r="K17" i="11"/>
  <c r="J17" i="11"/>
  <c r="I17" i="11"/>
  <c r="H17" i="11"/>
  <c r="F17" i="11"/>
  <c r="E17" i="11"/>
  <c r="I23" i="10"/>
  <c r="H23" i="10"/>
  <c r="G23" i="10"/>
  <c r="I22" i="10"/>
  <c r="H22" i="10"/>
  <c r="G22" i="10"/>
  <c r="I21" i="10"/>
  <c r="H21" i="10"/>
  <c r="G21" i="10"/>
  <c r="I20" i="10"/>
  <c r="H20" i="10"/>
  <c r="G20" i="10"/>
  <c r="I19" i="10"/>
  <c r="H19" i="10"/>
  <c r="G19" i="10"/>
  <c r="I18" i="10"/>
  <c r="H18" i="10"/>
  <c r="G18" i="10"/>
  <c r="B9" i="10" s="1"/>
  <c r="M17" i="10"/>
  <c r="L17" i="10"/>
  <c r="K17" i="10"/>
  <c r="J17" i="10"/>
  <c r="I17" i="10"/>
  <c r="H17" i="10"/>
  <c r="F17" i="10"/>
  <c r="E17" i="10"/>
  <c r="J18" i="11" l="1"/>
  <c r="L18" i="11" s="1"/>
  <c r="K18" i="11"/>
  <c r="M18" i="11" s="1"/>
  <c r="J19" i="11"/>
  <c r="L19" i="11" s="1"/>
  <c r="K20" i="11"/>
  <c r="M20" i="11" s="1"/>
  <c r="J21" i="11"/>
  <c r="L21" i="11" s="1"/>
  <c r="K22" i="11"/>
  <c r="M22" i="11" s="1"/>
  <c r="J23" i="11"/>
  <c r="L23" i="11" s="1"/>
  <c r="K19" i="11"/>
  <c r="M19" i="11" s="1"/>
  <c r="J20" i="11"/>
  <c r="L20" i="11" s="1"/>
  <c r="K21" i="11"/>
  <c r="M21" i="11" s="1"/>
  <c r="J22" i="11"/>
  <c r="L22" i="11" s="1"/>
  <c r="K23" i="11"/>
  <c r="M23" i="11" s="1"/>
  <c r="J18" i="10"/>
  <c r="L18" i="10" s="1"/>
  <c r="K19" i="10"/>
  <c r="M19" i="10" s="1"/>
  <c r="J20" i="10"/>
  <c r="L20" i="10" s="1"/>
  <c r="K21" i="10"/>
  <c r="M21" i="10" s="1"/>
  <c r="O21" i="10" s="1"/>
  <c r="J22" i="10"/>
  <c r="L22" i="10" s="1"/>
  <c r="N22" i="10" s="1"/>
  <c r="K23" i="10"/>
  <c r="M23" i="10" s="1"/>
  <c r="O23" i="10" s="1"/>
  <c r="K18" i="10"/>
  <c r="M18" i="10" s="1"/>
  <c r="O18" i="10" s="1"/>
  <c r="J19" i="10"/>
  <c r="L19" i="10" s="1"/>
  <c r="N19" i="10" s="1"/>
  <c r="K20" i="10"/>
  <c r="M20" i="10" s="1"/>
  <c r="J21" i="10"/>
  <c r="L21" i="10" s="1"/>
  <c r="N21" i="10" s="1"/>
  <c r="K22" i="10"/>
  <c r="M22" i="10" s="1"/>
  <c r="J23" i="10"/>
  <c r="L23" i="10" s="1"/>
  <c r="N23" i="10" s="1"/>
  <c r="O20" i="10"/>
  <c r="O22" i="10"/>
  <c r="N20" i="10"/>
  <c r="N18" i="10"/>
  <c r="O19" i="10"/>
  <c r="I23" i="6"/>
  <c r="H23" i="6"/>
  <c r="G23" i="6"/>
  <c r="I22" i="6"/>
  <c r="H22" i="6"/>
  <c r="G22" i="6"/>
  <c r="I21" i="6"/>
  <c r="H21" i="6"/>
  <c r="G21" i="6"/>
  <c r="I20" i="6"/>
  <c r="H20" i="6"/>
  <c r="G20" i="6"/>
  <c r="I19" i="6"/>
  <c r="H19" i="6"/>
  <c r="G19" i="6"/>
  <c r="I18" i="6"/>
  <c r="H18" i="6"/>
  <c r="G18" i="6"/>
  <c r="B9" i="6" s="1"/>
  <c r="M17" i="6"/>
  <c r="L17" i="6"/>
  <c r="K17" i="6"/>
  <c r="J17" i="6"/>
  <c r="I17" i="6"/>
  <c r="H17" i="6"/>
  <c r="F17" i="6"/>
  <c r="E17" i="6"/>
  <c r="O20" i="11" l="1"/>
  <c r="N22" i="11"/>
  <c r="N18" i="11"/>
  <c r="N21" i="11"/>
  <c r="O19" i="11"/>
  <c r="O23" i="11"/>
  <c r="O18" i="11"/>
  <c r="O22" i="11"/>
  <c r="N20" i="11"/>
  <c r="N23" i="11"/>
  <c r="N19" i="11"/>
  <c r="O21" i="11"/>
  <c r="J22" i="6"/>
  <c r="L22" i="6" s="1"/>
  <c r="K18" i="6"/>
  <c r="M18" i="6" s="1"/>
  <c r="K19" i="6"/>
  <c r="M19" i="6" s="1"/>
  <c r="J20" i="6"/>
  <c r="K21" i="6"/>
  <c r="M21" i="6" s="1"/>
  <c r="K22" i="6"/>
  <c r="M22" i="6" s="1"/>
  <c r="K23" i="6"/>
  <c r="M23" i="6" s="1"/>
  <c r="J18" i="6"/>
  <c r="J19" i="6"/>
  <c r="L19" i="6" s="1"/>
  <c r="K20" i="6"/>
  <c r="M20" i="6" s="1"/>
  <c r="J21" i="6"/>
  <c r="L21" i="6" s="1"/>
  <c r="J23" i="6"/>
  <c r="L23" i="6" s="1"/>
  <c r="L20" i="6"/>
  <c r="L18" i="6"/>
  <c r="N18" i="6" s="1"/>
  <c r="I18" i="4"/>
  <c r="O23" i="6" l="1"/>
  <c r="N20" i="6"/>
  <c r="O22" i="6"/>
  <c r="N19" i="6"/>
  <c r="N21" i="6"/>
  <c r="O20" i="6"/>
  <c r="N22" i="6"/>
  <c r="N23" i="6"/>
  <c r="O21" i="6"/>
  <c r="O19" i="6"/>
  <c r="O18" i="6"/>
  <c r="H18" i="4"/>
  <c r="G18" i="4"/>
  <c r="J18" i="4" l="1"/>
  <c r="B9" i="4"/>
  <c r="M17" i="4"/>
  <c r="L17" i="4"/>
  <c r="K17" i="4"/>
  <c r="J17" i="4"/>
  <c r="L18" i="4" l="1"/>
  <c r="G19" i="4"/>
  <c r="G20" i="4"/>
  <c r="G21" i="4"/>
  <c r="G22" i="4"/>
  <c r="G23" i="4"/>
  <c r="N18" i="4" l="1"/>
  <c r="K18" i="4"/>
  <c r="M18" i="4" s="1"/>
  <c r="O18" i="4" l="1"/>
  <c r="H19" i="4"/>
  <c r="J19" i="4" s="1"/>
  <c r="L19" i="4" s="1"/>
  <c r="I19" i="4"/>
  <c r="K19" i="4" s="1"/>
  <c r="M19" i="4" s="1"/>
  <c r="H20" i="4"/>
  <c r="J20" i="4" s="1"/>
  <c r="I20" i="4"/>
  <c r="K20" i="4" s="1"/>
  <c r="H21" i="4"/>
  <c r="J21" i="4" s="1"/>
  <c r="I21" i="4"/>
  <c r="K21" i="4" s="1"/>
  <c r="H22" i="4"/>
  <c r="J22" i="4" s="1"/>
  <c r="I22" i="4"/>
  <c r="K22" i="4" s="1"/>
  <c r="H23" i="4"/>
  <c r="J23" i="4" s="1"/>
  <c r="I23" i="4"/>
  <c r="K23" i="4" s="1"/>
  <c r="I17" i="4"/>
  <c r="H17" i="4"/>
  <c r="M22" i="4" l="1"/>
  <c r="O22" i="4" s="1"/>
  <c r="M23" i="4"/>
  <c r="O23" i="4" s="1"/>
  <c r="M21" i="4"/>
  <c r="O21" i="4" s="1"/>
  <c r="O19" i="4"/>
  <c r="L23" i="4"/>
  <c r="N23" i="4" s="1"/>
  <c r="L21" i="4"/>
  <c r="N21" i="4" s="1"/>
  <c r="N19" i="4"/>
  <c r="M20" i="4"/>
  <c r="O20" i="4" s="1"/>
  <c r="L22" i="4"/>
  <c r="N22" i="4" s="1"/>
  <c r="L20" i="4"/>
  <c r="N20" i="4" s="1"/>
  <c r="F17" i="4"/>
  <c r="E17" i="4"/>
</calcChain>
</file>

<file path=xl/sharedStrings.xml><?xml version="1.0" encoding="utf-8"?>
<sst xmlns="http://schemas.openxmlformats.org/spreadsheetml/2006/main" count="175" uniqueCount="28">
  <si>
    <t>λ [nm]</t>
  </si>
  <si>
    <t>Time</t>
  </si>
  <si>
    <t>Area</t>
  </si>
  <si>
    <t>Conversion</t>
  </si>
  <si>
    <t>educt</t>
  </si>
  <si>
    <t>product</t>
  </si>
  <si>
    <t>compound</t>
  </si>
  <si>
    <t>CONDITIONS</t>
  </si>
  <si>
    <t>mM</t>
  </si>
  <si>
    <t>2-iodobenzonitrile</t>
  </si>
  <si>
    <t>CN-biphenyl</t>
  </si>
  <si>
    <t>RETENTION</t>
  </si>
  <si>
    <t>CALIBRATION</t>
  </si>
  <si>
    <t>k=</t>
  </si>
  <si>
    <t>Yield</t>
  </si>
  <si>
    <t>anisole</t>
  </si>
  <si>
    <t>K=</t>
  </si>
  <si>
    <t>Concentration in samples</t>
  </si>
  <si>
    <t>Concentration normalized (sample)</t>
  </si>
  <si>
    <t>Conc. In reaction solution [mM]</t>
  </si>
  <si>
    <t>Linear Factor</t>
  </si>
  <si>
    <t>CONCENTRATION</t>
  </si>
  <si>
    <t>calculated in stock</t>
  </si>
  <si>
    <t>Dioxane:H2O=5:5
1.50 eq. 12</t>
  </si>
  <si>
    <t>Dioxane:H2O=5:5
1.25 eq. 12</t>
  </si>
  <si>
    <t>Dioxane:H2O=5:5
1.10 eq. 12</t>
  </si>
  <si>
    <t>Dioxane:H2O=65:35
1.10 eq. 12</t>
  </si>
  <si>
    <t>Dioxane:H2O=6:4
1.10 eq.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</si>
</sst>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3" xfId="0" applyFont="1" applyBorder="1"/>
    <xf numFmtId="0" fontId="1" fillId="0" borderId="0" xfId="0" applyFont="1" applyAlignment="1">
      <alignment horizontal="center" vertical="center"/>
    </xf>
    <xf numFmtId="0" fontId="1" fillId="0" borderId="0" xfId="0" applyFont="1" applyFill="1" applyBorder="1"/>
    <xf numFmtId="0" fontId="0" fillId="0" borderId="0" xfId="0" applyFont="1" applyBorder="1"/>
    <xf numFmtId="0" fontId="0" fillId="0" borderId="4" xfId="0" applyFont="1" applyBorder="1"/>
    <xf numFmtId="0" fontId="0" fillId="0" borderId="3" xfId="0" applyFont="1" applyBorder="1"/>
    <xf numFmtId="0" fontId="0" fillId="0" borderId="0" xfId="0" applyFont="1"/>
    <xf numFmtId="0" fontId="0" fillId="0" borderId="0" xfId="0" applyFill="1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0" xfId="0" applyFont="1" applyFill="1" applyBorder="1"/>
    <xf numFmtId="0" fontId="0" fillId="0" borderId="6" xfId="0" applyFont="1" applyBorder="1"/>
    <xf numFmtId="0" fontId="1" fillId="0" borderId="0" xfId="0" applyFont="1" applyFill="1" applyAlignment="1">
      <alignment horizontal="center" vertical="center"/>
    </xf>
    <xf numFmtId="0" fontId="1" fillId="5" borderId="0" xfId="0" applyFont="1" applyFill="1"/>
    <xf numFmtId="0" fontId="1" fillId="7" borderId="0" xfId="0" applyFont="1" applyFill="1" applyAlignment="1">
      <alignment horizontal="center" vertical="center"/>
    </xf>
    <xf numFmtId="0" fontId="3" fillId="7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2" xfId="0" applyFont="1" applyBorder="1"/>
    <xf numFmtId="0" fontId="0" fillId="8" borderId="0" xfId="0" applyFill="1"/>
    <xf numFmtId="0" fontId="1" fillId="3" borderId="0" xfId="0" applyFont="1" applyFill="1" applyAlignment="1">
      <alignment horizontal="center" vertical="center"/>
    </xf>
    <xf numFmtId="0" fontId="1" fillId="6" borderId="6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  <color rgb="FFFFFF66"/>
      <color rgb="FFFF5050"/>
      <color rgb="FFCCCCFF"/>
      <color rgb="FFCCFF99"/>
      <color rgb="FFCC99FF"/>
      <color rgb="FF008000"/>
      <color rgb="FF000099"/>
      <color rgb="FF99FF33"/>
      <color rgb="FF5CD65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Conversion</c:v>
          </c:tx>
          <c:spPr>
            <a:ln w="3175" cap="rnd">
              <a:solidFill>
                <a:srgbClr val="00206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</a:schemeClr>
              </a:solidFill>
              <a:ln w="3175">
                <a:solidFill>
                  <a:srgbClr val="002060"/>
                </a:solidFill>
              </a:ln>
              <a:effectLst/>
            </c:spPr>
          </c:marker>
          <c:xVal>
            <c:numRef>
              <c:f>[1]A!$C$18:$C$23</c:f>
              <c:numCache>
                <c:formatCode>General</c:formatCode>
                <c:ptCount val="6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60</c:v>
                </c:pt>
                <c:pt idx="5">
                  <c:v>90</c:v>
                </c:pt>
              </c:numCache>
            </c:numRef>
          </c:xVal>
          <c:yVal>
            <c:numRef>
              <c:f>[1]A!$N$18:$N$23</c:f>
              <c:numCache>
                <c:formatCode>General</c:formatCode>
                <c:ptCount val="6"/>
                <c:pt idx="0">
                  <c:v>0</c:v>
                </c:pt>
                <c:pt idx="1">
                  <c:v>58.929518300298433</c:v>
                </c:pt>
                <c:pt idx="2">
                  <c:v>72.31037137112385</c:v>
                </c:pt>
                <c:pt idx="3">
                  <c:v>80.719647323499984</c:v>
                </c:pt>
                <c:pt idx="4">
                  <c:v>92.670481804194281</c:v>
                </c:pt>
                <c:pt idx="5">
                  <c:v>96.127428923003052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E8-43C5-9FE0-0E3B8DBA2C1E}"/>
            </c:ext>
          </c:extLst>
        </c:ser>
        <c:ser>
          <c:idx val="1"/>
          <c:order val="1"/>
          <c:tx>
            <c:v>Yield</c:v>
          </c:tx>
          <c:spPr>
            <a:ln w="31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317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[1]A!$C$18:$C$23</c:f>
              <c:numCache>
                <c:formatCode>General</c:formatCode>
                <c:ptCount val="6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60</c:v>
                </c:pt>
                <c:pt idx="5">
                  <c:v>90</c:v>
                </c:pt>
              </c:numCache>
            </c:numRef>
          </c:xVal>
          <c:yVal>
            <c:numRef>
              <c:f>[1]A!$O$18:$O$23</c:f>
              <c:numCache>
                <c:formatCode>General</c:formatCode>
                <c:ptCount val="6"/>
                <c:pt idx="0">
                  <c:v>0</c:v>
                </c:pt>
                <c:pt idx="1">
                  <c:v>59.429039564896371</c:v>
                </c:pt>
                <c:pt idx="2">
                  <c:v>72.634893515245082</c:v>
                </c:pt>
                <c:pt idx="3">
                  <c:v>81.221269963596143</c:v>
                </c:pt>
                <c:pt idx="4">
                  <c:v>92.384724293306547</c:v>
                </c:pt>
                <c:pt idx="5">
                  <c:v>95.679192672379699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1E8-43C5-9FE0-0E3B8DBA2C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595520"/>
        <c:axId val="137606272"/>
      </c:scatterChart>
      <c:valAx>
        <c:axId val="137595520"/>
        <c:scaling>
          <c:orientation val="minMax"/>
          <c:max val="12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[min]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7606272"/>
        <c:crosses val="autoZero"/>
        <c:crossBetween val="midCat"/>
      </c:valAx>
      <c:valAx>
        <c:axId val="13760627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Conversion/Yield [%]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75955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Conversion</c:v>
          </c:tx>
          <c:spPr>
            <a:ln w="3175" cap="rnd">
              <a:solidFill>
                <a:srgbClr val="00206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</a:schemeClr>
              </a:solidFill>
              <a:ln w="3175">
                <a:solidFill>
                  <a:srgbClr val="002060"/>
                </a:solidFill>
              </a:ln>
              <a:effectLst/>
            </c:spPr>
          </c:marker>
          <c:xVal>
            <c:numRef>
              <c:f>'Entry 7'!$C$18:$C$23</c:f>
              <c:numCache>
                <c:formatCode>General</c:formatCode>
                <c:ptCount val="6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60</c:v>
                </c:pt>
                <c:pt idx="5">
                  <c:v>90</c:v>
                </c:pt>
              </c:numCache>
            </c:numRef>
          </c:xVal>
          <c:yVal>
            <c:numRef>
              <c:f>'Entry 6'!$N$18:$N$23</c:f>
              <c:numCache>
                <c:formatCode>General</c:formatCode>
                <c:ptCount val="6"/>
                <c:pt idx="0">
                  <c:v>0</c:v>
                </c:pt>
                <c:pt idx="1">
                  <c:v>83.596045787248514</c:v>
                </c:pt>
                <c:pt idx="2">
                  <c:v>92.38719764751194</c:v>
                </c:pt>
                <c:pt idx="3">
                  <c:v>95.202755680956713</c:v>
                </c:pt>
                <c:pt idx="4">
                  <c:v>96.335974980502755</c:v>
                </c:pt>
                <c:pt idx="5">
                  <c:v>96.459207884650482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22-42A7-9F1B-F8358FBCEF5E}"/>
            </c:ext>
          </c:extLst>
        </c:ser>
        <c:ser>
          <c:idx val="1"/>
          <c:order val="1"/>
          <c:tx>
            <c:v>Yield</c:v>
          </c:tx>
          <c:spPr>
            <a:ln w="31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317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'Entry 7'!$C$18:$C$23</c:f>
              <c:numCache>
                <c:formatCode>General</c:formatCode>
                <c:ptCount val="6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60</c:v>
                </c:pt>
                <c:pt idx="5">
                  <c:v>90</c:v>
                </c:pt>
              </c:numCache>
            </c:numRef>
          </c:xVal>
          <c:yVal>
            <c:numRef>
              <c:f>'Entry 6'!$O$18:$O$23</c:f>
              <c:numCache>
                <c:formatCode>General</c:formatCode>
                <c:ptCount val="6"/>
                <c:pt idx="0">
                  <c:v>0</c:v>
                </c:pt>
                <c:pt idx="1">
                  <c:v>85.607821556788579</c:v>
                </c:pt>
                <c:pt idx="2">
                  <c:v>94.963864041899882</c:v>
                </c:pt>
                <c:pt idx="3">
                  <c:v>97.851332237853612</c:v>
                </c:pt>
                <c:pt idx="4">
                  <c:v>98.891951597250753</c:v>
                </c:pt>
                <c:pt idx="5">
                  <c:v>95.755162272884959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2-42A7-9F1B-F8358FBCEF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263744"/>
        <c:axId val="137270400"/>
      </c:scatterChart>
      <c:valAx>
        <c:axId val="137263744"/>
        <c:scaling>
          <c:orientation val="minMax"/>
          <c:max val="12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[min]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7270400"/>
        <c:crosses val="autoZero"/>
        <c:crossBetween val="midCat"/>
      </c:valAx>
      <c:valAx>
        <c:axId val="13727040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Conversion/Yield [%]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72637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Conversion</c:v>
          </c:tx>
          <c:spPr>
            <a:ln w="3175" cap="rnd">
              <a:solidFill>
                <a:srgbClr val="00206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</a:schemeClr>
              </a:solidFill>
              <a:ln w="3175">
                <a:solidFill>
                  <a:srgbClr val="002060"/>
                </a:solidFill>
              </a:ln>
              <a:effectLst/>
            </c:spPr>
          </c:marker>
          <c:xVal>
            <c:numRef>
              <c:f>'Entry 7'!$C$18:$C$23</c:f>
              <c:numCache>
                <c:formatCode>General</c:formatCode>
                <c:ptCount val="6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60</c:v>
                </c:pt>
                <c:pt idx="5">
                  <c:v>90</c:v>
                </c:pt>
              </c:numCache>
            </c:numRef>
          </c:xVal>
          <c:yVal>
            <c:numRef>
              <c:f>'Entry 7'!$N$18:$N$23</c:f>
              <c:numCache>
                <c:formatCode>General</c:formatCode>
                <c:ptCount val="6"/>
                <c:pt idx="0">
                  <c:v>0</c:v>
                </c:pt>
                <c:pt idx="1">
                  <c:v>88.603182716323346</c:v>
                </c:pt>
                <c:pt idx="2">
                  <c:v>96.231589495185517</c:v>
                </c:pt>
                <c:pt idx="3">
                  <c:v>97.680305241333926</c:v>
                </c:pt>
                <c:pt idx="4">
                  <c:v>98.32418349524724</c:v>
                </c:pt>
                <c:pt idx="5">
                  <c:v>98.270256534684876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CB9-4FC4-829E-FB9D68435963}"/>
            </c:ext>
          </c:extLst>
        </c:ser>
        <c:ser>
          <c:idx val="1"/>
          <c:order val="1"/>
          <c:tx>
            <c:v>Yield</c:v>
          </c:tx>
          <c:spPr>
            <a:ln w="31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317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'Entry 7'!$C$18:$C$23</c:f>
              <c:numCache>
                <c:formatCode>General</c:formatCode>
                <c:ptCount val="6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60</c:v>
                </c:pt>
                <c:pt idx="5">
                  <c:v>90</c:v>
                </c:pt>
              </c:numCache>
            </c:numRef>
          </c:xVal>
          <c:yVal>
            <c:numRef>
              <c:f>'Entry 7'!$O$18:$O$23</c:f>
              <c:numCache>
                <c:formatCode>General</c:formatCode>
                <c:ptCount val="6"/>
                <c:pt idx="0">
                  <c:v>0</c:v>
                </c:pt>
                <c:pt idx="1">
                  <c:v>90.942068019849103</c:v>
                </c:pt>
                <c:pt idx="2">
                  <c:v>91.358313969518406</c:v>
                </c:pt>
                <c:pt idx="3">
                  <c:v>96.59200445186687</c:v>
                </c:pt>
                <c:pt idx="4">
                  <c:v>96.819159752782312</c:v>
                </c:pt>
                <c:pt idx="5">
                  <c:v>99.227386841492375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CB9-4FC4-829E-FB9D684359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071232"/>
        <c:axId val="137081984"/>
      </c:scatterChart>
      <c:valAx>
        <c:axId val="137071232"/>
        <c:scaling>
          <c:orientation val="minMax"/>
          <c:max val="12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[min]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7081984"/>
        <c:crosses val="autoZero"/>
        <c:crossBetween val="midCat"/>
      </c:valAx>
      <c:valAx>
        <c:axId val="13708198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Conversion/Yield [%]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70712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Conversion</c:v>
          </c:tx>
          <c:spPr>
            <a:ln w="3175" cap="rnd">
              <a:solidFill>
                <a:srgbClr val="00206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</a:schemeClr>
              </a:solidFill>
              <a:ln w="3175">
                <a:solidFill>
                  <a:srgbClr val="002060"/>
                </a:solidFill>
              </a:ln>
              <a:effectLst/>
            </c:spPr>
          </c:marker>
          <c:xVal>
            <c:numRef>
              <c:f>'Entry 8'!$C$18:$C$23</c:f>
              <c:numCache>
                <c:formatCode>General</c:formatCode>
                <c:ptCount val="6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60</c:v>
                </c:pt>
                <c:pt idx="5">
                  <c:v>90</c:v>
                </c:pt>
              </c:numCache>
            </c:numRef>
          </c:xVal>
          <c:yVal>
            <c:numRef>
              <c:f>'Entry 8'!$N$18:$N$23</c:f>
              <c:numCache>
                <c:formatCode>General</c:formatCode>
                <c:ptCount val="6"/>
                <c:pt idx="0">
                  <c:v>0</c:v>
                </c:pt>
                <c:pt idx="1">
                  <c:v>92.186995551294117</c:v>
                </c:pt>
                <c:pt idx="2">
                  <c:v>97.77681883366435</c:v>
                </c:pt>
                <c:pt idx="3">
                  <c:v>98.381647260608744</c:v>
                </c:pt>
                <c:pt idx="4">
                  <c:v>98.394441608441269</c:v>
                </c:pt>
                <c:pt idx="5">
                  <c:v>98.369720726499793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40-44AD-B6F6-8DEE9714E11C}"/>
            </c:ext>
          </c:extLst>
        </c:ser>
        <c:ser>
          <c:idx val="1"/>
          <c:order val="1"/>
          <c:tx>
            <c:v>Yield</c:v>
          </c:tx>
          <c:spPr>
            <a:ln w="31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317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'Entry 8'!$C$18:$C$23</c:f>
              <c:numCache>
                <c:formatCode>General</c:formatCode>
                <c:ptCount val="6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60</c:v>
                </c:pt>
                <c:pt idx="5">
                  <c:v>90</c:v>
                </c:pt>
              </c:numCache>
            </c:numRef>
          </c:xVal>
          <c:yVal>
            <c:numRef>
              <c:f>'Entry 8'!$O$18:$O$23</c:f>
              <c:numCache>
                <c:formatCode>General</c:formatCode>
                <c:ptCount val="6"/>
                <c:pt idx="0">
                  <c:v>0</c:v>
                </c:pt>
                <c:pt idx="1">
                  <c:v>92.001009148329558</c:v>
                </c:pt>
                <c:pt idx="2">
                  <c:v>98.642331396301415</c:v>
                </c:pt>
                <c:pt idx="3">
                  <c:v>99.883591657115801</c:v>
                </c:pt>
                <c:pt idx="4">
                  <c:v>100.58038367479224</c:v>
                </c:pt>
                <c:pt idx="5">
                  <c:v>100.66153857940512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840-44AD-B6F6-8DEE9714E1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299520"/>
        <c:axId val="142301824"/>
      </c:scatterChart>
      <c:valAx>
        <c:axId val="142299520"/>
        <c:scaling>
          <c:orientation val="minMax"/>
          <c:max val="12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[min]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2301824"/>
        <c:crosses val="autoZero"/>
        <c:crossBetween val="midCat"/>
      </c:valAx>
      <c:valAx>
        <c:axId val="142301824"/>
        <c:scaling>
          <c:orientation val="minMax"/>
          <c:max val="1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Conversion/Yield [%]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22995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Conversion</c:v>
          </c:tx>
          <c:spPr>
            <a:ln w="3175" cap="rnd">
              <a:solidFill>
                <a:srgbClr val="00206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</a:schemeClr>
              </a:solidFill>
              <a:ln w="3175">
                <a:solidFill>
                  <a:srgbClr val="002060"/>
                </a:solidFill>
              </a:ln>
              <a:effectLst/>
            </c:spPr>
          </c:marker>
          <c:xVal>
            <c:numRef>
              <c:f>'Entry 9'!$C$18:$C$23</c:f>
              <c:numCache>
                <c:formatCode>General</c:formatCode>
                <c:ptCount val="6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60</c:v>
                </c:pt>
                <c:pt idx="5">
                  <c:v>90</c:v>
                </c:pt>
              </c:numCache>
            </c:numRef>
          </c:xVal>
          <c:yVal>
            <c:numRef>
              <c:f>'Entry 9'!$N$18:$N$23</c:f>
              <c:numCache>
                <c:formatCode>General</c:formatCode>
                <c:ptCount val="6"/>
                <c:pt idx="0">
                  <c:v>0</c:v>
                </c:pt>
                <c:pt idx="1">
                  <c:v>94.966701717490352</c:v>
                </c:pt>
                <c:pt idx="2">
                  <c:v>98.261483816098846</c:v>
                </c:pt>
                <c:pt idx="3">
                  <c:v>98.349018641701562</c:v>
                </c:pt>
                <c:pt idx="4">
                  <c:v>98.338771582714372</c:v>
                </c:pt>
                <c:pt idx="5">
                  <c:v>98.291031050524722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40-44AD-B6F6-8DEE9714E11C}"/>
            </c:ext>
          </c:extLst>
        </c:ser>
        <c:ser>
          <c:idx val="1"/>
          <c:order val="1"/>
          <c:tx>
            <c:v>Yield</c:v>
          </c:tx>
          <c:spPr>
            <a:ln w="31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317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'Entry 9'!$C$18:$C$23</c:f>
              <c:numCache>
                <c:formatCode>General</c:formatCode>
                <c:ptCount val="6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60</c:v>
                </c:pt>
                <c:pt idx="5">
                  <c:v>90</c:v>
                </c:pt>
              </c:numCache>
            </c:numRef>
          </c:xVal>
          <c:yVal>
            <c:numRef>
              <c:f>'Entry 9'!$O$18:$O$23</c:f>
              <c:numCache>
                <c:formatCode>General</c:formatCode>
                <c:ptCount val="6"/>
                <c:pt idx="0">
                  <c:v>0</c:v>
                </c:pt>
                <c:pt idx="1">
                  <c:v>96.277454844598282</c:v>
                </c:pt>
                <c:pt idx="2">
                  <c:v>98.517981784342822</c:v>
                </c:pt>
                <c:pt idx="3">
                  <c:v>99.455340232405902</c:v>
                </c:pt>
                <c:pt idx="4">
                  <c:v>98.059900709192846</c:v>
                </c:pt>
                <c:pt idx="5">
                  <c:v>98.576991928687988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840-44AD-B6F6-8DEE9714E1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45568"/>
        <c:axId val="10447872"/>
      </c:scatterChart>
      <c:valAx>
        <c:axId val="10445568"/>
        <c:scaling>
          <c:orientation val="minMax"/>
          <c:max val="12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[min]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447872"/>
        <c:crosses val="autoZero"/>
        <c:crossBetween val="midCat"/>
      </c:valAx>
      <c:valAx>
        <c:axId val="1044787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Conversion/Yield [%]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4455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238125</xdr:colOff>
      <xdr:row>31</xdr:row>
      <xdr:rowOff>66675</xdr:rowOff>
    </xdr:from>
    <xdr:to>
      <xdr:col>13</xdr:col>
      <xdr:colOff>0</xdr:colOff>
      <xdr:row>50</xdr:row>
      <xdr:rowOff>66675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238125</xdr:colOff>
      <xdr:row>31</xdr:row>
      <xdr:rowOff>66675</xdr:rowOff>
    </xdr:from>
    <xdr:to>
      <xdr:col>13</xdr:col>
      <xdr:colOff>0</xdr:colOff>
      <xdr:row>50</xdr:row>
      <xdr:rowOff>66675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238125</xdr:colOff>
      <xdr:row>31</xdr:row>
      <xdr:rowOff>66675</xdr:rowOff>
    </xdr:from>
    <xdr:to>
      <xdr:col>13</xdr:col>
      <xdr:colOff>0</xdr:colOff>
      <xdr:row>50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238125</xdr:colOff>
      <xdr:row>31</xdr:row>
      <xdr:rowOff>66675</xdr:rowOff>
    </xdr:from>
    <xdr:to>
      <xdr:col>13</xdr:col>
      <xdr:colOff>0</xdr:colOff>
      <xdr:row>50</xdr:row>
      <xdr:rowOff>66675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238125</xdr:colOff>
      <xdr:row>31</xdr:row>
      <xdr:rowOff>66675</xdr:rowOff>
    </xdr:from>
    <xdr:to>
      <xdr:col>13</xdr:col>
      <xdr:colOff>0</xdr:colOff>
      <xdr:row>50</xdr:row>
      <xdr:rowOff>66675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Katharina/Daten/Experiments/2018-10-19_KHI-3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C"/>
      <sheetName val="Comparison"/>
    </sheetNames>
    <sheetDataSet>
      <sheetData sheetId="0">
        <row r="18">
          <cell r="C18">
            <v>0</v>
          </cell>
          <cell r="N18">
            <v>0</v>
          </cell>
          <cell r="O18">
            <v>0</v>
          </cell>
        </row>
        <row r="19">
          <cell r="C19">
            <v>10</v>
          </cell>
          <cell r="N19">
            <v>58.929518300298433</v>
          </cell>
          <cell r="O19">
            <v>59.429039564896371</v>
          </cell>
        </row>
        <row r="20">
          <cell r="C20">
            <v>20</v>
          </cell>
          <cell r="N20">
            <v>72.31037137112385</v>
          </cell>
          <cell r="O20">
            <v>72.634893515245082</v>
          </cell>
        </row>
        <row r="21">
          <cell r="C21">
            <v>30</v>
          </cell>
          <cell r="N21">
            <v>80.719647323499984</v>
          </cell>
          <cell r="O21">
            <v>81.221269963596143</v>
          </cell>
        </row>
        <row r="22">
          <cell r="C22">
            <v>60</v>
          </cell>
          <cell r="N22">
            <v>92.670481804194281</v>
          </cell>
          <cell r="O22">
            <v>92.384724293306547</v>
          </cell>
        </row>
        <row r="23">
          <cell r="C23">
            <v>90</v>
          </cell>
          <cell r="N23">
            <v>96.127428923003052</v>
          </cell>
          <cell r="O23">
            <v>95.679192672379699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"/>
  <sheetViews>
    <sheetView workbookViewId="0">
      <selection activeCell="D35" sqref="D35"/>
    </sheetView>
  </sheetViews>
  <sheetFormatPr defaultRowHeight="15" x14ac:dyDescent="0.25"/>
  <cols>
    <col min="1" max="1" width="17.85546875" bestFit="1" customWidth="1"/>
    <col min="2" max="2" width="19.42578125" bestFit="1" customWidth="1"/>
    <col min="3" max="3" width="10.42578125" bestFit="1" customWidth="1"/>
    <col min="4" max="4" width="17.7109375" customWidth="1"/>
    <col min="5" max="5" width="17.85546875" bestFit="1" customWidth="1"/>
    <col min="6" max="7" width="17.85546875" customWidth="1"/>
    <col min="8" max="8" width="17.85546875" bestFit="1" customWidth="1"/>
    <col min="9" max="9" width="15.28515625" bestFit="1" customWidth="1"/>
    <col min="10" max="10" width="17.85546875" bestFit="1" customWidth="1"/>
    <col min="11" max="11" width="15.28515625" customWidth="1"/>
    <col min="12" max="13" width="17.85546875" bestFit="1" customWidth="1"/>
    <col min="14" max="14" width="19" customWidth="1"/>
    <col min="15" max="15" width="17.85546875" bestFit="1" customWidth="1"/>
    <col min="16" max="16" width="12" bestFit="1" customWidth="1"/>
  </cols>
  <sheetData>
    <row r="1" spans="1:20" x14ac:dyDescent="0.25">
      <c r="A1" s="18" t="s">
        <v>11</v>
      </c>
      <c r="B1" s="1" t="s">
        <v>6</v>
      </c>
      <c r="C1" s="2" t="s">
        <v>0</v>
      </c>
      <c r="D1" s="2"/>
    </row>
    <row r="2" spans="1:20" x14ac:dyDescent="0.25">
      <c r="A2" s="1" t="s">
        <v>4</v>
      </c>
      <c r="B2" t="s">
        <v>9</v>
      </c>
      <c r="C2">
        <v>230</v>
      </c>
    </row>
    <row r="3" spans="1:20" x14ac:dyDescent="0.25">
      <c r="A3" s="1" t="s">
        <v>5</v>
      </c>
      <c r="B3" t="s">
        <v>10</v>
      </c>
      <c r="C3">
        <v>230</v>
      </c>
    </row>
    <row r="4" spans="1:20" x14ac:dyDescent="0.25">
      <c r="A4" s="1" t="s">
        <v>15</v>
      </c>
      <c r="C4">
        <v>270</v>
      </c>
    </row>
    <row r="5" spans="1:20" x14ac:dyDescent="0.25">
      <c r="A5" s="1"/>
    </row>
    <row r="6" spans="1:20" x14ac:dyDescent="0.25">
      <c r="A6" s="18" t="s">
        <v>21</v>
      </c>
      <c r="B6" t="s">
        <v>22</v>
      </c>
    </row>
    <row r="7" spans="1:20" x14ac:dyDescent="0.25">
      <c r="A7" s="1" t="s">
        <v>9</v>
      </c>
      <c r="B7" s="24">
        <v>24.9</v>
      </c>
      <c r="C7" t="s">
        <v>8</v>
      </c>
    </row>
    <row r="8" spans="1:20" x14ac:dyDescent="0.25">
      <c r="A8" s="1" t="s">
        <v>15</v>
      </c>
      <c r="B8" s="24">
        <v>66.95</v>
      </c>
      <c r="C8" t="s">
        <v>8</v>
      </c>
    </row>
    <row r="9" spans="1:20" x14ac:dyDescent="0.25">
      <c r="A9" s="1" t="s">
        <v>20</v>
      </c>
      <c r="B9">
        <f>B8/G18</f>
        <v>10.020534382022472</v>
      </c>
    </row>
    <row r="10" spans="1:20" x14ac:dyDescent="0.25">
      <c r="A10" s="1"/>
    </row>
    <row r="11" spans="1:20" x14ac:dyDescent="0.25">
      <c r="A11" s="18" t="s">
        <v>12</v>
      </c>
    </row>
    <row r="12" spans="1:20" x14ac:dyDescent="0.25">
      <c r="A12" t="s">
        <v>9</v>
      </c>
      <c r="B12" t="s">
        <v>13</v>
      </c>
      <c r="C12">
        <v>1092.5999999999999</v>
      </c>
    </row>
    <row r="13" spans="1:20" x14ac:dyDescent="0.25">
      <c r="A13" t="s">
        <v>10</v>
      </c>
      <c r="B13" t="s">
        <v>13</v>
      </c>
      <c r="C13">
        <v>2818.1</v>
      </c>
      <c r="N13" s="11"/>
      <c r="O13" s="11"/>
      <c r="P13" s="11"/>
      <c r="Q13" s="11"/>
      <c r="R13" s="11"/>
    </row>
    <row r="14" spans="1:20" x14ac:dyDescent="0.25">
      <c r="A14" t="s">
        <v>15</v>
      </c>
      <c r="B14" t="s">
        <v>16</v>
      </c>
      <c r="C14">
        <v>166.51</v>
      </c>
      <c r="N14" s="11"/>
      <c r="O14" s="11"/>
      <c r="P14" s="11"/>
      <c r="Q14" s="11"/>
      <c r="R14" s="11"/>
    </row>
    <row r="15" spans="1:20" x14ac:dyDescent="0.25">
      <c r="N15" s="11"/>
      <c r="O15" s="11"/>
      <c r="P15" s="11"/>
      <c r="Q15" s="11"/>
      <c r="R15" s="11"/>
    </row>
    <row r="16" spans="1:20" ht="15" customHeight="1" x14ac:dyDescent="0.25">
      <c r="B16" s="5" t="s">
        <v>7</v>
      </c>
      <c r="C16" s="1"/>
      <c r="D16" s="30" t="s">
        <v>2</v>
      </c>
      <c r="E16" s="30"/>
      <c r="F16" s="30"/>
      <c r="G16" s="31" t="s">
        <v>17</v>
      </c>
      <c r="H16" s="32"/>
      <c r="I16" s="32"/>
      <c r="J16" s="26" t="s">
        <v>18</v>
      </c>
      <c r="K16" s="27"/>
      <c r="L16" s="28" t="s">
        <v>19</v>
      </c>
      <c r="M16" s="29"/>
      <c r="N16" s="19" t="s">
        <v>3</v>
      </c>
      <c r="O16" s="20" t="s">
        <v>14</v>
      </c>
      <c r="P16" s="21"/>
      <c r="Q16" s="17"/>
      <c r="R16" s="17"/>
      <c r="S16" s="11"/>
      <c r="T16" s="11"/>
    </row>
    <row r="17" spans="2:20" x14ac:dyDescent="0.25">
      <c r="B17" s="33" t="s">
        <v>26</v>
      </c>
      <c r="C17" s="3" t="s">
        <v>1</v>
      </c>
      <c r="D17" s="23" t="s">
        <v>15</v>
      </c>
      <c r="E17" s="12" t="str">
        <f>$B$2</f>
        <v>2-iodobenzonitrile</v>
      </c>
      <c r="F17" s="12" t="str">
        <f>$B$3</f>
        <v>CN-biphenyl</v>
      </c>
      <c r="G17" s="14" t="s">
        <v>15</v>
      </c>
      <c r="H17" s="12" t="str">
        <f>$B$2</f>
        <v>2-iodobenzonitrile</v>
      </c>
      <c r="I17" s="13" t="str">
        <f>$B$3</f>
        <v>CN-biphenyl</v>
      </c>
      <c r="J17" s="12" t="str">
        <f>$B$2</f>
        <v>2-iodobenzonitrile</v>
      </c>
      <c r="K17" s="13" t="str">
        <f>$B$3</f>
        <v>CN-biphenyl</v>
      </c>
      <c r="L17" s="12" t="str">
        <f>$B$2</f>
        <v>2-iodobenzonitrile</v>
      </c>
      <c r="M17" s="13" t="str">
        <f>$B$3</f>
        <v>CN-biphenyl</v>
      </c>
      <c r="N17" s="12" t="s">
        <v>9</v>
      </c>
      <c r="O17" s="13" t="s">
        <v>10</v>
      </c>
      <c r="P17" s="11"/>
      <c r="Q17" s="11"/>
      <c r="R17" s="11"/>
      <c r="S17" s="11"/>
      <c r="T17" s="11"/>
    </row>
    <row r="18" spans="2:20" x14ac:dyDescent="0.25">
      <c r="B18" s="25"/>
      <c r="C18" s="4">
        <v>0</v>
      </c>
      <c r="D18" s="7">
        <v>1112.5</v>
      </c>
      <c r="E18" s="8">
        <v>2766.9</v>
      </c>
      <c r="F18" s="8">
        <v>0</v>
      </c>
      <c r="G18" s="16">
        <f>D18/$C$14</f>
        <v>6.6812804035793647</v>
      </c>
      <c r="H18" s="7">
        <f t="shared" ref="H18:H23" si="0">E18/$C$12</f>
        <v>2.5323997803404725</v>
      </c>
      <c r="I18" s="9">
        <f>F18/$C$13</f>
        <v>0</v>
      </c>
      <c r="J18" s="7">
        <f>(H18/G18)*$G$18</f>
        <v>2.5323997803404725</v>
      </c>
      <c r="K18" s="9">
        <f>(I18/G18)*$G$18</f>
        <v>0</v>
      </c>
      <c r="L18" s="10">
        <f>J18*$B$9</f>
        <v>25.375999067927861</v>
      </c>
      <c r="M18" s="9">
        <f>K18*$B$9</f>
        <v>0</v>
      </c>
      <c r="N18" s="15">
        <f>(($L$18-L18)/$L$18)*100</f>
        <v>0</v>
      </c>
      <c r="O18" s="15">
        <f>(M18/$L$18)*100</f>
        <v>0</v>
      </c>
      <c r="P18" s="11"/>
      <c r="Q18" s="11"/>
      <c r="R18" s="11"/>
      <c r="S18" s="11"/>
      <c r="T18" s="11"/>
    </row>
    <row r="19" spans="2:20" ht="14.25" customHeight="1" x14ac:dyDescent="0.25">
      <c r="B19" s="25"/>
      <c r="C19" s="4">
        <v>10</v>
      </c>
      <c r="D19" s="7">
        <v>1076.2</v>
      </c>
      <c r="E19" s="7">
        <v>1099.3</v>
      </c>
      <c r="F19" s="15">
        <v>4102.8</v>
      </c>
      <c r="G19" s="16">
        <f t="shared" ref="G19:G23" si="1">D19/$C$14</f>
        <v>6.463275478950214</v>
      </c>
      <c r="H19" s="7">
        <f t="shared" si="0"/>
        <v>1.0061321618158521</v>
      </c>
      <c r="I19" s="9">
        <f t="shared" ref="I19:I23" si="2">F19/$C$13</f>
        <v>1.4558745253894469</v>
      </c>
      <c r="J19" s="7">
        <f>(H19/G19)*$G$18</f>
        <v>1.0400687883480164</v>
      </c>
      <c r="K19" s="9">
        <f>(I19/G19)*$G$18</f>
        <v>1.5049808673998881</v>
      </c>
      <c r="L19" s="10">
        <f>J19*$B$9</f>
        <v>10.422045053309752</v>
      </c>
      <c r="M19" s="9">
        <f>K19*$B$9</f>
        <v>15.080712526066582</v>
      </c>
      <c r="N19" s="15">
        <f t="shared" ref="N19:N23" si="3">(($L$18-L19)/$L$18)*100</f>
        <v>58.929518300298433</v>
      </c>
      <c r="O19" s="15">
        <f t="shared" ref="O19:O23" si="4">(M19/$L$18)*100</f>
        <v>59.429039564896371</v>
      </c>
      <c r="P19" s="11"/>
      <c r="Q19" s="11"/>
      <c r="R19" s="11"/>
      <c r="S19" s="11"/>
      <c r="T19" s="11"/>
    </row>
    <row r="20" spans="2:20" x14ac:dyDescent="0.25">
      <c r="B20" s="25"/>
      <c r="C20" s="4">
        <v>20</v>
      </c>
      <c r="D20" s="7">
        <v>1112</v>
      </c>
      <c r="E20" s="7">
        <v>765.8</v>
      </c>
      <c r="F20" s="15">
        <v>5181.3</v>
      </c>
      <c r="G20" s="16">
        <f t="shared" si="1"/>
        <v>6.6782775809260713</v>
      </c>
      <c r="H20" s="7">
        <f t="shared" si="0"/>
        <v>0.70089694307157246</v>
      </c>
      <c r="I20" s="9">
        <f t="shared" si="2"/>
        <v>1.8385791845569712</v>
      </c>
      <c r="J20" s="7">
        <f t="shared" ref="J20:J23" si="5">(H20/G20)*$G$18</f>
        <v>0.70121209457475209</v>
      </c>
      <c r="K20" s="9">
        <f t="shared" ref="K20:K23" si="6">(I20/G20)*$G$18</f>
        <v>1.8394058838306027</v>
      </c>
      <c r="L20" s="10">
        <f t="shared" ref="L20:M23" si="7">J20*$B$9</f>
        <v>7.0265199027762968</v>
      </c>
      <c r="M20" s="9">
        <f t="shared" si="7"/>
        <v>18.431829901418986</v>
      </c>
      <c r="N20" s="15">
        <f>(($L$18-L20)/$L$18)*100</f>
        <v>72.31037137112385</v>
      </c>
      <c r="O20" s="15">
        <f>(M20/$L$18)*100</f>
        <v>72.634893515245082</v>
      </c>
      <c r="P20" s="11"/>
      <c r="Q20" s="11"/>
      <c r="R20" s="11"/>
      <c r="S20" s="11"/>
      <c r="T20" s="11"/>
    </row>
    <row r="21" spans="2:20" x14ac:dyDescent="0.25">
      <c r="B21" s="25"/>
      <c r="C21" s="4">
        <v>30</v>
      </c>
      <c r="D21" s="15">
        <v>1079.2</v>
      </c>
      <c r="E21" s="15">
        <v>517.5</v>
      </c>
      <c r="F21" s="15">
        <v>5622.9</v>
      </c>
      <c r="G21" s="16">
        <f t="shared" si="1"/>
        <v>6.4812924148699782</v>
      </c>
      <c r="H21" s="7">
        <f t="shared" si="0"/>
        <v>0.47364085667215822</v>
      </c>
      <c r="I21" s="9">
        <f t="shared" si="2"/>
        <v>1.9952805081437848</v>
      </c>
      <c r="J21" s="7">
        <f t="shared" si="5"/>
        <v>0.48825560882855451</v>
      </c>
      <c r="K21" s="9">
        <f t="shared" si="6"/>
        <v>2.0568472621478509</v>
      </c>
      <c r="L21" s="10">
        <f t="shared" si="7"/>
        <v>4.8925821154818454</v>
      </c>
      <c r="M21" s="9">
        <f t="shared" si="7"/>
        <v>20.610708708921329</v>
      </c>
      <c r="N21" s="15">
        <f t="shared" si="3"/>
        <v>80.719647323499984</v>
      </c>
      <c r="O21" s="15">
        <f t="shared" si="4"/>
        <v>81.221269963596143</v>
      </c>
      <c r="P21" s="11"/>
      <c r="Q21" s="11"/>
      <c r="R21" s="11"/>
      <c r="S21" s="11"/>
      <c r="T21" s="11"/>
    </row>
    <row r="22" spans="2:20" x14ac:dyDescent="0.25">
      <c r="B22" s="25"/>
      <c r="C22" s="4">
        <v>60</v>
      </c>
      <c r="D22" s="15">
        <v>1207.4000000000001</v>
      </c>
      <c r="E22" s="15">
        <v>220.1</v>
      </c>
      <c r="F22" s="15">
        <v>7155.5</v>
      </c>
      <c r="G22" s="16">
        <f t="shared" si="1"/>
        <v>7.2512161431745854</v>
      </c>
      <c r="H22" s="7">
        <f t="shared" si="0"/>
        <v>0.20144609189090246</v>
      </c>
      <c r="I22" s="9">
        <f t="shared" si="2"/>
        <v>2.5391221035449418</v>
      </c>
      <c r="J22" s="7">
        <f t="shared" si="5"/>
        <v>0.18561270269059876</v>
      </c>
      <c r="K22" s="9">
        <f t="shared" si="6"/>
        <v>2.3395505550718463</v>
      </c>
      <c r="L22" s="10">
        <f t="shared" si="7"/>
        <v>1.8599384690512599</v>
      </c>
      <c r="M22" s="9">
        <f t="shared" si="7"/>
        <v>23.443546775577193</v>
      </c>
      <c r="N22" s="15">
        <f t="shared" si="3"/>
        <v>92.670481804194281</v>
      </c>
      <c r="O22" s="15">
        <f t="shared" si="4"/>
        <v>92.384724293306547</v>
      </c>
    </row>
    <row r="23" spans="2:20" x14ac:dyDescent="0.25">
      <c r="B23" s="25"/>
      <c r="C23" s="4">
        <v>90</v>
      </c>
      <c r="D23" s="15">
        <v>1123.4000000000001</v>
      </c>
      <c r="E23" s="15">
        <v>108.2</v>
      </c>
      <c r="F23" s="15">
        <v>6895.1</v>
      </c>
      <c r="G23" s="16">
        <f t="shared" si="1"/>
        <v>6.7467419374211772</v>
      </c>
      <c r="H23" s="7">
        <f t="shared" si="0"/>
        <v>9.9029837085850281E-2</v>
      </c>
      <c r="I23" s="9">
        <f t="shared" si="2"/>
        <v>2.4467194208864131</v>
      </c>
      <c r="J23" s="7">
        <f t="shared" si="5"/>
        <v>9.8068981447399339E-2</v>
      </c>
      <c r="K23" s="9">
        <f t="shared" si="6"/>
        <v>2.4229796650668809</v>
      </c>
      <c r="L23" s="10">
        <f t="shared" si="7"/>
        <v>0.98270360040358895</v>
      </c>
      <c r="M23" s="9">
        <f t="shared" si="7"/>
        <v>24.279551040743975</v>
      </c>
      <c r="N23" s="15">
        <f t="shared" si="3"/>
        <v>96.127428923003052</v>
      </c>
      <c r="O23" s="15">
        <f t="shared" si="4"/>
        <v>95.679192672379699</v>
      </c>
    </row>
    <row r="24" spans="2:20" x14ac:dyDescent="0.25">
      <c r="B24" s="22"/>
    </row>
    <row r="25" spans="2:20" x14ac:dyDescent="0.25">
      <c r="B25" s="22"/>
    </row>
    <row r="26" spans="2:20" x14ac:dyDescent="0.25">
      <c r="B26" s="22"/>
    </row>
    <row r="27" spans="2:20" x14ac:dyDescent="0.25">
      <c r="B27" s="22"/>
    </row>
    <row r="28" spans="2:20" x14ac:dyDescent="0.25">
      <c r="B28" s="22"/>
    </row>
    <row r="29" spans="2:20" x14ac:dyDescent="0.25">
      <c r="B29" s="22"/>
    </row>
    <row r="30" spans="2:20" x14ac:dyDescent="0.25">
      <c r="B30" s="22"/>
    </row>
    <row r="31" spans="2:20" x14ac:dyDescent="0.25">
      <c r="B31" s="17"/>
      <c r="C31" s="6"/>
    </row>
    <row r="33" spans="2:11" x14ac:dyDescent="0.25">
      <c r="B33" s="11"/>
      <c r="C33" s="11"/>
      <c r="D33" s="11"/>
      <c r="E33" s="11"/>
      <c r="F33" s="11"/>
      <c r="G33" s="11"/>
      <c r="H33" s="11"/>
      <c r="I33" s="11"/>
      <c r="J33" s="11"/>
      <c r="K33" s="11"/>
    </row>
    <row r="34" spans="2:11" x14ac:dyDescent="0.25">
      <c r="B34" s="11"/>
      <c r="C34" s="11"/>
      <c r="D34" s="11"/>
      <c r="E34" s="11"/>
      <c r="F34" s="11"/>
      <c r="G34" s="11"/>
      <c r="H34" s="11"/>
      <c r="I34" s="11"/>
      <c r="J34" s="11"/>
      <c r="K34" s="11"/>
    </row>
    <row r="35" spans="2:11" x14ac:dyDescent="0.25">
      <c r="B35" s="11"/>
      <c r="C35" s="11"/>
      <c r="D35" s="11"/>
      <c r="E35" s="11"/>
      <c r="F35" s="11"/>
      <c r="G35" s="11"/>
      <c r="H35" s="11"/>
      <c r="I35" s="11"/>
      <c r="J35" s="11"/>
      <c r="K35" s="11"/>
    </row>
    <row r="36" spans="2:11" x14ac:dyDescent="0.25">
      <c r="B36" s="11"/>
      <c r="C36" s="11"/>
      <c r="D36" s="11"/>
      <c r="E36" s="11"/>
      <c r="F36" s="11"/>
      <c r="G36" s="11"/>
      <c r="H36" s="11"/>
      <c r="I36" s="11"/>
      <c r="J36" s="11"/>
      <c r="K36" s="11"/>
    </row>
    <row r="37" spans="2:11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</row>
    <row r="38" spans="2:11" x14ac:dyDescent="0.25">
      <c r="B38" s="11"/>
      <c r="C38" s="11"/>
      <c r="D38" s="11"/>
      <c r="E38" s="11"/>
      <c r="F38" s="11"/>
      <c r="G38" s="11"/>
      <c r="H38" s="11"/>
      <c r="I38" s="11"/>
      <c r="J38" s="11"/>
      <c r="K38" s="11"/>
    </row>
    <row r="39" spans="2:11" x14ac:dyDescent="0.25">
      <c r="B39" s="11"/>
      <c r="C39" s="11"/>
      <c r="D39" s="11"/>
      <c r="E39" s="11"/>
      <c r="F39" s="11"/>
      <c r="G39" s="11"/>
      <c r="H39" s="11"/>
      <c r="I39" s="11"/>
      <c r="J39" s="11"/>
      <c r="K39" s="11"/>
    </row>
  </sheetData>
  <mergeCells count="5">
    <mergeCell ref="D16:F16"/>
    <mergeCell ref="G16:I16"/>
    <mergeCell ref="J16:K16"/>
    <mergeCell ref="L16:M16"/>
    <mergeCell ref="B17:B2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"/>
  <sheetViews>
    <sheetView topLeftCell="A4" workbookViewId="0">
      <selection activeCell="B17" sqref="B17:B23"/>
    </sheetView>
  </sheetViews>
  <sheetFormatPr defaultRowHeight="15" x14ac:dyDescent="0.25"/>
  <cols>
    <col min="1" max="1" width="17.85546875" bestFit="1" customWidth="1"/>
    <col min="2" max="2" width="19.42578125" bestFit="1" customWidth="1"/>
    <col min="3" max="3" width="10.42578125" bestFit="1" customWidth="1"/>
    <col min="4" max="4" width="17.7109375" customWidth="1"/>
    <col min="5" max="5" width="17.85546875" bestFit="1" customWidth="1"/>
    <col min="6" max="7" width="17.85546875" customWidth="1"/>
    <col min="8" max="8" width="17.85546875" bestFit="1" customWidth="1"/>
    <col min="9" max="9" width="15.28515625" bestFit="1" customWidth="1"/>
    <col min="10" max="10" width="17.85546875" bestFit="1" customWidth="1"/>
    <col min="11" max="11" width="15.28515625" customWidth="1"/>
    <col min="12" max="13" width="17.85546875" bestFit="1" customWidth="1"/>
    <col min="14" max="14" width="19" customWidth="1"/>
    <col min="15" max="15" width="17.85546875" bestFit="1" customWidth="1"/>
    <col min="16" max="16" width="12" bestFit="1" customWidth="1"/>
  </cols>
  <sheetData>
    <row r="1" spans="1:20" x14ac:dyDescent="0.25">
      <c r="A1" s="18" t="s">
        <v>11</v>
      </c>
      <c r="B1" s="1" t="s">
        <v>6</v>
      </c>
      <c r="C1" s="2" t="s">
        <v>0</v>
      </c>
      <c r="D1" s="2"/>
    </row>
    <row r="2" spans="1:20" x14ac:dyDescent="0.25">
      <c r="A2" s="1" t="s">
        <v>4</v>
      </c>
      <c r="B2" t="s">
        <v>9</v>
      </c>
      <c r="C2">
        <v>230</v>
      </c>
    </row>
    <row r="3" spans="1:20" x14ac:dyDescent="0.25">
      <c r="A3" s="1" t="s">
        <v>5</v>
      </c>
      <c r="B3" t="s">
        <v>10</v>
      </c>
      <c r="C3">
        <v>230</v>
      </c>
    </row>
    <row r="4" spans="1:20" x14ac:dyDescent="0.25">
      <c r="A4" s="1" t="s">
        <v>15</v>
      </c>
      <c r="C4">
        <v>270</v>
      </c>
    </row>
    <row r="5" spans="1:20" x14ac:dyDescent="0.25">
      <c r="A5" s="1"/>
    </row>
    <row r="6" spans="1:20" x14ac:dyDescent="0.25">
      <c r="A6" s="18" t="s">
        <v>21</v>
      </c>
      <c r="B6" t="s">
        <v>22</v>
      </c>
    </row>
    <row r="7" spans="1:20" x14ac:dyDescent="0.25">
      <c r="A7" s="1" t="s">
        <v>9</v>
      </c>
      <c r="B7" s="24">
        <v>25.1</v>
      </c>
      <c r="C7" t="s">
        <v>8</v>
      </c>
    </row>
    <row r="8" spans="1:20" x14ac:dyDescent="0.25">
      <c r="A8" s="1" t="s">
        <v>15</v>
      </c>
      <c r="B8" s="24">
        <v>69.400000000000006</v>
      </c>
      <c r="C8" t="s">
        <v>8</v>
      </c>
    </row>
    <row r="9" spans="1:20" x14ac:dyDescent="0.25">
      <c r="A9" s="1" t="s">
        <v>20</v>
      </c>
      <c r="B9">
        <f>B8/G18</f>
        <v>10.269991112691077</v>
      </c>
    </row>
    <row r="10" spans="1:20" x14ac:dyDescent="0.25">
      <c r="A10" s="1"/>
    </row>
    <row r="11" spans="1:20" x14ac:dyDescent="0.25">
      <c r="A11" s="18" t="s">
        <v>12</v>
      </c>
    </row>
    <row r="12" spans="1:20" x14ac:dyDescent="0.25">
      <c r="A12" t="s">
        <v>9</v>
      </c>
      <c r="B12" t="s">
        <v>13</v>
      </c>
      <c r="C12">
        <v>1092.5999999999999</v>
      </c>
    </row>
    <row r="13" spans="1:20" x14ac:dyDescent="0.25">
      <c r="A13" t="s">
        <v>10</v>
      </c>
      <c r="B13" t="s">
        <v>13</v>
      </c>
      <c r="C13">
        <v>2818.1</v>
      </c>
      <c r="N13" s="11"/>
      <c r="O13" s="11"/>
      <c r="P13" s="11"/>
      <c r="Q13" s="11"/>
      <c r="R13" s="11"/>
    </row>
    <row r="14" spans="1:20" x14ac:dyDescent="0.25">
      <c r="A14" t="s">
        <v>15</v>
      </c>
      <c r="B14" t="s">
        <v>16</v>
      </c>
      <c r="C14">
        <v>166.51</v>
      </c>
      <c r="N14" s="11"/>
      <c r="O14" s="11"/>
      <c r="P14" s="11"/>
      <c r="Q14" s="11"/>
      <c r="R14" s="11"/>
    </row>
    <row r="15" spans="1:20" x14ac:dyDescent="0.25">
      <c r="N15" s="11"/>
      <c r="O15" s="11"/>
      <c r="P15" s="11"/>
      <c r="Q15" s="11"/>
      <c r="R15" s="11"/>
    </row>
    <row r="16" spans="1:20" ht="15" customHeight="1" x14ac:dyDescent="0.25">
      <c r="B16" s="5" t="s">
        <v>7</v>
      </c>
      <c r="C16" s="1"/>
      <c r="D16" s="30" t="s">
        <v>2</v>
      </c>
      <c r="E16" s="30"/>
      <c r="F16" s="30"/>
      <c r="G16" s="31" t="s">
        <v>17</v>
      </c>
      <c r="H16" s="32"/>
      <c r="I16" s="32"/>
      <c r="J16" s="26" t="s">
        <v>18</v>
      </c>
      <c r="K16" s="27"/>
      <c r="L16" s="28" t="s">
        <v>19</v>
      </c>
      <c r="M16" s="29"/>
      <c r="N16" s="19" t="s">
        <v>3</v>
      </c>
      <c r="O16" s="20" t="s">
        <v>14</v>
      </c>
      <c r="P16" s="21"/>
      <c r="Q16" s="17"/>
      <c r="R16" s="17"/>
      <c r="S16" s="11"/>
      <c r="T16" s="11"/>
    </row>
    <row r="17" spans="2:20" x14ac:dyDescent="0.25">
      <c r="B17" s="33" t="s">
        <v>27</v>
      </c>
      <c r="C17" s="3" t="s">
        <v>1</v>
      </c>
      <c r="D17" s="23" t="s">
        <v>15</v>
      </c>
      <c r="E17" s="12" t="str">
        <f>$B$2</f>
        <v>2-iodobenzonitrile</v>
      </c>
      <c r="F17" s="12" t="str">
        <f>$B$3</f>
        <v>CN-biphenyl</v>
      </c>
      <c r="G17" s="14" t="s">
        <v>15</v>
      </c>
      <c r="H17" s="12" t="str">
        <f>$B$2</f>
        <v>2-iodobenzonitrile</v>
      </c>
      <c r="I17" s="13" t="str">
        <f>$B$3</f>
        <v>CN-biphenyl</v>
      </c>
      <c r="J17" s="12" t="str">
        <f>$B$2</f>
        <v>2-iodobenzonitrile</v>
      </c>
      <c r="K17" s="13" t="str">
        <f>$B$3</f>
        <v>CN-biphenyl</v>
      </c>
      <c r="L17" s="12" t="str">
        <f>$B$2</f>
        <v>2-iodobenzonitrile</v>
      </c>
      <c r="M17" s="13" t="str">
        <f>$B$3</f>
        <v>CN-biphenyl</v>
      </c>
      <c r="N17" s="12" t="s">
        <v>9</v>
      </c>
      <c r="O17" s="13" t="s">
        <v>10</v>
      </c>
      <c r="P17" s="11"/>
      <c r="Q17" s="11"/>
      <c r="R17" s="11"/>
      <c r="S17" s="11"/>
      <c r="T17" s="11"/>
    </row>
    <row r="18" spans="2:20" x14ac:dyDescent="0.25">
      <c r="B18" s="25"/>
      <c r="C18" s="4">
        <v>0</v>
      </c>
      <c r="D18" s="7">
        <v>1125.2</v>
      </c>
      <c r="E18" s="8">
        <v>2830.4</v>
      </c>
      <c r="F18" s="8">
        <v>0</v>
      </c>
      <c r="G18" s="16">
        <f>D18/$C$14</f>
        <v>6.7575520989730355</v>
      </c>
      <c r="H18" s="7">
        <f t="shared" ref="H18:H23" si="0">E18/$C$12</f>
        <v>2.5905180303862352</v>
      </c>
      <c r="I18" s="9">
        <f>F18/$C$13</f>
        <v>0</v>
      </c>
      <c r="J18" s="7">
        <f>(H18/G18)*$G$18</f>
        <v>2.5905180303862352</v>
      </c>
      <c r="K18" s="9">
        <f>(I18/G18)*$G$18</f>
        <v>0</v>
      </c>
      <c r="L18" s="10">
        <f>J18*$B$9</f>
        <v>26.60459714933263</v>
      </c>
      <c r="M18" s="9">
        <f>K18*$B$9</f>
        <v>0</v>
      </c>
      <c r="N18" s="15">
        <f>(($L$18-L18)/$L$18)*100</f>
        <v>0</v>
      </c>
      <c r="O18" s="15">
        <f>(M18/$L$18)*100</f>
        <v>0</v>
      </c>
      <c r="P18" s="11"/>
      <c r="Q18" s="11"/>
      <c r="R18" s="11"/>
      <c r="S18" s="11"/>
      <c r="T18" s="11"/>
    </row>
    <row r="19" spans="2:20" ht="14.25" customHeight="1" x14ac:dyDescent="0.25">
      <c r="B19" s="25"/>
      <c r="C19" s="4">
        <v>10</v>
      </c>
      <c r="D19" s="7">
        <v>1060.5</v>
      </c>
      <c r="E19" s="7">
        <v>437.6</v>
      </c>
      <c r="F19" s="15">
        <v>5890.3</v>
      </c>
      <c r="G19" s="16">
        <f t="shared" ref="G19:G23" si="1">D19/$C$14</f>
        <v>6.368986847636779</v>
      </c>
      <c r="H19" s="7">
        <f t="shared" si="0"/>
        <v>0.40051253889804145</v>
      </c>
      <c r="I19" s="9">
        <f t="shared" ref="I19:I23" si="2">F19/$C$13</f>
        <v>2.0901671338845325</v>
      </c>
      <c r="J19" s="7">
        <f>(H19/G19)*$G$18</f>
        <v>0.42494739157762967</v>
      </c>
      <c r="K19" s="9">
        <f>(I19/G19)*$G$18</f>
        <v>2.2176860528494826</v>
      </c>
      <c r="L19" s="10">
        <f>J19*$B$9</f>
        <v>4.364205934863512</v>
      </c>
      <c r="M19" s="9">
        <f>K19*$B$9</f>
        <v>22.775616053503139</v>
      </c>
      <c r="N19" s="15">
        <f t="shared" ref="N19:N23" si="3">(($L$18-L19)/$L$18)*100</f>
        <v>83.596045787248514</v>
      </c>
      <c r="O19" s="15">
        <f t="shared" ref="O19:O23" si="4">(M19/$L$18)*100</f>
        <v>85.607821556788579</v>
      </c>
      <c r="P19" s="11"/>
      <c r="Q19" s="11"/>
      <c r="R19" s="11"/>
      <c r="S19" s="11"/>
      <c r="T19" s="11"/>
    </row>
    <row r="20" spans="2:20" x14ac:dyDescent="0.25">
      <c r="B20" s="25"/>
      <c r="C20" s="4">
        <v>20</v>
      </c>
      <c r="D20" s="7">
        <v>1072.5999999999999</v>
      </c>
      <c r="E20" s="7">
        <v>205.4</v>
      </c>
      <c r="F20" s="15">
        <v>6608.6</v>
      </c>
      <c r="G20" s="16">
        <f t="shared" si="1"/>
        <v>6.4416551558464956</v>
      </c>
      <c r="H20" s="7">
        <f t="shared" si="0"/>
        <v>0.18799194581731651</v>
      </c>
      <c r="I20" s="9">
        <f t="shared" si="2"/>
        <v>2.3450551790213265</v>
      </c>
      <c r="J20" s="7">
        <f t="shared" ref="J20:J23" si="5">(H20/G20)*$G$18</f>
        <v>0.19721101755887058</v>
      </c>
      <c r="K20" s="9">
        <f t="shared" ref="K20:K23" si="6">(I20/G20)*$G$18</f>
        <v>2.4600560203568871</v>
      </c>
      <c r="L20" s="10">
        <f t="shared" ref="L20:M23" si="7">J20*$B$9</f>
        <v>2.0253553976543648</v>
      </c>
      <c r="M20" s="9">
        <f t="shared" si="7"/>
        <v>25.264753465787411</v>
      </c>
      <c r="N20" s="15">
        <f>(($L$18-L20)/$L$18)*100</f>
        <v>92.38719764751194</v>
      </c>
      <c r="O20" s="15">
        <f>(M20/$L$18)*100</f>
        <v>94.963864041899882</v>
      </c>
      <c r="P20" s="11"/>
      <c r="Q20" s="11"/>
      <c r="R20" s="11"/>
      <c r="S20" s="11"/>
      <c r="T20" s="11"/>
    </row>
    <row r="21" spans="2:20" x14ac:dyDescent="0.25">
      <c r="B21" s="25"/>
      <c r="C21" s="4">
        <v>30</v>
      </c>
      <c r="D21" s="15">
        <v>1135.3</v>
      </c>
      <c r="E21" s="15">
        <v>137</v>
      </c>
      <c r="F21" s="15">
        <v>7207.6</v>
      </c>
      <c r="G21" s="16">
        <f t="shared" si="1"/>
        <v>6.8182091165695757</v>
      </c>
      <c r="H21" s="7">
        <f t="shared" si="0"/>
        <v>0.12538898041369212</v>
      </c>
      <c r="I21" s="9">
        <f t="shared" si="2"/>
        <v>2.5576097370568824</v>
      </c>
      <c r="J21" s="7">
        <f t="shared" si="5"/>
        <v>0.12427347904649554</v>
      </c>
      <c r="K21" s="9">
        <f t="shared" si="6"/>
        <v>2.5348564045947368</v>
      </c>
      <c r="L21" s="10">
        <f t="shared" si="7"/>
        <v>1.27628752535071</v>
      </c>
      <c r="M21" s="9">
        <f t="shared" si="7"/>
        <v>26.032952747136004</v>
      </c>
      <c r="N21" s="15">
        <f t="shared" si="3"/>
        <v>95.202755680956713</v>
      </c>
      <c r="O21" s="15">
        <f t="shared" si="4"/>
        <v>97.851332237853612</v>
      </c>
      <c r="P21" s="11"/>
      <c r="Q21" s="11"/>
      <c r="R21" s="11"/>
      <c r="S21" s="11"/>
      <c r="T21" s="11"/>
    </row>
    <row r="22" spans="2:20" x14ac:dyDescent="0.25">
      <c r="B22" s="25"/>
      <c r="C22" s="4">
        <v>60</v>
      </c>
      <c r="D22" s="15">
        <v>1040.5</v>
      </c>
      <c r="E22" s="15">
        <v>95.9</v>
      </c>
      <c r="F22" s="15">
        <v>6676</v>
      </c>
      <c r="G22" s="16">
        <f t="shared" si="1"/>
        <v>6.248873941505015</v>
      </c>
      <c r="H22" s="7">
        <f t="shared" si="0"/>
        <v>8.7772286289584486E-2</v>
      </c>
      <c r="I22" s="9">
        <f t="shared" si="2"/>
        <v>2.3689720024129732</v>
      </c>
      <c r="J22" s="7">
        <f t="shared" si="5"/>
        <v>9.4917228767938941E-2</v>
      </c>
      <c r="K22" s="9">
        <f t="shared" si="6"/>
        <v>2.5618138367276093</v>
      </c>
      <c r="L22" s="10">
        <f t="shared" si="7"/>
        <v>0.97479909588799873</v>
      </c>
      <c r="M22" s="9">
        <f t="shared" si="7"/>
        <v>26.309805335561578</v>
      </c>
      <c r="N22" s="15">
        <f t="shared" si="3"/>
        <v>96.335974980502755</v>
      </c>
      <c r="O22" s="15">
        <f t="shared" si="4"/>
        <v>98.891951597250753</v>
      </c>
    </row>
    <row r="23" spans="2:20" x14ac:dyDescent="0.25">
      <c r="B23" s="25"/>
      <c r="C23" s="4">
        <v>90</v>
      </c>
      <c r="D23" s="15">
        <v>1095.8</v>
      </c>
      <c r="E23" s="15">
        <v>97.6</v>
      </c>
      <c r="F23" s="15">
        <v>6807.8</v>
      </c>
      <c r="G23" s="16">
        <f t="shared" si="1"/>
        <v>6.5809861269593419</v>
      </c>
      <c r="H23" s="7">
        <f t="shared" si="0"/>
        <v>8.9328207944352922E-2</v>
      </c>
      <c r="I23" s="9">
        <f t="shared" si="2"/>
        <v>2.4157411021610304</v>
      </c>
      <c r="J23" s="7">
        <f t="shared" si="5"/>
        <v>9.1724858166623402E-2</v>
      </c>
      <c r="K23" s="9">
        <f t="shared" si="6"/>
        <v>2.4805547437046829</v>
      </c>
      <c r="L23" s="10">
        <f t="shared" si="7"/>
        <v>0.94201347818407188</v>
      </c>
      <c r="M23" s="9">
        <f t="shared" si="7"/>
        <v>25.475275172390784</v>
      </c>
      <c r="N23" s="15">
        <f t="shared" si="3"/>
        <v>96.459207884650482</v>
      </c>
      <c r="O23" s="15">
        <f t="shared" si="4"/>
        <v>95.755162272884959</v>
      </c>
    </row>
    <row r="24" spans="2:20" x14ac:dyDescent="0.25">
      <c r="B24" s="22"/>
    </row>
    <row r="25" spans="2:20" x14ac:dyDescent="0.25">
      <c r="B25" s="22"/>
    </row>
    <row r="26" spans="2:20" x14ac:dyDescent="0.25">
      <c r="B26" s="22"/>
    </row>
    <row r="27" spans="2:20" x14ac:dyDescent="0.25">
      <c r="B27" s="22"/>
    </row>
    <row r="28" spans="2:20" x14ac:dyDescent="0.25">
      <c r="B28" s="22"/>
    </row>
    <row r="29" spans="2:20" x14ac:dyDescent="0.25">
      <c r="B29" s="22"/>
    </row>
    <row r="30" spans="2:20" x14ac:dyDescent="0.25">
      <c r="B30" s="22"/>
    </row>
    <row r="31" spans="2:20" x14ac:dyDescent="0.25">
      <c r="B31" s="17"/>
      <c r="C31" s="6"/>
    </row>
    <row r="33" spans="2:11" x14ac:dyDescent="0.25">
      <c r="B33" s="11"/>
      <c r="C33" s="11"/>
      <c r="D33" s="11"/>
      <c r="E33" s="11"/>
      <c r="F33" s="11"/>
      <c r="G33" s="11"/>
      <c r="H33" s="11"/>
      <c r="I33" s="11"/>
      <c r="J33" s="11"/>
      <c r="K33" s="11"/>
    </row>
    <row r="34" spans="2:11" x14ac:dyDescent="0.25">
      <c r="B34" s="11"/>
      <c r="C34" s="11"/>
      <c r="D34" s="11"/>
      <c r="E34" s="11"/>
      <c r="F34" s="11"/>
      <c r="G34" s="11"/>
      <c r="H34" s="11"/>
      <c r="I34" s="11"/>
      <c r="J34" s="11"/>
      <c r="K34" s="11"/>
    </row>
    <row r="35" spans="2:11" x14ac:dyDescent="0.25">
      <c r="B35" s="11"/>
      <c r="C35" s="11"/>
      <c r="D35" s="11"/>
      <c r="E35" s="11"/>
      <c r="F35" s="11"/>
      <c r="G35" s="11"/>
      <c r="H35" s="11"/>
      <c r="I35" s="11"/>
      <c r="J35" s="11"/>
      <c r="K35" s="11"/>
    </row>
    <row r="36" spans="2:11" x14ac:dyDescent="0.25">
      <c r="B36" s="11"/>
      <c r="C36" s="11"/>
      <c r="D36" s="11"/>
      <c r="E36" s="11"/>
      <c r="F36" s="11"/>
      <c r="G36" s="11"/>
      <c r="H36" s="11"/>
      <c r="I36" s="11"/>
      <c r="J36" s="11"/>
      <c r="K36" s="11"/>
    </row>
    <row r="37" spans="2:11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</row>
    <row r="38" spans="2:11" x14ac:dyDescent="0.25">
      <c r="B38" s="11"/>
      <c r="C38" s="11"/>
      <c r="D38" s="11"/>
      <c r="E38" s="11"/>
      <c r="F38" s="11"/>
      <c r="G38" s="11"/>
      <c r="H38" s="11"/>
      <c r="I38" s="11"/>
      <c r="J38" s="11"/>
      <c r="K38" s="11"/>
    </row>
    <row r="39" spans="2:11" x14ac:dyDescent="0.25">
      <c r="B39" s="11"/>
      <c r="C39" s="11"/>
      <c r="D39" s="11"/>
      <c r="E39" s="11"/>
      <c r="F39" s="11"/>
      <c r="G39" s="11"/>
      <c r="H39" s="11"/>
      <c r="I39" s="11"/>
      <c r="J39" s="11"/>
      <c r="K39" s="11"/>
    </row>
  </sheetData>
  <mergeCells count="5">
    <mergeCell ref="D16:F16"/>
    <mergeCell ref="G16:I16"/>
    <mergeCell ref="J16:K16"/>
    <mergeCell ref="L16:M16"/>
    <mergeCell ref="B17:B2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"/>
  <sheetViews>
    <sheetView zoomScaleNormal="100" workbookViewId="0">
      <selection activeCell="D29" sqref="D29"/>
    </sheetView>
  </sheetViews>
  <sheetFormatPr defaultRowHeight="15" x14ac:dyDescent="0.25"/>
  <cols>
    <col min="1" max="1" width="17.85546875" bestFit="1" customWidth="1"/>
    <col min="2" max="2" width="19.42578125" bestFit="1" customWidth="1"/>
    <col min="3" max="3" width="10.42578125" bestFit="1" customWidth="1"/>
    <col min="4" max="4" width="17.7109375" customWidth="1"/>
    <col min="5" max="5" width="17.85546875" bestFit="1" customWidth="1"/>
    <col min="6" max="7" width="17.85546875" customWidth="1"/>
    <col min="8" max="8" width="17.85546875" bestFit="1" customWidth="1"/>
    <col min="9" max="9" width="15.28515625" bestFit="1" customWidth="1"/>
    <col min="10" max="10" width="17.85546875" bestFit="1" customWidth="1"/>
    <col min="11" max="11" width="15.28515625" customWidth="1"/>
    <col min="12" max="13" width="17.85546875" bestFit="1" customWidth="1"/>
    <col min="14" max="14" width="19" customWidth="1"/>
    <col min="15" max="15" width="17.85546875" bestFit="1" customWidth="1"/>
    <col min="16" max="16" width="12" bestFit="1" customWidth="1"/>
  </cols>
  <sheetData>
    <row r="1" spans="1:20" x14ac:dyDescent="0.25">
      <c r="A1" s="18" t="s">
        <v>11</v>
      </c>
      <c r="B1" s="1" t="s">
        <v>6</v>
      </c>
      <c r="C1" s="2" t="s">
        <v>0</v>
      </c>
      <c r="D1" s="2"/>
    </row>
    <row r="2" spans="1:20" x14ac:dyDescent="0.25">
      <c r="A2" s="1" t="s">
        <v>4</v>
      </c>
      <c r="B2" t="s">
        <v>9</v>
      </c>
      <c r="C2">
        <v>230</v>
      </c>
    </row>
    <row r="3" spans="1:20" x14ac:dyDescent="0.25">
      <c r="A3" s="1" t="s">
        <v>5</v>
      </c>
      <c r="B3" t="s">
        <v>10</v>
      </c>
      <c r="C3">
        <v>230</v>
      </c>
    </row>
    <row r="4" spans="1:20" x14ac:dyDescent="0.25">
      <c r="A4" s="1" t="s">
        <v>15</v>
      </c>
      <c r="C4">
        <v>270</v>
      </c>
    </row>
    <row r="5" spans="1:20" x14ac:dyDescent="0.25">
      <c r="A5" s="1"/>
    </row>
    <row r="6" spans="1:20" x14ac:dyDescent="0.25">
      <c r="A6" s="18" t="s">
        <v>21</v>
      </c>
      <c r="B6" t="s">
        <v>22</v>
      </c>
    </row>
    <row r="7" spans="1:20" x14ac:dyDescent="0.25">
      <c r="A7" s="1" t="s">
        <v>9</v>
      </c>
      <c r="B7" s="24">
        <v>24.7</v>
      </c>
      <c r="C7" t="s">
        <v>8</v>
      </c>
    </row>
    <row r="8" spans="1:20" x14ac:dyDescent="0.25">
      <c r="A8" s="1" t="s">
        <v>15</v>
      </c>
      <c r="B8" s="24">
        <v>64.7</v>
      </c>
      <c r="C8" t="s">
        <v>8</v>
      </c>
    </row>
    <row r="9" spans="1:20" x14ac:dyDescent="0.25">
      <c r="A9" s="1" t="s">
        <v>20</v>
      </c>
      <c r="B9">
        <f>B8/G18</f>
        <v>11.597800624394445</v>
      </c>
    </row>
    <row r="10" spans="1:20" x14ac:dyDescent="0.25">
      <c r="A10" s="1"/>
    </row>
    <row r="11" spans="1:20" x14ac:dyDescent="0.25">
      <c r="A11" s="18" t="s">
        <v>12</v>
      </c>
    </row>
    <row r="12" spans="1:20" x14ac:dyDescent="0.25">
      <c r="A12" t="s">
        <v>9</v>
      </c>
      <c r="B12" t="s">
        <v>13</v>
      </c>
      <c r="C12">
        <v>1092.5999999999999</v>
      </c>
    </row>
    <row r="13" spans="1:20" x14ac:dyDescent="0.25">
      <c r="A13" t="s">
        <v>10</v>
      </c>
      <c r="B13" t="s">
        <v>13</v>
      </c>
      <c r="C13">
        <v>2818.1</v>
      </c>
      <c r="N13" s="11"/>
      <c r="O13" s="11"/>
      <c r="P13" s="11"/>
      <c r="Q13" s="11"/>
      <c r="R13" s="11"/>
    </row>
    <row r="14" spans="1:20" x14ac:dyDescent="0.25">
      <c r="A14" t="s">
        <v>15</v>
      </c>
      <c r="B14" t="s">
        <v>16</v>
      </c>
      <c r="C14">
        <v>166.51</v>
      </c>
      <c r="N14" s="11"/>
      <c r="O14" s="11"/>
      <c r="P14" s="11"/>
      <c r="Q14" s="11"/>
      <c r="R14" s="11"/>
    </row>
    <row r="15" spans="1:20" x14ac:dyDescent="0.25">
      <c r="N15" s="11"/>
      <c r="O15" s="11"/>
      <c r="P15" s="11"/>
      <c r="Q15" s="11"/>
      <c r="R15" s="11"/>
    </row>
    <row r="16" spans="1:20" ht="15" customHeight="1" x14ac:dyDescent="0.25">
      <c r="B16" s="5" t="s">
        <v>7</v>
      </c>
      <c r="C16" s="1"/>
      <c r="D16" s="30" t="s">
        <v>2</v>
      </c>
      <c r="E16" s="30"/>
      <c r="F16" s="30"/>
      <c r="G16" s="31" t="s">
        <v>17</v>
      </c>
      <c r="H16" s="32"/>
      <c r="I16" s="32"/>
      <c r="J16" s="26" t="s">
        <v>18</v>
      </c>
      <c r="K16" s="27"/>
      <c r="L16" s="28" t="s">
        <v>19</v>
      </c>
      <c r="M16" s="29"/>
      <c r="N16" s="19" t="s">
        <v>3</v>
      </c>
      <c r="O16" s="20" t="s">
        <v>14</v>
      </c>
      <c r="P16" s="21"/>
      <c r="Q16" s="17"/>
      <c r="R16" s="17"/>
      <c r="S16" s="11"/>
      <c r="T16" s="11"/>
    </row>
    <row r="17" spans="2:20" x14ac:dyDescent="0.25">
      <c r="B17" s="33" t="s">
        <v>25</v>
      </c>
      <c r="C17" s="3" t="s">
        <v>1</v>
      </c>
      <c r="D17" s="23" t="s">
        <v>15</v>
      </c>
      <c r="E17" s="12" t="str">
        <f>$B$2</f>
        <v>2-iodobenzonitrile</v>
      </c>
      <c r="F17" s="12" t="str">
        <f>$B$3</f>
        <v>CN-biphenyl</v>
      </c>
      <c r="G17" s="14" t="s">
        <v>15</v>
      </c>
      <c r="H17" s="12" t="str">
        <f>$B$2</f>
        <v>2-iodobenzonitrile</v>
      </c>
      <c r="I17" s="13" t="str">
        <f>$B$3</f>
        <v>CN-biphenyl</v>
      </c>
      <c r="J17" s="12" t="str">
        <f>$B$2</f>
        <v>2-iodobenzonitrile</v>
      </c>
      <c r="K17" s="13" t="str">
        <f>$B$3</f>
        <v>CN-biphenyl</v>
      </c>
      <c r="L17" s="12" t="str">
        <f>$B$2</f>
        <v>2-iodobenzonitrile</v>
      </c>
      <c r="M17" s="13" t="str">
        <f>$B$3</f>
        <v>CN-biphenyl</v>
      </c>
      <c r="N17" s="12" t="s">
        <v>9</v>
      </c>
      <c r="O17" s="13" t="s">
        <v>10</v>
      </c>
      <c r="P17" s="11"/>
      <c r="Q17" s="11"/>
      <c r="R17" s="11"/>
      <c r="S17" s="11"/>
      <c r="T17" s="11"/>
    </row>
    <row r="18" spans="2:20" x14ac:dyDescent="0.25">
      <c r="B18" s="25"/>
      <c r="C18" s="4">
        <v>0</v>
      </c>
      <c r="D18" s="7">
        <v>928.9</v>
      </c>
      <c r="E18" s="8">
        <v>2594.6999999999998</v>
      </c>
      <c r="F18" s="8">
        <v>0</v>
      </c>
      <c r="G18" s="16">
        <f>D18/$C$14</f>
        <v>5.5786439252897724</v>
      </c>
      <c r="H18" s="7">
        <f t="shared" ref="H18:H23" si="0">E18/$C$12</f>
        <v>2.3747940691927512</v>
      </c>
      <c r="I18" s="9">
        <f>F18/$C$13</f>
        <v>0</v>
      </c>
      <c r="J18" s="7">
        <f>(H18/G18)*$G$18</f>
        <v>2.3747940691927512</v>
      </c>
      <c r="K18" s="9">
        <f>(I18/G18)*$G$18</f>
        <v>0</v>
      </c>
      <c r="L18" s="10">
        <f>J18*$B$9</f>
        <v>27.542388138491916</v>
      </c>
      <c r="M18" s="9">
        <f>K18*$B$9</f>
        <v>0</v>
      </c>
      <c r="N18" s="15">
        <f>(($L$18-L18)/$L$18)*100</f>
        <v>0</v>
      </c>
      <c r="O18" s="15">
        <f>(M18/$L$18)*100</f>
        <v>0</v>
      </c>
      <c r="P18" s="11"/>
      <c r="Q18" s="11"/>
      <c r="R18" s="11"/>
      <c r="S18" s="11"/>
      <c r="T18" s="11"/>
    </row>
    <row r="19" spans="2:20" ht="14.25" customHeight="1" x14ac:dyDescent="0.25">
      <c r="B19" s="25"/>
      <c r="C19" s="4">
        <v>10</v>
      </c>
      <c r="D19" s="7">
        <v>1041</v>
      </c>
      <c r="E19" s="7">
        <v>331.4</v>
      </c>
      <c r="F19" s="15">
        <v>6820.7</v>
      </c>
      <c r="G19" s="16">
        <f t="shared" ref="G19:G23" si="1">D19/$C$14</f>
        <v>6.2518767641583093</v>
      </c>
      <c r="H19" s="7">
        <f t="shared" si="0"/>
        <v>0.30331319787662459</v>
      </c>
      <c r="I19" s="9">
        <f t="shared" ref="I19:I23" si="2">F19/$C$13</f>
        <v>2.4203186544125477</v>
      </c>
      <c r="J19" s="7">
        <f>(H19/G19)*$G$18</f>
        <v>0.27065094092948755</v>
      </c>
      <c r="K19" s="9">
        <f>(I19/G19)*$G$18</f>
        <v>2.1596868377366141</v>
      </c>
      <c r="L19" s="10">
        <f>J19*$B$9</f>
        <v>3.1389556517049546</v>
      </c>
      <c r="M19" s="9">
        <f>K19*$B$9</f>
        <v>25.047617355198167</v>
      </c>
      <c r="N19" s="15">
        <f t="shared" ref="N19:N23" si="3">(($L$18-L19)/$L$18)*100</f>
        <v>88.603182716323346</v>
      </c>
      <c r="O19" s="15">
        <f t="shared" ref="O19:O23" si="4">(M19/$L$18)*100</f>
        <v>90.942068019849103</v>
      </c>
      <c r="P19" s="11"/>
      <c r="Q19" s="11"/>
      <c r="R19" s="11"/>
      <c r="S19" s="11"/>
      <c r="T19" s="11"/>
    </row>
    <row r="20" spans="2:20" x14ac:dyDescent="0.25">
      <c r="B20" s="25"/>
      <c r="C20" s="4">
        <v>20</v>
      </c>
      <c r="D20" s="7">
        <v>1062.0999999999999</v>
      </c>
      <c r="E20" s="7">
        <v>111.8</v>
      </c>
      <c r="F20" s="15">
        <v>6990.8</v>
      </c>
      <c r="G20" s="16">
        <f t="shared" si="1"/>
        <v>6.3785958801273193</v>
      </c>
      <c r="H20" s="7">
        <f t="shared" si="0"/>
        <v>0.1023247300018305</v>
      </c>
      <c r="I20" s="9">
        <f t="shared" si="2"/>
        <v>2.4806784713104575</v>
      </c>
      <c r="J20" s="7">
        <f t="shared" ref="J20:J23" si="5">(H20/G20)*$G$18</f>
        <v>8.9491989171170655E-2</v>
      </c>
      <c r="K20" s="9">
        <f t="shared" ref="K20:K23" si="6">(I20/G20)*$G$18</f>
        <v>2.1695718218626157</v>
      </c>
      <c r="L20" s="10">
        <f t="shared" ref="L20:L23" si="7">J20*$B$9</f>
        <v>1.037910247887704</v>
      </c>
      <c r="M20" s="9">
        <f t="shared" ref="M20:M23" si="8">K20*$B$9</f>
        <v>25.162261430266838</v>
      </c>
      <c r="N20" s="15">
        <f>(($L$18-L20)/$L$18)*100</f>
        <v>96.231589495185517</v>
      </c>
      <c r="O20" s="15">
        <f>(M20/$L$18)*100</f>
        <v>91.358313969518406</v>
      </c>
      <c r="P20" s="11"/>
      <c r="Q20" s="11"/>
      <c r="R20" s="11"/>
      <c r="S20" s="11"/>
      <c r="T20" s="11"/>
    </row>
    <row r="21" spans="2:20" x14ac:dyDescent="0.25">
      <c r="B21" s="25"/>
      <c r="C21" s="4">
        <v>30</v>
      </c>
      <c r="D21" s="15">
        <v>990.8</v>
      </c>
      <c r="E21" s="15">
        <v>64.2</v>
      </c>
      <c r="F21" s="15">
        <v>6895.1</v>
      </c>
      <c r="G21" s="16">
        <f t="shared" si="1"/>
        <v>5.9503933697675819</v>
      </c>
      <c r="H21" s="7">
        <f t="shared" si="0"/>
        <v>5.8758923668314124E-2</v>
      </c>
      <c r="I21" s="9">
        <f t="shared" si="2"/>
        <v>2.4467194208864131</v>
      </c>
      <c r="J21" s="7">
        <f t="shared" si="5"/>
        <v>5.5087973552177018E-2</v>
      </c>
      <c r="K21" s="9">
        <f t="shared" si="6"/>
        <v>2.2938611930373325</v>
      </c>
      <c r="L21" s="10">
        <f t="shared" si="7"/>
        <v>0.63889933406006327</v>
      </c>
      <c r="M21" s="9">
        <f t="shared" si="8"/>
        <v>26.603744776882561</v>
      </c>
      <c r="N21" s="15">
        <f t="shared" si="3"/>
        <v>97.680305241333926</v>
      </c>
      <c r="O21" s="15">
        <f t="shared" si="4"/>
        <v>96.59200445186687</v>
      </c>
      <c r="P21" s="11"/>
      <c r="Q21" s="11"/>
      <c r="R21" s="11"/>
      <c r="S21" s="11"/>
      <c r="T21" s="11"/>
    </row>
    <row r="22" spans="2:20" x14ac:dyDescent="0.25">
      <c r="B22" s="25"/>
      <c r="C22" s="4">
        <v>60</v>
      </c>
      <c r="D22" s="15">
        <v>995.5</v>
      </c>
      <c r="E22" s="15">
        <v>46.6</v>
      </c>
      <c r="F22" s="15">
        <v>6944.1</v>
      </c>
      <c r="G22" s="16">
        <f t="shared" si="1"/>
        <v>5.9786199027085463</v>
      </c>
      <c r="H22" s="7">
        <f t="shared" si="0"/>
        <v>4.2650558301299657E-2</v>
      </c>
      <c r="I22" s="9">
        <f t="shared" si="2"/>
        <v>2.4641070224619428</v>
      </c>
      <c r="J22" s="7">
        <f t="shared" si="5"/>
        <v>3.9797190965421649E-2</v>
      </c>
      <c r="K22" s="9">
        <f t="shared" si="6"/>
        <v>2.2992556636513295</v>
      </c>
      <c r="L22" s="10">
        <f t="shared" si="7"/>
        <v>0.46155988622791216</v>
      </c>
      <c r="M22" s="9">
        <f t="shared" si="8"/>
        <v>26.666308771537853</v>
      </c>
      <c r="N22" s="15">
        <f t="shared" si="3"/>
        <v>98.32418349524724</v>
      </c>
      <c r="O22" s="15">
        <f t="shared" si="4"/>
        <v>96.819159752782312</v>
      </c>
    </row>
    <row r="23" spans="2:20" x14ac:dyDescent="0.25">
      <c r="B23" s="25"/>
      <c r="C23" s="4">
        <v>90</v>
      </c>
      <c r="D23" s="15">
        <v>989.3</v>
      </c>
      <c r="E23" s="15">
        <v>47.8</v>
      </c>
      <c r="F23" s="15">
        <v>7072.5</v>
      </c>
      <c r="G23" s="16">
        <f t="shared" si="1"/>
        <v>5.941384901807699</v>
      </c>
      <c r="H23" s="7">
        <f t="shared" si="0"/>
        <v>4.3748855939959731E-2</v>
      </c>
      <c r="I23" s="9">
        <f t="shared" si="2"/>
        <v>2.5096696355700652</v>
      </c>
      <c r="J23" s="7">
        <f t="shared" si="5"/>
        <v>4.1077845226552709E-2</v>
      </c>
      <c r="K23" s="9">
        <f t="shared" si="6"/>
        <v>2.3564460977267094</v>
      </c>
      <c r="L23" s="10">
        <f t="shared" si="7"/>
        <v>0.47641265901729135</v>
      </c>
      <c r="M23" s="9">
        <f t="shared" si="8"/>
        <v>27.329592023566683</v>
      </c>
      <c r="N23" s="15">
        <f t="shared" si="3"/>
        <v>98.270256534684876</v>
      </c>
      <c r="O23" s="15">
        <f t="shared" si="4"/>
        <v>99.227386841492375</v>
      </c>
    </row>
    <row r="24" spans="2:20" x14ac:dyDescent="0.25">
      <c r="B24" s="22"/>
    </row>
    <row r="25" spans="2:20" x14ac:dyDescent="0.25">
      <c r="B25" s="22"/>
    </row>
    <row r="26" spans="2:20" x14ac:dyDescent="0.25">
      <c r="B26" s="22"/>
    </row>
    <row r="27" spans="2:20" x14ac:dyDescent="0.25">
      <c r="B27" s="22"/>
    </row>
    <row r="28" spans="2:20" x14ac:dyDescent="0.25">
      <c r="B28" s="22"/>
    </row>
    <row r="29" spans="2:20" x14ac:dyDescent="0.25">
      <c r="B29" s="22"/>
    </row>
    <row r="30" spans="2:20" x14ac:dyDescent="0.25">
      <c r="B30" s="22"/>
    </row>
    <row r="31" spans="2:20" x14ac:dyDescent="0.25">
      <c r="B31" s="17"/>
      <c r="C31" s="6"/>
    </row>
    <row r="33" spans="2:11" x14ac:dyDescent="0.25">
      <c r="B33" s="11"/>
      <c r="C33" s="11"/>
      <c r="D33" s="11"/>
      <c r="E33" s="11"/>
      <c r="F33" s="11"/>
      <c r="G33" s="11"/>
      <c r="H33" s="11"/>
      <c r="I33" s="11"/>
      <c r="J33" s="11"/>
      <c r="K33" s="11"/>
    </row>
    <row r="34" spans="2:11" x14ac:dyDescent="0.25">
      <c r="B34" s="11"/>
      <c r="C34" s="11"/>
      <c r="D34" s="11"/>
      <c r="E34" s="11"/>
      <c r="F34" s="11"/>
      <c r="G34" s="11"/>
      <c r="H34" s="11"/>
      <c r="I34" s="11"/>
      <c r="J34" s="11"/>
      <c r="K34" s="11"/>
    </row>
    <row r="35" spans="2:11" x14ac:dyDescent="0.25">
      <c r="B35" s="11"/>
      <c r="C35" s="11"/>
      <c r="D35" s="11"/>
      <c r="E35" s="11"/>
      <c r="F35" s="11"/>
      <c r="G35" s="11"/>
      <c r="H35" s="11"/>
      <c r="I35" s="11"/>
      <c r="J35" s="11"/>
      <c r="K35" s="11"/>
    </row>
    <row r="36" spans="2:11" x14ac:dyDescent="0.25">
      <c r="B36" s="11"/>
      <c r="C36" s="11"/>
      <c r="D36" s="11"/>
      <c r="E36" s="11"/>
      <c r="F36" s="11"/>
      <c r="G36" s="11"/>
      <c r="H36" s="11"/>
      <c r="I36" s="11"/>
      <c r="J36" s="11"/>
      <c r="K36" s="11"/>
    </row>
    <row r="37" spans="2:11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</row>
    <row r="38" spans="2:11" x14ac:dyDescent="0.25">
      <c r="B38" s="11"/>
      <c r="C38" s="11"/>
      <c r="D38" s="11"/>
      <c r="E38" s="11"/>
      <c r="F38" s="11"/>
      <c r="G38" s="11"/>
      <c r="H38" s="11"/>
      <c r="I38" s="11"/>
      <c r="J38" s="11"/>
      <c r="K38" s="11"/>
    </row>
    <row r="39" spans="2:11" x14ac:dyDescent="0.25">
      <c r="B39" s="11"/>
      <c r="C39" s="11"/>
      <c r="D39" s="11"/>
      <c r="E39" s="11"/>
      <c r="F39" s="11"/>
      <c r="G39" s="11"/>
      <c r="H39" s="11"/>
      <c r="I39" s="11"/>
      <c r="J39" s="11"/>
      <c r="K39" s="11"/>
    </row>
  </sheetData>
  <mergeCells count="5">
    <mergeCell ref="B17:B23"/>
    <mergeCell ref="J16:K16"/>
    <mergeCell ref="L16:M16"/>
    <mergeCell ref="D16:F16"/>
    <mergeCell ref="G16:I16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"/>
  <sheetViews>
    <sheetView topLeftCell="B1" zoomScale="98" zoomScaleNormal="98" workbookViewId="0">
      <selection activeCell="E35" sqref="E35"/>
    </sheetView>
  </sheetViews>
  <sheetFormatPr defaultRowHeight="15" x14ac:dyDescent="0.25"/>
  <cols>
    <col min="1" max="1" width="17.85546875" bestFit="1" customWidth="1"/>
    <col min="2" max="2" width="19.42578125" bestFit="1" customWidth="1"/>
    <col min="3" max="3" width="10.42578125" bestFit="1" customWidth="1"/>
    <col min="4" max="4" width="17.7109375" customWidth="1"/>
    <col min="5" max="5" width="17.85546875" bestFit="1" customWidth="1"/>
    <col min="6" max="7" width="17.85546875" customWidth="1"/>
    <col min="8" max="8" width="17.85546875" bestFit="1" customWidth="1"/>
    <col min="9" max="9" width="15.28515625" bestFit="1" customWidth="1"/>
    <col min="10" max="10" width="17.85546875" bestFit="1" customWidth="1"/>
    <col min="11" max="11" width="15.28515625" customWidth="1"/>
    <col min="12" max="13" width="17.85546875" bestFit="1" customWidth="1"/>
    <col min="14" max="14" width="19" customWidth="1"/>
    <col min="15" max="15" width="17.85546875" bestFit="1" customWidth="1"/>
    <col min="16" max="16" width="12" bestFit="1" customWidth="1"/>
  </cols>
  <sheetData>
    <row r="1" spans="1:20" x14ac:dyDescent="0.25">
      <c r="A1" s="18" t="s">
        <v>11</v>
      </c>
      <c r="B1" s="1" t="s">
        <v>6</v>
      </c>
      <c r="C1" s="2" t="s">
        <v>0</v>
      </c>
      <c r="D1" s="2"/>
    </row>
    <row r="2" spans="1:20" x14ac:dyDescent="0.25">
      <c r="A2" s="1" t="s">
        <v>4</v>
      </c>
      <c r="B2" t="s">
        <v>9</v>
      </c>
      <c r="C2">
        <v>230</v>
      </c>
    </row>
    <row r="3" spans="1:20" x14ac:dyDescent="0.25">
      <c r="A3" s="1" t="s">
        <v>5</v>
      </c>
      <c r="B3" t="s">
        <v>10</v>
      </c>
      <c r="C3">
        <v>230</v>
      </c>
    </row>
    <row r="4" spans="1:20" x14ac:dyDescent="0.25">
      <c r="A4" s="1" t="s">
        <v>15</v>
      </c>
      <c r="C4">
        <v>270</v>
      </c>
    </row>
    <row r="5" spans="1:20" x14ac:dyDescent="0.25">
      <c r="A5" s="1"/>
    </row>
    <row r="6" spans="1:20" x14ac:dyDescent="0.25">
      <c r="A6" s="18" t="s">
        <v>21</v>
      </c>
      <c r="B6" t="s">
        <v>22</v>
      </c>
    </row>
    <row r="7" spans="1:20" x14ac:dyDescent="0.25">
      <c r="A7" s="1" t="s">
        <v>9</v>
      </c>
      <c r="B7" s="24">
        <v>24.9</v>
      </c>
      <c r="C7" t="s">
        <v>8</v>
      </c>
    </row>
    <row r="8" spans="1:20" x14ac:dyDescent="0.25">
      <c r="A8" s="1" t="s">
        <v>15</v>
      </c>
      <c r="B8" s="24">
        <v>67.3</v>
      </c>
      <c r="C8" t="s">
        <v>8</v>
      </c>
    </row>
    <row r="9" spans="1:20" x14ac:dyDescent="0.25">
      <c r="A9" s="1" t="s">
        <v>20</v>
      </c>
      <c r="B9">
        <f>B8/G18</f>
        <v>10.595804652042359</v>
      </c>
    </row>
    <row r="10" spans="1:20" x14ac:dyDescent="0.25">
      <c r="A10" s="1"/>
    </row>
    <row r="11" spans="1:20" x14ac:dyDescent="0.25">
      <c r="A11" s="18" t="s">
        <v>12</v>
      </c>
    </row>
    <row r="12" spans="1:20" x14ac:dyDescent="0.25">
      <c r="A12" t="s">
        <v>9</v>
      </c>
      <c r="B12" t="s">
        <v>13</v>
      </c>
      <c r="C12">
        <v>1092.5999999999999</v>
      </c>
    </row>
    <row r="13" spans="1:20" x14ac:dyDescent="0.25">
      <c r="A13" t="s">
        <v>10</v>
      </c>
      <c r="B13" t="s">
        <v>13</v>
      </c>
      <c r="C13">
        <v>2818.1</v>
      </c>
      <c r="N13" s="11"/>
      <c r="O13" s="11"/>
      <c r="P13" s="11"/>
      <c r="Q13" s="11"/>
      <c r="R13" s="11"/>
    </row>
    <row r="14" spans="1:20" x14ac:dyDescent="0.25">
      <c r="A14" t="s">
        <v>15</v>
      </c>
      <c r="B14" t="s">
        <v>16</v>
      </c>
      <c r="C14">
        <v>166.51</v>
      </c>
      <c r="N14" s="11"/>
      <c r="O14" s="11"/>
      <c r="P14" s="11"/>
      <c r="Q14" s="11"/>
      <c r="R14" s="11"/>
    </row>
    <row r="15" spans="1:20" x14ac:dyDescent="0.25">
      <c r="N15" s="11"/>
      <c r="O15" s="11"/>
      <c r="P15" s="11"/>
      <c r="Q15" s="11"/>
      <c r="R15" s="11"/>
    </row>
    <row r="16" spans="1:20" ht="15" customHeight="1" x14ac:dyDescent="0.25">
      <c r="B16" s="5" t="s">
        <v>7</v>
      </c>
      <c r="C16" s="1"/>
      <c r="D16" s="30" t="s">
        <v>2</v>
      </c>
      <c r="E16" s="30"/>
      <c r="F16" s="30"/>
      <c r="G16" s="31" t="s">
        <v>17</v>
      </c>
      <c r="H16" s="32"/>
      <c r="I16" s="32"/>
      <c r="J16" s="26" t="s">
        <v>18</v>
      </c>
      <c r="K16" s="27"/>
      <c r="L16" s="28" t="s">
        <v>19</v>
      </c>
      <c r="M16" s="29"/>
      <c r="N16" s="19" t="s">
        <v>3</v>
      </c>
      <c r="O16" s="20" t="s">
        <v>14</v>
      </c>
      <c r="P16" s="21"/>
      <c r="Q16" s="17"/>
      <c r="R16" s="17"/>
      <c r="S16" s="11"/>
      <c r="T16" s="11"/>
    </row>
    <row r="17" spans="2:20" x14ac:dyDescent="0.25">
      <c r="B17" s="33" t="s">
        <v>24</v>
      </c>
      <c r="C17" s="3" t="s">
        <v>1</v>
      </c>
      <c r="D17" s="23" t="s">
        <v>15</v>
      </c>
      <c r="E17" s="12" t="str">
        <f>$B$2</f>
        <v>2-iodobenzonitrile</v>
      </c>
      <c r="F17" s="12" t="str">
        <f>$B$3</f>
        <v>CN-biphenyl</v>
      </c>
      <c r="G17" s="14" t="s">
        <v>15</v>
      </c>
      <c r="H17" s="12" t="str">
        <f>$B$2</f>
        <v>2-iodobenzonitrile</v>
      </c>
      <c r="I17" s="13" t="str">
        <f>$B$3</f>
        <v>CN-biphenyl</v>
      </c>
      <c r="J17" s="12" t="str">
        <f>$B$2</f>
        <v>2-iodobenzonitrile</v>
      </c>
      <c r="K17" s="13" t="str">
        <f>$B$3</f>
        <v>CN-biphenyl</v>
      </c>
      <c r="L17" s="12" t="str">
        <f>$B$2</f>
        <v>2-iodobenzonitrile</v>
      </c>
      <c r="M17" s="13" t="str">
        <f>$B$3</f>
        <v>CN-biphenyl</v>
      </c>
      <c r="N17" s="12" t="s">
        <v>9</v>
      </c>
      <c r="O17" s="13" t="s">
        <v>10</v>
      </c>
      <c r="P17" s="11"/>
      <c r="Q17" s="11"/>
      <c r="R17" s="11"/>
      <c r="S17" s="11"/>
      <c r="T17" s="11"/>
    </row>
    <row r="18" spans="2:20" x14ac:dyDescent="0.25">
      <c r="B18" s="25"/>
      <c r="C18" s="4">
        <v>0</v>
      </c>
      <c r="D18" s="7">
        <v>1057.5999999999999</v>
      </c>
      <c r="E18" s="8">
        <v>2664.3</v>
      </c>
      <c r="F18" s="8">
        <v>0</v>
      </c>
      <c r="G18" s="16">
        <f>D18/$C$14</f>
        <v>6.351570476247673</v>
      </c>
      <c r="H18" s="7">
        <f>E18/$C$12</f>
        <v>2.438495332235036</v>
      </c>
      <c r="I18" s="9">
        <f>F18/$C$13</f>
        <v>0</v>
      </c>
      <c r="J18" s="7">
        <f>(H18/G18)*$G$18</f>
        <v>2.438495332235036</v>
      </c>
      <c r="K18" s="9">
        <f>(I18/G18)*$G$18</f>
        <v>0</v>
      </c>
      <c r="L18" s="10">
        <f>J18*$B$9</f>
        <v>25.837820185279572</v>
      </c>
      <c r="M18" s="9">
        <f>K18*$B$9</f>
        <v>0</v>
      </c>
      <c r="N18" s="15">
        <f>(($L$18-L18)/$L$18)*100</f>
        <v>0</v>
      </c>
      <c r="O18" s="15">
        <f>(M18/$L$18)*100</f>
        <v>0</v>
      </c>
      <c r="P18" s="11"/>
      <c r="Q18" s="11"/>
      <c r="R18" s="11"/>
      <c r="S18" s="11"/>
      <c r="T18" s="11"/>
    </row>
    <row r="19" spans="2:20" ht="14.25" customHeight="1" x14ac:dyDescent="0.25">
      <c r="B19" s="25"/>
      <c r="C19" s="4">
        <v>10</v>
      </c>
      <c r="D19" s="7">
        <v>1014.1</v>
      </c>
      <c r="E19" s="7">
        <v>199.6</v>
      </c>
      <c r="F19" s="15">
        <v>6062.2</v>
      </c>
      <c r="G19" s="16">
        <f>D19/$C$14</f>
        <v>6.0903249054110873</v>
      </c>
      <c r="H19" s="7">
        <f>E19/$C$12</f>
        <v>0.18268350723045945</v>
      </c>
      <c r="I19" s="9">
        <f>F19/$C$13</f>
        <v>2.1511656790035838</v>
      </c>
      <c r="J19" s="7">
        <f>(H19/G19)*$G$18</f>
        <v>0.19051974878900887</v>
      </c>
      <c r="K19" s="9">
        <f>(I19/G19)*$G$18</f>
        <v>2.2434403136911447</v>
      </c>
      <c r="L19" s="10">
        <f>J19*$B$9</f>
        <v>2.018710040524522</v>
      </c>
      <c r="M19" s="9">
        <f>K19*$B$9</f>
        <v>23.771055312388</v>
      </c>
      <c r="N19" s="15">
        <f t="shared" ref="N19:N23" si="0">(($L$18-L19)/$L$18)*100</f>
        <v>92.186995551294117</v>
      </c>
      <c r="O19" s="15">
        <f t="shared" ref="O19:O23" si="1">(M19/$L$18)*100</f>
        <v>92.001009148329558</v>
      </c>
      <c r="P19" s="11"/>
      <c r="Q19" s="11"/>
      <c r="R19" s="11"/>
      <c r="S19" s="11"/>
      <c r="T19" s="11"/>
    </row>
    <row r="20" spans="2:20" x14ac:dyDescent="0.25">
      <c r="B20" s="25"/>
      <c r="C20" s="4">
        <v>20</v>
      </c>
      <c r="D20" s="7">
        <v>1023.1</v>
      </c>
      <c r="E20" s="7">
        <v>57.3</v>
      </c>
      <c r="F20" s="15">
        <v>6557.5</v>
      </c>
      <c r="G20" s="16">
        <f>D20/$C$14</f>
        <v>6.1443757131703807</v>
      </c>
      <c r="H20" s="7">
        <f>E20/$C$12</f>
        <v>5.2443712246018674E-2</v>
      </c>
      <c r="I20" s="9">
        <f>F20/$C$13</f>
        <v>2.3269223945211315</v>
      </c>
      <c r="J20" s="7">
        <f t="shared" ref="J20:J23" si="2">(H20/G20)*$G$18</f>
        <v>5.4212168968223388E-2</v>
      </c>
      <c r="K20" s="9">
        <f t="shared" ref="K20:K23" si="3">(I20/G20)*$G$18</f>
        <v>2.4053886467066254</v>
      </c>
      <c r="L20" s="10">
        <f t="shared" ref="L20:M23" si="4">J20*$B$9</f>
        <v>0.57442155215080781</v>
      </c>
      <c r="M20" s="9">
        <f t="shared" si="4"/>
        <v>25.487028212743937</v>
      </c>
      <c r="N20" s="15">
        <f>(($L$18-L20)/$L$18)*100</f>
        <v>97.77681883366435</v>
      </c>
      <c r="O20" s="15">
        <f>(M20/$L$18)*100</f>
        <v>98.642331396301415</v>
      </c>
      <c r="P20" s="11"/>
      <c r="Q20" s="11"/>
      <c r="R20" s="11"/>
      <c r="S20" s="11"/>
      <c r="T20" s="11"/>
    </row>
    <row r="21" spans="2:20" x14ac:dyDescent="0.25">
      <c r="B21" s="25"/>
      <c r="C21" s="4">
        <v>30</v>
      </c>
      <c r="D21" s="15">
        <v>1044.9000000000001</v>
      </c>
      <c r="E21" s="15">
        <v>42.6</v>
      </c>
      <c r="F21" s="15">
        <v>6781.5</v>
      </c>
      <c r="G21" s="16">
        <f t="shared" ref="G21:G23" si="5">D21/$C$14</f>
        <v>6.2752987808540039</v>
      </c>
      <c r="H21" s="7">
        <f t="shared" ref="H21:H23" si="6">E21/$C$12</f>
        <v>3.8989566172432731E-2</v>
      </c>
      <c r="I21" s="9">
        <f t="shared" ref="I21:I23" si="7">F21/$C$13</f>
        <v>2.4064085731521239</v>
      </c>
      <c r="J21" s="7">
        <f t="shared" si="2"/>
        <v>3.9463456009153845E-2</v>
      </c>
      <c r="K21" s="9">
        <f t="shared" si="3"/>
        <v>2.4356567202274726</v>
      </c>
      <c r="L21" s="10">
        <f t="shared" si="4"/>
        <v>0.41814707076746133</v>
      </c>
      <c r="M21" s="9">
        <f t="shared" si="4"/>
        <v>25.807742806964487</v>
      </c>
      <c r="N21" s="15">
        <f t="shared" si="0"/>
        <v>98.381647260608744</v>
      </c>
      <c r="O21" s="15">
        <f t="shared" si="1"/>
        <v>99.883591657115801</v>
      </c>
      <c r="P21" s="11"/>
      <c r="Q21" s="11"/>
      <c r="R21" s="11"/>
      <c r="S21" s="11"/>
      <c r="T21" s="11"/>
    </row>
    <row r="22" spans="2:20" x14ac:dyDescent="0.25">
      <c r="B22" s="25"/>
      <c r="C22" s="4">
        <v>60</v>
      </c>
      <c r="D22" s="15">
        <v>1171.9000000000001</v>
      </c>
      <c r="E22" s="15">
        <v>47.4</v>
      </c>
      <c r="F22" s="15">
        <v>7658.8</v>
      </c>
      <c r="G22" s="16">
        <f t="shared" si="5"/>
        <v>7.0380157347907044</v>
      </c>
      <c r="H22" s="7">
        <f t="shared" si="6"/>
        <v>4.3382756727073042E-2</v>
      </c>
      <c r="I22" s="9">
        <f t="shared" si="7"/>
        <v>2.7177176111564529</v>
      </c>
      <c r="J22" s="7">
        <f t="shared" si="2"/>
        <v>3.9151466434467486E-2</v>
      </c>
      <c r="K22" s="9">
        <f t="shared" si="3"/>
        <v>2.4526479610538989</v>
      </c>
      <c r="L22" s="10">
        <f t="shared" si="4"/>
        <v>0.41484129018061083</v>
      </c>
      <c r="M22" s="9">
        <f t="shared" si="4"/>
        <v>25.987778675557109</v>
      </c>
      <c r="N22" s="15">
        <f t="shared" si="0"/>
        <v>98.394441608441269</v>
      </c>
      <c r="O22" s="15">
        <f t="shared" si="1"/>
        <v>100.58038367479224</v>
      </c>
    </row>
    <row r="23" spans="2:20" x14ac:dyDescent="0.25">
      <c r="B23" s="25"/>
      <c r="C23" s="4">
        <v>90</v>
      </c>
      <c r="D23" s="15">
        <v>1054.3</v>
      </c>
      <c r="E23" s="15">
        <v>43.3</v>
      </c>
      <c r="F23" s="15">
        <v>6895.8</v>
      </c>
      <c r="G23" s="16">
        <f t="shared" si="5"/>
        <v>6.3317518467359317</v>
      </c>
      <c r="H23" s="7">
        <f t="shared" si="6"/>
        <v>3.9630239794984444E-2</v>
      </c>
      <c r="I23" s="9">
        <f t="shared" si="7"/>
        <v>2.4469678151946348</v>
      </c>
      <c r="J23" s="7">
        <f t="shared" si="2"/>
        <v>3.9754283986697857E-2</v>
      </c>
      <c r="K23" s="9">
        <f t="shared" si="3"/>
        <v>2.4546269196147641</v>
      </c>
      <c r="L23" s="10">
        <f t="shared" si="4"/>
        <v>0.4212286272048662</v>
      </c>
      <c r="M23" s="9">
        <f t="shared" si="4"/>
        <v>26.008747333882521</v>
      </c>
      <c r="N23" s="15">
        <f t="shared" si="0"/>
        <v>98.369720726499793</v>
      </c>
      <c r="O23" s="15">
        <f t="shared" si="1"/>
        <v>100.66153857940512</v>
      </c>
    </row>
    <row r="24" spans="2:20" x14ac:dyDescent="0.25">
      <c r="B24" s="22"/>
    </row>
    <row r="25" spans="2:20" x14ac:dyDescent="0.25">
      <c r="B25" s="22"/>
    </row>
    <row r="26" spans="2:20" x14ac:dyDescent="0.25">
      <c r="B26" s="22"/>
    </row>
    <row r="27" spans="2:20" x14ac:dyDescent="0.25">
      <c r="B27" s="22"/>
    </row>
    <row r="28" spans="2:20" x14ac:dyDescent="0.25">
      <c r="B28" s="22"/>
    </row>
    <row r="29" spans="2:20" x14ac:dyDescent="0.25">
      <c r="B29" s="22"/>
    </row>
    <row r="30" spans="2:20" x14ac:dyDescent="0.25">
      <c r="B30" s="22"/>
    </row>
    <row r="31" spans="2:20" x14ac:dyDescent="0.25">
      <c r="B31" s="17"/>
      <c r="C31" s="6"/>
    </row>
    <row r="33" spans="2:11" x14ac:dyDescent="0.25">
      <c r="B33" s="11"/>
      <c r="C33" s="11"/>
      <c r="D33" s="11"/>
      <c r="E33" s="11"/>
      <c r="F33" s="11"/>
      <c r="G33" s="11"/>
      <c r="H33" s="11"/>
      <c r="I33" s="11"/>
      <c r="J33" s="11"/>
      <c r="K33" s="11"/>
    </row>
    <row r="34" spans="2:11" x14ac:dyDescent="0.25">
      <c r="B34" s="11"/>
      <c r="C34" s="11"/>
      <c r="D34" s="11"/>
      <c r="E34" s="11"/>
      <c r="F34" s="11"/>
      <c r="G34" s="11"/>
      <c r="H34" s="11"/>
      <c r="I34" s="11"/>
      <c r="J34" s="11"/>
      <c r="K34" s="11"/>
    </row>
    <row r="35" spans="2:11" x14ac:dyDescent="0.25">
      <c r="B35" s="11"/>
      <c r="C35" s="11"/>
      <c r="D35" s="11"/>
      <c r="E35" s="11"/>
      <c r="F35" s="11"/>
      <c r="G35" s="11"/>
      <c r="H35" s="11"/>
      <c r="I35" s="11"/>
      <c r="J35" s="11"/>
      <c r="K35" s="11"/>
    </row>
    <row r="36" spans="2:11" x14ac:dyDescent="0.25">
      <c r="B36" s="11"/>
      <c r="C36" s="11"/>
      <c r="D36" s="11"/>
      <c r="E36" s="11"/>
      <c r="F36" s="11"/>
      <c r="G36" s="11"/>
      <c r="H36" s="11"/>
      <c r="I36" s="11"/>
      <c r="J36" s="11"/>
      <c r="K36" s="11"/>
    </row>
    <row r="37" spans="2:11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</row>
    <row r="38" spans="2:11" x14ac:dyDescent="0.25">
      <c r="B38" s="11"/>
      <c r="C38" s="11"/>
      <c r="D38" s="11"/>
      <c r="E38" s="11"/>
      <c r="F38" s="11"/>
      <c r="G38" s="11"/>
      <c r="H38" s="11"/>
      <c r="I38" s="11"/>
      <c r="J38" s="11"/>
      <c r="K38" s="11"/>
    </row>
    <row r="39" spans="2:11" x14ac:dyDescent="0.25">
      <c r="B39" s="11"/>
      <c r="C39" s="11"/>
      <c r="D39" s="11"/>
      <c r="E39" s="11"/>
      <c r="F39" s="11"/>
      <c r="G39" s="11"/>
      <c r="H39" s="11"/>
      <c r="I39" s="11"/>
      <c r="J39" s="11"/>
      <c r="K39" s="11"/>
    </row>
  </sheetData>
  <mergeCells count="5">
    <mergeCell ref="B17:B23"/>
    <mergeCell ref="D16:F16"/>
    <mergeCell ref="G16:I16"/>
    <mergeCell ref="J16:K16"/>
    <mergeCell ref="L16:M1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"/>
  <sheetViews>
    <sheetView tabSelected="1" workbookViewId="0">
      <selection activeCell="D38" sqref="D38"/>
    </sheetView>
  </sheetViews>
  <sheetFormatPr defaultRowHeight="15" x14ac:dyDescent="0.25"/>
  <cols>
    <col min="1" max="1" width="17.85546875" bestFit="1" customWidth="1"/>
    <col min="2" max="2" width="19.42578125" bestFit="1" customWidth="1"/>
    <col min="3" max="3" width="10.42578125" bestFit="1" customWidth="1"/>
    <col min="4" max="4" width="17.7109375" customWidth="1"/>
    <col min="5" max="5" width="17.85546875" bestFit="1" customWidth="1"/>
    <col min="6" max="7" width="17.85546875" customWidth="1"/>
    <col min="8" max="8" width="17.85546875" bestFit="1" customWidth="1"/>
    <col min="9" max="9" width="15.28515625" bestFit="1" customWidth="1"/>
    <col min="10" max="10" width="17.85546875" bestFit="1" customWidth="1"/>
    <col min="11" max="11" width="15.28515625" customWidth="1"/>
    <col min="12" max="13" width="17.85546875" bestFit="1" customWidth="1"/>
    <col min="14" max="14" width="19" customWidth="1"/>
    <col min="15" max="15" width="17.85546875" bestFit="1" customWidth="1"/>
    <col min="16" max="16" width="12" bestFit="1" customWidth="1"/>
  </cols>
  <sheetData>
    <row r="1" spans="1:20" x14ac:dyDescent="0.25">
      <c r="A1" s="18" t="s">
        <v>11</v>
      </c>
      <c r="B1" s="1" t="s">
        <v>6</v>
      </c>
      <c r="C1" s="2" t="s">
        <v>0</v>
      </c>
      <c r="D1" s="2"/>
    </row>
    <row r="2" spans="1:20" x14ac:dyDescent="0.25">
      <c r="A2" s="1" t="s">
        <v>4</v>
      </c>
      <c r="B2" t="s">
        <v>9</v>
      </c>
      <c r="C2">
        <v>230</v>
      </c>
    </row>
    <row r="3" spans="1:20" x14ac:dyDescent="0.25">
      <c r="A3" s="1" t="s">
        <v>5</v>
      </c>
      <c r="B3" t="s">
        <v>10</v>
      </c>
      <c r="C3">
        <v>230</v>
      </c>
    </row>
    <row r="4" spans="1:20" x14ac:dyDescent="0.25">
      <c r="A4" s="1" t="s">
        <v>15</v>
      </c>
      <c r="C4">
        <v>270</v>
      </c>
    </row>
    <row r="5" spans="1:20" x14ac:dyDescent="0.25">
      <c r="A5" s="1"/>
    </row>
    <row r="6" spans="1:20" x14ac:dyDescent="0.25">
      <c r="A6" s="18" t="s">
        <v>21</v>
      </c>
      <c r="B6" t="s">
        <v>22</v>
      </c>
    </row>
    <row r="7" spans="1:20" x14ac:dyDescent="0.25">
      <c r="A7" s="1" t="s">
        <v>9</v>
      </c>
      <c r="B7" s="24">
        <v>25</v>
      </c>
      <c r="C7" t="s">
        <v>8</v>
      </c>
    </row>
    <row r="8" spans="1:20" x14ac:dyDescent="0.25">
      <c r="A8" s="1" t="s">
        <v>15</v>
      </c>
      <c r="B8" s="24">
        <v>67.5</v>
      </c>
      <c r="C8" t="s">
        <v>8</v>
      </c>
    </row>
    <row r="9" spans="1:20" x14ac:dyDescent="0.25">
      <c r="A9" s="1" t="s">
        <v>20</v>
      </c>
      <c r="B9">
        <f>B8/G18</f>
        <v>10.795720872154453</v>
      </c>
    </row>
    <row r="10" spans="1:20" x14ac:dyDescent="0.25">
      <c r="A10" s="1"/>
    </row>
    <row r="11" spans="1:20" x14ac:dyDescent="0.25">
      <c r="A11" s="18" t="s">
        <v>12</v>
      </c>
    </row>
    <row r="12" spans="1:20" x14ac:dyDescent="0.25">
      <c r="A12" t="s">
        <v>9</v>
      </c>
      <c r="B12" t="s">
        <v>13</v>
      </c>
      <c r="C12">
        <v>1092.5999999999999</v>
      </c>
    </row>
    <row r="13" spans="1:20" x14ac:dyDescent="0.25">
      <c r="A13" t="s">
        <v>10</v>
      </c>
      <c r="B13" t="s">
        <v>13</v>
      </c>
      <c r="C13">
        <v>2818.1</v>
      </c>
      <c r="N13" s="11"/>
      <c r="O13" s="11"/>
      <c r="P13" s="11"/>
      <c r="Q13" s="11"/>
      <c r="R13" s="11"/>
    </row>
    <row r="14" spans="1:20" x14ac:dyDescent="0.25">
      <c r="A14" t="s">
        <v>15</v>
      </c>
      <c r="B14" t="s">
        <v>16</v>
      </c>
      <c r="C14">
        <v>166.51</v>
      </c>
      <c r="N14" s="11"/>
      <c r="O14" s="11"/>
      <c r="P14" s="11"/>
      <c r="Q14" s="11"/>
      <c r="R14" s="11"/>
    </row>
    <row r="15" spans="1:20" x14ac:dyDescent="0.25">
      <c r="N15" s="11"/>
      <c r="O15" s="11"/>
      <c r="P15" s="11"/>
      <c r="Q15" s="11"/>
      <c r="R15" s="11"/>
    </row>
    <row r="16" spans="1:20" ht="15" customHeight="1" x14ac:dyDescent="0.25">
      <c r="B16" s="5" t="s">
        <v>7</v>
      </c>
      <c r="C16" s="1"/>
      <c r="D16" s="30" t="s">
        <v>2</v>
      </c>
      <c r="E16" s="30"/>
      <c r="F16" s="30"/>
      <c r="G16" s="31" t="s">
        <v>17</v>
      </c>
      <c r="H16" s="32"/>
      <c r="I16" s="32"/>
      <c r="J16" s="26" t="s">
        <v>18</v>
      </c>
      <c r="K16" s="27"/>
      <c r="L16" s="28" t="s">
        <v>19</v>
      </c>
      <c r="M16" s="29"/>
      <c r="N16" s="19" t="s">
        <v>3</v>
      </c>
      <c r="O16" s="20" t="s">
        <v>14</v>
      </c>
      <c r="P16" s="21"/>
      <c r="Q16" s="17"/>
      <c r="R16" s="17"/>
      <c r="S16" s="11"/>
      <c r="T16" s="11"/>
    </row>
    <row r="17" spans="2:20" x14ac:dyDescent="0.25">
      <c r="B17" s="33" t="s">
        <v>23</v>
      </c>
      <c r="C17" s="3" t="s">
        <v>1</v>
      </c>
      <c r="D17" s="23" t="s">
        <v>15</v>
      </c>
      <c r="E17" s="12" t="str">
        <f>$B$2</f>
        <v>2-iodobenzonitrile</v>
      </c>
      <c r="F17" s="12" t="str">
        <f>$B$3</f>
        <v>CN-biphenyl</v>
      </c>
      <c r="G17" s="14" t="s">
        <v>15</v>
      </c>
      <c r="H17" s="12" t="str">
        <f>$B$2</f>
        <v>2-iodobenzonitrile</v>
      </c>
      <c r="I17" s="13" t="str">
        <f>$B$3</f>
        <v>CN-biphenyl</v>
      </c>
      <c r="J17" s="12" t="str">
        <f>$B$2</f>
        <v>2-iodobenzonitrile</v>
      </c>
      <c r="K17" s="13" t="str">
        <f>$B$3</f>
        <v>CN-biphenyl</v>
      </c>
      <c r="L17" s="12" t="str">
        <f>$B$2</f>
        <v>2-iodobenzonitrile</v>
      </c>
      <c r="M17" s="13" t="str">
        <f>$B$3</f>
        <v>CN-biphenyl</v>
      </c>
      <c r="N17" s="12" t="s">
        <v>9</v>
      </c>
      <c r="O17" s="13" t="s">
        <v>10</v>
      </c>
      <c r="P17" s="11"/>
      <c r="Q17" s="11"/>
      <c r="R17" s="11"/>
      <c r="S17" s="11"/>
      <c r="T17" s="11"/>
    </row>
    <row r="18" spans="2:20" x14ac:dyDescent="0.25">
      <c r="B18" s="25"/>
      <c r="C18" s="4">
        <v>0</v>
      </c>
      <c r="D18" s="7">
        <v>1041.0999999999999</v>
      </c>
      <c r="E18" s="8">
        <v>2610</v>
      </c>
      <c r="F18" s="8">
        <v>0</v>
      </c>
      <c r="G18" s="16">
        <f t="shared" ref="G18:G23" si="0">D18/$C$14</f>
        <v>6.2524773286889674</v>
      </c>
      <c r="H18" s="7">
        <f t="shared" ref="H18:H23" si="1">E18/$C$12</f>
        <v>2.3887973640856672</v>
      </c>
      <c r="I18" s="9">
        <f t="shared" ref="I18:I23" si="2">F18/$C$13</f>
        <v>0</v>
      </c>
      <c r="J18" s="7">
        <f>(H18/G18)*$G$18</f>
        <v>2.3887973640856672</v>
      </c>
      <c r="K18" s="9">
        <f>(I18/G18)*$G$18</f>
        <v>0</v>
      </c>
      <c r="L18" s="10">
        <f>J18*$B$9</f>
        <v>25.788789562807178</v>
      </c>
      <c r="M18" s="9">
        <f>K18*$B$9</f>
        <v>0</v>
      </c>
      <c r="N18" s="15">
        <f>(($L$18-L18)/$L$18)*100</f>
        <v>0</v>
      </c>
      <c r="O18" s="15">
        <f>(M18/$L$18)*100</f>
        <v>0</v>
      </c>
      <c r="P18" s="11"/>
      <c r="Q18" s="11"/>
      <c r="R18" s="11"/>
      <c r="S18" s="11"/>
      <c r="T18" s="11"/>
    </row>
    <row r="19" spans="2:20" ht="14.25" customHeight="1" x14ac:dyDescent="0.25">
      <c r="B19" s="25"/>
      <c r="C19" s="4">
        <v>10</v>
      </c>
      <c r="D19" s="7">
        <v>1046.0999999999999</v>
      </c>
      <c r="E19" s="7">
        <v>132</v>
      </c>
      <c r="F19" s="15">
        <v>6512.4</v>
      </c>
      <c r="G19" s="16">
        <f t="shared" si="0"/>
        <v>6.282505555221908</v>
      </c>
      <c r="H19" s="7">
        <f t="shared" si="1"/>
        <v>0.12081274025260846</v>
      </c>
      <c r="I19" s="9">
        <f t="shared" si="2"/>
        <v>2.3109187040914092</v>
      </c>
      <c r="J19" s="7">
        <f>(H19/G19)*$G$18</f>
        <v>0.12023529669915943</v>
      </c>
      <c r="K19" s="9">
        <f>(I19/G19)*$G$18</f>
        <v>2.2998733035365322</v>
      </c>
      <c r="L19" s="10">
        <f>J19*$B$9</f>
        <v>1.2980267021447989</v>
      </c>
      <c r="M19" s="9">
        <f>K19*$B$9</f>
        <v>24.828790226300153</v>
      </c>
      <c r="N19" s="15">
        <f t="shared" ref="N19:N23" si="3">(($L$18-L19)/$L$18)*100</f>
        <v>94.966701717490352</v>
      </c>
      <c r="O19" s="15">
        <f t="shared" ref="O19:O23" si="4">(M19/$L$18)*100</f>
        <v>96.277454844598282</v>
      </c>
      <c r="P19" s="11"/>
      <c r="Q19" s="11"/>
      <c r="R19" s="11"/>
      <c r="S19" s="11"/>
      <c r="T19" s="11"/>
    </row>
    <row r="20" spans="2:20" x14ac:dyDescent="0.25">
      <c r="B20" s="25"/>
      <c r="C20" s="4">
        <v>20</v>
      </c>
      <c r="D20" s="7">
        <v>1110.5</v>
      </c>
      <c r="E20" s="7">
        <v>48.4</v>
      </c>
      <c r="F20" s="15">
        <v>7074.2</v>
      </c>
      <c r="G20" s="16">
        <f t="shared" si="0"/>
        <v>6.6692691129661883</v>
      </c>
      <c r="H20" s="7">
        <f t="shared" si="1"/>
        <v>4.4298004759289772E-2</v>
      </c>
      <c r="I20" s="9">
        <f t="shared" si="2"/>
        <v>2.5102728788900324</v>
      </c>
      <c r="J20" s="7">
        <f t="shared" ref="J20:J23" si="5">(H20/G20)*$G$18</f>
        <v>4.15296287752333E-2</v>
      </c>
      <c r="K20" s="9">
        <f t="shared" ref="K20:K23" si="6">(I20/G20)*$G$18</f>
        <v>2.3533949520147792</v>
      </c>
      <c r="L20" s="10">
        <f t="shared" ref="L20:M23" si="7">J20*$B$9</f>
        <v>0.44834228018161232</v>
      </c>
      <c r="M20" s="9">
        <f t="shared" si="7"/>
        <v>25.406595003888878</v>
      </c>
      <c r="N20" s="15">
        <f>(($L$18-L20)/$L$18)*100</f>
        <v>98.261483816098846</v>
      </c>
      <c r="O20" s="15">
        <f>(M20/$L$18)*100</f>
        <v>98.517981784342822</v>
      </c>
      <c r="P20" s="11"/>
      <c r="Q20" s="11"/>
      <c r="R20" s="11"/>
      <c r="S20" s="11"/>
      <c r="T20" s="11"/>
    </row>
    <row r="21" spans="2:20" x14ac:dyDescent="0.25">
      <c r="B21" s="25"/>
      <c r="C21" s="4">
        <v>30</v>
      </c>
      <c r="D21" s="15">
        <v>1082.4000000000001</v>
      </c>
      <c r="E21" s="15">
        <v>44.8</v>
      </c>
      <c r="F21" s="15">
        <v>6960.8</v>
      </c>
      <c r="G21" s="16">
        <f t="shared" si="0"/>
        <v>6.5005104798510613</v>
      </c>
      <c r="H21" s="7">
        <f t="shared" si="1"/>
        <v>4.1003111843309535E-2</v>
      </c>
      <c r="I21" s="9">
        <f t="shared" si="2"/>
        <v>2.4700330009580926</v>
      </c>
      <c r="J21" s="7">
        <f t="shared" si="5"/>
        <v>3.9438599168578663E-2</v>
      </c>
      <c r="K21" s="9">
        <f t="shared" si="6"/>
        <v>2.3757865459141443</v>
      </c>
      <c r="L21" s="10">
        <f t="shared" si="7"/>
        <v>0.4257681082127579</v>
      </c>
      <c r="M21" s="9">
        <f t="shared" si="7"/>
        <v>25.648328401509062</v>
      </c>
      <c r="N21" s="15">
        <f t="shared" si="3"/>
        <v>98.349018641701562</v>
      </c>
      <c r="O21" s="15">
        <f t="shared" si="4"/>
        <v>99.455340232405902</v>
      </c>
      <c r="P21" s="11"/>
      <c r="Q21" s="11"/>
      <c r="R21" s="11"/>
      <c r="S21" s="11"/>
      <c r="T21" s="11"/>
    </row>
    <row r="22" spans="2:20" x14ac:dyDescent="0.25">
      <c r="B22" s="25"/>
      <c r="C22" s="4">
        <v>60</v>
      </c>
      <c r="D22" s="15">
        <v>1027.7</v>
      </c>
      <c r="E22" s="15">
        <v>42.8</v>
      </c>
      <c r="F22" s="15">
        <v>6516.3</v>
      </c>
      <c r="G22" s="16">
        <f t="shared" si="0"/>
        <v>6.1720016815806868</v>
      </c>
      <c r="H22" s="7">
        <f t="shared" si="1"/>
        <v>3.9172615778876076E-2</v>
      </c>
      <c r="I22" s="9">
        <f t="shared" si="2"/>
        <v>2.3123026152372166</v>
      </c>
      <c r="J22" s="7">
        <f t="shared" si="5"/>
        <v>3.9683380643561229E-2</v>
      </c>
      <c r="K22" s="9">
        <f t="shared" si="6"/>
        <v>2.3424523233662216</v>
      </c>
      <c r="L22" s="10">
        <f t="shared" si="7"/>
        <v>0.42841070069134396</v>
      </c>
      <c r="M22" s="9">
        <f t="shared" si="7"/>
        <v>25.288461439391408</v>
      </c>
      <c r="N22" s="15">
        <f t="shared" si="3"/>
        <v>98.338771582714372</v>
      </c>
      <c r="O22" s="15">
        <f t="shared" si="4"/>
        <v>98.059900709192846</v>
      </c>
    </row>
    <row r="23" spans="2:20" x14ac:dyDescent="0.25">
      <c r="B23" s="25"/>
      <c r="C23" s="4">
        <v>90</v>
      </c>
      <c r="D23" s="15">
        <v>1027</v>
      </c>
      <c r="E23" s="15">
        <v>44</v>
      </c>
      <c r="F23" s="15">
        <v>6546.2</v>
      </c>
      <c r="G23" s="16">
        <f t="shared" si="0"/>
        <v>6.1677977298660744</v>
      </c>
      <c r="H23" s="7">
        <f t="shared" si="1"/>
        <v>4.0270913417536157E-2</v>
      </c>
      <c r="I23" s="9">
        <f t="shared" si="2"/>
        <v>2.3229126006884071</v>
      </c>
      <c r="J23" s="7">
        <f t="shared" si="5"/>
        <v>4.0823805218107974E-2</v>
      </c>
      <c r="K23" s="9">
        <f t="shared" si="6"/>
        <v>2.3548045847874395</v>
      </c>
      <c r="L23" s="10">
        <f t="shared" si="7"/>
        <v>0.44072240607389612</v>
      </c>
      <c r="M23" s="9">
        <f t="shared" si="7"/>
        <v>25.42181300583476</v>
      </c>
      <c r="N23" s="15">
        <f t="shared" si="3"/>
        <v>98.291031050524722</v>
      </c>
      <c r="O23" s="15">
        <f t="shared" si="4"/>
        <v>98.576991928687988</v>
      </c>
    </row>
    <row r="24" spans="2:20" x14ac:dyDescent="0.25">
      <c r="B24" s="22"/>
    </row>
    <row r="25" spans="2:20" x14ac:dyDescent="0.25">
      <c r="B25" s="22"/>
    </row>
    <row r="26" spans="2:20" x14ac:dyDescent="0.25">
      <c r="B26" s="22"/>
    </row>
    <row r="27" spans="2:20" x14ac:dyDescent="0.25">
      <c r="B27" s="22"/>
    </row>
    <row r="28" spans="2:20" x14ac:dyDescent="0.25">
      <c r="B28" s="22"/>
    </row>
    <row r="29" spans="2:20" x14ac:dyDescent="0.25">
      <c r="B29" s="22"/>
    </row>
    <row r="30" spans="2:20" x14ac:dyDescent="0.25">
      <c r="B30" s="22"/>
    </row>
    <row r="31" spans="2:20" x14ac:dyDescent="0.25">
      <c r="B31" s="17"/>
      <c r="C31" s="6"/>
    </row>
    <row r="33" spans="2:11" x14ac:dyDescent="0.25">
      <c r="B33" s="11"/>
      <c r="C33" s="11"/>
      <c r="D33" s="11"/>
      <c r="E33" s="11"/>
      <c r="F33" s="11"/>
      <c r="G33" s="11"/>
      <c r="H33" s="11"/>
      <c r="I33" s="11"/>
      <c r="J33" s="11"/>
      <c r="K33" s="11"/>
    </row>
    <row r="34" spans="2:11" x14ac:dyDescent="0.25">
      <c r="B34" s="11"/>
      <c r="C34" s="11"/>
      <c r="D34" s="11"/>
      <c r="E34" s="11"/>
      <c r="F34" s="11"/>
      <c r="G34" s="11"/>
      <c r="H34" s="11"/>
      <c r="I34" s="11"/>
      <c r="J34" s="11"/>
      <c r="K34" s="11"/>
    </row>
    <row r="35" spans="2:11" x14ac:dyDescent="0.25">
      <c r="B35" s="11"/>
      <c r="C35" s="11"/>
      <c r="D35" s="11"/>
      <c r="E35" s="11"/>
      <c r="F35" s="11"/>
      <c r="G35" s="11"/>
      <c r="H35" s="11"/>
      <c r="I35" s="11"/>
      <c r="J35" s="11"/>
      <c r="K35" s="11"/>
    </row>
    <row r="36" spans="2:11" x14ac:dyDescent="0.25">
      <c r="B36" s="11"/>
      <c r="C36" s="11"/>
      <c r="D36" s="11"/>
      <c r="E36" s="11"/>
      <c r="F36" s="11"/>
      <c r="G36" s="11"/>
      <c r="H36" s="11"/>
      <c r="I36" s="11"/>
      <c r="J36" s="11"/>
      <c r="K36" s="11"/>
    </row>
    <row r="37" spans="2:11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</row>
    <row r="38" spans="2:11" x14ac:dyDescent="0.25">
      <c r="B38" s="11"/>
      <c r="C38" s="11"/>
      <c r="D38" s="11"/>
      <c r="E38" s="11"/>
      <c r="F38" s="11"/>
      <c r="G38" s="11"/>
      <c r="H38" s="11"/>
      <c r="I38" s="11"/>
      <c r="J38" s="11"/>
      <c r="K38" s="11"/>
    </row>
    <row r="39" spans="2:11" x14ac:dyDescent="0.25">
      <c r="B39" s="11"/>
      <c r="C39" s="11"/>
      <c r="D39" s="11"/>
      <c r="E39" s="11"/>
      <c r="F39" s="11"/>
      <c r="G39" s="11"/>
      <c r="H39" s="11"/>
      <c r="I39" s="11"/>
      <c r="J39" s="11"/>
      <c r="K39" s="11"/>
    </row>
  </sheetData>
  <mergeCells count="5">
    <mergeCell ref="D16:F16"/>
    <mergeCell ref="G16:I16"/>
    <mergeCell ref="J16:K16"/>
    <mergeCell ref="L16:M16"/>
    <mergeCell ref="B17:B2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Entry 5</vt:lpstr>
      <vt:lpstr>Entry 6</vt:lpstr>
      <vt:lpstr>Entry 7</vt:lpstr>
      <vt:lpstr>Entry 8</vt:lpstr>
      <vt:lpstr>Entry 9</vt:lpstr>
    </vt:vector>
  </TitlesOfParts>
  <Company>IPPT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Hiebler, Katharina</dc:creator>
  <cp:lastModifiedBy>Hiebler, Katharina</cp:lastModifiedBy>
  <cp:lastPrinted>2017-12-20T08:42:07Z</cp:lastPrinted>
  <dcterms:created xsi:type="dcterms:W3CDTF">2017-10-16T07:29:52Z</dcterms:created>
  <dcterms:modified xsi:type="dcterms:W3CDTF">2019-07-12T11:31:37Z</dcterms:modified>
</cp:coreProperties>
</file>