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Upload H2020 portal\raw data\"/>
    </mc:Choice>
  </mc:AlternateContent>
  <bookViews>
    <workbookView xWindow="0" yWindow="0" windowWidth="21570" windowHeight="8070"/>
  </bookViews>
  <sheets>
    <sheet name="Experiment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4" l="1"/>
  <c r="H31" i="4"/>
  <c r="I31" i="4"/>
  <c r="G32" i="4"/>
  <c r="H32" i="4"/>
  <c r="I32" i="4"/>
  <c r="G33" i="4"/>
  <c r="H33" i="4"/>
  <c r="I33" i="4"/>
  <c r="G34" i="4"/>
  <c r="H34" i="4"/>
  <c r="I34" i="4"/>
  <c r="G35" i="4"/>
  <c r="H35" i="4"/>
  <c r="I35" i="4"/>
  <c r="G36" i="4"/>
  <c r="H36" i="4"/>
  <c r="I36" i="4"/>
  <c r="G37" i="4"/>
  <c r="H37" i="4"/>
  <c r="I37" i="4"/>
  <c r="G38" i="4"/>
  <c r="H38" i="4"/>
  <c r="I38" i="4"/>
  <c r="G39" i="4"/>
  <c r="H39" i="4"/>
  <c r="I39" i="4"/>
  <c r="G40" i="4"/>
  <c r="H40" i="4"/>
  <c r="I40" i="4"/>
  <c r="G18" i="4" l="1"/>
  <c r="I18" i="4"/>
  <c r="H18" i="4"/>
  <c r="G19" i="4"/>
  <c r="H19" i="4"/>
  <c r="I19" i="4"/>
  <c r="G20" i="4"/>
  <c r="H20" i="4"/>
  <c r="I20" i="4"/>
  <c r="G21" i="4"/>
  <c r="H21" i="4"/>
  <c r="I21" i="4"/>
  <c r="G22" i="4"/>
  <c r="H22" i="4"/>
  <c r="I22" i="4"/>
  <c r="G23" i="4"/>
  <c r="H23" i="4"/>
  <c r="I23" i="4"/>
  <c r="G24" i="4"/>
  <c r="H24" i="4"/>
  <c r="I24" i="4"/>
  <c r="G25" i="4"/>
  <c r="H25" i="4"/>
  <c r="I25" i="4"/>
  <c r="G26" i="4"/>
  <c r="H26" i="4"/>
  <c r="I26" i="4"/>
  <c r="G27" i="4"/>
  <c r="H27" i="4"/>
  <c r="I27" i="4"/>
  <c r="G28" i="4"/>
  <c r="H28" i="4"/>
  <c r="I28" i="4"/>
  <c r="G29" i="4"/>
  <c r="H29" i="4"/>
  <c r="I29" i="4"/>
  <c r="G30" i="4"/>
  <c r="H30" i="4"/>
  <c r="I30" i="4"/>
  <c r="K21" i="4" l="1"/>
  <c r="J32" i="4"/>
  <c r="J40" i="4"/>
  <c r="J36" i="4"/>
  <c r="J35" i="4"/>
  <c r="J31" i="4"/>
  <c r="K34" i="4"/>
  <c r="K37" i="4"/>
  <c r="J39" i="4"/>
  <c r="K33" i="4"/>
  <c r="K35" i="4"/>
  <c r="K38" i="4"/>
  <c r="J30" i="4"/>
  <c r="J29" i="4"/>
  <c r="K39" i="4"/>
  <c r="K31" i="4"/>
  <c r="J33" i="4"/>
  <c r="K36" i="4"/>
  <c r="J38" i="4"/>
  <c r="K32" i="4"/>
  <c r="J34" i="4"/>
  <c r="J37" i="4"/>
  <c r="K40" i="4"/>
  <c r="K29" i="4"/>
  <c r="K27" i="4"/>
  <c r="K24" i="4"/>
  <c r="K30" i="4"/>
  <c r="K26" i="4"/>
  <c r="K28" i="4"/>
  <c r="J28" i="4"/>
  <c r="J27" i="4"/>
  <c r="J26" i="4"/>
  <c r="K25" i="4"/>
  <c r="K23" i="4"/>
  <c r="J22" i="4"/>
  <c r="J21" i="4"/>
  <c r="K20" i="4"/>
  <c r="K19" i="4"/>
  <c r="K18" i="4"/>
  <c r="J25" i="4"/>
  <c r="J24" i="4"/>
  <c r="J23" i="4"/>
  <c r="K22" i="4"/>
  <c r="J20" i="4"/>
  <c r="J19" i="4"/>
  <c r="J18" i="4"/>
  <c r="B9" i="4"/>
  <c r="M17" i="4"/>
  <c r="L17" i="4"/>
  <c r="K17" i="4"/>
  <c r="J17" i="4"/>
  <c r="M39" i="4" l="1"/>
  <c r="L35" i="4"/>
  <c r="L32" i="4"/>
  <c r="M37" i="4"/>
  <c r="M33" i="4"/>
  <c r="L34" i="4"/>
  <c r="L38" i="4"/>
  <c r="M40" i="4"/>
  <c r="M34" i="4"/>
  <c r="M32" i="4"/>
  <c r="L39" i="4"/>
  <c r="L33" i="4"/>
  <c r="L37" i="4"/>
  <c r="M36" i="4"/>
  <c r="L31" i="4"/>
  <c r="L36" i="4"/>
  <c r="M38" i="4"/>
  <c r="M35" i="4"/>
  <c r="L40" i="4"/>
  <c r="M31" i="4"/>
  <c r="L18" i="4"/>
  <c r="O39" i="4" s="1"/>
  <c r="L19" i="4"/>
  <c r="L20" i="4"/>
  <c r="L23" i="4"/>
  <c r="N23" i="4" s="1"/>
  <c r="L25" i="4"/>
  <c r="M27" i="4"/>
  <c r="L29" i="4"/>
  <c r="L27" i="4"/>
  <c r="N27" i="4" s="1"/>
  <c r="M19" i="4"/>
  <c r="L21" i="4"/>
  <c r="N21" i="4" s="1"/>
  <c r="L22" i="4"/>
  <c r="N22" i="4" s="1"/>
  <c r="M24" i="4"/>
  <c r="O24" i="4" s="1"/>
  <c r="M28" i="4"/>
  <c r="O28" i="4" s="1"/>
  <c r="M22" i="4"/>
  <c r="O22" i="4" s="1"/>
  <c r="L24" i="4"/>
  <c r="N24" i="4" s="1"/>
  <c r="M26" i="4"/>
  <c r="O26" i="4" s="1"/>
  <c r="L28" i="4"/>
  <c r="N28" i="4" s="1"/>
  <c r="M30" i="4"/>
  <c r="O30" i="4" s="1"/>
  <c r="L26" i="4"/>
  <c r="N26" i="4" s="1"/>
  <c r="M29" i="4"/>
  <c r="O29" i="4" s="1"/>
  <c r="M20" i="4"/>
  <c r="O20" i="4" s="1"/>
  <c r="M21" i="4"/>
  <c r="O21" i="4" s="1"/>
  <c r="M23" i="4"/>
  <c r="O23" i="4" s="1"/>
  <c r="M25" i="4"/>
  <c r="O25" i="4" s="1"/>
  <c r="L30" i="4"/>
  <c r="N30" i="4" s="1"/>
  <c r="N18" i="4"/>
  <c r="M18" i="4"/>
  <c r="O19" i="4" l="1"/>
  <c r="N29" i="4"/>
  <c r="N25" i="4"/>
  <c r="O31" i="4"/>
  <c r="O35" i="4"/>
  <c r="N31" i="4"/>
  <c r="N33" i="4"/>
  <c r="O40" i="4"/>
  <c r="O37" i="4"/>
  <c r="O38" i="4"/>
  <c r="O36" i="4"/>
  <c r="N39" i="4"/>
  <c r="N38" i="4"/>
  <c r="N32" i="4"/>
  <c r="N36" i="4"/>
  <c r="O32" i="4"/>
  <c r="N34" i="4"/>
  <c r="N35" i="4"/>
  <c r="O27" i="4"/>
  <c r="N40" i="4"/>
  <c r="N37" i="4"/>
  <c r="O34" i="4"/>
  <c r="O33" i="4"/>
  <c r="N20" i="4"/>
  <c r="N19" i="4"/>
  <c r="O18" i="4"/>
  <c r="I17" i="4"/>
  <c r="H17" i="4"/>
  <c r="F17" i="4" l="1"/>
  <c r="E17" i="4"/>
</calcChain>
</file>

<file path=xl/sharedStrings.xml><?xml version="1.0" encoding="utf-8"?>
<sst xmlns="http://schemas.openxmlformats.org/spreadsheetml/2006/main" count="36" uniqueCount="25">
  <si>
    <t>λ [nm]</t>
  </si>
  <si>
    <t>Time</t>
  </si>
  <si>
    <t>Area</t>
  </si>
  <si>
    <t>Conversion</t>
  </si>
  <si>
    <t>educt</t>
  </si>
  <si>
    <t>product</t>
  </si>
  <si>
    <t>compound</t>
  </si>
  <si>
    <t>CONDITIONS</t>
  </si>
  <si>
    <t>mM</t>
  </si>
  <si>
    <t>2-iodobenzonitrile</t>
  </si>
  <si>
    <t>CN-biphenyl</t>
  </si>
  <si>
    <t>RETENTION</t>
  </si>
  <si>
    <t>CALIBRATION</t>
  </si>
  <si>
    <t>k=</t>
  </si>
  <si>
    <t>Yield</t>
  </si>
  <si>
    <t>anisole</t>
  </si>
  <si>
    <t>K=</t>
  </si>
  <si>
    <t>Concentration in samples</t>
  </si>
  <si>
    <t>Concentration normalized (sample)</t>
  </si>
  <si>
    <t>Conc. In reaction solution [mM]</t>
  </si>
  <si>
    <t>Linear Factor</t>
  </si>
  <si>
    <t>CONCENTRATION</t>
  </si>
  <si>
    <t>calculated in stock</t>
  </si>
  <si>
    <t>rt [min]</t>
  </si>
  <si>
    <t>borverbindung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</si>
</sst>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Fill="1" applyBorder="1"/>
    <xf numFmtId="0" fontId="0" fillId="0" borderId="0" xfId="0" applyFont="1" applyBorder="1"/>
    <xf numFmtId="0" fontId="0" fillId="0" borderId="4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6" xfId="0" applyFont="1" applyBorder="1"/>
    <xf numFmtId="0" fontId="1" fillId="0" borderId="0" xfId="0" applyFont="1" applyFill="1" applyAlignment="1">
      <alignment horizontal="center" vertical="center"/>
    </xf>
    <xf numFmtId="0" fontId="1" fillId="5" borderId="0" xfId="0" applyFont="1" applyFill="1"/>
    <xf numFmtId="0" fontId="1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Border="1"/>
    <xf numFmtId="0" fontId="0" fillId="8" borderId="0" xfId="0" applyFill="1"/>
    <xf numFmtId="0" fontId="1" fillId="3" borderId="0" xfId="0" applyFont="1" applyFill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0C0"/>
      <color rgb="FF54002A"/>
      <color rgb="FFCCFFFF"/>
      <color rgb="FFFFFF66"/>
      <color rgb="FFFF5050"/>
      <color rgb="FFCCCCFF"/>
      <color rgb="FFCCFF99"/>
      <color rgb="FFCC99FF"/>
      <color rgb="FF008000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7539006197565"/>
          <c:y val="3.7667581628632298E-2"/>
          <c:w val="0.83144232379824645"/>
          <c:h val="0.79710204163410869"/>
        </c:manualLayout>
      </c:layout>
      <c:scatterChart>
        <c:scatterStyle val="lineMarker"/>
        <c:varyColors val="0"/>
        <c:ser>
          <c:idx val="0"/>
          <c:order val="0"/>
          <c:tx>
            <c:v>Conversion of 2</c:v>
          </c:tx>
          <c:spPr>
            <a:ln w="3175" cap="rnd">
              <a:solidFill>
                <a:srgbClr val="54002A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54002A"/>
              </a:solidFill>
              <a:ln w="3175">
                <a:solidFill>
                  <a:srgbClr val="54002A"/>
                </a:solidFill>
              </a:ln>
              <a:effectLst/>
            </c:spPr>
          </c:marker>
          <c:xVal>
            <c:numRef>
              <c:f>Experiment!$C$18:$C$40</c:f>
              <c:numCache>
                <c:formatCode>General</c:formatCode>
                <c:ptCount val="23"/>
                <c:pt idx="0">
                  <c:v>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</c:numCache>
            </c:numRef>
          </c:xVal>
          <c:yVal>
            <c:numRef>
              <c:f>Experiment!$N$18:$N$40</c:f>
              <c:numCache>
                <c:formatCode>General</c:formatCode>
                <c:ptCount val="23"/>
                <c:pt idx="0">
                  <c:v>0</c:v>
                </c:pt>
                <c:pt idx="1">
                  <c:v>91.911431300705416</c:v>
                </c:pt>
                <c:pt idx="2">
                  <c:v>92.992080525528863</c:v>
                </c:pt>
                <c:pt idx="3">
                  <c:v>93.354764742410396</c:v>
                </c:pt>
                <c:pt idx="4">
                  <c:v>93.665337636605472</c:v>
                </c:pt>
                <c:pt idx="5">
                  <c:v>94.63100894611658</c:v>
                </c:pt>
                <c:pt idx="6">
                  <c:v>94.763550612626887</c:v>
                </c:pt>
                <c:pt idx="7">
                  <c:v>94.017697550083085</c:v>
                </c:pt>
                <c:pt idx="8">
                  <c:v>90.12072226113898</c:v>
                </c:pt>
                <c:pt idx="9">
                  <c:v>92.761581045719169</c:v>
                </c:pt>
                <c:pt idx="10">
                  <c:v>92.106072088245199</c:v>
                </c:pt>
                <c:pt idx="11">
                  <c:v>92.795594333695391</c:v>
                </c:pt>
                <c:pt idx="12">
                  <c:v>93.483364132537574</c:v>
                </c:pt>
                <c:pt idx="13">
                  <c:v>93.27081700709995</c:v>
                </c:pt>
                <c:pt idx="14">
                  <c:v>92.984954998281623</c:v>
                </c:pt>
                <c:pt idx="15">
                  <c:v>93.66140796248969</c:v>
                </c:pt>
                <c:pt idx="16">
                  <c:v>94.056338439025595</c:v>
                </c:pt>
                <c:pt idx="17">
                  <c:v>94.269221617006266</c:v>
                </c:pt>
                <c:pt idx="18">
                  <c:v>94.33677236668143</c:v>
                </c:pt>
                <c:pt idx="19">
                  <c:v>94.296385870489914</c:v>
                </c:pt>
                <c:pt idx="20">
                  <c:v>94.947923983491421</c:v>
                </c:pt>
                <c:pt idx="21">
                  <c:v>95.286752440051785</c:v>
                </c:pt>
                <c:pt idx="22">
                  <c:v>94.335643410802547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9-4FC4-829E-FB9D68435963}"/>
            </c:ext>
          </c:extLst>
        </c:ser>
        <c:ser>
          <c:idx val="1"/>
          <c:order val="1"/>
          <c:tx>
            <c:v>Yield of 3</c:v>
          </c:tx>
          <c:spPr>
            <a:ln w="3175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0070C0"/>
              </a:solidFill>
              <a:ln w="3175">
                <a:solidFill>
                  <a:srgbClr val="0070C0"/>
                </a:solidFill>
              </a:ln>
              <a:effectLst/>
            </c:spPr>
          </c:marker>
          <c:xVal>
            <c:numRef>
              <c:f>Experiment!$C$18:$C$40</c:f>
              <c:numCache>
                <c:formatCode>General</c:formatCode>
                <c:ptCount val="23"/>
                <c:pt idx="0">
                  <c:v>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200</c:v>
                </c:pt>
                <c:pt idx="16">
                  <c:v>210</c:v>
                </c:pt>
                <c:pt idx="17">
                  <c:v>220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</c:numCache>
            </c:numRef>
          </c:xVal>
          <c:yVal>
            <c:numRef>
              <c:f>Experiment!$O$18:$O$40</c:f>
              <c:numCache>
                <c:formatCode>General</c:formatCode>
                <c:ptCount val="23"/>
                <c:pt idx="0">
                  <c:v>0</c:v>
                </c:pt>
                <c:pt idx="1">
                  <c:v>91.867871937053039</c:v>
                </c:pt>
                <c:pt idx="2">
                  <c:v>91.050544918986304</c:v>
                </c:pt>
                <c:pt idx="3">
                  <c:v>91.137221560152028</c:v>
                </c:pt>
                <c:pt idx="4">
                  <c:v>86.654889559053274</c:v>
                </c:pt>
                <c:pt idx="5">
                  <c:v>95.447057234041367</c:v>
                </c:pt>
                <c:pt idx="6">
                  <c:v>95.560549406117573</c:v>
                </c:pt>
                <c:pt idx="7">
                  <c:v>93.06030492769554</c:v>
                </c:pt>
                <c:pt idx="8">
                  <c:v>90.197013924421199</c:v>
                </c:pt>
                <c:pt idx="9">
                  <c:v>91.9896502223406</c:v>
                </c:pt>
                <c:pt idx="10">
                  <c:v>92.396299948646359</c:v>
                </c:pt>
                <c:pt idx="11">
                  <c:v>88.308524222365989</c:v>
                </c:pt>
                <c:pt idx="12">
                  <c:v>89.031436403722537</c:v>
                </c:pt>
                <c:pt idx="13">
                  <c:v>90.519780340618254</c:v>
                </c:pt>
                <c:pt idx="14">
                  <c:v>91.712940946765158</c:v>
                </c:pt>
                <c:pt idx="15">
                  <c:v>93.953233155702236</c:v>
                </c:pt>
                <c:pt idx="16">
                  <c:v>94.074417704166819</c:v>
                </c:pt>
                <c:pt idx="17">
                  <c:v>95.288231382778349</c:v>
                </c:pt>
                <c:pt idx="18">
                  <c:v>94.68560226759466</c:v>
                </c:pt>
                <c:pt idx="19">
                  <c:v>94.313523022799473</c:v>
                </c:pt>
                <c:pt idx="20">
                  <c:v>95.028152811895566</c:v>
                </c:pt>
                <c:pt idx="21">
                  <c:v>95.45659211695444</c:v>
                </c:pt>
                <c:pt idx="22">
                  <c:v>94.759300868354984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B9-4FC4-829E-FB9D68435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89568"/>
        <c:axId val="137396224"/>
      </c:scatterChart>
      <c:valAx>
        <c:axId val="137389568"/>
        <c:scaling>
          <c:orientation val="minMax"/>
          <c:max val="270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396224"/>
        <c:crosses val="autoZero"/>
        <c:crossBetween val="midCat"/>
      </c:valAx>
      <c:valAx>
        <c:axId val="1373962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chemeClr val="tx1"/>
                    </a:solidFill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38956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2698936976228904"/>
          <c:y val="0.34096638683523339"/>
          <c:w val="0.45684904846113922"/>
          <c:h val="0.114504618220432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428624</xdr:colOff>
      <xdr:row>45</xdr:row>
      <xdr:rowOff>9525</xdr:rowOff>
    </xdr:from>
    <xdr:to>
      <xdr:col>8</xdr:col>
      <xdr:colOff>771525</xdr:colOff>
      <xdr:row>64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topLeftCell="A25" zoomScaleNormal="100" workbookViewId="0">
      <selection activeCell="A25" sqref="A25:XFD25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 t="s">
        <v>23</v>
      </c>
    </row>
    <row r="2" spans="1:20" x14ac:dyDescent="0.25">
      <c r="A2" s="1" t="s">
        <v>4</v>
      </c>
      <c r="B2" t="s">
        <v>9</v>
      </c>
      <c r="C2">
        <v>230</v>
      </c>
      <c r="D2">
        <v>1.35</v>
      </c>
    </row>
    <row r="3" spans="1:20" x14ac:dyDescent="0.25">
      <c r="A3" s="1" t="s">
        <v>5</v>
      </c>
      <c r="B3" t="s">
        <v>10</v>
      </c>
      <c r="C3">
        <v>230</v>
      </c>
      <c r="D3">
        <v>6.79</v>
      </c>
    </row>
    <row r="4" spans="1:20" x14ac:dyDescent="0.25">
      <c r="A4" s="1" t="s">
        <v>15</v>
      </c>
      <c r="C4">
        <v>270</v>
      </c>
      <c r="D4">
        <v>1.66</v>
      </c>
    </row>
    <row r="5" spans="1:20" x14ac:dyDescent="0.25">
      <c r="A5" s="1" t="s">
        <v>24</v>
      </c>
      <c r="D5">
        <v>3.4</v>
      </c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25.12</v>
      </c>
      <c r="C7" t="s">
        <v>8</v>
      </c>
    </row>
    <row r="8" spans="1:20" x14ac:dyDescent="0.25">
      <c r="A8" s="1" t="s">
        <v>15</v>
      </c>
      <c r="B8" s="24">
        <v>67.17</v>
      </c>
      <c r="C8" t="s">
        <v>8</v>
      </c>
    </row>
    <row r="9" spans="1:20" x14ac:dyDescent="0.25">
      <c r="A9" s="1" t="s">
        <v>20</v>
      </c>
      <c r="B9">
        <f>B8/G18</f>
        <v>10.876667023242245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30" t="s">
        <v>2</v>
      </c>
      <c r="E16" s="30"/>
      <c r="F16" s="30"/>
      <c r="G16" s="31" t="s">
        <v>17</v>
      </c>
      <c r="H16" s="32"/>
      <c r="I16" s="32"/>
      <c r="J16" s="26" t="s">
        <v>18</v>
      </c>
      <c r="K16" s="27"/>
      <c r="L16" s="28" t="s">
        <v>19</v>
      </c>
      <c r="M16" s="29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25"/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25"/>
      <c r="C18" s="4">
        <v>0</v>
      </c>
      <c r="D18" s="7">
        <v>1028.3</v>
      </c>
      <c r="E18" s="8">
        <v>2599.6999999999998</v>
      </c>
      <c r="F18" s="8">
        <v>0</v>
      </c>
      <c r="G18" s="16">
        <f>D18/$C$14</f>
        <v>6.1756050687646384</v>
      </c>
      <c r="H18" s="7">
        <f>E18/$C$12</f>
        <v>2.3793703093538348</v>
      </c>
      <c r="I18" s="9">
        <f>F18/$C$13</f>
        <v>0</v>
      </c>
      <c r="J18" s="7">
        <f>(H18/G18)*$G$18</f>
        <v>2.3793703093538348</v>
      </c>
      <c r="K18" s="9">
        <f>(I18/G18)*$G$18</f>
        <v>0</v>
      </c>
      <c r="L18" s="10">
        <f>J18*$B$9</f>
        <v>25.879618579830552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x14ac:dyDescent="0.25">
      <c r="B19" s="25"/>
      <c r="C19" s="4">
        <v>50</v>
      </c>
      <c r="D19" s="7">
        <v>757</v>
      </c>
      <c r="E19" s="7">
        <v>154.80000000000001</v>
      </c>
      <c r="F19" s="15">
        <v>4534.8</v>
      </c>
      <c r="G19" s="16">
        <f t="shared" ref="G19:G30" si="0">D19/$C$14</f>
        <v>4.5462734970872622</v>
      </c>
      <c r="H19" s="7">
        <f t="shared" ref="H19:H30" si="1">E19/$C$12</f>
        <v>0.14168039538714994</v>
      </c>
      <c r="I19" s="9">
        <f t="shared" ref="I19:I30" si="2">F19/$C$13</f>
        <v>1.609169298463504</v>
      </c>
      <c r="J19" s="7">
        <f t="shared" ref="J19:J30" si="3">(H19/G19)*$G$18</f>
        <v>0.19245700208270311</v>
      </c>
      <c r="K19" s="9">
        <f t="shared" ref="K19:K30" si="4">(I19/G19)*$G$18</f>
        <v>2.1858768687054435</v>
      </c>
      <c r="L19" s="10">
        <f t="shared" ref="L19:L30" si="5">J19*$B$9</f>
        <v>2.0932907279450008</v>
      </c>
      <c r="M19" s="9">
        <f t="shared" ref="M19:M30" si="6">K19*$B$9</f>
        <v>23.775054854716515</v>
      </c>
      <c r="N19" s="15">
        <f t="shared" ref="N19:N30" si="7">(($L$18-L19)/$L$18)*100</f>
        <v>91.911431300705416</v>
      </c>
      <c r="O19" s="15">
        <f t="shared" ref="O19:O30" si="8">(M19/$L$18)*100</f>
        <v>91.867871937053039</v>
      </c>
      <c r="P19" s="11"/>
      <c r="Q19" s="11"/>
      <c r="R19" s="11"/>
      <c r="S19" s="11"/>
      <c r="T19" s="11"/>
    </row>
    <row r="20" spans="2:20" x14ac:dyDescent="0.25">
      <c r="B20" s="25"/>
      <c r="C20" s="4">
        <v>60</v>
      </c>
      <c r="D20" s="15">
        <v>915.5</v>
      </c>
      <c r="E20" s="15">
        <v>162.19999999999999</v>
      </c>
      <c r="F20" s="15">
        <v>5435.5</v>
      </c>
      <c r="G20" s="16">
        <f t="shared" si="0"/>
        <v>5.4981682781814909</v>
      </c>
      <c r="H20" s="7">
        <f t="shared" si="1"/>
        <v>0.14845323082555373</v>
      </c>
      <c r="I20" s="9">
        <f t="shared" si="2"/>
        <v>1.9287818033426778</v>
      </c>
      <c r="J20" s="7">
        <f t="shared" si="3"/>
        <v>0.16674435527899167</v>
      </c>
      <c r="K20" s="9">
        <f t="shared" si="4"/>
        <v>2.1664296323072367</v>
      </c>
      <c r="L20" s="10">
        <f t="shared" si="5"/>
        <v>1.8136228303747977</v>
      </c>
      <c r="M20" s="9">
        <f t="shared" si="6"/>
        <v>23.563533739890943</v>
      </c>
      <c r="N20" s="15">
        <f t="shared" si="7"/>
        <v>92.992080525528863</v>
      </c>
      <c r="O20" s="15">
        <f t="shared" si="8"/>
        <v>91.050544918986304</v>
      </c>
      <c r="P20" s="11"/>
      <c r="Q20" s="11"/>
      <c r="R20" s="11"/>
      <c r="S20" s="11"/>
      <c r="T20" s="11"/>
    </row>
    <row r="21" spans="2:20" x14ac:dyDescent="0.25">
      <c r="B21" s="25"/>
      <c r="C21" s="4">
        <v>70</v>
      </c>
      <c r="D21" s="15">
        <v>923.8</v>
      </c>
      <c r="E21" s="15">
        <v>155.19999999999999</v>
      </c>
      <c r="F21" s="15">
        <v>5490</v>
      </c>
      <c r="G21" s="16">
        <f t="shared" si="0"/>
        <v>5.5480151342261728</v>
      </c>
      <c r="H21" s="7">
        <f t="shared" si="1"/>
        <v>0.1420464946000366</v>
      </c>
      <c r="I21" s="9">
        <f t="shared" si="2"/>
        <v>1.9481210744828077</v>
      </c>
      <c r="J21" s="7">
        <f t="shared" si="3"/>
        <v>0.15811475470579955</v>
      </c>
      <c r="K21" s="9">
        <f t="shared" si="4"/>
        <v>2.1684919905722788</v>
      </c>
      <c r="L21" s="10">
        <f t="shared" si="5"/>
        <v>1.7197615383966065</v>
      </c>
      <c r="M21" s="9">
        <f t="shared" si="6"/>
        <v>23.585965324022439</v>
      </c>
      <c r="N21" s="15">
        <f t="shared" si="7"/>
        <v>93.354764742410396</v>
      </c>
      <c r="O21" s="15">
        <f t="shared" si="8"/>
        <v>91.137221560152028</v>
      </c>
      <c r="P21" s="11"/>
      <c r="Q21" s="11"/>
      <c r="R21" s="11"/>
      <c r="S21" s="11"/>
      <c r="T21" s="11"/>
    </row>
    <row r="22" spans="2:20" x14ac:dyDescent="0.25">
      <c r="B22" s="25"/>
      <c r="C22" s="4">
        <v>80</v>
      </c>
      <c r="D22" s="15">
        <v>933.5</v>
      </c>
      <c r="E22" s="15">
        <v>149.5</v>
      </c>
      <c r="F22" s="15">
        <v>5274.8</v>
      </c>
      <c r="G22" s="16">
        <f t="shared" si="0"/>
        <v>5.6062698937000786</v>
      </c>
      <c r="H22" s="7">
        <f t="shared" si="1"/>
        <v>0.13682958081640126</v>
      </c>
      <c r="I22" s="9">
        <f t="shared" si="2"/>
        <v>1.8717575671551756</v>
      </c>
      <c r="J22" s="7">
        <f t="shared" si="3"/>
        <v>0.15072507547242142</v>
      </c>
      <c r="K22" s="9">
        <f t="shared" si="4"/>
        <v>2.0618407137714696</v>
      </c>
      <c r="L22" s="10">
        <f t="shared" si="5"/>
        <v>1.6393864579665847</v>
      </c>
      <c r="M22" s="9">
        <f t="shared" si="6"/>
        <v>22.425954898656396</v>
      </c>
      <c r="N22" s="15">
        <f t="shared" si="7"/>
        <v>93.665337636605472</v>
      </c>
      <c r="O22" s="15">
        <f t="shared" si="8"/>
        <v>86.654889559053274</v>
      </c>
      <c r="P22" s="11"/>
      <c r="Q22" s="11"/>
      <c r="R22" s="11"/>
      <c r="S22" s="11"/>
      <c r="T22" s="11"/>
    </row>
    <row r="23" spans="2:20" x14ac:dyDescent="0.25">
      <c r="B23" s="25"/>
      <c r="C23" s="4">
        <v>90</v>
      </c>
      <c r="D23" s="15">
        <v>972.4</v>
      </c>
      <c r="E23" s="15">
        <v>131.99</v>
      </c>
      <c r="F23" s="15">
        <v>6052.1</v>
      </c>
      <c r="G23" s="16">
        <f t="shared" si="0"/>
        <v>5.839889496126359</v>
      </c>
      <c r="H23" s="7">
        <f t="shared" si="1"/>
        <v>0.12080358777228631</v>
      </c>
      <c r="I23" s="9">
        <f t="shared" si="2"/>
        <v>2.1475817039849545</v>
      </c>
      <c r="J23" s="7">
        <f t="shared" si="3"/>
        <v>0.12774817904796587</v>
      </c>
      <c r="K23" s="9">
        <f t="shared" si="4"/>
        <v>2.2710389409787415</v>
      </c>
      <c r="L23" s="10">
        <f t="shared" si="5"/>
        <v>1.3894744063302562</v>
      </c>
      <c r="M23" s="9">
        <f t="shared" si="6"/>
        <v>24.70133435784247</v>
      </c>
      <c r="N23" s="15">
        <f t="shared" si="7"/>
        <v>94.63100894611658</v>
      </c>
      <c r="O23" s="15">
        <f t="shared" si="8"/>
        <v>95.447057234041367</v>
      </c>
      <c r="P23" s="11"/>
      <c r="Q23" s="11"/>
      <c r="R23" s="11"/>
      <c r="S23" s="11"/>
      <c r="T23" s="11"/>
    </row>
    <row r="24" spans="2:20" x14ac:dyDescent="0.25">
      <c r="B24" s="25"/>
      <c r="C24" s="4">
        <v>100</v>
      </c>
      <c r="D24" s="15">
        <v>949.5</v>
      </c>
      <c r="E24" s="15">
        <v>125.7</v>
      </c>
      <c r="F24" s="15">
        <v>5916.6</v>
      </c>
      <c r="G24" s="16">
        <f t="shared" si="0"/>
        <v>5.7023602186054898</v>
      </c>
      <c r="H24" s="7">
        <f t="shared" si="1"/>
        <v>0.11504667764964306</v>
      </c>
      <c r="I24" s="9">
        <f t="shared" si="2"/>
        <v>2.099499662893439</v>
      </c>
      <c r="J24" s="7">
        <f t="shared" si="3"/>
        <v>0.12459452198749653</v>
      </c>
      <c r="K24" s="9">
        <f t="shared" si="4"/>
        <v>2.2737393400245636</v>
      </c>
      <c r="L24" s="10">
        <f t="shared" si="5"/>
        <v>1.3551731285780344</v>
      </c>
      <c r="M24" s="9">
        <f t="shared" si="6"/>
        <v>24.730705699093757</v>
      </c>
      <c r="N24" s="15">
        <f t="shared" si="7"/>
        <v>94.763550612626887</v>
      </c>
      <c r="O24" s="15">
        <f t="shared" si="8"/>
        <v>95.560549406117573</v>
      </c>
      <c r="P24" s="11"/>
      <c r="Q24" s="11"/>
      <c r="R24" s="11"/>
      <c r="S24" s="11"/>
      <c r="T24" s="11"/>
    </row>
    <row r="25" spans="2:20" x14ac:dyDescent="0.25">
      <c r="B25" s="25"/>
      <c r="C25" s="4">
        <v>120</v>
      </c>
      <c r="D25" s="15">
        <v>942.2</v>
      </c>
      <c r="E25" s="15">
        <v>142.5</v>
      </c>
      <c r="F25" s="15">
        <v>5717.5</v>
      </c>
      <c r="G25" s="16">
        <f t="shared" si="0"/>
        <v>5.6585190078673957</v>
      </c>
      <c r="H25" s="7">
        <f t="shared" si="1"/>
        <v>0.13042284459088413</v>
      </c>
      <c r="I25" s="9">
        <f t="shared" si="2"/>
        <v>2.0288492246549095</v>
      </c>
      <c r="J25" s="7">
        <f t="shared" si="3"/>
        <v>0.14234112830907042</v>
      </c>
      <c r="K25" s="9">
        <f t="shared" si="4"/>
        <v>2.2142492652437311</v>
      </c>
      <c r="L25" s="10">
        <f t="shared" si="5"/>
        <v>1.5481970563303593</v>
      </c>
      <c r="M25" s="9">
        <f t="shared" si="6"/>
        <v>24.083651964514861</v>
      </c>
      <c r="N25" s="15">
        <f t="shared" si="7"/>
        <v>94.017697550083085</v>
      </c>
      <c r="O25" s="15">
        <f t="shared" si="8"/>
        <v>93.06030492769554</v>
      </c>
      <c r="P25" s="11"/>
      <c r="Q25" s="11"/>
      <c r="R25" s="11"/>
      <c r="S25" s="11"/>
      <c r="T25" s="11"/>
    </row>
    <row r="26" spans="2:20" x14ac:dyDescent="0.25">
      <c r="B26" s="25"/>
      <c r="C26" s="4">
        <v>130</v>
      </c>
      <c r="D26" s="15">
        <v>950.5</v>
      </c>
      <c r="E26" s="15">
        <v>237.4</v>
      </c>
      <c r="F26" s="15">
        <v>5590.4</v>
      </c>
      <c r="G26" s="16">
        <f t="shared" si="0"/>
        <v>5.7083658639120776</v>
      </c>
      <c r="H26" s="7">
        <f t="shared" si="1"/>
        <v>0.21727988284825189</v>
      </c>
      <c r="I26" s="9">
        <f t="shared" si="2"/>
        <v>1.9837479152620558</v>
      </c>
      <c r="J26" s="7">
        <f t="shared" si="3"/>
        <v>0.23506460129706197</v>
      </c>
      <c r="K26" s="9">
        <f t="shared" si="4"/>
        <v>2.146120969241422</v>
      </c>
      <c r="L26" s="10">
        <f t="shared" si="5"/>
        <v>2.5567193972593403</v>
      </c>
      <c r="M26" s="9">
        <f t="shared" si="6"/>
        <v>23.342643174036859</v>
      </c>
      <c r="N26" s="15">
        <f t="shared" si="7"/>
        <v>90.12072226113898</v>
      </c>
      <c r="O26" s="15">
        <f t="shared" si="8"/>
        <v>90.197013924421199</v>
      </c>
      <c r="P26" s="11"/>
      <c r="Q26" s="11"/>
      <c r="R26" s="11"/>
      <c r="S26" s="11"/>
      <c r="T26" s="11"/>
    </row>
    <row r="27" spans="2:20" x14ac:dyDescent="0.25">
      <c r="B27" s="25"/>
      <c r="C27" s="4">
        <v>140</v>
      </c>
      <c r="D27" s="15">
        <v>955.2</v>
      </c>
      <c r="E27" s="15">
        <v>174.8</v>
      </c>
      <c r="F27" s="15">
        <v>5729.7</v>
      </c>
      <c r="G27" s="16">
        <f t="shared" si="0"/>
        <v>5.7365923968530428</v>
      </c>
      <c r="H27" s="7">
        <f t="shared" si="1"/>
        <v>0.15998535603148456</v>
      </c>
      <c r="I27" s="9">
        <f t="shared" si="2"/>
        <v>2.0331783825982046</v>
      </c>
      <c r="J27" s="7">
        <f t="shared" si="3"/>
        <v>0.1722287914647985</v>
      </c>
      <c r="K27" s="9">
        <f t="shared" si="4"/>
        <v>2.1887744250688161</v>
      </c>
      <c r="L27" s="10">
        <f t="shared" si="5"/>
        <v>1.8732752165780393</v>
      </c>
      <c r="M27" s="9">
        <f t="shared" si="6"/>
        <v>23.806570610461996</v>
      </c>
      <c r="N27" s="15">
        <f t="shared" si="7"/>
        <v>92.761581045719169</v>
      </c>
      <c r="O27" s="15">
        <f t="shared" si="8"/>
        <v>91.9896502223406</v>
      </c>
      <c r="P27" s="11"/>
      <c r="Q27" s="11"/>
      <c r="R27" s="11"/>
      <c r="S27" s="11"/>
      <c r="T27" s="11"/>
    </row>
    <row r="28" spans="2:20" x14ac:dyDescent="0.25">
      <c r="B28" s="25"/>
      <c r="C28" s="4">
        <v>150</v>
      </c>
      <c r="D28" s="15">
        <v>978.1</v>
      </c>
      <c r="E28" s="15">
        <v>195.2</v>
      </c>
      <c r="F28" s="15">
        <v>5893</v>
      </c>
      <c r="G28" s="16">
        <f t="shared" si="0"/>
        <v>5.874121674373912</v>
      </c>
      <c r="H28" s="7">
        <f t="shared" si="1"/>
        <v>0.17865641588870584</v>
      </c>
      <c r="I28" s="9">
        <f t="shared" si="2"/>
        <v>2.0911252262162452</v>
      </c>
      <c r="J28" s="7">
        <f t="shared" si="3"/>
        <v>0.18782577697408873</v>
      </c>
      <c r="K28" s="9">
        <f t="shared" si="4"/>
        <v>2.198450127919604</v>
      </c>
      <c r="L28" s="10">
        <f t="shared" si="5"/>
        <v>2.0429184345289233</v>
      </c>
      <c r="M28" s="9">
        <f t="shared" si="6"/>
        <v>23.911810008585853</v>
      </c>
      <c r="N28" s="15">
        <f t="shared" si="7"/>
        <v>92.106072088245199</v>
      </c>
      <c r="O28" s="15">
        <f t="shared" si="8"/>
        <v>92.396299948646359</v>
      </c>
      <c r="P28" s="11"/>
      <c r="Q28" s="11"/>
      <c r="R28" s="11"/>
      <c r="S28" s="11"/>
      <c r="T28" s="11"/>
    </row>
    <row r="29" spans="2:20" x14ac:dyDescent="0.25">
      <c r="B29" s="25"/>
      <c r="C29" s="4">
        <v>160</v>
      </c>
      <c r="D29" s="15">
        <v>965.2</v>
      </c>
      <c r="E29" s="15">
        <v>175.8</v>
      </c>
      <c r="F29" s="15">
        <v>5558</v>
      </c>
      <c r="G29" s="16">
        <f t="shared" si="0"/>
        <v>5.7966488499189248</v>
      </c>
      <c r="H29" s="7">
        <f t="shared" si="1"/>
        <v>0.1609006040637013</v>
      </c>
      <c r="I29" s="9">
        <f t="shared" si="2"/>
        <v>1.9722508072815017</v>
      </c>
      <c r="J29" s="7">
        <f t="shared" si="3"/>
        <v>0.17141948938945711</v>
      </c>
      <c r="K29" s="9">
        <f t="shared" si="4"/>
        <v>2.1011868059755159</v>
      </c>
      <c r="L29" s="10">
        <f t="shared" si="5"/>
        <v>1.864472707383332</v>
      </c>
      <c r="M29" s="9">
        <f t="shared" si="6"/>
        <v>22.853909242225594</v>
      </c>
      <c r="N29" s="15">
        <f t="shared" si="7"/>
        <v>92.795594333695391</v>
      </c>
      <c r="O29" s="15">
        <f t="shared" si="8"/>
        <v>88.308524222365989</v>
      </c>
      <c r="P29" s="11"/>
      <c r="Q29" s="11"/>
      <c r="R29" s="11"/>
      <c r="S29" s="11"/>
      <c r="T29" s="11"/>
    </row>
    <row r="30" spans="2:20" x14ac:dyDescent="0.25">
      <c r="B30" s="25"/>
      <c r="C30" s="4">
        <v>170</v>
      </c>
      <c r="D30" s="15">
        <v>922</v>
      </c>
      <c r="E30" s="15">
        <v>151.9</v>
      </c>
      <c r="F30" s="15">
        <v>5352.7</v>
      </c>
      <c r="G30" s="16">
        <f t="shared" si="0"/>
        <v>5.5372049726743144</v>
      </c>
      <c r="H30" s="7">
        <f t="shared" si="1"/>
        <v>0.13902617609372142</v>
      </c>
      <c r="I30" s="9">
        <f t="shared" si="2"/>
        <v>1.89940030517015</v>
      </c>
      <c r="J30" s="7">
        <f t="shared" si="3"/>
        <v>0.1550548989991038</v>
      </c>
      <c r="K30" s="9">
        <f t="shared" si="4"/>
        <v>2.1183875637814156</v>
      </c>
      <c r="L30" s="10">
        <f t="shared" si="5"/>
        <v>1.6864805067357092</v>
      </c>
      <c r="M30" s="9">
        <f t="shared" si="6"/>
        <v>23.040996157427802</v>
      </c>
      <c r="N30" s="15">
        <f t="shared" si="7"/>
        <v>93.483364132537574</v>
      </c>
      <c r="O30" s="15">
        <f t="shared" si="8"/>
        <v>89.031436403722537</v>
      </c>
      <c r="P30" s="11"/>
      <c r="Q30" s="11"/>
      <c r="R30" s="11"/>
      <c r="S30" s="11"/>
      <c r="T30" s="11"/>
    </row>
    <row r="31" spans="2:20" x14ac:dyDescent="0.25">
      <c r="B31" s="25"/>
      <c r="C31" s="4">
        <v>180</v>
      </c>
      <c r="D31" s="15">
        <v>983.4</v>
      </c>
      <c r="E31" s="15">
        <v>167.3</v>
      </c>
      <c r="F31" s="15">
        <v>5804.6</v>
      </c>
      <c r="G31" s="16">
        <f t="shared" ref="G31:G40" si="9">D31/$C$14</f>
        <v>5.9059515944988288</v>
      </c>
      <c r="H31" s="7">
        <f t="shared" ref="H31:H40" si="10">E31/$C$12</f>
        <v>0.15312099578985908</v>
      </c>
      <c r="I31" s="9">
        <f t="shared" ref="I31:I40" si="11">F31/$C$13</f>
        <v>2.0597565735779426</v>
      </c>
      <c r="J31" s="7">
        <f t="shared" ref="J31:J40" si="12">(H31/G31)*$G$18</f>
        <v>0.16011218219515161</v>
      </c>
      <c r="K31" s="9">
        <f t="shared" ref="K31:K40" si="13">(I31/G31)*$G$18</f>
        <v>2.1538007775169801</v>
      </c>
      <c r="L31" s="10">
        <f t="shared" ref="L31:L40" si="14">J31*$B$9</f>
        <v>1.7414868921013595</v>
      </c>
      <c r="M31" s="9">
        <f t="shared" ref="M31:M40" si="15">K31*$B$9</f>
        <v>23.426173891452443</v>
      </c>
      <c r="N31" s="15">
        <f t="shared" ref="N31:N40" si="16">(($L$18-L31)/$L$18)*100</f>
        <v>93.27081700709995</v>
      </c>
      <c r="O31" s="15">
        <f t="shared" ref="O31:O40" si="17">(M31/$L$18)*100</f>
        <v>90.519780340618254</v>
      </c>
      <c r="P31" s="11"/>
      <c r="Q31" s="11"/>
      <c r="R31" s="11"/>
      <c r="S31" s="11"/>
      <c r="T31" s="11"/>
    </row>
    <row r="32" spans="2:20" x14ac:dyDescent="0.25">
      <c r="B32" s="25"/>
      <c r="C32" s="4">
        <v>190</v>
      </c>
      <c r="D32" s="15">
        <v>968.7</v>
      </c>
      <c r="E32" s="15">
        <v>171.8</v>
      </c>
      <c r="F32" s="15">
        <v>5793.2</v>
      </c>
      <c r="G32" s="16">
        <f t="shared" si="9"/>
        <v>5.8176686084919833</v>
      </c>
      <c r="H32" s="7">
        <f t="shared" si="10"/>
        <v>0.15723961193483435</v>
      </c>
      <c r="I32" s="9">
        <f t="shared" si="11"/>
        <v>2.0557112948440439</v>
      </c>
      <c r="J32" s="7">
        <f t="shared" si="12"/>
        <v>0.16691389795869735</v>
      </c>
      <c r="K32" s="9">
        <f t="shared" si="13"/>
        <v>2.1821904867225457</v>
      </c>
      <c r="L32" s="10">
        <f t="shared" si="14"/>
        <v>1.8154668896481845</v>
      </c>
      <c r="M32" s="9">
        <f t="shared" si="15"/>
        <v>23.734959305368058</v>
      </c>
      <c r="N32" s="15">
        <f t="shared" si="16"/>
        <v>92.984954998281623</v>
      </c>
      <c r="O32" s="15">
        <f t="shared" si="17"/>
        <v>91.712940946765158</v>
      </c>
      <c r="P32" s="11"/>
      <c r="Q32" s="11"/>
      <c r="R32" s="11"/>
      <c r="S32" s="11"/>
      <c r="T32" s="11"/>
    </row>
    <row r="33" spans="2:20" x14ac:dyDescent="0.25">
      <c r="B33" s="25"/>
      <c r="C33" s="4">
        <v>200</v>
      </c>
      <c r="D33" s="15">
        <v>994.7</v>
      </c>
      <c r="E33" s="15">
        <v>159.4</v>
      </c>
      <c r="F33" s="15">
        <v>6094</v>
      </c>
      <c r="G33" s="16">
        <f t="shared" si="9"/>
        <v>5.9738153864632757</v>
      </c>
      <c r="H33" s="7">
        <f t="shared" si="10"/>
        <v>0.1458905363353469</v>
      </c>
      <c r="I33" s="9">
        <f t="shared" si="11"/>
        <v>2.1624498775770911</v>
      </c>
      <c r="J33" s="7">
        <f t="shared" si="12"/>
        <v>0.15081857697158663</v>
      </c>
      <c r="K33" s="9">
        <f t="shared" si="13"/>
        <v>2.2354953343847619</v>
      </c>
      <c r="L33" s="10">
        <f t="shared" si="14"/>
        <v>1.6404034426391785</v>
      </c>
      <c r="M33" s="9">
        <f t="shared" si="15"/>
        <v>24.314738384114634</v>
      </c>
      <c r="N33" s="15">
        <f t="shared" si="16"/>
        <v>93.66140796248969</v>
      </c>
      <c r="O33" s="15">
        <f t="shared" si="17"/>
        <v>93.953233155702236</v>
      </c>
      <c r="P33" s="11"/>
      <c r="Q33" s="11"/>
      <c r="R33" s="11"/>
      <c r="S33" s="11"/>
      <c r="T33" s="11"/>
    </row>
    <row r="34" spans="2:20" x14ac:dyDescent="0.25">
      <c r="B34" s="25"/>
      <c r="C34" s="4">
        <v>210</v>
      </c>
      <c r="D34" s="15">
        <v>981.6</v>
      </c>
      <c r="E34" s="15">
        <v>147.5</v>
      </c>
      <c r="F34" s="15">
        <v>6021.5</v>
      </c>
      <c r="G34" s="16">
        <f t="shared" si="9"/>
        <v>5.8951414329469705</v>
      </c>
      <c r="H34" s="7">
        <f t="shared" si="10"/>
        <v>0.13499908475196779</v>
      </c>
      <c r="I34" s="9">
        <f t="shared" si="11"/>
        <v>2.1367233242255419</v>
      </c>
      <c r="J34" s="7">
        <f t="shared" si="12"/>
        <v>0.14142171847030202</v>
      </c>
      <c r="K34" s="9">
        <f t="shared" si="13"/>
        <v>2.2383787635504526</v>
      </c>
      <c r="L34" s="10">
        <f t="shared" si="14"/>
        <v>1.5381969416561827</v>
      </c>
      <c r="M34" s="9">
        <f t="shared" si="15"/>
        <v>24.346100483034959</v>
      </c>
      <c r="N34" s="15">
        <f t="shared" si="16"/>
        <v>94.056338439025595</v>
      </c>
      <c r="O34" s="15">
        <f t="shared" si="17"/>
        <v>94.074417704166819</v>
      </c>
      <c r="P34" s="11"/>
      <c r="Q34" s="11"/>
      <c r="R34" s="11"/>
      <c r="S34" s="11"/>
      <c r="T34" s="11"/>
    </row>
    <row r="35" spans="2:20" x14ac:dyDescent="0.25">
      <c r="B35" s="25"/>
      <c r="C35" s="4">
        <v>220</v>
      </c>
      <c r="D35" s="15">
        <v>973.2</v>
      </c>
      <c r="E35" s="15">
        <v>141</v>
      </c>
      <c r="F35" s="15">
        <v>6047</v>
      </c>
      <c r="G35" s="16">
        <f t="shared" si="9"/>
        <v>5.8446940123716296</v>
      </c>
      <c r="H35" s="7">
        <f t="shared" si="10"/>
        <v>0.12904997254255904</v>
      </c>
      <c r="I35" s="9">
        <f t="shared" si="11"/>
        <v>2.1457719740250525</v>
      </c>
      <c r="J35" s="7">
        <f t="shared" si="12"/>
        <v>0.13635643933982064</v>
      </c>
      <c r="K35" s="9">
        <f t="shared" si="13"/>
        <v>2.2672598858302111</v>
      </c>
      <c r="L35" s="10">
        <f t="shared" si="14"/>
        <v>1.4831035871741587</v>
      </c>
      <c r="M35" s="9">
        <f t="shared" si="15"/>
        <v>24.660230833329432</v>
      </c>
      <c r="N35" s="15">
        <f t="shared" si="16"/>
        <v>94.269221617006266</v>
      </c>
      <c r="O35" s="15">
        <f t="shared" si="17"/>
        <v>95.288231382778349</v>
      </c>
      <c r="P35" s="11"/>
      <c r="Q35" s="11"/>
      <c r="R35" s="11"/>
      <c r="S35" s="11"/>
      <c r="T35" s="11"/>
    </row>
    <row r="36" spans="2:20" x14ac:dyDescent="0.25">
      <c r="B36" s="25"/>
      <c r="C36" s="4">
        <v>230</v>
      </c>
      <c r="D36" s="15">
        <v>943.6</v>
      </c>
      <c r="E36" s="15">
        <v>135.1</v>
      </c>
      <c r="F36" s="15">
        <v>5826</v>
      </c>
      <c r="G36" s="16">
        <f t="shared" si="9"/>
        <v>5.6669269112966196</v>
      </c>
      <c r="H36" s="7">
        <f t="shared" si="10"/>
        <v>0.12365000915248033</v>
      </c>
      <c r="I36" s="9">
        <f t="shared" si="11"/>
        <v>2.0673503424292963</v>
      </c>
      <c r="J36" s="7">
        <f t="shared" si="12"/>
        <v>0.13474915685830383</v>
      </c>
      <c r="K36" s="9">
        <f t="shared" si="13"/>
        <v>2.2529211075880085</v>
      </c>
      <c r="L36" s="10">
        <f t="shared" si="14"/>
        <v>1.4656217108104097</v>
      </c>
      <c r="M36" s="9">
        <f t="shared" si="15"/>
        <v>24.504272716868886</v>
      </c>
      <c r="N36" s="15">
        <f t="shared" si="16"/>
        <v>94.33677236668143</v>
      </c>
      <c r="O36" s="15">
        <f t="shared" si="17"/>
        <v>94.68560226759466</v>
      </c>
      <c r="P36" s="11"/>
      <c r="Q36" s="11"/>
      <c r="R36" s="11"/>
      <c r="S36" s="11"/>
      <c r="T36" s="11"/>
    </row>
    <row r="37" spans="2:20" x14ac:dyDescent="0.25">
      <c r="B37" s="25"/>
      <c r="C37" s="4">
        <v>240</v>
      </c>
      <c r="D37" s="15">
        <v>970.9</v>
      </c>
      <c r="E37" s="15">
        <v>140</v>
      </c>
      <c r="F37" s="15">
        <v>5971</v>
      </c>
      <c r="G37" s="16">
        <f t="shared" si="9"/>
        <v>5.8308810281664769</v>
      </c>
      <c r="H37" s="7">
        <f t="shared" si="10"/>
        <v>0.1281347245103423</v>
      </c>
      <c r="I37" s="9">
        <f t="shared" si="11"/>
        <v>2.1188034491323942</v>
      </c>
      <c r="J37" s="7">
        <f t="shared" si="12"/>
        <v>0.13571010115767326</v>
      </c>
      <c r="K37" s="9">
        <f t="shared" si="13"/>
        <v>2.2440679645100841</v>
      </c>
      <c r="L37" s="10">
        <f t="shared" si="14"/>
        <v>1.4760735819825339</v>
      </c>
      <c r="M37" s="9">
        <f t="shared" si="15"/>
        <v>24.407980027501178</v>
      </c>
      <c r="N37" s="15">
        <f t="shared" si="16"/>
        <v>94.296385870489914</v>
      </c>
      <c r="O37" s="15">
        <f t="shared" si="17"/>
        <v>94.313523022799473</v>
      </c>
      <c r="P37" s="11"/>
      <c r="Q37" s="11"/>
      <c r="R37" s="11"/>
      <c r="S37" s="11"/>
      <c r="T37" s="11"/>
    </row>
    <row r="38" spans="2:20" x14ac:dyDescent="0.25">
      <c r="B38" s="25"/>
      <c r="C38" s="4">
        <v>250</v>
      </c>
      <c r="D38" s="15">
        <v>954.4</v>
      </c>
      <c r="E38" s="15">
        <v>121.9</v>
      </c>
      <c r="F38" s="15">
        <v>5914</v>
      </c>
      <c r="G38" s="16">
        <f t="shared" si="9"/>
        <v>5.7317878806077713</v>
      </c>
      <c r="H38" s="7">
        <f t="shared" si="10"/>
        <v>0.11156873512721949</v>
      </c>
      <c r="I38" s="9">
        <f t="shared" si="11"/>
        <v>2.0985770554629006</v>
      </c>
      <c r="J38" s="7">
        <f t="shared" si="12"/>
        <v>0.12020759674279105</v>
      </c>
      <c r="K38" s="9">
        <f t="shared" si="13"/>
        <v>2.2610716535336342</v>
      </c>
      <c r="L38" s="10">
        <f t="shared" si="14"/>
        <v>1.3074580034355172</v>
      </c>
      <c r="M38" s="9">
        <f t="shared" si="15"/>
        <v>24.592923491177093</v>
      </c>
      <c r="N38" s="15">
        <f t="shared" si="16"/>
        <v>94.947923983491421</v>
      </c>
      <c r="O38" s="15">
        <f t="shared" si="17"/>
        <v>95.028152811895566</v>
      </c>
      <c r="P38" s="11"/>
      <c r="Q38" s="11"/>
      <c r="R38" s="11"/>
      <c r="S38" s="11"/>
      <c r="T38" s="11"/>
    </row>
    <row r="39" spans="2:20" x14ac:dyDescent="0.25">
      <c r="B39" s="25"/>
      <c r="C39" s="4">
        <v>260</v>
      </c>
      <c r="D39" s="15">
        <v>926.5</v>
      </c>
      <c r="E39" s="15">
        <v>110.4</v>
      </c>
      <c r="F39" s="15">
        <v>5767</v>
      </c>
      <c r="G39" s="16">
        <f t="shared" si="9"/>
        <v>5.5642303765539607</v>
      </c>
      <c r="H39" s="7">
        <f t="shared" si="10"/>
        <v>0.10104338275672708</v>
      </c>
      <c r="I39" s="9">
        <f t="shared" si="11"/>
        <v>2.0464142507363117</v>
      </c>
      <c r="J39" s="7">
        <f t="shared" si="12"/>
        <v>0.11214561304775225</v>
      </c>
      <c r="K39" s="9">
        <f t="shared" si="13"/>
        <v>2.2712658111518071</v>
      </c>
      <c r="L39" s="10">
        <f t="shared" si="14"/>
        <v>1.219770491237772</v>
      </c>
      <c r="M39" s="9">
        <f t="shared" si="15"/>
        <v>24.703801949172409</v>
      </c>
      <c r="N39" s="15">
        <f t="shared" si="16"/>
        <v>95.286752440051785</v>
      </c>
      <c r="O39" s="15">
        <f t="shared" si="17"/>
        <v>95.45659211695444</v>
      </c>
      <c r="P39" s="11"/>
      <c r="Q39" s="11"/>
      <c r="R39" s="11"/>
      <c r="S39" s="11"/>
      <c r="T39" s="11"/>
    </row>
    <row r="40" spans="2:20" x14ac:dyDescent="0.25">
      <c r="B40" s="25"/>
      <c r="C40" s="4">
        <v>270</v>
      </c>
      <c r="D40" s="15">
        <v>907.1</v>
      </c>
      <c r="E40" s="15">
        <v>129.9</v>
      </c>
      <c r="F40" s="15">
        <v>5605</v>
      </c>
      <c r="G40" s="16">
        <f t="shared" si="9"/>
        <v>5.44772085760615</v>
      </c>
      <c r="H40" s="7">
        <f t="shared" si="10"/>
        <v>0.11889071938495334</v>
      </c>
      <c r="I40" s="9">
        <f t="shared" si="11"/>
        <v>1.9889287108335405</v>
      </c>
      <c r="J40" s="7">
        <f t="shared" si="12"/>
        <v>0.13477601889929172</v>
      </c>
      <c r="K40" s="9">
        <f t="shared" si="13"/>
        <v>2.2546746702129088</v>
      </c>
      <c r="L40" s="10">
        <f t="shared" si="14"/>
        <v>1.4659138802857998</v>
      </c>
      <c r="M40" s="9">
        <f t="shared" si="15"/>
        <v>24.523345633644329</v>
      </c>
      <c r="N40" s="15">
        <f t="shared" si="16"/>
        <v>94.335643410802547</v>
      </c>
      <c r="O40" s="15">
        <f t="shared" si="17"/>
        <v>94.759300868354984</v>
      </c>
      <c r="P40" s="11"/>
      <c r="Q40" s="11"/>
      <c r="R40" s="11"/>
      <c r="S40" s="11"/>
      <c r="T40" s="11"/>
    </row>
    <row r="41" spans="2:20" x14ac:dyDescent="0.25">
      <c r="B41" s="22"/>
    </row>
    <row r="42" spans="2:20" x14ac:dyDescent="0.25">
      <c r="B42" s="22"/>
    </row>
    <row r="43" spans="2:20" x14ac:dyDescent="0.25">
      <c r="B43" s="22"/>
    </row>
    <row r="44" spans="2:20" x14ac:dyDescent="0.25">
      <c r="B44" s="22"/>
    </row>
    <row r="45" spans="2:20" x14ac:dyDescent="0.25">
      <c r="B45" s="22"/>
    </row>
    <row r="46" spans="2:20" x14ac:dyDescent="0.25">
      <c r="B46" s="22"/>
    </row>
    <row r="47" spans="2:20" x14ac:dyDescent="0.25">
      <c r="B47" s="22"/>
    </row>
    <row r="48" spans="2:20" x14ac:dyDescent="0.25">
      <c r="B48" s="17"/>
      <c r="C48" s="6"/>
    </row>
    <row r="50" spans="2:11" x14ac:dyDescent="0.25">
      <c r="B50" s="11"/>
      <c r="C50" s="11"/>
      <c r="D50" s="11"/>
      <c r="E50" s="11"/>
      <c r="F50" s="11"/>
      <c r="G50" s="11"/>
      <c r="H50" s="11"/>
      <c r="I50" s="11"/>
      <c r="J50" s="11"/>
      <c r="K50" s="11"/>
    </row>
    <row r="51" spans="2:11" x14ac:dyDescent="0.25">
      <c r="B51" s="11"/>
      <c r="C51" s="11"/>
      <c r="D51" s="11"/>
      <c r="E51" s="11"/>
      <c r="F51" s="11"/>
      <c r="G51" s="11"/>
      <c r="H51" s="11"/>
      <c r="I51" s="11"/>
      <c r="J51" s="11"/>
      <c r="K51" s="11"/>
    </row>
    <row r="52" spans="2:11" x14ac:dyDescent="0.25">
      <c r="B52" s="11"/>
      <c r="C52" s="11"/>
      <c r="D52" s="11"/>
      <c r="E52" s="11"/>
      <c r="F52" s="11"/>
      <c r="G52" s="11"/>
      <c r="H52" s="11"/>
      <c r="I52" s="11"/>
      <c r="J52" s="11"/>
      <c r="K52" s="11"/>
    </row>
    <row r="53" spans="2:11" x14ac:dyDescent="0.25">
      <c r="B53" s="11"/>
      <c r="C53" s="11"/>
      <c r="D53" s="11"/>
      <c r="E53" s="11"/>
      <c r="F53" s="11"/>
      <c r="G53" s="11"/>
      <c r="H53" s="11"/>
      <c r="I53" s="11"/>
      <c r="J53" s="11"/>
      <c r="K53" s="11"/>
    </row>
    <row r="54" spans="2:11" x14ac:dyDescent="0.25">
      <c r="B54" s="11"/>
      <c r="C54" s="11"/>
      <c r="D54" s="11"/>
      <c r="E54" s="11"/>
      <c r="F54" s="11"/>
      <c r="G54" s="11"/>
      <c r="H54" s="11"/>
      <c r="I54" s="11"/>
      <c r="J54" s="11"/>
      <c r="K54" s="11"/>
    </row>
    <row r="55" spans="2:11" x14ac:dyDescent="0.25">
      <c r="B55" s="11"/>
      <c r="C55" s="11"/>
      <c r="D55" s="11"/>
      <c r="E55" s="11"/>
      <c r="F55" s="11"/>
      <c r="G55" s="11"/>
      <c r="H55" s="11"/>
      <c r="I55" s="11"/>
      <c r="J55" s="11"/>
      <c r="K55" s="11"/>
    </row>
    <row r="56" spans="2:11" x14ac:dyDescent="0.25">
      <c r="B56" s="11"/>
      <c r="C56" s="11"/>
      <c r="D56" s="11"/>
      <c r="E56" s="11"/>
      <c r="F56" s="11"/>
      <c r="G56" s="11"/>
      <c r="H56" s="11"/>
      <c r="I56" s="11"/>
      <c r="J56" s="11"/>
      <c r="K56" s="11"/>
    </row>
  </sheetData>
  <mergeCells count="5">
    <mergeCell ref="B17:B40"/>
    <mergeCell ref="J16:K16"/>
    <mergeCell ref="L16:M16"/>
    <mergeCell ref="D16:F16"/>
    <mergeCell ref="G16:I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Experiment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2019-08-01T07:29:52Z</dcterms:modified>
</cp:coreProperties>
</file>