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cepaul\surfdrive - Caroline Paul@surfdrive.surf.nl\Documents\Publications\RytRedAm\01-Data\"/>
    </mc:Choice>
  </mc:AlternateContent>
  <xr:revisionPtr revIDLastSave="0" documentId="13_ncr:1_{6FF4EF2A-AA0E-4F57-AEF0-56E821C6A99A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D19" i="1" s="1"/>
  <c r="E8" i="1"/>
  <c r="D20" i="1" s="1"/>
  <c r="E9" i="1"/>
  <c r="E10" i="1"/>
  <c r="E11" i="1"/>
  <c r="E6" i="1"/>
  <c r="D18" i="1" s="1"/>
  <c r="C18" i="1" l="1"/>
  <c r="C20" i="1"/>
  <c r="C19" i="1"/>
</calcChain>
</file>

<file path=xl/sharedStrings.xml><?xml version="1.0" encoding="utf-8"?>
<sst xmlns="http://schemas.openxmlformats.org/spreadsheetml/2006/main" count="5" uniqueCount="4">
  <si>
    <t>substrate</t>
  </si>
  <si>
    <t>amine</t>
  </si>
  <si>
    <t>conversion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</si>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</sst>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92825896762904"/>
          <c:y val="5.0925925925925923E-2"/>
          <c:w val="0.82651618547681538"/>
          <c:h val="0.7435032079323418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Sheet1!$D$18:$D$20</c:f>
                <c:numCache>
                  <c:formatCode>General</c:formatCode>
                  <c:ptCount val="3"/>
                  <c:pt idx="0">
                    <c:v>0.34860576489868628</c:v>
                  </c:pt>
                  <c:pt idx="1">
                    <c:v>0.50461278500568718</c:v>
                  </c:pt>
                  <c:pt idx="2">
                    <c:v>1.2154629572090228</c:v>
                  </c:pt>
                </c:numCache>
              </c:numRef>
            </c:plus>
            <c:minus>
              <c:numRef>
                <c:f>Sheet1!$D$18:$D$20</c:f>
                <c:numCache>
                  <c:formatCode>General</c:formatCode>
                  <c:ptCount val="3"/>
                  <c:pt idx="0">
                    <c:v>0.34860576489868628</c:v>
                  </c:pt>
                  <c:pt idx="1">
                    <c:v>0.50461278500568718</c:v>
                  </c:pt>
                  <c:pt idx="2">
                    <c:v>1.2154629572090228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Sheet1!$B$17:$B$20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</c:numCache>
            </c:numRef>
          </c:xVal>
          <c:yVal>
            <c:numRef>
              <c:f>Sheet1!$C$17:$C$20</c:f>
              <c:numCache>
                <c:formatCode>0.0</c:formatCode>
                <c:ptCount val="4"/>
                <c:pt idx="0" formatCode="General">
                  <c:v>0</c:v>
                </c:pt>
                <c:pt idx="1">
                  <c:v>6.5986500324581954</c:v>
                </c:pt>
                <c:pt idx="2">
                  <c:v>14.503675985328069</c:v>
                </c:pt>
                <c:pt idx="3">
                  <c:v>16.953502987167287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C5-45B9-8628-AA3369B98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850712"/>
        <c:axId val="692848416"/>
      </c:scatterChart>
      <c:valAx>
        <c:axId val="692850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92848416"/>
        <c:crosses val="autoZero"/>
        <c:crossBetween val="midCat"/>
      </c:valAx>
      <c:valAx>
        <c:axId val="69284841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Amine formation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92850712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221333333333334"/>
          <c:y val="4.0071367521367522E-2"/>
          <c:w val="0.7788400000000002"/>
          <c:h val="0.76693611111111115"/>
        </c:manualLayout>
      </c:layout>
      <c:scatterChart>
        <c:scatterStyle val="lineMarker"/>
        <c:varyColors val="0"/>
        <c:ser>
          <c:idx val="0"/>
          <c:order val="0"/>
          <c:tx>
            <c:v> </c:v>
          </c:tx>
          <c:spPr>
            <a:ln w="1270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Sheet1!$C$40:$C$44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</c:numCache>
            </c:numRef>
          </c:xVal>
          <c:yVal>
            <c:numRef>
              <c:f>Sheet1!$D$40:$D$44</c:f>
              <c:numCache>
                <c:formatCode>General</c:formatCode>
                <c:ptCount val="5"/>
                <c:pt idx="0">
                  <c:v>0</c:v>
                </c:pt>
                <c:pt idx="1">
                  <c:v>99</c:v>
                </c:pt>
                <c:pt idx="2" formatCode="0.0">
                  <c:v>99</c:v>
                </c:pt>
                <c:pt idx="3" formatCode="0.0">
                  <c:v>99</c:v>
                </c:pt>
                <c:pt idx="4" formatCode="0.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4A-4CC9-B3E1-EB38B1B07CF5}"/>
            </c:ext>
          </c:extLst>
        </c:ser>
        <c:ser>
          <c:idx val="1"/>
          <c:order val="1"/>
          <c:tx>
            <c:v> 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Sheet1!$D$17:$D$20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0.34860576489868628</c:v>
                  </c:pt>
                  <c:pt idx="2">
                    <c:v>0.50461278500568718</c:v>
                  </c:pt>
                  <c:pt idx="3">
                    <c:v>1.2154629572090228</c:v>
                  </c:pt>
                </c:numCache>
              </c:numRef>
            </c:plus>
            <c:minus>
              <c:numRef>
                <c:f>Sheet1!$D$17:$D$20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0.34860576489868628</c:v>
                  </c:pt>
                  <c:pt idx="2">
                    <c:v>0.50461278500568718</c:v>
                  </c:pt>
                  <c:pt idx="3">
                    <c:v>1.2154629572090228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Sheet1!$B$17:$B$20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</c:numCache>
            </c:numRef>
          </c:xVal>
          <c:yVal>
            <c:numRef>
              <c:f>Sheet1!$C$17:$C$20</c:f>
              <c:numCache>
                <c:formatCode>0.0</c:formatCode>
                <c:ptCount val="4"/>
                <c:pt idx="0" formatCode="General">
                  <c:v>0</c:v>
                </c:pt>
                <c:pt idx="1">
                  <c:v>6.5986500324581954</c:v>
                </c:pt>
                <c:pt idx="2">
                  <c:v>14.503675985328069</c:v>
                </c:pt>
                <c:pt idx="3">
                  <c:v>16.953502987167287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61-423D-AC00-4B28B756F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081680"/>
        <c:axId val="730082336"/>
      </c:scatterChart>
      <c:valAx>
        <c:axId val="730081680"/>
        <c:scaling>
          <c:orientation val="minMax"/>
          <c:max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(h)</a:t>
                </a:r>
              </a:p>
            </c:rich>
          </c:tx>
          <c:layout>
            <c:manualLayout>
              <c:xMode val="edge"/>
              <c:yMode val="edge"/>
              <c:x val="0.49399265290654104"/>
              <c:y val="0.932233207786971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0082336"/>
        <c:crosses val="autoZero"/>
        <c:crossBetween val="midCat"/>
        <c:majorUnit val="1"/>
        <c:minorUnit val="0.5"/>
      </c:valAx>
      <c:valAx>
        <c:axId val="730082336"/>
        <c:scaling>
          <c:orientation val="minMax"/>
          <c:max val="1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Amine formation (%)</a:t>
                </a:r>
              </a:p>
            </c:rich>
          </c:tx>
          <c:layout>
            <c:manualLayout>
              <c:xMode val="edge"/>
              <c:yMode val="edge"/>
              <c:x val="6.7222222222222227E-4"/>
              <c:y val="0.144417777777777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63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0081680"/>
        <c:crosses val="autoZero"/>
        <c:crossBetween val="midCat"/>
        <c:majorUnit val="20"/>
        <c:minorUnit val="10"/>
      </c:valAx>
      <c:spPr>
        <a:noFill/>
        <a:ln w="9525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chart" Target="../charts/chart1.xml"/><Relationship Id="rId5" Type="http://schemas.openxmlformats.org/officeDocument/2006/relationships/image" Target="../media/image5.emf"/><Relationship Id="rId4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17</xdr:row>
      <xdr:rowOff>57150</xdr:rowOff>
    </xdr:from>
    <xdr:to>
      <xdr:col>12</xdr:col>
      <xdr:colOff>123825</xdr:colOff>
      <xdr:row>31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187778</xdr:colOff>
      <xdr:row>4</xdr:row>
      <xdr:rowOff>95250</xdr:rowOff>
    </xdr:from>
    <xdr:to>
      <xdr:col>33</xdr:col>
      <xdr:colOff>121104</xdr:colOff>
      <xdr:row>26</xdr:row>
      <xdr:rowOff>123825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7957" y="857250"/>
          <a:ext cx="12179754" cy="421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462642</xdr:colOff>
      <xdr:row>34</xdr:row>
      <xdr:rowOff>81643</xdr:rowOff>
    </xdr:from>
    <xdr:to>
      <xdr:col>34</xdr:col>
      <xdr:colOff>393245</xdr:colOff>
      <xdr:row>56</xdr:row>
      <xdr:rowOff>110218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5142" y="6558643"/>
          <a:ext cx="12177032" cy="421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28774</xdr:colOff>
      <xdr:row>32</xdr:row>
      <xdr:rowOff>52887</xdr:rowOff>
    </xdr:from>
    <xdr:to>
      <xdr:col>10</xdr:col>
      <xdr:colOff>290374</xdr:colOff>
      <xdr:row>42</xdr:row>
      <xdr:rowOff>11387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11</xdr:col>
      <xdr:colOff>0</xdr:colOff>
      <xdr:row>52</xdr:row>
      <xdr:rowOff>0</xdr:rowOff>
    </xdr:from>
    <xdr:to>
      <xdr:col>29</xdr:col>
      <xdr:colOff>228600</xdr:colOff>
      <xdr:row>77</xdr:row>
      <xdr:rowOff>171450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9906000"/>
          <a:ext cx="11201400" cy="493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171824</xdr:colOff>
          <xdr:row>35</xdr:row>
          <xdr:rowOff>158378</xdr:rowOff>
        </xdr:from>
        <xdr:to>
          <xdr:col>10</xdr:col>
          <xdr:colOff>67236</xdr:colOff>
          <xdr:row>40</xdr:row>
          <xdr:rowOff>3363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360455</xdr:colOff>
          <xdr:row>33</xdr:row>
          <xdr:rowOff>136711</xdr:rowOff>
        </xdr:from>
        <xdr:to>
          <xdr:col>10</xdr:col>
          <xdr:colOff>1867</xdr:colOff>
          <xdr:row>35</xdr:row>
          <xdr:rowOff>79560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E44"/>
  <sheetViews>
    <sheetView tabSelected="1" topLeftCell="A25" zoomScaleNormal="100" workbookViewId="0">
      <selection activeCell="F43" sqref="F43"/>
    </sheetView>
  </sheetViews>
  <sheetFormatPr defaultRowHeight="14.5" x14ac:dyDescent="0.35"/>
  <sheetData>
    <row r="5" spans="2:5" x14ac:dyDescent="0.35">
      <c r="C5" t="s">
        <v>0</v>
      </c>
      <c r="D5" t="s">
        <v>1</v>
      </c>
      <c r="E5" t="s">
        <v>2</v>
      </c>
    </row>
    <row r="6" spans="2:5" x14ac:dyDescent="0.35">
      <c r="B6">
        <v>2</v>
      </c>
      <c r="C6">
        <v>192171</v>
      </c>
      <c r="D6">
        <v>14121</v>
      </c>
      <c r="E6">
        <f>D6/(D6+C6)*100</f>
        <v>6.8451515327787797</v>
      </c>
    </row>
    <row r="7" spans="2:5" x14ac:dyDescent="0.35">
      <c r="B7">
        <v>4</v>
      </c>
      <c r="C7">
        <v>288658</v>
      </c>
      <c r="D7">
        <v>47565</v>
      </c>
      <c r="E7">
        <f t="shared" ref="E7:E11" si="0">D7/(D7+C7)*100</f>
        <v>14.146860863177119</v>
      </c>
    </row>
    <row r="8" spans="2:5" x14ac:dyDescent="0.35">
      <c r="B8">
        <v>6</v>
      </c>
      <c r="C8">
        <v>145576</v>
      </c>
      <c r="D8">
        <v>27923</v>
      </c>
      <c r="E8">
        <f t="shared" si="0"/>
        <v>16.094040887843732</v>
      </c>
    </row>
    <row r="9" spans="2:5" x14ac:dyDescent="0.35">
      <c r="B9">
        <v>2</v>
      </c>
      <c r="C9">
        <v>243520</v>
      </c>
      <c r="D9">
        <v>16518</v>
      </c>
      <c r="E9">
        <f t="shared" si="0"/>
        <v>6.352148532137611</v>
      </c>
    </row>
    <row r="10" spans="2:5" x14ac:dyDescent="0.35">
      <c r="B10">
        <v>4</v>
      </c>
      <c r="C10">
        <v>263580</v>
      </c>
      <c r="D10">
        <v>46006</v>
      </c>
      <c r="E10">
        <f t="shared" si="0"/>
        <v>14.860491107479021</v>
      </c>
    </row>
    <row r="11" spans="2:5" x14ac:dyDescent="0.35">
      <c r="B11">
        <v>6</v>
      </c>
      <c r="C11">
        <v>202116</v>
      </c>
      <c r="D11">
        <v>43806</v>
      </c>
      <c r="E11">
        <f t="shared" si="0"/>
        <v>17.812965086490841</v>
      </c>
    </row>
    <row r="16" spans="2:5" x14ac:dyDescent="0.35">
      <c r="C16">
        <v>1</v>
      </c>
      <c r="D16" t="s">
        <v>3</v>
      </c>
    </row>
    <row r="17" spans="2:4" x14ac:dyDescent="0.35">
      <c r="B17">
        <v>0</v>
      </c>
      <c r="C17">
        <v>0</v>
      </c>
      <c r="D17">
        <v>0</v>
      </c>
    </row>
    <row r="18" spans="2:4" x14ac:dyDescent="0.35">
      <c r="B18">
        <v>2</v>
      </c>
      <c r="C18" s="1">
        <f>AVERAGE(E6,E9)</f>
        <v>6.5986500324581954</v>
      </c>
      <c r="D18" s="1">
        <f>STDEV(E6,E9)</f>
        <v>0.34860576489868628</v>
      </c>
    </row>
    <row r="19" spans="2:4" x14ac:dyDescent="0.35">
      <c r="B19">
        <v>4</v>
      </c>
      <c r="C19" s="1">
        <f t="shared" ref="C19:C20" si="1">AVERAGE(E7,E10)</f>
        <v>14.503675985328069</v>
      </c>
      <c r="D19" s="1">
        <f t="shared" ref="D19:D20" si="2">STDEV(E7,E10)</f>
        <v>0.50461278500568718</v>
      </c>
    </row>
    <row r="20" spans="2:4" x14ac:dyDescent="0.35">
      <c r="B20">
        <v>6</v>
      </c>
      <c r="C20" s="1">
        <f t="shared" si="1"/>
        <v>16.953502987167287</v>
      </c>
      <c r="D20" s="1">
        <f t="shared" si="2"/>
        <v>1.2154629572090228</v>
      </c>
    </row>
    <row r="39" spans="3:5" x14ac:dyDescent="0.35">
      <c r="D39">
        <v>1</v>
      </c>
      <c r="E39" t="s">
        <v>3</v>
      </c>
    </row>
    <row r="40" spans="3:5" x14ac:dyDescent="0.35">
      <c r="C40">
        <v>0</v>
      </c>
      <c r="D40">
        <v>0</v>
      </c>
      <c r="E40">
        <v>0</v>
      </c>
    </row>
    <row r="41" spans="3:5" x14ac:dyDescent="0.35">
      <c r="C41">
        <v>1</v>
      </c>
      <c r="D41">
        <v>99</v>
      </c>
      <c r="E41">
        <v>0</v>
      </c>
    </row>
    <row r="42" spans="3:5" x14ac:dyDescent="0.35">
      <c r="C42">
        <v>2</v>
      </c>
      <c r="D42" s="1">
        <v>99</v>
      </c>
      <c r="E42" s="1">
        <v>0</v>
      </c>
    </row>
    <row r="43" spans="3:5" x14ac:dyDescent="0.35">
      <c r="C43">
        <v>4</v>
      </c>
      <c r="D43" s="1">
        <v>99</v>
      </c>
      <c r="E43" s="1">
        <v>0</v>
      </c>
    </row>
    <row r="44" spans="3:5" x14ac:dyDescent="0.35">
      <c r="C44">
        <v>6</v>
      </c>
      <c r="D44" s="1">
        <v>99</v>
      </c>
      <c r="E44" s="1">
        <v>0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hemDraw.Document.6.0" shapeId="1026" r:id="rId4">
          <objectPr defaultSize="0" autoPict="0" r:id="rId5">
            <anchor moveWithCells="1">
              <from>
                <xdr:col>9</xdr:col>
                <xdr:colOff>171450</xdr:colOff>
                <xdr:row>35</xdr:row>
                <xdr:rowOff>158750</xdr:rowOff>
              </from>
              <to>
                <xdr:col>10</xdr:col>
                <xdr:colOff>69850</xdr:colOff>
                <xdr:row>40</xdr:row>
                <xdr:rowOff>6350</xdr:rowOff>
              </to>
            </anchor>
          </objectPr>
        </oleObject>
      </mc:Choice>
      <mc:Fallback>
        <oleObject progId="ChemDraw.Document.6.0" shapeId="1026" r:id="rId4"/>
      </mc:Fallback>
    </mc:AlternateContent>
    <mc:AlternateContent xmlns:mc="http://schemas.openxmlformats.org/markup-compatibility/2006">
      <mc:Choice Requires="x14">
        <oleObject progId="ChemDraw.Document.6.0" shapeId="1028" r:id="rId6">
          <objectPr defaultSize="0" r:id="rId7">
            <anchor moveWithCells="1" sizeWithCells="1">
              <from>
                <xdr:col>7</xdr:col>
                <xdr:colOff>361950</xdr:colOff>
                <xdr:row>33</xdr:row>
                <xdr:rowOff>139700</xdr:rowOff>
              </from>
              <to>
                <xdr:col>10</xdr:col>
                <xdr:colOff>0</xdr:colOff>
                <xdr:row>35</xdr:row>
                <xdr:rowOff>82550</xdr:rowOff>
              </to>
            </anchor>
          </objectPr>
        </oleObject>
      </mc:Choice>
      <mc:Fallback>
        <oleObject progId="ChemDraw.Document.6.0" shapeId="1028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Caroline Paul</cp:lastModifiedBy>
  <dcterms:created xsi:type="dcterms:W3CDTF">2023-04-24T14:17:40Z</dcterms:created>
  <dcterms:modified xsi:type="dcterms:W3CDTF">2024-05-10T15:49:56Z</dcterms:modified>
</cp:coreProperties>
</file>