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dxsumter/surfdrive/PROFESSIONAL_WELLSTRUCTURED/phd projects/2020 :: dfce survey/collected data/"/>
    </mc:Choice>
  </mc:AlternateContent>
  <xr:revisionPtr revIDLastSave="0" documentId="8_{F978E4F9-2E1C-FE45-9BA7-818EF2FEA77C}" xr6:coauthVersionLast="45" xr6:coauthVersionMax="45" xr10:uidLastSave="{00000000-0000-0000-0000-000000000000}"/>
  <bookViews>
    <workbookView xWindow="0" yWindow="0" windowWidth="28800" windowHeight="18000" activeTab="23" xr2:uid="{00000000-000D-0000-FFFF-FFFF00000000}"/>
  </bookViews>
  <sheets>
    <sheet name="Data Overview" sheetId="3" r:id="rId1"/>
    <sheet name="Survey Questions" sheetId="31" r:id="rId2"/>
    <sheet name="Qualtrics responses (all)" sheetId="1" r:id="rId3"/>
    <sheet name="Valid responses (145)" sheetId="2" r:id="rId4"/>
    <sheet name="Responses without stu (128)" sheetId="22" r:id="rId5"/>
    <sheet name="2.2 Employment Status" sheetId="24" r:id="rId6"/>
    <sheet name="2.4 Size of company" sheetId="25" r:id="rId7"/>
    <sheet name="2.6 Type of organization" sheetId="6" r:id="rId8"/>
    <sheet name="2.9 Work Focus" sheetId="26" r:id="rId9"/>
    <sheet name="2.10 Years work experience" sheetId="27" r:id="rId10"/>
    <sheet name="3-9. Use freq of Skills" sheetId="17" r:id="rId11"/>
    <sheet name="3-9. Expertise in Skills " sheetId="29" r:id="rId12"/>
    <sheet name="3-9. Example of use" sheetId="20" r:id="rId13"/>
    <sheet name="3. Df Multiple Use Cycles" sheetId="10" r:id="rId14"/>
    <sheet name="4. Design for Recovery" sheetId="11" r:id="rId15"/>
    <sheet name="5. Circular Impact Assess" sheetId="12" r:id="rId16"/>
    <sheet name="6. Circular BM" sheetId="13" r:id="rId17"/>
    <sheet name="7. Circular User Eng" sheetId="14" r:id="rId18"/>
    <sheet name="8. CE Collab" sheetId="15" r:id="rId19"/>
    <sheet name="9. CE Comm" sheetId="16" r:id="rId20"/>
    <sheet name="10.1 Skills interest first" sheetId="28" r:id="rId21"/>
    <sheet name="10.3 Additional skills" sheetId="5" r:id="rId22"/>
    <sheet name="11.2 Education" sheetId="4" r:id="rId23"/>
    <sheet name="Country " sheetId="23" r:id="rId24"/>
  </sheets>
  <definedNames>
    <definedName name="_xlnm._FilterDatabase" localSheetId="2" hidden="1">'Qualtrics responses (all)'!$B$2:$BB$318</definedName>
  </definedNames>
  <calcPr calcId="191029"/>
</workbook>
</file>

<file path=xl/calcChain.xml><?xml version="1.0" encoding="utf-8"?>
<calcChain xmlns="http://schemas.openxmlformats.org/spreadsheetml/2006/main">
  <c r="P152" i="5" l="1"/>
  <c r="B3" i="31"/>
  <c r="B4" i="31" s="1"/>
  <c r="B10" i="31" l="1"/>
  <c r="B11" i="31" s="1"/>
  <c r="B12" i="31" s="1"/>
  <c r="B13" i="31" s="1"/>
  <c r="B14" i="31" s="1"/>
  <c r="B15" i="31" s="1"/>
  <c r="B5" i="31"/>
  <c r="B8" i="31" s="1"/>
  <c r="B9" i="31" s="1"/>
  <c r="B16" i="31"/>
  <c r="B17" i="31" s="1"/>
  <c r="B18" i="31" s="1"/>
  <c r="B19" i="31" s="1"/>
  <c r="B20" i="31" s="1"/>
  <c r="B21" i="31" s="1"/>
  <c r="B22" i="31" s="1"/>
  <c r="B23" i="31" s="1"/>
  <c r="B24" i="31" s="1"/>
  <c r="B25" i="31" s="1"/>
  <c r="B26" i="31" s="1"/>
  <c r="B27" i="31" s="1"/>
  <c r="B28" i="31" s="1"/>
  <c r="B29" i="31" s="1"/>
  <c r="B30" i="31" s="1"/>
  <c r="B31" i="31" s="1"/>
  <c r="B32" i="31" s="1"/>
  <c r="B33" i="31" s="1"/>
  <c r="B34" i="31" s="1"/>
  <c r="B35" i="31" s="1"/>
  <c r="B36" i="31" s="1"/>
  <c r="B37" i="31" s="1"/>
  <c r="B38" i="31" s="1"/>
  <c r="Q3" i="6"/>
  <c r="B6" i="31" l="1"/>
  <c r="B7" i="31" s="1"/>
  <c r="M172" i="17"/>
  <c r="X168" i="17" l="1"/>
  <c r="M167" i="17"/>
  <c r="M168" i="17"/>
  <c r="M169" i="17"/>
  <c r="M170" i="17"/>
  <c r="M171" i="17"/>
  <c r="M173" i="17"/>
  <c r="M174" i="17"/>
  <c r="L168" i="17"/>
  <c r="L169" i="17" s="1"/>
  <c r="L170" i="17" s="1"/>
  <c r="L171" i="17" s="1"/>
  <c r="L172" i="17" s="1"/>
  <c r="L173" i="17" s="1"/>
  <c r="L167" i="17"/>
  <c r="N168" i="29"/>
  <c r="N169" i="29"/>
  <c r="N170" i="29"/>
  <c r="N171" i="29"/>
  <c r="N172" i="29"/>
  <c r="N173" i="29"/>
  <c r="N167" i="29"/>
  <c r="N166" i="29"/>
  <c r="L167" i="29"/>
  <c r="M167" i="29"/>
  <c r="L168" i="29"/>
  <c r="M168" i="29"/>
  <c r="L169" i="29"/>
  <c r="M169" i="29"/>
  <c r="L170" i="29"/>
  <c r="M170" i="29"/>
  <c r="L171" i="29"/>
  <c r="M171" i="29"/>
  <c r="L172" i="29"/>
  <c r="M172" i="29"/>
  <c r="L173" i="29"/>
  <c r="M173" i="29"/>
  <c r="M166" i="29"/>
  <c r="M174" i="29" s="1"/>
  <c r="L166" i="29"/>
  <c r="M134" i="4"/>
  <c r="F134" i="4"/>
  <c r="G134" i="4"/>
  <c r="E134" i="4"/>
  <c r="L134" i="4"/>
  <c r="K134" i="4"/>
  <c r="J134" i="4"/>
  <c r="G136" i="26"/>
  <c r="D134" i="26"/>
  <c r="E134" i="26"/>
  <c r="F134" i="26"/>
  <c r="G134" i="26"/>
  <c r="H134" i="26"/>
  <c r="F137" i="26"/>
  <c r="E137" i="26"/>
  <c r="E136" i="26"/>
  <c r="C134" i="26"/>
  <c r="R5" i="26"/>
  <c r="Q6" i="26"/>
  <c r="Q7" i="26"/>
  <c r="Q13" i="26" s="1"/>
  <c r="Q8" i="26"/>
  <c r="Q9" i="26"/>
  <c r="Q10" i="26"/>
  <c r="Q11" i="26"/>
  <c r="Q12" i="26"/>
  <c r="Q5" i="26"/>
  <c r="H133" i="26"/>
  <c r="D133" i="26"/>
  <c r="E133" i="26"/>
  <c r="F133" i="26"/>
  <c r="G133" i="26"/>
  <c r="C133" i="26"/>
  <c r="B4" i="26"/>
  <c r="B5" i="26" s="1"/>
  <c r="B6" i="26" s="1"/>
  <c r="B7" i="26" s="1"/>
  <c r="B8" i="26" s="1"/>
  <c r="B9" i="26" s="1"/>
  <c r="B10" i="26" s="1"/>
  <c r="B11" i="26" s="1"/>
  <c r="B12" i="26" s="1"/>
  <c r="B13" i="26" s="1"/>
  <c r="B14" i="26" s="1"/>
  <c r="B15" i="26" s="1"/>
  <c r="B16" i="26" s="1"/>
  <c r="B17" i="26" s="1"/>
  <c r="B18" i="26" s="1"/>
  <c r="B19" i="26" s="1"/>
  <c r="B20" i="26" s="1"/>
  <c r="B21" i="26" s="1"/>
  <c r="B22" i="26" s="1"/>
  <c r="B23" i="26" s="1"/>
  <c r="B24" i="26" s="1"/>
  <c r="B25" i="26" s="1"/>
  <c r="B26" i="26" s="1"/>
  <c r="B27" i="26" s="1"/>
  <c r="B28" i="26" s="1"/>
  <c r="B29" i="26" s="1"/>
  <c r="B30" i="26" s="1"/>
  <c r="B31" i="26" s="1"/>
  <c r="B32" i="26" s="1"/>
  <c r="B33" i="26" s="1"/>
  <c r="B34" i="26" s="1"/>
  <c r="B35" i="26" s="1"/>
  <c r="B36" i="26" s="1"/>
  <c r="B37" i="26" s="1"/>
  <c r="B38" i="26" s="1"/>
  <c r="B39" i="26" s="1"/>
  <c r="B40" i="26" s="1"/>
  <c r="B41" i="26" s="1"/>
  <c r="B42" i="26" s="1"/>
  <c r="B43" i="26" s="1"/>
  <c r="B44" i="26" s="1"/>
  <c r="B45" i="26" s="1"/>
  <c r="B46" i="26" s="1"/>
  <c r="B47" i="26" s="1"/>
  <c r="B48" i="26" s="1"/>
  <c r="B49" i="26" s="1"/>
  <c r="B50" i="26" s="1"/>
  <c r="B51" i="26" s="1"/>
  <c r="B52" i="26" s="1"/>
  <c r="B53" i="26" s="1"/>
  <c r="B54" i="26" s="1"/>
  <c r="B55" i="26" s="1"/>
  <c r="B56" i="26" s="1"/>
  <c r="B57" i="26" s="1"/>
  <c r="B58" i="26" s="1"/>
  <c r="B59" i="26" s="1"/>
  <c r="B60" i="26" s="1"/>
  <c r="B61" i="26" s="1"/>
  <c r="B62" i="26" s="1"/>
  <c r="B63" i="26" s="1"/>
  <c r="B64" i="26" s="1"/>
  <c r="B65" i="26" s="1"/>
  <c r="B66" i="26" s="1"/>
  <c r="B67" i="26" s="1"/>
  <c r="B68" i="26" s="1"/>
  <c r="B69" i="26" s="1"/>
  <c r="B70" i="26" s="1"/>
  <c r="B71" i="26" s="1"/>
  <c r="B72" i="26" s="1"/>
  <c r="B73" i="26" s="1"/>
  <c r="B74" i="26" s="1"/>
  <c r="B75" i="26" s="1"/>
  <c r="B76" i="26" s="1"/>
  <c r="B77" i="26" s="1"/>
  <c r="B78" i="26" s="1"/>
  <c r="B79" i="26" s="1"/>
  <c r="B80" i="26" s="1"/>
  <c r="B81" i="26" s="1"/>
  <c r="B82" i="26" s="1"/>
  <c r="B83" i="26" s="1"/>
  <c r="B84" i="26" s="1"/>
  <c r="B85" i="26" s="1"/>
  <c r="B86" i="26" s="1"/>
  <c r="B87" i="26" s="1"/>
  <c r="B88" i="26" s="1"/>
  <c r="B89" i="26" s="1"/>
  <c r="B90" i="26" s="1"/>
  <c r="B91" i="26" s="1"/>
  <c r="B92" i="26" s="1"/>
  <c r="B93" i="26" s="1"/>
  <c r="B94" i="26" s="1"/>
  <c r="B95" i="26" s="1"/>
  <c r="B96" i="26" s="1"/>
  <c r="B97" i="26" s="1"/>
  <c r="B98" i="26" s="1"/>
  <c r="B99" i="26" s="1"/>
  <c r="B100" i="26" s="1"/>
  <c r="B101" i="26" s="1"/>
  <c r="B102" i="26" s="1"/>
  <c r="B103" i="26" s="1"/>
  <c r="B104" i="26" s="1"/>
  <c r="B105" i="26" s="1"/>
  <c r="B106" i="26" s="1"/>
  <c r="B107" i="26" s="1"/>
  <c r="B108" i="26" s="1"/>
  <c r="B109" i="26" s="1"/>
  <c r="B110" i="26" s="1"/>
  <c r="B111" i="26" s="1"/>
  <c r="B112" i="26" s="1"/>
  <c r="B113" i="26" s="1"/>
  <c r="B114" i="26" s="1"/>
  <c r="B115" i="26" s="1"/>
  <c r="B116" i="26" s="1"/>
  <c r="B117" i="26" s="1"/>
  <c r="B118" i="26" s="1"/>
  <c r="B119" i="26" s="1"/>
  <c r="B120" i="26" s="1"/>
  <c r="B121" i="26" s="1"/>
  <c r="B122" i="26" s="1"/>
  <c r="B123" i="26" s="1"/>
  <c r="B124" i="26" s="1"/>
  <c r="B125" i="26" s="1"/>
  <c r="B126" i="26" s="1"/>
  <c r="B127" i="26" s="1"/>
  <c r="B128" i="26" s="1"/>
  <c r="B129" i="26" s="1"/>
  <c r="B130" i="26" s="1"/>
  <c r="N27" i="23"/>
  <c r="N26" i="23"/>
  <c r="N25" i="23"/>
  <c r="M27" i="23"/>
  <c r="M26" i="23"/>
  <c r="M25" i="23"/>
  <c r="O24" i="23"/>
  <c r="I26" i="23"/>
  <c r="I25" i="23"/>
  <c r="I27" i="23"/>
  <c r="J24" i="23"/>
  <c r="U171" i="17"/>
  <c r="V171" i="17"/>
  <c r="W171" i="17"/>
  <c r="U172" i="17"/>
  <c r="V172" i="17"/>
  <c r="W172" i="17"/>
  <c r="U173" i="17"/>
  <c r="V173" i="17"/>
  <c r="W173" i="17"/>
  <c r="U174" i="17"/>
  <c r="V174" i="17"/>
  <c r="W174" i="17"/>
  <c r="U170" i="17"/>
  <c r="V170" i="17"/>
  <c r="W170" i="17"/>
  <c r="U169" i="17"/>
  <c r="V169" i="17"/>
  <c r="W169" i="17"/>
  <c r="T174" i="17"/>
  <c r="T173" i="17"/>
  <c r="T172" i="17"/>
  <c r="T171" i="17"/>
  <c r="T170" i="17"/>
  <c r="T169" i="17"/>
  <c r="U168" i="17"/>
  <c r="V168" i="17"/>
  <c r="W168" i="17"/>
  <c r="T168" i="17"/>
  <c r="AB144" i="17"/>
  <c r="AE139" i="17"/>
  <c r="AE132" i="17"/>
  <c r="AE88" i="17"/>
  <c r="AE81" i="17"/>
  <c r="AE66" i="17"/>
  <c r="AE28" i="17"/>
  <c r="AJ25" i="17"/>
  <c r="AJ56" i="17"/>
  <c r="AJ68" i="17"/>
  <c r="AJ80" i="17"/>
  <c r="AJ116" i="17"/>
  <c r="AJ124" i="17"/>
  <c r="AJ145" i="17"/>
  <c r="AJ147" i="17"/>
  <c r="AO148" i="17"/>
  <c r="AO133" i="17"/>
  <c r="AO126" i="17"/>
  <c r="AO121" i="17"/>
  <c r="AO117" i="17"/>
  <c r="AO108" i="17"/>
  <c r="AO96" i="17"/>
  <c r="AO95" i="17"/>
  <c r="AO74" i="17"/>
  <c r="AO62" i="17"/>
  <c r="AO60" i="17"/>
  <c r="AO55" i="17"/>
  <c r="AO54" i="17"/>
  <c r="AO48" i="17"/>
  <c r="AO46" i="17"/>
  <c r="AO35" i="17"/>
  <c r="AO31" i="17"/>
  <c r="AO20" i="17"/>
  <c r="AP18" i="17"/>
  <c r="AO18" i="17"/>
  <c r="AP13" i="17"/>
  <c r="AO13" i="17"/>
  <c r="T157" i="17" s="1"/>
  <c r="AO12" i="17"/>
  <c r="W154" i="29"/>
  <c r="V158" i="17"/>
  <c r="AU26" i="17"/>
  <c r="BE19" i="17"/>
  <c r="S9" i="17"/>
  <c r="AT9" i="17" s="1"/>
  <c r="T158" i="17" s="1"/>
  <c r="T9" i="17"/>
  <c r="AU9" i="17" s="1"/>
  <c r="U9" i="17"/>
  <c r="AV9" i="17" s="1"/>
  <c r="V9" i="17"/>
  <c r="AW9" i="17" s="1"/>
  <c r="W158" i="17" s="1"/>
  <c r="S10" i="17"/>
  <c r="AY10" i="17" s="1"/>
  <c r="T10" i="17"/>
  <c r="AZ10" i="17" s="1"/>
  <c r="U10" i="17"/>
  <c r="BA10" i="17" s="1"/>
  <c r="V10" i="17"/>
  <c r="BB10" i="17" s="1"/>
  <c r="S11" i="17"/>
  <c r="BD11" i="17" s="1"/>
  <c r="T11" i="17"/>
  <c r="BE11" i="17" s="1"/>
  <c r="U11" i="17"/>
  <c r="BF11" i="17" s="1"/>
  <c r="V11" i="17"/>
  <c r="BG11" i="17" s="1"/>
  <c r="S12" i="17"/>
  <c r="T12" i="17"/>
  <c r="AP12" i="17" s="1"/>
  <c r="U12" i="17"/>
  <c r="AQ12" i="17" s="1"/>
  <c r="V12" i="17"/>
  <c r="AR12" i="17" s="1"/>
  <c r="S13" i="17"/>
  <c r="T13" i="17"/>
  <c r="U13" i="17"/>
  <c r="AQ13" i="17" s="1"/>
  <c r="V13" i="17"/>
  <c r="AR13" i="17" s="1"/>
  <c r="S14" i="17"/>
  <c r="BD14" i="17" s="1"/>
  <c r="T14" i="17"/>
  <c r="BE14" i="17" s="1"/>
  <c r="U14" i="17"/>
  <c r="BF14" i="17" s="1"/>
  <c r="V14" i="17"/>
  <c r="BG14" i="17" s="1"/>
  <c r="S15" i="17"/>
  <c r="BD15" i="17" s="1"/>
  <c r="T15" i="17"/>
  <c r="BE15" i="17" s="1"/>
  <c r="U15" i="17"/>
  <c r="BF15" i="17" s="1"/>
  <c r="V15" i="17"/>
  <c r="BG15" i="17" s="1"/>
  <c r="S16" i="17"/>
  <c r="AY16" i="17" s="1"/>
  <c r="T16" i="17"/>
  <c r="AZ16" i="17" s="1"/>
  <c r="U16" i="17"/>
  <c r="BA16" i="17" s="1"/>
  <c r="V16" i="17"/>
  <c r="BB16" i="17" s="1"/>
  <c r="S17" i="17"/>
  <c r="BD17" i="17" s="1"/>
  <c r="T17" i="17"/>
  <c r="BE17" i="17" s="1"/>
  <c r="U17" i="17"/>
  <c r="BF17" i="17" s="1"/>
  <c r="V17" i="17"/>
  <c r="BG17" i="17" s="1"/>
  <c r="S18" i="17"/>
  <c r="T18" i="17"/>
  <c r="U18" i="17"/>
  <c r="AQ18" i="17" s="1"/>
  <c r="V18" i="17"/>
  <c r="AR18" i="17" s="1"/>
  <c r="S19" i="17"/>
  <c r="BD19" i="17" s="1"/>
  <c r="T19" i="17"/>
  <c r="U19" i="17"/>
  <c r="BF19" i="17" s="1"/>
  <c r="V19" i="17"/>
  <c r="BG19" i="17" s="1"/>
  <c r="S20" i="17"/>
  <c r="T20" i="17"/>
  <c r="AP20" i="17" s="1"/>
  <c r="U20" i="17"/>
  <c r="AQ20" i="17" s="1"/>
  <c r="V20" i="17"/>
  <c r="AR20" i="17" s="1"/>
  <c r="S21" i="17"/>
  <c r="BD21" i="17" s="1"/>
  <c r="T21" i="17"/>
  <c r="BE21" i="17" s="1"/>
  <c r="U21" i="17"/>
  <c r="BF21" i="17" s="1"/>
  <c r="V21" i="17"/>
  <c r="BG21" i="17" s="1"/>
  <c r="S22" i="17"/>
  <c r="AT22" i="17" s="1"/>
  <c r="AT149" i="17" s="1"/>
  <c r="T22" i="17"/>
  <c r="AU22" i="17" s="1"/>
  <c r="U158" i="17" s="1"/>
  <c r="U22" i="17"/>
  <c r="AV22" i="17" s="1"/>
  <c r="V22" i="17"/>
  <c r="AW22" i="17" s="1"/>
  <c r="S23" i="17"/>
  <c r="BD23" i="17" s="1"/>
  <c r="T23" i="17"/>
  <c r="BE23" i="17" s="1"/>
  <c r="U23" i="17"/>
  <c r="BF23" i="17" s="1"/>
  <c r="V23" i="17"/>
  <c r="BG23" i="17" s="1"/>
  <c r="S24" i="17"/>
  <c r="AT24" i="17" s="1"/>
  <c r="T24" i="17"/>
  <c r="AU24" i="17" s="1"/>
  <c r="U24" i="17"/>
  <c r="AV24" i="17" s="1"/>
  <c r="V24" i="17"/>
  <c r="AW24" i="17" s="1"/>
  <c r="S25" i="17"/>
  <c r="T25" i="17"/>
  <c r="AK25" i="17" s="1"/>
  <c r="U25" i="17"/>
  <c r="AL25" i="17" s="1"/>
  <c r="V25" i="17"/>
  <c r="AM25" i="17" s="1"/>
  <c r="S26" i="17"/>
  <c r="AT26" i="17" s="1"/>
  <c r="T26" i="17"/>
  <c r="U26" i="17"/>
  <c r="AV26" i="17" s="1"/>
  <c r="V26" i="17"/>
  <c r="AW26" i="17" s="1"/>
  <c r="S27" i="17"/>
  <c r="T27" i="17"/>
  <c r="U27" i="17"/>
  <c r="V27" i="17"/>
  <c r="S28" i="17"/>
  <c r="T28" i="17"/>
  <c r="AF28" i="17" s="1"/>
  <c r="U28" i="17"/>
  <c r="AG28" i="17" s="1"/>
  <c r="V28" i="17"/>
  <c r="AH28" i="17" s="1"/>
  <c r="S29" i="17"/>
  <c r="BD29" i="17" s="1"/>
  <c r="T29" i="17"/>
  <c r="BE29" i="17" s="1"/>
  <c r="U29" i="17"/>
  <c r="BF29" i="17" s="1"/>
  <c r="V29" i="17"/>
  <c r="BG29" i="17" s="1"/>
  <c r="S30" i="17"/>
  <c r="AT30" i="17" s="1"/>
  <c r="T30" i="17"/>
  <c r="AU30" i="17" s="1"/>
  <c r="U30" i="17"/>
  <c r="AV30" i="17" s="1"/>
  <c r="V30" i="17"/>
  <c r="AW30" i="17" s="1"/>
  <c r="S31" i="17"/>
  <c r="T31" i="17"/>
  <c r="AP31" i="17" s="1"/>
  <c r="U31" i="17"/>
  <c r="AQ31" i="17" s="1"/>
  <c r="V31" i="17"/>
  <c r="AR31" i="17" s="1"/>
  <c r="S32" i="17"/>
  <c r="AY32" i="17" s="1"/>
  <c r="T32" i="17"/>
  <c r="AZ32" i="17" s="1"/>
  <c r="U32" i="17"/>
  <c r="BA32" i="17" s="1"/>
  <c r="V32" i="17"/>
  <c r="BB32" i="17" s="1"/>
  <c r="S33" i="17"/>
  <c r="AT33" i="17" s="1"/>
  <c r="T33" i="17"/>
  <c r="AU33" i="17" s="1"/>
  <c r="U33" i="17"/>
  <c r="AV33" i="17" s="1"/>
  <c r="V33" i="17"/>
  <c r="AW33" i="17" s="1"/>
  <c r="S34" i="17"/>
  <c r="BD34" i="17" s="1"/>
  <c r="T34" i="17"/>
  <c r="BE34" i="17" s="1"/>
  <c r="U34" i="17"/>
  <c r="BF34" i="17" s="1"/>
  <c r="V34" i="17"/>
  <c r="BG34" i="17" s="1"/>
  <c r="S35" i="17"/>
  <c r="T35" i="17"/>
  <c r="AP35" i="17" s="1"/>
  <c r="U35" i="17"/>
  <c r="AQ35" i="17" s="1"/>
  <c r="V35" i="17"/>
  <c r="AR35" i="17" s="1"/>
  <c r="S36" i="17"/>
  <c r="T36" i="17"/>
  <c r="U36" i="17"/>
  <c r="V36" i="17"/>
  <c r="S37" i="17"/>
  <c r="T37" i="17"/>
  <c r="U37" i="17"/>
  <c r="V37" i="17"/>
  <c r="S38" i="17"/>
  <c r="BD38" i="17" s="1"/>
  <c r="T38" i="17"/>
  <c r="BE38" i="17" s="1"/>
  <c r="U38" i="17"/>
  <c r="BF38" i="17" s="1"/>
  <c r="V38" i="17"/>
  <c r="BG38" i="17" s="1"/>
  <c r="S39" i="17"/>
  <c r="BD39" i="17" s="1"/>
  <c r="T39" i="17"/>
  <c r="BE39" i="17" s="1"/>
  <c r="U39" i="17"/>
  <c r="BF39" i="17" s="1"/>
  <c r="V39" i="17"/>
  <c r="BG39" i="17" s="1"/>
  <c r="S40" i="17"/>
  <c r="AY40" i="17" s="1"/>
  <c r="T40" i="17"/>
  <c r="AZ40" i="17" s="1"/>
  <c r="U40" i="17"/>
  <c r="BA40" i="17" s="1"/>
  <c r="V40" i="17"/>
  <c r="BB40" i="17" s="1"/>
  <c r="S41" i="17"/>
  <c r="BD41" i="17" s="1"/>
  <c r="T41" i="17"/>
  <c r="BE41" i="17" s="1"/>
  <c r="U41" i="17"/>
  <c r="BF41" i="17" s="1"/>
  <c r="V41" i="17"/>
  <c r="BG41" i="17" s="1"/>
  <c r="S42" i="17"/>
  <c r="AY42" i="17" s="1"/>
  <c r="T42" i="17"/>
  <c r="AZ42" i="17" s="1"/>
  <c r="U42" i="17"/>
  <c r="BA42" i="17" s="1"/>
  <c r="V42" i="17"/>
  <c r="BB42" i="17" s="1"/>
  <c r="S43" i="17"/>
  <c r="BD43" i="17" s="1"/>
  <c r="T43" i="17"/>
  <c r="BE43" i="17" s="1"/>
  <c r="U43" i="17"/>
  <c r="BF43" i="17" s="1"/>
  <c r="V43" i="17"/>
  <c r="BG43" i="17" s="1"/>
  <c r="S44" i="17"/>
  <c r="AT44" i="17" s="1"/>
  <c r="T44" i="17"/>
  <c r="AU44" i="17" s="1"/>
  <c r="U44" i="17"/>
  <c r="AV44" i="17" s="1"/>
  <c r="V44" i="17"/>
  <c r="AW44" i="17" s="1"/>
  <c r="S45" i="17"/>
  <c r="BD45" i="17" s="1"/>
  <c r="T45" i="17"/>
  <c r="BE45" i="17" s="1"/>
  <c r="U45" i="17"/>
  <c r="BF45" i="17" s="1"/>
  <c r="V45" i="17"/>
  <c r="BG45" i="17" s="1"/>
  <c r="S46" i="17"/>
  <c r="T46" i="17"/>
  <c r="AP46" i="17" s="1"/>
  <c r="U46" i="17"/>
  <c r="AQ46" i="17" s="1"/>
  <c r="V46" i="17"/>
  <c r="AR46" i="17" s="1"/>
  <c r="S47" i="17"/>
  <c r="T47" i="17"/>
  <c r="U47" i="17"/>
  <c r="V47" i="17"/>
  <c r="S48" i="17"/>
  <c r="T48" i="17"/>
  <c r="AP48" i="17" s="1"/>
  <c r="U48" i="17"/>
  <c r="AQ48" i="17" s="1"/>
  <c r="V48" i="17"/>
  <c r="AR48" i="17" s="1"/>
  <c r="S49" i="17"/>
  <c r="T49" i="17"/>
  <c r="U49" i="17"/>
  <c r="V49" i="17"/>
  <c r="S50" i="17"/>
  <c r="BD50" i="17" s="1"/>
  <c r="T50" i="17"/>
  <c r="BE50" i="17" s="1"/>
  <c r="U50" i="17"/>
  <c r="BF50" i="17" s="1"/>
  <c r="V50" i="17"/>
  <c r="BG50" i="17" s="1"/>
  <c r="S51" i="17"/>
  <c r="BD51" i="17" s="1"/>
  <c r="T51" i="17"/>
  <c r="BE51" i="17" s="1"/>
  <c r="U51" i="17"/>
  <c r="BF51" i="17" s="1"/>
  <c r="V51" i="17"/>
  <c r="BG51" i="17" s="1"/>
  <c r="S52" i="17"/>
  <c r="T52" i="17"/>
  <c r="U52" i="17"/>
  <c r="V52" i="17"/>
  <c r="S53" i="17"/>
  <c r="AT53" i="17" s="1"/>
  <c r="T53" i="17"/>
  <c r="AU53" i="17" s="1"/>
  <c r="U53" i="17"/>
  <c r="AV53" i="17" s="1"/>
  <c r="V53" i="17"/>
  <c r="AW53" i="17" s="1"/>
  <c r="S54" i="17"/>
  <c r="T54" i="17"/>
  <c r="AP54" i="17" s="1"/>
  <c r="U54" i="17"/>
  <c r="AQ54" i="17" s="1"/>
  <c r="V54" i="17"/>
  <c r="AR54" i="17" s="1"/>
  <c r="S55" i="17"/>
  <c r="T55" i="17"/>
  <c r="AP55" i="17" s="1"/>
  <c r="U55" i="17"/>
  <c r="AQ55" i="17" s="1"/>
  <c r="V55" i="17"/>
  <c r="AR55" i="17" s="1"/>
  <c r="S56" i="17"/>
  <c r="T56" i="17"/>
  <c r="AK56" i="17" s="1"/>
  <c r="U56" i="17"/>
  <c r="AL56" i="17" s="1"/>
  <c r="V56" i="17"/>
  <c r="AM56" i="17" s="1"/>
  <c r="S57" i="17"/>
  <c r="AT57" i="17" s="1"/>
  <c r="T57" i="17"/>
  <c r="AU57" i="17" s="1"/>
  <c r="U57" i="17"/>
  <c r="AV57" i="17" s="1"/>
  <c r="V57" i="17"/>
  <c r="AW57" i="17" s="1"/>
  <c r="S58" i="17"/>
  <c r="AT58" i="17" s="1"/>
  <c r="T58" i="17"/>
  <c r="AU58" i="17" s="1"/>
  <c r="U58" i="17"/>
  <c r="AV58" i="17" s="1"/>
  <c r="V58" i="17"/>
  <c r="AW58" i="17" s="1"/>
  <c r="S59" i="17"/>
  <c r="AT59" i="17" s="1"/>
  <c r="T59" i="17"/>
  <c r="AU59" i="17" s="1"/>
  <c r="U59" i="17"/>
  <c r="AV59" i="17" s="1"/>
  <c r="V59" i="17"/>
  <c r="AW59" i="17" s="1"/>
  <c r="S60" i="17"/>
  <c r="T60" i="17"/>
  <c r="AP60" i="17" s="1"/>
  <c r="U60" i="17"/>
  <c r="AQ60" i="17" s="1"/>
  <c r="V60" i="17"/>
  <c r="AR60" i="17" s="1"/>
  <c r="S61" i="17"/>
  <c r="BD61" i="17" s="1"/>
  <c r="T61" i="17"/>
  <c r="BE61" i="17" s="1"/>
  <c r="U61" i="17"/>
  <c r="BF61" i="17" s="1"/>
  <c r="V61" i="17"/>
  <c r="BG61" i="17" s="1"/>
  <c r="S62" i="17"/>
  <c r="T62" i="17"/>
  <c r="AP62" i="17" s="1"/>
  <c r="U62" i="17"/>
  <c r="AQ62" i="17" s="1"/>
  <c r="V62" i="17"/>
  <c r="AR62" i="17" s="1"/>
  <c r="S63" i="17"/>
  <c r="BD63" i="17" s="1"/>
  <c r="T63" i="17"/>
  <c r="BE63" i="17" s="1"/>
  <c r="U63" i="17"/>
  <c r="BF63" i="17" s="1"/>
  <c r="V63" i="17"/>
  <c r="BG63" i="17" s="1"/>
  <c r="S64" i="17"/>
  <c r="T64" i="17"/>
  <c r="U64" i="17"/>
  <c r="V64" i="17"/>
  <c r="S65" i="17"/>
  <c r="AT65" i="17" s="1"/>
  <c r="T65" i="17"/>
  <c r="AU65" i="17" s="1"/>
  <c r="U65" i="17"/>
  <c r="AV65" i="17" s="1"/>
  <c r="V65" i="17"/>
  <c r="AW65" i="17" s="1"/>
  <c r="S66" i="17"/>
  <c r="T66" i="17"/>
  <c r="AF66" i="17" s="1"/>
  <c r="U66" i="17"/>
  <c r="AG66" i="17" s="1"/>
  <c r="V66" i="17"/>
  <c r="AH66" i="17" s="1"/>
  <c r="S67" i="17"/>
  <c r="AT67" i="17" s="1"/>
  <c r="T67" i="17"/>
  <c r="AU67" i="17" s="1"/>
  <c r="U67" i="17"/>
  <c r="AV67" i="17" s="1"/>
  <c r="V67" i="17"/>
  <c r="AW67" i="17" s="1"/>
  <c r="S68" i="17"/>
  <c r="T68" i="17"/>
  <c r="AK68" i="17" s="1"/>
  <c r="U68" i="17"/>
  <c r="AL68" i="17" s="1"/>
  <c r="V68" i="17"/>
  <c r="AM68" i="17" s="1"/>
  <c r="S69" i="17"/>
  <c r="T69" i="17"/>
  <c r="U69" i="17"/>
  <c r="V69" i="17"/>
  <c r="S70" i="17"/>
  <c r="BD70" i="17" s="1"/>
  <c r="T70" i="17"/>
  <c r="BE70" i="17" s="1"/>
  <c r="U70" i="17"/>
  <c r="BF70" i="17" s="1"/>
  <c r="V70" i="17"/>
  <c r="BG70" i="17" s="1"/>
  <c r="S71" i="17"/>
  <c r="T71" i="17"/>
  <c r="U71" i="17"/>
  <c r="V71" i="17"/>
  <c r="S72" i="17"/>
  <c r="AY72" i="17" s="1"/>
  <c r="T72" i="17"/>
  <c r="AZ72" i="17" s="1"/>
  <c r="U72" i="17"/>
  <c r="BA72" i="17" s="1"/>
  <c r="V72" i="17"/>
  <c r="BB72" i="17" s="1"/>
  <c r="S73" i="17"/>
  <c r="AT73" i="17" s="1"/>
  <c r="T73" i="17"/>
  <c r="AU73" i="17" s="1"/>
  <c r="U73" i="17"/>
  <c r="AV73" i="17" s="1"/>
  <c r="V73" i="17"/>
  <c r="AW73" i="17" s="1"/>
  <c r="S74" i="17"/>
  <c r="T74" i="17"/>
  <c r="AP74" i="17" s="1"/>
  <c r="U74" i="17"/>
  <c r="AQ74" i="17" s="1"/>
  <c r="V74" i="17"/>
  <c r="AR74" i="17" s="1"/>
  <c r="S75" i="17"/>
  <c r="BD75" i="17" s="1"/>
  <c r="T75" i="17"/>
  <c r="BE75" i="17" s="1"/>
  <c r="U75" i="17"/>
  <c r="BF75" i="17" s="1"/>
  <c r="V75" i="17"/>
  <c r="BG75" i="17" s="1"/>
  <c r="S76" i="17"/>
  <c r="AT76" i="17" s="1"/>
  <c r="T76" i="17"/>
  <c r="AU76" i="17" s="1"/>
  <c r="U76" i="17"/>
  <c r="AV76" i="17" s="1"/>
  <c r="V76" i="17"/>
  <c r="AW76" i="17" s="1"/>
  <c r="S77" i="17"/>
  <c r="BD77" i="17" s="1"/>
  <c r="T77" i="17"/>
  <c r="BE77" i="17" s="1"/>
  <c r="U77" i="17"/>
  <c r="BF77" i="17" s="1"/>
  <c r="V77" i="17"/>
  <c r="BG77" i="17" s="1"/>
  <c r="S78" i="17"/>
  <c r="AY78" i="17" s="1"/>
  <c r="T78" i="17"/>
  <c r="AZ78" i="17" s="1"/>
  <c r="U78" i="17"/>
  <c r="BA78" i="17" s="1"/>
  <c r="V78" i="17"/>
  <c r="BB78" i="17" s="1"/>
  <c r="S79" i="17"/>
  <c r="AY79" i="17" s="1"/>
  <c r="T79" i="17"/>
  <c r="AZ79" i="17" s="1"/>
  <c r="U79" i="17"/>
  <c r="BA79" i="17" s="1"/>
  <c r="V79" i="17"/>
  <c r="BB79" i="17" s="1"/>
  <c r="S80" i="17"/>
  <c r="T80" i="17"/>
  <c r="AK80" i="17" s="1"/>
  <c r="U80" i="17"/>
  <c r="AL80" i="17" s="1"/>
  <c r="V80" i="17"/>
  <c r="AM80" i="17" s="1"/>
  <c r="S81" i="17"/>
  <c r="T81" i="17"/>
  <c r="AF81" i="17" s="1"/>
  <c r="U81" i="17"/>
  <c r="AG81" i="17" s="1"/>
  <c r="V81" i="17"/>
  <c r="AH81" i="17" s="1"/>
  <c r="S82" i="17"/>
  <c r="AT82" i="17" s="1"/>
  <c r="T82" i="17"/>
  <c r="AU82" i="17" s="1"/>
  <c r="U82" i="17"/>
  <c r="AV82" i="17" s="1"/>
  <c r="V82" i="17"/>
  <c r="AW82" i="17" s="1"/>
  <c r="S83" i="17"/>
  <c r="BD83" i="17" s="1"/>
  <c r="T83" i="17"/>
  <c r="BE83" i="17" s="1"/>
  <c r="U83" i="17"/>
  <c r="BF83" i="17" s="1"/>
  <c r="V83" i="17"/>
  <c r="BG83" i="17" s="1"/>
  <c r="S84" i="17"/>
  <c r="AT84" i="17" s="1"/>
  <c r="T84" i="17"/>
  <c r="AU84" i="17" s="1"/>
  <c r="U84" i="17"/>
  <c r="AV84" i="17" s="1"/>
  <c r="V84" i="17"/>
  <c r="AW84" i="17" s="1"/>
  <c r="S85" i="17"/>
  <c r="BD85" i="17" s="1"/>
  <c r="T85" i="17"/>
  <c r="BE85" i="17" s="1"/>
  <c r="U85" i="17"/>
  <c r="BF85" i="17" s="1"/>
  <c r="V85" i="17"/>
  <c r="BG85" i="17" s="1"/>
  <c r="S86" i="17"/>
  <c r="BD86" i="17" s="1"/>
  <c r="T86" i="17"/>
  <c r="BE86" i="17" s="1"/>
  <c r="U86" i="17"/>
  <c r="BF86" i="17" s="1"/>
  <c r="V86" i="17"/>
  <c r="BG86" i="17" s="1"/>
  <c r="S87" i="17"/>
  <c r="AY87" i="17" s="1"/>
  <c r="T87" i="17"/>
  <c r="AZ87" i="17" s="1"/>
  <c r="U87" i="17"/>
  <c r="BA87" i="17" s="1"/>
  <c r="V87" i="17"/>
  <c r="BB87" i="17" s="1"/>
  <c r="S88" i="17"/>
  <c r="T88" i="17"/>
  <c r="AF88" i="17" s="1"/>
  <c r="U88" i="17"/>
  <c r="AG88" i="17" s="1"/>
  <c r="V88" i="17"/>
  <c r="AH88" i="17" s="1"/>
  <c r="S89" i="17"/>
  <c r="AY89" i="17" s="1"/>
  <c r="T89" i="17"/>
  <c r="AZ89" i="17" s="1"/>
  <c r="U89" i="17"/>
  <c r="BA89" i="17" s="1"/>
  <c r="V89" i="17"/>
  <c r="BB89" i="17" s="1"/>
  <c r="S90" i="17"/>
  <c r="AY90" i="17" s="1"/>
  <c r="T90" i="17"/>
  <c r="AZ90" i="17" s="1"/>
  <c r="U90" i="17"/>
  <c r="BA90" i="17" s="1"/>
  <c r="V90" i="17"/>
  <c r="BB90" i="17" s="1"/>
  <c r="S91" i="17"/>
  <c r="BD91" i="17" s="1"/>
  <c r="T91" i="17"/>
  <c r="BE91" i="17" s="1"/>
  <c r="U91" i="17"/>
  <c r="BF91" i="17" s="1"/>
  <c r="V91" i="17"/>
  <c r="BG91" i="17" s="1"/>
  <c r="S92" i="17"/>
  <c r="T92" i="17"/>
  <c r="U92" i="17"/>
  <c r="V92" i="17"/>
  <c r="S93" i="17"/>
  <c r="BD93" i="17" s="1"/>
  <c r="T93" i="17"/>
  <c r="BE93" i="17" s="1"/>
  <c r="U93" i="17"/>
  <c r="BF93" i="17" s="1"/>
  <c r="V93" i="17"/>
  <c r="BG93" i="17" s="1"/>
  <c r="S94" i="17"/>
  <c r="AY94" i="17" s="1"/>
  <c r="T94" i="17"/>
  <c r="AZ94" i="17" s="1"/>
  <c r="U94" i="17"/>
  <c r="BA94" i="17" s="1"/>
  <c r="V94" i="17"/>
  <c r="BB94" i="17" s="1"/>
  <c r="S95" i="17"/>
  <c r="T95" i="17"/>
  <c r="AP95" i="17" s="1"/>
  <c r="U95" i="17"/>
  <c r="AQ95" i="17" s="1"/>
  <c r="V95" i="17"/>
  <c r="AR95" i="17" s="1"/>
  <c r="S96" i="17"/>
  <c r="T96" i="17"/>
  <c r="AP96" i="17" s="1"/>
  <c r="U96" i="17"/>
  <c r="AQ96" i="17" s="1"/>
  <c r="V96" i="17"/>
  <c r="AR96" i="17" s="1"/>
  <c r="S97" i="17"/>
  <c r="BD97" i="17" s="1"/>
  <c r="T97" i="17"/>
  <c r="BE97" i="17" s="1"/>
  <c r="U97" i="17"/>
  <c r="BF97" i="17" s="1"/>
  <c r="V97" i="17"/>
  <c r="BG97" i="17" s="1"/>
  <c r="S98" i="17"/>
  <c r="BD98" i="17" s="1"/>
  <c r="T98" i="17"/>
  <c r="BE98" i="17" s="1"/>
  <c r="U98" i="17"/>
  <c r="BF98" i="17" s="1"/>
  <c r="V98" i="17"/>
  <c r="BG98" i="17" s="1"/>
  <c r="S99" i="17"/>
  <c r="AY99" i="17" s="1"/>
  <c r="T99" i="17"/>
  <c r="AZ99" i="17" s="1"/>
  <c r="U99" i="17"/>
  <c r="BA99" i="17" s="1"/>
  <c r="V99" i="17"/>
  <c r="BB99" i="17" s="1"/>
  <c r="S100" i="17"/>
  <c r="T100" i="17"/>
  <c r="U100" i="17"/>
  <c r="V100" i="17"/>
  <c r="S101" i="17"/>
  <c r="T101" i="17"/>
  <c r="U101" i="17"/>
  <c r="V101" i="17"/>
  <c r="S102" i="17"/>
  <c r="BD102" i="17" s="1"/>
  <c r="T102" i="17"/>
  <c r="BE102" i="17" s="1"/>
  <c r="U102" i="17"/>
  <c r="BF102" i="17" s="1"/>
  <c r="V102" i="17"/>
  <c r="BG102" i="17" s="1"/>
  <c r="S103" i="17"/>
  <c r="BD103" i="17" s="1"/>
  <c r="T103" i="17"/>
  <c r="BE103" i="17" s="1"/>
  <c r="U103" i="17"/>
  <c r="BF103" i="17" s="1"/>
  <c r="V103" i="17"/>
  <c r="BG103" i="17" s="1"/>
  <c r="S104" i="17"/>
  <c r="AT104" i="17" s="1"/>
  <c r="T104" i="17"/>
  <c r="AU104" i="17" s="1"/>
  <c r="U104" i="17"/>
  <c r="AV104" i="17" s="1"/>
  <c r="V104" i="17"/>
  <c r="AW104" i="17" s="1"/>
  <c r="S105" i="17"/>
  <c r="BD105" i="17" s="1"/>
  <c r="T105" i="17"/>
  <c r="BE105" i="17" s="1"/>
  <c r="U105" i="17"/>
  <c r="BF105" i="17" s="1"/>
  <c r="V105" i="17"/>
  <c r="BG105" i="17" s="1"/>
  <c r="S106" i="17"/>
  <c r="AT106" i="17" s="1"/>
  <c r="T106" i="17"/>
  <c r="AU106" i="17" s="1"/>
  <c r="U106" i="17"/>
  <c r="AV106" i="17" s="1"/>
  <c r="V106" i="17"/>
  <c r="AW106" i="17" s="1"/>
  <c r="S107" i="17"/>
  <c r="T107" i="17"/>
  <c r="U107" i="17"/>
  <c r="V107" i="17"/>
  <c r="S108" i="17"/>
  <c r="T108" i="17"/>
  <c r="AP108" i="17" s="1"/>
  <c r="U108" i="17"/>
  <c r="AQ108" i="17" s="1"/>
  <c r="V108" i="17"/>
  <c r="AR108" i="17" s="1"/>
  <c r="S109" i="17"/>
  <c r="AY109" i="17" s="1"/>
  <c r="T109" i="17"/>
  <c r="AZ109" i="17" s="1"/>
  <c r="U109" i="17"/>
  <c r="BA109" i="17" s="1"/>
  <c r="V109" i="17"/>
  <c r="BB109" i="17" s="1"/>
  <c r="S110" i="17"/>
  <c r="BD110" i="17" s="1"/>
  <c r="T110" i="17"/>
  <c r="BE110" i="17" s="1"/>
  <c r="U110" i="17"/>
  <c r="BF110" i="17" s="1"/>
  <c r="V110" i="17"/>
  <c r="BG110" i="17" s="1"/>
  <c r="S111" i="17"/>
  <c r="AT111" i="17" s="1"/>
  <c r="T111" i="17"/>
  <c r="AU111" i="17" s="1"/>
  <c r="U111" i="17"/>
  <c r="AV111" i="17" s="1"/>
  <c r="V111" i="17"/>
  <c r="AW111" i="17" s="1"/>
  <c r="S112" i="17"/>
  <c r="AY112" i="17" s="1"/>
  <c r="T112" i="17"/>
  <c r="AZ112" i="17" s="1"/>
  <c r="U112" i="17"/>
  <c r="BA112" i="17" s="1"/>
  <c r="V112" i="17"/>
  <c r="BB112" i="17" s="1"/>
  <c r="S113" i="17"/>
  <c r="BD113" i="17" s="1"/>
  <c r="T113" i="17"/>
  <c r="BE113" i="17" s="1"/>
  <c r="U113" i="17"/>
  <c r="BF113" i="17" s="1"/>
  <c r="V113" i="17"/>
  <c r="BG113" i="17" s="1"/>
  <c r="S114" i="17"/>
  <c r="BD114" i="17" s="1"/>
  <c r="T114" i="17"/>
  <c r="BE114" i="17" s="1"/>
  <c r="U114" i="17"/>
  <c r="BF114" i="17" s="1"/>
  <c r="V114" i="17"/>
  <c r="BG114" i="17" s="1"/>
  <c r="S115" i="17"/>
  <c r="T115" i="17"/>
  <c r="U115" i="17"/>
  <c r="V115" i="17"/>
  <c r="S116" i="17"/>
  <c r="T116" i="17"/>
  <c r="AK116" i="17" s="1"/>
  <c r="U116" i="17"/>
  <c r="AL116" i="17" s="1"/>
  <c r="V116" i="17"/>
  <c r="AM116" i="17" s="1"/>
  <c r="S117" i="17"/>
  <c r="T117" i="17"/>
  <c r="AP117" i="17" s="1"/>
  <c r="U117" i="17"/>
  <c r="AQ117" i="17" s="1"/>
  <c r="V117" i="17"/>
  <c r="AR117" i="17" s="1"/>
  <c r="S118" i="17"/>
  <c r="AT118" i="17" s="1"/>
  <c r="T118" i="17"/>
  <c r="AU118" i="17" s="1"/>
  <c r="U118" i="17"/>
  <c r="AV118" i="17" s="1"/>
  <c r="V118" i="17"/>
  <c r="AW118" i="17" s="1"/>
  <c r="S119" i="17"/>
  <c r="AT119" i="17" s="1"/>
  <c r="T119" i="17"/>
  <c r="AU119" i="17" s="1"/>
  <c r="U119" i="17"/>
  <c r="AV119" i="17" s="1"/>
  <c r="V119" i="17"/>
  <c r="AW119" i="17" s="1"/>
  <c r="S120" i="17"/>
  <c r="T120" i="17"/>
  <c r="U120" i="17"/>
  <c r="V120" i="17"/>
  <c r="S121" i="17"/>
  <c r="T121" i="17"/>
  <c r="AP121" i="17" s="1"/>
  <c r="U121" i="17"/>
  <c r="AQ121" i="17" s="1"/>
  <c r="V121" i="17"/>
  <c r="AR121" i="17" s="1"/>
  <c r="S122" i="17"/>
  <c r="T122" i="17"/>
  <c r="U122" i="17"/>
  <c r="V122" i="17"/>
  <c r="S123" i="17"/>
  <c r="BD123" i="17" s="1"/>
  <c r="T123" i="17"/>
  <c r="BE123" i="17" s="1"/>
  <c r="U123" i="17"/>
  <c r="BF123" i="17" s="1"/>
  <c r="V123" i="17"/>
  <c r="BG123" i="17" s="1"/>
  <c r="S124" i="17"/>
  <c r="T124" i="17"/>
  <c r="AK124" i="17" s="1"/>
  <c r="U124" i="17"/>
  <c r="AL124" i="17" s="1"/>
  <c r="V124" i="17"/>
  <c r="AM124" i="17" s="1"/>
  <c r="S125" i="17"/>
  <c r="T125" i="17"/>
  <c r="U125" i="17"/>
  <c r="V125" i="17"/>
  <c r="S126" i="17"/>
  <c r="T126" i="17"/>
  <c r="AP126" i="17" s="1"/>
  <c r="U126" i="17"/>
  <c r="AQ126" i="17" s="1"/>
  <c r="V126" i="17"/>
  <c r="AR126" i="17" s="1"/>
  <c r="S127" i="17"/>
  <c r="BD127" i="17" s="1"/>
  <c r="T127" i="17"/>
  <c r="BE127" i="17" s="1"/>
  <c r="U127" i="17"/>
  <c r="BF127" i="17" s="1"/>
  <c r="V127" i="17"/>
  <c r="BG127" i="17" s="1"/>
  <c r="S128" i="17"/>
  <c r="T128" i="17"/>
  <c r="U128" i="17"/>
  <c r="V128" i="17"/>
  <c r="S129" i="17"/>
  <c r="T129" i="17"/>
  <c r="U129" i="17"/>
  <c r="V129" i="17"/>
  <c r="S130" i="17"/>
  <c r="T130" i="17"/>
  <c r="U130" i="17"/>
  <c r="V130" i="17"/>
  <c r="S131" i="17"/>
  <c r="T131" i="17"/>
  <c r="U131" i="17"/>
  <c r="V131" i="17"/>
  <c r="S132" i="17"/>
  <c r="T132" i="17"/>
  <c r="AF132" i="17" s="1"/>
  <c r="U132" i="17"/>
  <c r="AG132" i="17" s="1"/>
  <c r="V132" i="17"/>
  <c r="AH132" i="17" s="1"/>
  <c r="S133" i="17"/>
  <c r="T133" i="17"/>
  <c r="AP133" i="17" s="1"/>
  <c r="U133" i="17"/>
  <c r="AQ133" i="17" s="1"/>
  <c r="V133" i="17"/>
  <c r="AR133" i="17" s="1"/>
  <c r="S134" i="17"/>
  <c r="T134" i="17"/>
  <c r="U134" i="17"/>
  <c r="V134" i="17"/>
  <c r="S135" i="17"/>
  <c r="T135" i="17"/>
  <c r="U135" i="17"/>
  <c r="V135" i="17"/>
  <c r="S136" i="17"/>
  <c r="T136" i="17"/>
  <c r="U136" i="17"/>
  <c r="V136" i="17"/>
  <c r="S137" i="17"/>
  <c r="T137" i="17"/>
  <c r="U137" i="17"/>
  <c r="V137" i="17"/>
  <c r="S138" i="17"/>
  <c r="T138" i="17"/>
  <c r="U138" i="17"/>
  <c r="V138" i="17"/>
  <c r="S139" i="17"/>
  <c r="T139" i="17"/>
  <c r="AF139" i="17" s="1"/>
  <c r="U139" i="17"/>
  <c r="AG139" i="17" s="1"/>
  <c r="V139" i="17"/>
  <c r="AH139" i="17" s="1"/>
  <c r="S140" i="17"/>
  <c r="T140" i="17"/>
  <c r="U140" i="17"/>
  <c r="V140" i="17"/>
  <c r="S141" i="17"/>
  <c r="T141" i="17"/>
  <c r="U141" i="17"/>
  <c r="V141" i="17"/>
  <c r="S142" i="17"/>
  <c r="T142" i="17"/>
  <c r="U142" i="17"/>
  <c r="V142" i="17"/>
  <c r="S143" i="17"/>
  <c r="T143" i="17"/>
  <c r="U143" i="17"/>
  <c r="V143" i="17"/>
  <c r="S144" i="17"/>
  <c r="Z144" i="17" s="1"/>
  <c r="T144" i="17"/>
  <c r="AA144" i="17" s="1"/>
  <c r="U144" i="17"/>
  <c r="V144" i="17"/>
  <c r="AC144" i="17" s="1"/>
  <c r="S145" i="17"/>
  <c r="T145" i="17"/>
  <c r="AK145" i="17" s="1"/>
  <c r="U145" i="17"/>
  <c r="AL145" i="17" s="1"/>
  <c r="V145" i="17"/>
  <c r="AM145" i="17" s="1"/>
  <c r="S146" i="17"/>
  <c r="AT146" i="17" s="1"/>
  <c r="T146" i="17"/>
  <c r="AU146" i="17" s="1"/>
  <c r="U146" i="17"/>
  <c r="AV146" i="17" s="1"/>
  <c r="V146" i="17"/>
  <c r="AW146" i="17" s="1"/>
  <c r="S147" i="17"/>
  <c r="T147" i="17"/>
  <c r="AK147" i="17" s="1"/>
  <c r="U147" i="17"/>
  <c r="AL147" i="17" s="1"/>
  <c r="V147" i="17"/>
  <c r="AM147" i="17" s="1"/>
  <c r="S148" i="17"/>
  <c r="T148" i="17"/>
  <c r="AP148" i="17" s="1"/>
  <c r="U148" i="17"/>
  <c r="AQ148" i="17" s="1"/>
  <c r="V148" i="17"/>
  <c r="AR148" i="17" s="1"/>
  <c r="S4" i="17"/>
  <c r="T4" i="17"/>
  <c r="U4" i="17"/>
  <c r="V4" i="17"/>
  <c r="S5" i="17"/>
  <c r="T5" i="17"/>
  <c r="U5" i="17"/>
  <c r="V5" i="17"/>
  <c r="S6" i="17"/>
  <c r="T6" i="17"/>
  <c r="U6" i="17"/>
  <c r="V6" i="17"/>
  <c r="S7" i="17"/>
  <c r="T7" i="17"/>
  <c r="U7" i="17"/>
  <c r="V7" i="17"/>
  <c r="S8" i="17"/>
  <c r="AY8" i="17" s="1"/>
  <c r="T8" i="17"/>
  <c r="AZ8" i="17" s="1"/>
  <c r="U8" i="17"/>
  <c r="BA8" i="17" s="1"/>
  <c r="V8" i="17"/>
  <c r="BB8" i="17" s="1"/>
  <c r="V3" i="17"/>
  <c r="U3" i="17"/>
  <c r="T3" i="17"/>
  <c r="S3" i="17"/>
  <c r="P3" i="17"/>
  <c r="T173" i="29"/>
  <c r="U173" i="29"/>
  <c r="V173" i="29"/>
  <c r="S173" i="29"/>
  <c r="T172" i="29"/>
  <c r="U172" i="29"/>
  <c r="V172" i="29"/>
  <c r="S172" i="29"/>
  <c r="T171" i="29"/>
  <c r="U171" i="29"/>
  <c r="V171" i="29"/>
  <c r="S171" i="29"/>
  <c r="T170" i="29"/>
  <c r="U170" i="29"/>
  <c r="V170" i="29"/>
  <c r="S170" i="29"/>
  <c r="T169" i="29"/>
  <c r="U169" i="29"/>
  <c r="V169" i="29"/>
  <c r="S169" i="29"/>
  <c r="T168" i="29"/>
  <c r="U168" i="29"/>
  <c r="V168" i="29"/>
  <c r="S168" i="29"/>
  <c r="V167" i="29"/>
  <c r="T167" i="29"/>
  <c r="U167" i="29"/>
  <c r="S167" i="29"/>
  <c r="Q168" i="29"/>
  <c r="Q169" i="29" s="1"/>
  <c r="R167" i="29"/>
  <c r="Q167" i="29"/>
  <c r="R166" i="29"/>
  <c r="T160" i="29"/>
  <c r="U160" i="29"/>
  <c r="V160" i="29"/>
  <c r="S160" i="29"/>
  <c r="BC149" i="29"/>
  <c r="BF127" i="29"/>
  <c r="BE127" i="29"/>
  <c r="BD127" i="29"/>
  <c r="BC127" i="29"/>
  <c r="BF114" i="29"/>
  <c r="BE114" i="29"/>
  <c r="BD114" i="29"/>
  <c r="BC114" i="29"/>
  <c r="BF113" i="29"/>
  <c r="BE113" i="29"/>
  <c r="BD113" i="29"/>
  <c r="BC113" i="29"/>
  <c r="BF111" i="29"/>
  <c r="BE111" i="29"/>
  <c r="BD111" i="29"/>
  <c r="BC111" i="29"/>
  <c r="BF110" i="29"/>
  <c r="BE110" i="29"/>
  <c r="BD110" i="29"/>
  <c r="BC110" i="29"/>
  <c r="BF109" i="29"/>
  <c r="BE109" i="29"/>
  <c r="BD109" i="29"/>
  <c r="BC109" i="29"/>
  <c r="BF103" i="29"/>
  <c r="BE103" i="29"/>
  <c r="BD103" i="29"/>
  <c r="BC103" i="29"/>
  <c r="BF102" i="29"/>
  <c r="BE102" i="29"/>
  <c r="BD102" i="29"/>
  <c r="BC102" i="29"/>
  <c r="BF99" i="29"/>
  <c r="BE99" i="29"/>
  <c r="BD99" i="29"/>
  <c r="BC99" i="29"/>
  <c r="BF98" i="29"/>
  <c r="BE98" i="29"/>
  <c r="BD98" i="29"/>
  <c r="BC98" i="29"/>
  <c r="BF97" i="29"/>
  <c r="BE97" i="29"/>
  <c r="BD97" i="29"/>
  <c r="BC97" i="29"/>
  <c r="BF93" i="29"/>
  <c r="BE93" i="29"/>
  <c r="BD93" i="29"/>
  <c r="BC93" i="29"/>
  <c r="BF91" i="29"/>
  <c r="BE91" i="29"/>
  <c r="BD91" i="29"/>
  <c r="BC91" i="29"/>
  <c r="BF90" i="29"/>
  <c r="BE90" i="29"/>
  <c r="BD90" i="29"/>
  <c r="BC90" i="29"/>
  <c r="BF86" i="29"/>
  <c r="BE86" i="29"/>
  <c r="BD86" i="29"/>
  <c r="BC86" i="29"/>
  <c r="BF85" i="29"/>
  <c r="BE85" i="29"/>
  <c r="BD85" i="29"/>
  <c r="BC85" i="29"/>
  <c r="BF83" i="29"/>
  <c r="BE83" i="29"/>
  <c r="BD83" i="29"/>
  <c r="BC83" i="29"/>
  <c r="BF82" i="29"/>
  <c r="BE82" i="29"/>
  <c r="BD82" i="29"/>
  <c r="BC82" i="29"/>
  <c r="BF81" i="29"/>
  <c r="BE81" i="29"/>
  <c r="BD81" i="29"/>
  <c r="BC81" i="29"/>
  <c r="BF77" i="29"/>
  <c r="BE77" i="29"/>
  <c r="BD77" i="29"/>
  <c r="BC77" i="29"/>
  <c r="BF75" i="29"/>
  <c r="BE75" i="29"/>
  <c r="BD75" i="29"/>
  <c r="BC75" i="29"/>
  <c r="BF72" i="29"/>
  <c r="BE72" i="29"/>
  <c r="BD72" i="29"/>
  <c r="BC72" i="29"/>
  <c r="BF70" i="29"/>
  <c r="BE70" i="29"/>
  <c r="BD70" i="29"/>
  <c r="BC70" i="29"/>
  <c r="BF67" i="29"/>
  <c r="BE67" i="29"/>
  <c r="BD67" i="29"/>
  <c r="BC67" i="29"/>
  <c r="BF63" i="29"/>
  <c r="BE63" i="29"/>
  <c r="BD63" i="29"/>
  <c r="BC63" i="29"/>
  <c r="BF61" i="29"/>
  <c r="BE61" i="29"/>
  <c r="BD61" i="29"/>
  <c r="BC61" i="29"/>
  <c r="BF59" i="29"/>
  <c r="BE59" i="29"/>
  <c r="BD59" i="29"/>
  <c r="BC59" i="29"/>
  <c r="BF56" i="29"/>
  <c r="BE56" i="29"/>
  <c r="BD56" i="29"/>
  <c r="BC56" i="29"/>
  <c r="BF55" i="29"/>
  <c r="BE55" i="29"/>
  <c r="BD55" i="29"/>
  <c r="BC55" i="29"/>
  <c r="BF51" i="29"/>
  <c r="BE51" i="29"/>
  <c r="BD51" i="29"/>
  <c r="BC51" i="29"/>
  <c r="BF50" i="29"/>
  <c r="BE50" i="29"/>
  <c r="BD50" i="29"/>
  <c r="BC50" i="29"/>
  <c r="BF45" i="29"/>
  <c r="BE45" i="29"/>
  <c r="BD45" i="29"/>
  <c r="BC45" i="29"/>
  <c r="BF44" i="29"/>
  <c r="BE44" i="29"/>
  <c r="BD44" i="29"/>
  <c r="BC44" i="29"/>
  <c r="BF43" i="29"/>
  <c r="BE43" i="29"/>
  <c r="BD43" i="29"/>
  <c r="BC43" i="29"/>
  <c r="BF41" i="29"/>
  <c r="BE41" i="29"/>
  <c r="BD41" i="29"/>
  <c r="BC41" i="29"/>
  <c r="BF39" i="29"/>
  <c r="BE39" i="29"/>
  <c r="BD39" i="29"/>
  <c r="BC39" i="29"/>
  <c r="BF38" i="29"/>
  <c r="BE38" i="29"/>
  <c r="BD38" i="29"/>
  <c r="BC38" i="29"/>
  <c r="BF34" i="29"/>
  <c r="BE34" i="29"/>
  <c r="BD34" i="29"/>
  <c r="BC34" i="29"/>
  <c r="BF29" i="29"/>
  <c r="BF149" i="29" s="1"/>
  <c r="BE29" i="29"/>
  <c r="BD29" i="29"/>
  <c r="BC29" i="29"/>
  <c r="BF23" i="29"/>
  <c r="BE23" i="29"/>
  <c r="BD23" i="29"/>
  <c r="BC23" i="29"/>
  <c r="BF21" i="29"/>
  <c r="BE21" i="29"/>
  <c r="BD21" i="29"/>
  <c r="BC21" i="29"/>
  <c r="BF19" i="29"/>
  <c r="BE19" i="29"/>
  <c r="BD19" i="29"/>
  <c r="BC19" i="29"/>
  <c r="BF17" i="29"/>
  <c r="BE17" i="29"/>
  <c r="BE149" i="29" s="1"/>
  <c r="BD17" i="29"/>
  <c r="BC17" i="29"/>
  <c r="BF15" i="29"/>
  <c r="BE15" i="29"/>
  <c r="BD15" i="29"/>
  <c r="BC15" i="29"/>
  <c r="BF14" i="29"/>
  <c r="BE14" i="29"/>
  <c r="BD14" i="29"/>
  <c r="BC14" i="29"/>
  <c r="BF12" i="29"/>
  <c r="BE12" i="29"/>
  <c r="BD12" i="29"/>
  <c r="BC12" i="29"/>
  <c r="BD11" i="29"/>
  <c r="BE11" i="29"/>
  <c r="BF11" i="29"/>
  <c r="BC11" i="29"/>
  <c r="T159" i="29"/>
  <c r="U159" i="29"/>
  <c r="V159" i="29"/>
  <c r="S159" i="29"/>
  <c r="AX149" i="29"/>
  <c r="BA149" i="29"/>
  <c r="AZ149" i="29"/>
  <c r="AY149" i="29"/>
  <c r="BA123" i="29"/>
  <c r="AZ123" i="29"/>
  <c r="AY123" i="29"/>
  <c r="AX123" i="29"/>
  <c r="BA119" i="29"/>
  <c r="AZ119" i="29"/>
  <c r="AY119" i="29"/>
  <c r="AX119" i="29"/>
  <c r="BA112" i="29"/>
  <c r="AZ112" i="29"/>
  <c r="AY112" i="29"/>
  <c r="AX112" i="29"/>
  <c r="BA105" i="29"/>
  <c r="AZ105" i="29"/>
  <c r="AY105" i="29"/>
  <c r="AX105" i="29"/>
  <c r="BA94" i="29"/>
  <c r="AZ94" i="29"/>
  <c r="AY94" i="29"/>
  <c r="AX94" i="29"/>
  <c r="BA89" i="29"/>
  <c r="AZ89" i="29"/>
  <c r="AY89" i="29"/>
  <c r="AX89" i="29"/>
  <c r="BA87" i="29"/>
  <c r="AZ87" i="29"/>
  <c r="AY87" i="29"/>
  <c r="AX87" i="29"/>
  <c r="BA78" i="29"/>
  <c r="AZ78" i="29"/>
  <c r="AY78" i="29"/>
  <c r="AX78" i="29"/>
  <c r="BA58" i="29"/>
  <c r="AZ58" i="29"/>
  <c r="AY58" i="29"/>
  <c r="AX58" i="29"/>
  <c r="BA42" i="29"/>
  <c r="AZ42" i="29"/>
  <c r="AY42" i="29"/>
  <c r="AX42" i="29"/>
  <c r="BA40" i="29"/>
  <c r="AZ40" i="29"/>
  <c r="AY40" i="29"/>
  <c r="AX40" i="29"/>
  <c r="BA26" i="29"/>
  <c r="AZ26" i="29"/>
  <c r="AY26" i="29"/>
  <c r="AX26" i="29"/>
  <c r="BA24" i="29"/>
  <c r="AZ24" i="29"/>
  <c r="AY24" i="29"/>
  <c r="AX24" i="29"/>
  <c r="BA16" i="29"/>
  <c r="AZ16" i="29"/>
  <c r="AY16" i="29"/>
  <c r="AX16" i="29"/>
  <c r="BA13" i="29"/>
  <c r="AZ13" i="29"/>
  <c r="AY13" i="29"/>
  <c r="AX13" i="29"/>
  <c r="BA10" i="29"/>
  <c r="AZ10" i="29"/>
  <c r="AY10" i="29"/>
  <c r="AX10" i="29"/>
  <c r="BA9" i="29"/>
  <c r="AZ9" i="29"/>
  <c r="AY9" i="29"/>
  <c r="AX9" i="29"/>
  <c r="AY8" i="29"/>
  <c r="AZ8" i="29"/>
  <c r="BA8" i="29"/>
  <c r="AX8" i="29"/>
  <c r="AV30" i="29"/>
  <c r="AV149" i="29" s="1"/>
  <c r="AU30" i="29"/>
  <c r="AT30" i="29"/>
  <c r="AS30" i="29"/>
  <c r="T158" i="29"/>
  <c r="U158" i="29"/>
  <c r="S158" i="29"/>
  <c r="AS149" i="29"/>
  <c r="AU149" i="29"/>
  <c r="AT149" i="29"/>
  <c r="AV22" i="29"/>
  <c r="AU22" i="29"/>
  <c r="AT22" i="29"/>
  <c r="AS22" i="29"/>
  <c r="AV32" i="29"/>
  <c r="AU32" i="29"/>
  <c r="AT32" i="29"/>
  <c r="AS32" i="29"/>
  <c r="AV33" i="29"/>
  <c r="AU33" i="29"/>
  <c r="AT33" i="29"/>
  <c r="AS33" i="29"/>
  <c r="AV35" i="29"/>
  <c r="AU35" i="29"/>
  <c r="AT35" i="29"/>
  <c r="AS35" i="29"/>
  <c r="AV53" i="29"/>
  <c r="AU53" i="29"/>
  <c r="AT53" i="29"/>
  <c r="AS53" i="29"/>
  <c r="AV57" i="29"/>
  <c r="AU57" i="29"/>
  <c r="AT57" i="29"/>
  <c r="AS57" i="29"/>
  <c r="AV62" i="29"/>
  <c r="AU62" i="29"/>
  <c r="AT62" i="29"/>
  <c r="AS62" i="29"/>
  <c r="AV65" i="29"/>
  <c r="AU65" i="29"/>
  <c r="AT65" i="29"/>
  <c r="AS65" i="29"/>
  <c r="AV73" i="29"/>
  <c r="AU73" i="29"/>
  <c r="AT73" i="29"/>
  <c r="AS73" i="29"/>
  <c r="AV76" i="29"/>
  <c r="AU76" i="29"/>
  <c r="AT76" i="29"/>
  <c r="AS76" i="29"/>
  <c r="AV84" i="29"/>
  <c r="AU84" i="29"/>
  <c r="AT84" i="29"/>
  <c r="AS84" i="29"/>
  <c r="AV96" i="29"/>
  <c r="AU96" i="29"/>
  <c r="AT96" i="29"/>
  <c r="AS96" i="29"/>
  <c r="AV104" i="29"/>
  <c r="AU104" i="29"/>
  <c r="AT104" i="29"/>
  <c r="AS104" i="29"/>
  <c r="AV106" i="29"/>
  <c r="AU106" i="29"/>
  <c r="AT106" i="29"/>
  <c r="AS106" i="29"/>
  <c r="AV108" i="29"/>
  <c r="AU108" i="29"/>
  <c r="AT108" i="29"/>
  <c r="AS108" i="29"/>
  <c r="AV118" i="29"/>
  <c r="AU118" i="29"/>
  <c r="AT118" i="29"/>
  <c r="AS118" i="29"/>
  <c r="AV126" i="29"/>
  <c r="AU126" i="29"/>
  <c r="AT126" i="29"/>
  <c r="AS126" i="29"/>
  <c r="AT146" i="29"/>
  <c r="AU146" i="29"/>
  <c r="AV146" i="29"/>
  <c r="AS146" i="29"/>
  <c r="N153" i="29"/>
  <c r="T157" i="29"/>
  <c r="U157" i="29"/>
  <c r="V157" i="29"/>
  <c r="S157" i="29"/>
  <c r="AN149" i="29"/>
  <c r="AQ149" i="29"/>
  <c r="AP149" i="29"/>
  <c r="AO149" i="29"/>
  <c r="AQ148" i="29"/>
  <c r="AP148" i="29"/>
  <c r="AO148" i="29"/>
  <c r="AN148" i="29"/>
  <c r="AO133" i="29"/>
  <c r="AP133" i="29"/>
  <c r="AQ133" i="29"/>
  <c r="AN133" i="29"/>
  <c r="AQ121" i="29"/>
  <c r="AP121" i="29"/>
  <c r="AO121" i="29"/>
  <c r="AN121" i="29"/>
  <c r="AQ117" i="29"/>
  <c r="AP117" i="29"/>
  <c r="AO117" i="29"/>
  <c r="AN117" i="29"/>
  <c r="AQ95" i="29"/>
  <c r="AP95" i="29"/>
  <c r="AO95" i="29"/>
  <c r="AN95" i="29"/>
  <c r="AN80" i="29"/>
  <c r="AO80" i="29"/>
  <c r="AP80" i="29"/>
  <c r="AQ80" i="29"/>
  <c r="AQ79" i="29"/>
  <c r="AP79" i="29"/>
  <c r="AO79" i="29"/>
  <c r="AN79" i="29"/>
  <c r="AQ60" i="29"/>
  <c r="AP60" i="29"/>
  <c r="AO60" i="29"/>
  <c r="AN60" i="29"/>
  <c r="AQ54" i="29"/>
  <c r="AP54" i="29"/>
  <c r="AO54" i="29"/>
  <c r="AN54" i="29"/>
  <c r="AQ48" i="29"/>
  <c r="AP48" i="29"/>
  <c r="AO48" i="29"/>
  <c r="AN48" i="29"/>
  <c r="AO46" i="29"/>
  <c r="AP46" i="29"/>
  <c r="AQ46" i="29"/>
  <c r="AN46" i="29"/>
  <c r="AI145" i="29"/>
  <c r="AB37" i="29"/>
  <c r="S37" i="29"/>
  <c r="Q154" i="29"/>
  <c r="Q155" i="29" s="1"/>
  <c r="W153" i="29"/>
  <c r="L154" i="29"/>
  <c r="N154" i="29" s="1"/>
  <c r="T152" i="29"/>
  <c r="U152" i="29" s="1"/>
  <c r="S148" i="29"/>
  <c r="R148" i="29"/>
  <c r="Q148" i="29"/>
  <c r="P148" i="29"/>
  <c r="M148" i="29"/>
  <c r="L148" i="29"/>
  <c r="S147" i="29"/>
  <c r="AL147" i="29" s="1"/>
  <c r="R147" i="29"/>
  <c r="AK147" i="29" s="1"/>
  <c r="Q147" i="29"/>
  <c r="AJ147" i="29" s="1"/>
  <c r="P147" i="29"/>
  <c r="AI147" i="29" s="1"/>
  <c r="M147" i="29"/>
  <c r="L147" i="29"/>
  <c r="S146" i="29"/>
  <c r="R146" i="29"/>
  <c r="Q146" i="29"/>
  <c r="P146" i="29"/>
  <c r="M146" i="29"/>
  <c r="L146" i="29"/>
  <c r="S145" i="29"/>
  <c r="AL145" i="29" s="1"/>
  <c r="R145" i="29"/>
  <c r="AK145" i="29" s="1"/>
  <c r="Q145" i="29"/>
  <c r="AJ145" i="29" s="1"/>
  <c r="P145" i="29"/>
  <c r="M145" i="29"/>
  <c r="L145" i="29"/>
  <c r="S144" i="29"/>
  <c r="AG144" i="29" s="1"/>
  <c r="R144" i="29"/>
  <c r="AF144" i="29" s="1"/>
  <c r="Q144" i="29"/>
  <c r="AE144" i="29" s="1"/>
  <c r="P144" i="29"/>
  <c r="AD144" i="29" s="1"/>
  <c r="M144" i="29"/>
  <c r="L144" i="29"/>
  <c r="S143" i="29"/>
  <c r="R143" i="29"/>
  <c r="Q143" i="29"/>
  <c r="P143" i="29"/>
  <c r="M143" i="29"/>
  <c r="L143" i="29"/>
  <c r="S142" i="29"/>
  <c r="R142" i="29"/>
  <c r="Q142" i="29"/>
  <c r="P142" i="29"/>
  <c r="S141" i="29"/>
  <c r="AB141" i="29" s="1"/>
  <c r="R141" i="29"/>
  <c r="AA141" i="29" s="1"/>
  <c r="Q141" i="29"/>
  <c r="Z141" i="29" s="1"/>
  <c r="P141" i="29"/>
  <c r="Y141" i="29" s="1"/>
  <c r="M141" i="29"/>
  <c r="L141" i="29"/>
  <c r="S140" i="29"/>
  <c r="AB140" i="29" s="1"/>
  <c r="R140" i="29"/>
  <c r="AA140" i="29" s="1"/>
  <c r="Q140" i="29"/>
  <c r="Z140" i="29" s="1"/>
  <c r="P140" i="29"/>
  <c r="Y140" i="29" s="1"/>
  <c r="M140" i="29"/>
  <c r="L140" i="29"/>
  <c r="S139" i="29"/>
  <c r="AG139" i="29" s="1"/>
  <c r="R139" i="29"/>
  <c r="AF139" i="29" s="1"/>
  <c r="Q139" i="29"/>
  <c r="AE139" i="29" s="1"/>
  <c r="P139" i="29"/>
  <c r="AD139" i="29" s="1"/>
  <c r="M139" i="29"/>
  <c r="L139" i="29"/>
  <c r="S138" i="29"/>
  <c r="AB138" i="29" s="1"/>
  <c r="R138" i="29"/>
  <c r="AA138" i="29" s="1"/>
  <c r="Q138" i="29"/>
  <c r="Z138" i="29" s="1"/>
  <c r="P138" i="29"/>
  <c r="Y138" i="29" s="1"/>
  <c r="M138" i="29"/>
  <c r="L138" i="29"/>
  <c r="S137" i="29"/>
  <c r="R137" i="29"/>
  <c r="Q137" i="29"/>
  <c r="P137" i="29"/>
  <c r="S136" i="29"/>
  <c r="AB136" i="29" s="1"/>
  <c r="R136" i="29"/>
  <c r="AA136" i="29" s="1"/>
  <c r="Q136" i="29"/>
  <c r="Z136" i="29" s="1"/>
  <c r="P136" i="29"/>
  <c r="Y136" i="29" s="1"/>
  <c r="M136" i="29"/>
  <c r="L136" i="29"/>
  <c r="S135" i="29"/>
  <c r="R135" i="29"/>
  <c r="Q135" i="29"/>
  <c r="P135" i="29"/>
  <c r="S134" i="29"/>
  <c r="R134" i="29"/>
  <c r="Q134" i="29"/>
  <c r="P134" i="29"/>
  <c r="S133" i="29"/>
  <c r="R133" i="29"/>
  <c r="Q133" i="29"/>
  <c r="P133" i="29"/>
  <c r="M133" i="29"/>
  <c r="L133" i="29"/>
  <c r="S132" i="29"/>
  <c r="AG132" i="29" s="1"/>
  <c r="R132" i="29"/>
  <c r="AF132" i="29" s="1"/>
  <c r="Q132" i="29"/>
  <c r="AE132" i="29" s="1"/>
  <c r="P132" i="29"/>
  <c r="AD132" i="29" s="1"/>
  <c r="M132" i="29"/>
  <c r="L132" i="29"/>
  <c r="S131" i="29"/>
  <c r="R131" i="29"/>
  <c r="Q131" i="29"/>
  <c r="P131" i="29"/>
  <c r="S130" i="29"/>
  <c r="R130" i="29"/>
  <c r="Q130" i="29"/>
  <c r="P130" i="29"/>
  <c r="S129" i="29"/>
  <c r="R129" i="29"/>
  <c r="Q129" i="29"/>
  <c r="P129" i="29"/>
  <c r="S128" i="29"/>
  <c r="R128" i="29"/>
  <c r="Q128" i="29"/>
  <c r="P128" i="29"/>
  <c r="S127" i="29"/>
  <c r="R127" i="29"/>
  <c r="Q127" i="29"/>
  <c r="P127" i="29"/>
  <c r="M127" i="29"/>
  <c r="L127" i="29"/>
  <c r="S126" i="29"/>
  <c r="R126" i="29"/>
  <c r="Q126" i="29"/>
  <c r="P126" i="29"/>
  <c r="M126" i="29"/>
  <c r="L126" i="29"/>
  <c r="S125" i="29"/>
  <c r="R125" i="29"/>
  <c r="Q125" i="29"/>
  <c r="P125" i="29"/>
  <c r="M125" i="29"/>
  <c r="L125" i="29"/>
  <c r="S124" i="29"/>
  <c r="AL124" i="29" s="1"/>
  <c r="R124" i="29"/>
  <c r="AK124" i="29" s="1"/>
  <c r="Q124" i="29"/>
  <c r="AJ124" i="29" s="1"/>
  <c r="P124" i="29"/>
  <c r="AI124" i="29" s="1"/>
  <c r="M124" i="29"/>
  <c r="L124" i="29"/>
  <c r="S123" i="29"/>
  <c r="R123" i="29"/>
  <c r="Q123" i="29"/>
  <c r="P123" i="29"/>
  <c r="M123" i="29"/>
  <c r="L123" i="29"/>
  <c r="S122" i="29"/>
  <c r="AB122" i="29" s="1"/>
  <c r="R122" i="29"/>
  <c r="AA122" i="29" s="1"/>
  <c r="Q122" i="29"/>
  <c r="Z122" i="29" s="1"/>
  <c r="P122" i="29"/>
  <c r="Y122" i="29" s="1"/>
  <c r="M122" i="29"/>
  <c r="L122" i="29"/>
  <c r="S121" i="29"/>
  <c r="R121" i="29"/>
  <c r="Q121" i="29"/>
  <c r="P121" i="29"/>
  <c r="M121" i="29"/>
  <c r="L121" i="29"/>
  <c r="S120" i="29"/>
  <c r="R120" i="29"/>
  <c r="Q120" i="29"/>
  <c r="P120" i="29"/>
  <c r="S119" i="29"/>
  <c r="R119" i="29"/>
  <c r="Q119" i="29"/>
  <c r="P119" i="29"/>
  <c r="M119" i="29"/>
  <c r="L119" i="29"/>
  <c r="S118" i="29"/>
  <c r="R118" i="29"/>
  <c r="Q118" i="29"/>
  <c r="P118" i="29"/>
  <c r="M118" i="29"/>
  <c r="L118" i="29"/>
  <c r="S117" i="29"/>
  <c r="R117" i="29"/>
  <c r="Q117" i="29"/>
  <c r="P117" i="29"/>
  <c r="M117" i="29"/>
  <c r="L117" i="29"/>
  <c r="S116" i="29"/>
  <c r="AL116" i="29" s="1"/>
  <c r="R116" i="29"/>
  <c r="AK116" i="29" s="1"/>
  <c r="Q116" i="29"/>
  <c r="AJ116" i="29" s="1"/>
  <c r="P116" i="29"/>
  <c r="AI116" i="29" s="1"/>
  <c r="M116" i="29"/>
  <c r="L116" i="29"/>
  <c r="S115" i="29"/>
  <c r="R115" i="29"/>
  <c r="Q115" i="29"/>
  <c r="P115" i="29"/>
  <c r="S114" i="29"/>
  <c r="R114" i="29"/>
  <c r="Q114" i="29"/>
  <c r="P114" i="29"/>
  <c r="M114" i="29"/>
  <c r="L114" i="29"/>
  <c r="S113" i="29"/>
  <c r="R113" i="29"/>
  <c r="Q113" i="29"/>
  <c r="P113" i="29"/>
  <c r="M113" i="29"/>
  <c r="L113" i="29"/>
  <c r="S112" i="29"/>
  <c r="R112" i="29"/>
  <c r="Q112" i="29"/>
  <c r="P112" i="29"/>
  <c r="M112" i="29"/>
  <c r="L112" i="29"/>
  <c r="S111" i="29"/>
  <c r="R111" i="29"/>
  <c r="Q111" i="29"/>
  <c r="P111" i="29"/>
  <c r="M111" i="29"/>
  <c r="L111" i="29"/>
  <c r="S110" i="29"/>
  <c r="R110" i="29"/>
  <c r="Q110" i="29"/>
  <c r="P110" i="29"/>
  <c r="M110" i="29"/>
  <c r="L110" i="29"/>
  <c r="S109" i="29"/>
  <c r="R109" i="29"/>
  <c r="Q109" i="29"/>
  <c r="P109" i="29"/>
  <c r="M109" i="29"/>
  <c r="L109" i="29"/>
  <c r="S108" i="29"/>
  <c r="R108" i="29"/>
  <c r="Q108" i="29"/>
  <c r="P108" i="29"/>
  <c r="M108" i="29"/>
  <c r="L108" i="29"/>
  <c r="S107" i="29"/>
  <c r="R107" i="29"/>
  <c r="Q107" i="29"/>
  <c r="P107" i="29"/>
  <c r="S106" i="29"/>
  <c r="R106" i="29"/>
  <c r="Q106" i="29"/>
  <c r="P106" i="29"/>
  <c r="M106" i="29"/>
  <c r="L106" i="29"/>
  <c r="S105" i="29"/>
  <c r="R105" i="29"/>
  <c r="Q105" i="29"/>
  <c r="P105" i="29"/>
  <c r="M105" i="29"/>
  <c r="L105" i="29"/>
  <c r="S104" i="29"/>
  <c r="R104" i="29"/>
  <c r="Q104" i="29"/>
  <c r="P104" i="29"/>
  <c r="M104" i="29"/>
  <c r="L104" i="29"/>
  <c r="S103" i="29"/>
  <c r="R103" i="29"/>
  <c r="Q103" i="29"/>
  <c r="P103" i="29"/>
  <c r="M103" i="29"/>
  <c r="L103" i="29"/>
  <c r="S102" i="29"/>
  <c r="R102" i="29"/>
  <c r="Q102" i="29"/>
  <c r="P102" i="29"/>
  <c r="M102" i="29"/>
  <c r="L102" i="29"/>
  <c r="S101" i="29"/>
  <c r="AB101" i="29" s="1"/>
  <c r="R101" i="29"/>
  <c r="AA101" i="29" s="1"/>
  <c r="Q101" i="29"/>
  <c r="Z101" i="29" s="1"/>
  <c r="P101" i="29"/>
  <c r="Y101" i="29" s="1"/>
  <c r="M101" i="29"/>
  <c r="L101" i="29"/>
  <c r="S100" i="29"/>
  <c r="AB100" i="29" s="1"/>
  <c r="R100" i="29"/>
  <c r="AA100" i="29" s="1"/>
  <c r="Q100" i="29"/>
  <c r="Z100" i="29" s="1"/>
  <c r="P100" i="29"/>
  <c r="Y100" i="29" s="1"/>
  <c r="M100" i="29"/>
  <c r="L100" i="29"/>
  <c r="S99" i="29"/>
  <c r="R99" i="29"/>
  <c r="Q99" i="29"/>
  <c r="P99" i="29"/>
  <c r="M99" i="29"/>
  <c r="L99" i="29"/>
  <c r="S98" i="29"/>
  <c r="R98" i="29"/>
  <c r="Q98" i="29"/>
  <c r="P98" i="29"/>
  <c r="M98" i="29"/>
  <c r="L98" i="29"/>
  <c r="S97" i="29"/>
  <c r="R97" i="29"/>
  <c r="Q97" i="29"/>
  <c r="P97" i="29"/>
  <c r="M97" i="29"/>
  <c r="L97" i="29"/>
  <c r="S96" i="29"/>
  <c r="R96" i="29"/>
  <c r="Q96" i="29"/>
  <c r="P96" i="29"/>
  <c r="M96" i="29"/>
  <c r="L96" i="29"/>
  <c r="S95" i="29"/>
  <c r="R95" i="29"/>
  <c r="Q95" i="29"/>
  <c r="P95" i="29"/>
  <c r="M95" i="29"/>
  <c r="L95" i="29"/>
  <c r="S94" i="29"/>
  <c r="R94" i="29"/>
  <c r="Q94" i="29"/>
  <c r="P94" i="29"/>
  <c r="M94" i="29"/>
  <c r="L94" i="29"/>
  <c r="S93" i="29"/>
  <c r="R93" i="29"/>
  <c r="Q93" i="29"/>
  <c r="P93" i="29"/>
  <c r="M93" i="29"/>
  <c r="L93" i="29"/>
  <c r="S92" i="29"/>
  <c r="R92" i="29"/>
  <c r="Q92" i="29"/>
  <c r="P92" i="29"/>
  <c r="S91" i="29"/>
  <c r="R91" i="29"/>
  <c r="Q91" i="29"/>
  <c r="P91" i="29"/>
  <c r="M91" i="29"/>
  <c r="L91" i="29"/>
  <c r="S90" i="29"/>
  <c r="R90" i="29"/>
  <c r="Q90" i="29"/>
  <c r="P90" i="29"/>
  <c r="M90" i="29"/>
  <c r="L90" i="29"/>
  <c r="S89" i="29"/>
  <c r="R89" i="29"/>
  <c r="Q89" i="29"/>
  <c r="P89" i="29"/>
  <c r="M89" i="29"/>
  <c r="L89" i="29"/>
  <c r="S88" i="29"/>
  <c r="AG88" i="29" s="1"/>
  <c r="R88" i="29"/>
  <c r="AF88" i="29" s="1"/>
  <c r="Q88" i="29"/>
  <c r="AE88" i="29" s="1"/>
  <c r="P88" i="29"/>
  <c r="AD88" i="29" s="1"/>
  <c r="M88" i="29"/>
  <c r="L88" i="29"/>
  <c r="S87" i="29"/>
  <c r="R87" i="29"/>
  <c r="Q87" i="29"/>
  <c r="P87" i="29"/>
  <c r="M87" i="29"/>
  <c r="L87" i="29"/>
  <c r="S86" i="29"/>
  <c r="R86" i="29"/>
  <c r="Q86" i="29"/>
  <c r="P86" i="29"/>
  <c r="M86" i="29"/>
  <c r="L86" i="29"/>
  <c r="S85" i="29"/>
  <c r="R85" i="29"/>
  <c r="Q85" i="29"/>
  <c r="P85" i="29"/>
  <c r="M85" i="29"/>
  <c r="L85" i="29"/>
  <c r="S84" i="29"/>
  <c r="R84" i="29"/>
  <c r="Q84" i="29"/>
  <c r="P84" i="29"/>
  <c r="M84" i="29"/>
  <c r="L84" i="29"/>
  <c r="S83" i="29"/>
  <c r="R83" i="29"/>
  <c r="Q83" i="29"/>
  <c r="P83" i="29"/>
  <c r="M83" i="29"/>
  <c r="L83" i="29"/>
  <c r="S82" i="29"/>
  <c r="R82" i="29"/>
  <c r="Q82" i="29"/>
  <c r="P82" i="29"/>
  <c r="M82" i="29"/>
  <c r="L82" i="29"/>
  <c r="S81" i="29"/>
  <c r="R81" i="29"/>
  <c r="Q81" i="29"/>
  <c r="P81" i="29"/>
  <c r="M81" i="29"/>
  <c r="L81" i="29"/>
  <c r="S80" i="29"/>
  <c r="R80" i="29"/>
  <c r="Q80" i="29"/>
  <c r="P80" i="29"/>
  <c r="M80" i="29"/>
  <c r="L80" i="29"/>
  <c r="S79" i="29"/>
  <c r="R79" i="29"/>
  <c r="Q79" i="29"/>
  <c r="P79" i="29"/>
  <c r="M79" i="29"/>
  <c r="L79" i="29"/>
  <c r="S78" i="29"/>
  <c r="R78" i="29"/>
  <c r="Q78" i="29"/>
  <c r="P78" i="29"/>
  <c r="M78" i="29"/>
  <c r="L78" i="29"/>
  <c r="S77" i="29"/>
  <c r="R77" i="29"/>
  <c r="Q77" i="29"/>
  <c r="P77" i="29"/>
  <c r="M77" i="29"/>
  <c r="L77" i="29"/>
  <c r="S76" i="29"/>
  <c r="R76" i="29"/>
  <c r="Q76" i="29"/>
  <c r="P76" i="29"/>
  <c r="M76" i="29"/>
  <c r="L76" i="29"/>
  <c r="S75" i="29"/>
  <c r="R75" i="29"/>
  <c r="Q75" i="29"/>
  <c r="P75" i="29"/>
  <c r="M75" i="29"/>
  <c r="L75" i="29"/>
  <c r="S74" i="29"/>
  <c r="AL74" i="29" s="1"/>
  <c r="R74" i="29"/>
  <c r="AK74" i="29" s="1"/>
  <c r="Q74" i="29"/>
  <c r="AJ74" i="29" s="1"/>
  <c r="P74" i="29"/>
  <c r="AI74" i="29" s="1"/>
  <c r="M74" i="29"/>
  <c r="L74" i="29"/>
  <c r="S73" i="29"/>
  <c r="R73" i="29"/>
  <c r="Q73" i="29"/>
  <c r="P73" i="29"/>
  <c r="M73" i="29"/>
  <c r="L73" i="29"/>
  <c r="S72" i="29"/>
  <c r="R72" i="29"/>
  <c r="Q72" i="29"/>
  <c r="P72" i="29"/>
  <c r="M72" i="29"/>
  <c r="L72" i="29"/>
  <c r="S71" i="29"/>
  <c r="R71" i="29"/>
  <c r="Q71" i="29"/>
  <c r="P71" i="29"/>
  <c r="S70" i="29"/>
  <c r="R70" i="29"/>
  <c r="Q70" i="29"/>
  <c r="P70" i="29"/>
  <c r="M70" i="29"/>
  <c r="L70" i="29"/>
  <c r="S69" i="29"/>
  <c r="AB69" i="29" s="1"/>
  <c r="R69" i="29"/>
  <c r="AA69" i="29" s="1"/>
  <c r="Q69" i="29"/>
  <c r="Z69" i="29" s="1"/>
  <c r="P69" i="29"/>
  <c r="Y69" i="29" s="1"/>
  <c r="M69" i="29"/>
  <c r="L69" i="29"/>
  <c r="S68" i="29"/>
  <c r="AL68" i="29" s="1"/>
  <c r="R68" i="29"/>
  <c r="AK68" i="29" s="1"/>
  <c r="Q68" i="29"/>
  <c r="AJ68" i="29" s="1"/>
  <c r="P68" i="29"/>
  <c r="AI68" i="29" s="1"/>
  <c r="M68" i="29"/>
  <c r="L68" i="29"/>
  <c r="S67" i="29"/>
  <c r="R67" i="29"/>
  <c r="Q67" i="29"/>
  <c r="P67" i="29"/>
  <c r="M67" i="29"/>
  <c r="L67" i="29"/>
  <c r="S66" i="29"/>
  <c r="AL66" i="29" s="1"/>
  <c r="R66" i="29"/>
  <c r="AK66" i="29" s="1"/>
  <c r="Q66" i="29"/>
  <c r="AJ66" i="29" s="1"/>
  <c r="P66" i="29"/>
  <c r="AI66" i="29" s="1"/>
  <c r="M66" i="29"/>
  <c r="L66" i="29"/>
  <c r="S65" i="29"/>
  <c r="R65" i="29"/>
  <c r="Q65" i="29"/>
  <c r="P65" i="29"/>
  <c r="M65" i="29"/>
  <c r="L65" i="29"/>
  <c r="S64" i="29"/>
  <c r="AG64" i="29" s="1"/>
  <c r="R64" i="29"/>
  <c r="AF64" i="29" s="1"/>
  <c r="Q64" i="29"/>
  <c r="AE64" i="29" s="1"/>
  <c r="P64" i="29"/>
  <c r="AD64" i="29" s="1"/>
  <c r="M64" i="29"/>
  <c r="L64" i="29"/>
  <c r="S63" i="29"/>
  <c r="R63" i="29"/>
  <c r="Q63" i="29"/>
  <c r="P63" i="29"/>
  <c r="M63" i="29"/>
  <c r="L63" i="29"/>
  <c r="S62" i="29"/>
  <c r="R62" i="29"/>
  <c r="Q62" i="29"/>
  <c r="P62" i="29"/>
  <c r="M62" i="29"/>
  <c r="L62" i="29"/>
  <c r="S61" i="29"/>
  <c r="R61" i="29"/>
  <c r="Q61" i="29"/>
  <c r="P61" i="29"/>
  <c r="M61" i="29"/>
  <c r="L61" i="29"/>
  <c r="S60" i="29"/>
  <c r="R60" i="29"/>
  <c r="Q60" i="29"/>
  <c r="P60" i="29"/>
  <c r="M60" i="29"/>
  <c r="L60" i="29"/>
  <c r="S59" i="29"/>
  <c r="R59" i="29"/>
  <c r="Q59" i="29"/>
  <c r="P59" i="29"/>
  <c r="M59" i="29"/>
  <c r="L59" i="29"/>
  <c r="S58" i="29"/>
  <c r="R58" i="29"/>
  <c r="Q58" i="29"/>
  <c r="P58" i="29"/>
  <c r="M58" i="29"/>
  <c r="L58" i="29"/>
  <c r="S57" i="29"/>
  <c r="R57" i="29"/>
  <c r="Q57" i="29"/>
  <c r="P57" i="29"/>
  <c r="M57" i="29"/>
  <c r="L57" i="29"/>
  <c r="S56" i="29"/>
  <c r="R56" i="29"/>
  <c r="Q56" i="29"/>
  <c r="P56" i="29"/>
  <c r="M56" i="29"/>
  <c r="L56" i="29"/>
  <c r="S55" i="29"/>
  <c r="R55" i="29"/>
  <c r="Q55" i="29"/>
  <c r="P55" i="29"/>
  <c r="M55" i="29"/>
  <c r="L55" i="29"/>
  <c r="S54" i="29"/>
  <c r="R54" i="29"/>
  <c r="Q54" i="29"/>
  <c r="P54" i="29"/>
  <c r="M54" i="29"/>
  <c r="L54" i="29"/>
  <c r="S53" i="29"/>
  <c r="R53" i="29"/>
  <c r="Q53" i="29"/>
  <c r="P53" i="29"/>
  <c r="M53" i="29"/>
  <c r="L53" i="29"/>
  <c r="S52" i="29"/>
  <c r="R52" i="29"/>
  <c r="Q52" i="29"/>
  <c r="P52" i="29"/>
  <c r="S51" i="29"/>
  <c r="R51" i="29"/>
  <c r="Q51" i="29"/>
  <c r="P51" i="29"/>
  <c r="M51" i="29"/>
  <c r="L51" i="29"/>
  <c r="S50" i="29"/>
  <c r="R50" i="29"/>
  <c r="Q50" i="29"/>
  <c r="P50" i="29"/>
  <c r="M50" i="29"/>
  <c r="L50" i="29"/>
  <c r="S49" i="29"/>
  <c r="R49" i="29"/>
  <c r="Q49" i="29"/>
  <c r="P49" i="29"/>
  <c r="S48" i="29"/>
  <c r="R48" i="29"/>
  <c r="Q48" i="29"/>
  <c r="P48" i="29"/>
  <c r="M48" i="29"/>
  <c r="L48" i="29"/>
  <c r="S47" i="29"/>
  <c r="R47" i="29"/>
  <c r="Q47" i="29"/>
  <c r="P47" i="29"/>
  <c r="S46" i="29"/>
  <c r="R46" i="29"/>
  <c r="Q46" i="29"/>
  <c r="P46" i="29"/>
  <c r="M46" i="29"/>
  <c r="L46" i="29"/>
  <c r="S45" i="29"/>
  <c r="R45" i="29"/>
  <c r="Q45" i="29"/>
  <c r="P45" i="29"/>
  <c r="M45" i="29"/>
  <c r="L45" i="29"/>
  <c r="S44" i="29"/>
  <c r="R44" i="29"/>
  <c r="Q44" i="29"/>
  <c r="P44" i="29"/>
  <c r="M44" i="29"/>
  <c r="L44" i="29"/>
  <c r="S43" i="29"/>
  <c r="R43" i="29"/>
  <c r="Q43" i="29"/>
  <c r="P43" i="29"/>
  <c r="M43" i="29"/>
  <c r="L43" i="29"/>
  <c r="S42" i="29"/>
  <c r="R42" i="29"/>
  <c r="Q42" i="29"/>
  <c r="P42" i="29"/>
  <c r="M42" i="29"/>
  <c r="L42" i="29"/>
  <c r="S41" i="29"/>
  <c r="R41" i="29"/>
  <c r="Q41" i="29"/>
  <c r="P41" i="29"/>
  <c r="M41" i="29"/>
  <c r="L41" i="29"/>
  <c r="S40" i="29"/>
  <c r="R40" i="29"/>
  <c r="Q40" i="29"/>
  <c r="P40" i="29"/>
  <c r="M40" i="29"/>
  <c r="L40" i="29"/>
  <c r="S39" i="29"/>
  <c r="R39" i="29"/>
  <c r="Q39" i="29"/>
  <c r="P39" i="29"/>
  <c r="M39" i="29"/>
  <c r="L39" i="29"/>
  <c r="S38" i="29"/>
  <c r="R38" i="29"/>
  <c r="Q38" i="29"/>
  <c r="P38" i="29"/>
  <c r="M38" i="29"/>
  <c r="L38" i="29"/>
  <c r="R37" i="29"/>
  <c r="AA37" i="29" s="1"/>
  <c r="Q37" i="29"/>
  <c r="Z37" i="29" s="1"/>
  <c r="P37" i="29"/>
  <c r="Y37" i="29" s="1"/>
  <c r="M37" i="29"/>
  <c r="L37" i="29"/>
  <c r="S36" i="29"/>
  <c r="R36" i="29"/>
  <c r="Q36" i="29"/>
  <c r="P36" i="29"/>
  <c r="S35" i="29"/>
  <c r="R35" i="29"/>
  <c r="Q35" i="29"/>
  <c r="P35" i="29"/>
  <c r="M35" i="29"/>
  <c r="L35" i="29"/>
  <c r="S34" i="29"/>
  <c r="R34" i="29"/>
  <c r="Q34" i="29"/>
  <c r="P34" i="29"/>
  <c r="M34" i="29"/>
  <c r="L34" i="29"/>
  <c r="S33" i="29"/>
  <c r="R33" i="29"/>
  <c r="Q33" i="29"/>
  <c r="P33" i="29"/>
  <c r="M33" i="29"/>
  <c r="L33" i="29"/>
  <c r="S32" i="29"/>
  <c r="R32" i="29"/>
  <c r="Q32" i="29"/>
  <c r="P32" i="29"/>
  <c r="M32" i="29"/>
  <c r="L32" i="29"/>
  <c r="S31" i="29"/>
  <c r="AL31" i="29" s="1"/>
  <c r="R31" i="29"/>
  <c r="AK31" i="29" s="1"/>
  <c r="Q31" i="29"/>
  <c r="AJ31" i="29" s="1"/>
  <c r="P31" i="29"/>
  <c r="AI31" i="29" s="1"/>
  <c r="M31" i="29"/>
  <c r="L31" i="29"/>
  <c r="S30" i="29"/>
  <c r="R30" i="29"/>
  <c r="Q30" i="29"/>
  <c r="P30" i="29"/>
  <c r="M30" i="29"/>
  <c r="L30" i="29"/>
  <c r="S29" i="29"/>
  <c r="R29" i="29"/>
  <c r="Q29" i="29"/>
  <c r="P29" i="29"/>
  <c r="M29" i="29"/>
  <c r="L29" i="29"/>
  <c r="S28" i="29"/>
  <c r="AG28" i="29" s="1"/>
  <c r="R28" i="29"/>
  <c r="AF28" i="29" s="1"/>
  <c r="Q28" i="29"/>
  <c r="AE28" i="29" s="1"/>
  <c r="P28" i="29"/>
  <c r="AD28" i="29" s="1"/>
  <c r="M28" i="29"/>
  <c r="L28" i="29"/>
  <c r="S27" i="29"/>
  <c r="R27" i="29"/>
  <c r="Q27" i="29"/>
  <c r="P27" i="29"/>
  <c r="S26" i="29"/>
  <c r="R26" i="29"/>
  <c r="Q26" i="29"/>
  <c r="P26" i="29"/>
  <c r="M26" i="29"/>
  <c r="L26" i="29"/>
  <c r="S25" i="29"/>
  <c r="AL25" i="29" s="1"/>
  <c r="R25" i="29"/>
  <c r="AK25" i="29" s="1"/>
  <c r="AK149" i="29" s="1"/>
  <c r="U156" i="29" s="1"/>
  <c r="Q25" i="29"/>
  <c r="AJ25" i="29" s="1"/>
  <c r="AJ149" i="29" s="1"/>
  <c r="T156" i="29" s="1"/>
  <c r="P25" i="29"/>
  <c r="AI25" i="29" s="1"/>
  <c r="M25" i="29"/>
  <c r="L25" i="29"/>
  <c r="S24" i="29"/>
  <c r="R24" i="29"/>
  <c r="Q24" i="29"/>
  <c r="P24" i="29"/>
  <c r="M24" i="29"/>
  <c r="L24" i="29"/>
  <c r="S23" i="29"/>
  <c r="R23" i="29"/>
  <c r="Q23" i="29"/>
  <c r="P23" i="29"/>
  <c r="M23" i="29"/>
  <c r="L23" i="29"/>
  <c r="S22" i="29"/>
  <c r="R22" i="29"/>
  <c r="Q22" i="29"/>
  <c r="P22" i="29"/>
  <c r="M22" i="29"/>
  <c r="L22" i="29"/>
  <c r="S21" i="29"/>
  <c r="R21" i="29"/>
  <c r="Q21" i="29"/>
  <c r="P21" i="29"/>
  <c r="M21" i="29"/>
  <c r="L21" i="29"/>
  <c r="S20" i="29"/>
  <c r="AQ20" i="29" s="1"/>
  <c r="R20" i="29"/>
  <c r="AP20" i="29" s="1"/>
  <c r="Q20" i="29"/>
  <c r="AO20" i="29" s="1"/>
  <c r="P20" i="29"/>
  <c r="AN20" i="29" s="1"/>
  <c r="M20" i="29"/>
  <c r="L20" i="29"/>
  <c r="S19" i="29"/>
  <c r="R19" i="29"/>
  <c r="Q19" i="29"/>
  <c r="P19" i="29"/>
  <c r="M19" i="29"/>
  <c r="L19" i="29"/>
  <c r="S18" i="29"/>
  <c r="AQ18" i="29" s="1"/>
  <c r="R18" i="29"/>
  <c r="AP18" i="29" s="1"/>
  <c r="Q18" i="29"/>
  <c r="AO18" i="29" s="1"/>
  <c r="P18" i="29"/>
  <c r="AN18" i="29" s="1"/>
  <c r="M18" i="29"/>
  <c r="L18" i="29"/>
  <c r="S17" i="29"/>
  <c r="R17" i="29"/>
  <c r="Q17" i="29"/>
  <c r="P17" i="29"/>
  <c r="M17" i="29"/>
  <c r="L17" i="29"/>
  <c r="S16" i="29"/>
  <c r="R16" i="29"/>
  <c r="Q16" i="29"/>
  <c r="P16" i="29"/>
  <c r="M16" i="29"/>
  <c r="L16" i="29"/>
  <c r="S15" i="29"/>
  <c r="R15" i="29"/>
  <c r="Q15" i="29"/>
  <c r="P15" i="29"/>
  <c r="M15" i="29"/>
  <c r="L15" i="29"/>
  <c r="S14" i="29"/>
  <c r="R14" i="29"/>
  <c r="Q14" i="29"/>
  <c r="P14" i="29"/>
  <c r="M14" i="29"/>
  <c r="L14" i="29"/>
  <c r="S13" i="29"/>
  <c r="R13" i="29"/>
  <c r="Q13" i="29"/>
  <c r="P13" i="29"/>
  <c r="M13" i="29"/>
  <c r="L13" i="29"/>
  <c r="S12" i="29"/>
  <c r="R12" i="29"/>
  <c r="Q12" i="29"/>
  <c r="P12" i="29"/>
  <c r="M12" i="29"/>
  <c r="L12" i="29"/>
  <c r="S11" i="29"/>
  <c r="R11" i="29"/>
  <c r="Q11" i="29"/>
  <c r="P11" i="29"/>
  <c r="M11" i="29"/>
  <c r="L11" i="29"/>
  <c r="S10" i="29"/>
  <c r="R10" i="29"/>
  <c r="Q10" i="29"/>
  <c r="P10" i="29"/>
  <c r="M10" i="29"/>
  <c r="L10" i="29"/>
  <c r="S9" i="29"/>
  <c r="R9" i="29"/>
  <c r="Q9" i="29"/>
  <c r="P9" i="29"/>
  <c r="M9" i="29"/>
  <c r="L9" i="29"/>
  <c r="S8" i="29"/>
  <c r="R8" i="29"/>
  <c r="Q8" i="29"/>
  <c r="P8" i="29"/>
  <c r="M8" i="29"/>
  <c r="L8" i="29"/>
  <c r="S7" i="29"/>
  <c r="R7" i="29"/>
  <c r="Q7" i="29"/>
  <c r="P7" i="29"/>
  <c r="M7" i="29"/>
  <c r="L7" i="29"/>
  <c r="S6" i="29"/>
  <c r="AG6" i="29" s="1"/>
  <c r="AG149" i="29" s="1"/>
  <c r="R6" i="29"/>
  <c r="AF6" i="29" s="1"/>
  <c r="AF149" i="29" s="1"/>
  <c r="Q6" i="29"/>
  <c r="AE6" i="29" s="1"/>
  <c r="AE149" i="29" s="1"/>
  <c r="P6" i="29"/>
  <c r="AD6" i="29" s="1"/>
  <c r="AD149" i="29" s="1"/>
  <c r="M6" i="29"/>
  <c r="L6" i="29"/>
  <c r="S5" i="29"/>
  <c r="AB5" i="29" s="1"/>
  <c r="R5" i="29"/>
  <c r="AA5" i="29" s="1"/>
  <c r="Q5" i="29"/>
  <c r="Z5" i="29" s="1"/>
  <c r="P5" i="29"/>
  <c r="Y5" i="29" s="1"/>
  <c r="M5" i="29"/>
  <c r="L5" i="29"/>
  <c r="S4" i="29"/>
  <c r="AB4" i="29" s="1"/>
  <c r="R4" i="29"/>
  <c r="AA4" i="29" s="1"/>
  <c r="Q4" i="29"/>
  <c r="Z4" i="29" s="1"/>
  <c r="P4" i="29"/>
  <c r="Y4" i="29" s="1"/>
  <c r="M4" i="29"/>
  <c r="L4" i="29"/>
  <c r="B4" i="29"/>
  <c r="B5" i="29" s="1"/>
  <c r="B6" i="29" s="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35" i="29" s="1"/>
  <c r="B36" i="29" s="1"/>
  <c r="B37" i="29" s="1"/>
  <c r="B38" i="29" s="1"/>
  <c r="B39" i="29" s="1"/>
  <c r="B40" i="29" s="1"/>
  <c r="B41" i="29" s="1"/>
  <c r="B42" i="29" s="1"/>
  <c r="B43" i="29" s="1"/>
  <c r="B44" i="29" s="1"/>
  <c r="B45" i="29" s="1"/>
  <c r="B46" i="29" s="1"/>
  <c r="B47" i="29" s="1"/>
  <c r="B48" i="29" s="1"/>
  <c r="B49" i="29" s="1"/>
  <c r="B50" i="29" s="1"/>
  <c r="B51" i="29" s="1"/>
  <c r="B52" i="29" s="1"/>
  <c r="B53" i="29" s="1"/>
  <c r="B54" i="29" s="1"/>
  <c r="B55" i="29" s="1"/>
  <c r="B56" i="29" s="1"/>
  <c r="B57" i="29" s="1"/>
  <c r="B58" i="29" s="1"/>
  <c r="B59" i="29" s="1"/>
  <c r="B60" i="29" s="1"/>
  <c r="B61" i="29" s="1"/>
  <c r="B62" i="29" s="1"/>
  <c r="B63" i="29" s="1"/>
  <c r="B64" i="29" s="1"/>
  <c r="B65" i="29" s="1"/>
  <c r="B66" i="29" s="1"/>
  <c r="B67" i="29" s="1"/>
  <c r="B68" i="29" s="1"/>
  <c r="B69" i="29" s="1"/>
  <c r="B70" i="29" s="1"/>
  <c r="B71" i="29" s="1"/>
  <c r="B72" i="29" s="1"/>
  <c r="B73" i="29" s="1"/>
  <c r="B74" i="29" s="1"/>
  <c r="B75" i="29" s="1"/>
  <c r="B76" i="29" s="1"/>
  <c r="B77" i="29" s="1"/>
  <c r="B78" i="29" s="1"/>
  <c r="B79" i="29" s="1"/>
  <c r="B80" i="29" s="1"/>
  <c r="B81" i="29" s="1"/>
  <c r="B82" i="29" s="1"/>
  <c r="B83" i="29" s="1"/>
  <c r="B84" i="29" s="1"/>
  <c r="B85" i="29" s="1"/>
  <c r="B86" i="29" s="1"/>
  <c r="B87" i="29" s="1"/>
  <c r="B88" i="29" s="1"/>
  <c r="B89" i="29" s="1"/>
  <c r="B90" i="29" s="1"/>
  <c r="B91" i="29" s="1"/>
  <c r="B92" i="29" s="1"/>
  <c r="B93" i="29" s="1"/>
  <c r="B94" i="29" s="1"/>
  <c r="B95" i="29" s="1"/>
  <c r="B96" i="29" s="1"/>
  <c r="B97" i="29" s="1"/>
  <c r="B98" i="29" s="1"/>
  <c r="B99" i="29" s="1"/>
  <c r="B100" i="29" s="1"/>
  <c r="B101" i="29" s="1"/>
  <c r="B102" i="29" s="1"/>
  <c r="B103" i="29" s="1"/>
  <c r="B104" i="29" s="1"/>
  <c r="B105" i="29" s="1"/>
  <c r="B106" i="29" s="1"/>
  <c r="B107" i="29" s="1"/>
  <c r="B108" i="29" s="1"/>
  <c r="B109" i="29" s="1"/>
  <c r="B110" i="29" s="1"/>
  <c r="B111" i="29" s="1"/>
  <c r="B112" i="29" s="1"/>
  <c r="B113" i="29" s="1"/>
  <c r="B114" i="29" s="1"/>
  <c r="B115" i="29" s="1"/>
  <c r="B116" i="29" s="1"/>
  <c r="B117" i="29" s="1"/>
  <c r="B118" i="29" s="1"/>
  <c r="B119" i="29" s="1"/>
  <c r="B120" i="29" s="1"/>
  <c r="B121" i="29" s="1"/>
  <c r="B122" i="29" s="1"/>
  <c r="B123" i="29" s="1"/>
  <c r="B124" i="29" s="1"/>
  <c r="B125" i="29" s="1"/>
  <c r="B126" i="29" s="1"/>
  <c r="B127" i="29" s="1"/>
  <c r="B128" i="29" s="1"/>
  <c r="B129" i="29" s="1"/>
  <c r="B130" i="29" s="1"/>
  <c r="B131" i="29" s="1"/>
  <c r="B132" i="29" s="1"/>
  <c r="B133" i="29" s="1"/>
  <c r="B134" i="29" s="1"/>
  <c r="B135" i="29" s="1"/>
  <c r="B136" i="29" s="1"/>
  <c r="B137" i="29" s="1"/>
  <c r="B138" i="29" s="1"/>
  <c r="B139" i="29" s="1"/>
  <c r="B140" i="29" s="1"/>
  <c r="B141" i="29" s="1"/>
  <c r="B142" i="29" s="1"/>
  <c r="B143" i="29" s="1"/>
  <c r="B144" i="29" s="1"/>
  <c r="B145" i="29" s="1"/>
  <c r="B146" i="29" s="1"/>
  <c r="B147" i="29" s="1"/>
  <c r="B148" i="29" s="1"/>
  <c r="S3" i="29"/>
  <c r="AB3" i="29" s="1"/>
  <c r="AB149" i="29" s="1"/>
  <c r="R3" i="29"/>
  <c r="AA3" i="29" s="1"/>
  <c r="Q3" i="29"/>
  <c r="Z3" i="29" s="1"/>
  <c r="P3" i="29"/>
  <c r="Y3" i="29" s="1"/>
  <c r="M3" i="29"/>
  <c r="L3" i="29"/>
  <c r="K135" i="4" l="1"/>
  <c r="J135" i="4"/>
  <c r="L155" i="29"/>
  <c r="N155" i="29" s="1"/>
  <c r="L156" i="29"/>
  <c r="N134" i="4"/>
  <c r="L135" i="4" s="1"/>
  <c r="H134" i="4"/>
  <c r="E135" i="4" s="1"/>
  <c r="AK149" i="17"/>
  <c r="U156" i="17" s="1"/>
  <c r="W155" i="17"/>
  <c r="W157" i="17"/>
  <c r="AH149" i="17"/>
  <c r="AM149" i="17"/>
  <c r="W156" i="17" s="1"/>
  <c r="AR149" i="17"/>
  <c r="AG149" i="17"/>
  <c r="V155" i="17"/>
  <c r="AL149" i="17"/>
  <c r="V156" i="17" s="1"/>
  <c r="AQ149" i="17"/>
  <c r="T155" i="17"/>
  <c r="U157" i="17"/>
  <c r="U159" i="17"/>
  <c r="U155" i="17"/>
  <c r="AF149" i="17"/>
  <c r="AE149" i="17"/>
  <c r="AJ149" i="17"/>
  <c r="T156" i="17" s="1"/>
  <c r="V157" i="17"/>
  <c r="AP149" i="17"/>
  <c r="AO149" i="17"/>
  <c r="W159" i="17"/>
  <c r="BB149" i="17"/>
  <c r="BG149" i="17"/>
  <c r="W160" i="17"/>
  <c r="BA149" i="17"/>
  <c r="V159" i="17"/>
  <c r="AV149" i="17"/>
  <c r="V160" i="17"/>
  <c r="BF149" i="17"/>
  <c r="AZ149" i="17"/>
  <c r="AU149" i="17"/>
  <c r="U160" i="17"/>
  <c r="BE149" i="17"/>
  <c r="T159" i="17"/>
  <c r="AY149" i="17"/>
  <c r="T160" i="17"/>
  <c r="BD149" i="17"/>
  <c r="R169" i="29"/>
  <c r="Q170" i="29"/>
  <c r="R168" i="29"/>
  <c r="BD149" i="29"/>
  <c r="V158" i="29"/>
  <c r="Z149" i="29"/>
  <c r="AI149" i="29"/>
  <c r="S156" i="29" s="1"/>
  <c r="AL149" i="29"/>
  <c r="V156" i="29" s="1"/>
  <c r="AA149" i="29"/>
  <c r="T154" i="29"/>
  <c r="V155" i="29"/>
  <c r="U155" i="29"/>
  <c r="N89" i="29"/>
  <c r="N91" i="29"/>
  <c r="N96" i="29"/>
  <c r="N109" i="29"/>
  <c r="N111" i="29"/>
  <c r="N113" i="29"/>
  <c r="T155" i="29"/>
  <c r="U154" i="29"/>
  <c r="N53" i="29"/>
  <c r="N57" i="29"/>
  <c r="N61" i="29"/>
  <c r="N63" i="29"/>
  <c r="N65" i="29"/>
  <c r="N67" i="29"/>
  <c r="N69" i="29"/>
  <c r="N72" i="29"/>
  <c r="N74" i="29"/>
  <c r="N76" i="29"/>
  <c r="N78" i="29"/>
  <c r="N80" i="29"/>
  <c r="N82" i="29"/>
  <c r="N84" i="29"/>
  <c r="N93" i="29"/>
  <c r="N105" i="29"/>
  <c r="N144" i="29"/>
  <c r="N146" i="29"/>
  <c r="N148" i="29"/>
  <c r="N140" i="29"/>
  <c r="N143" i="29"/>
  <c r="N145" i="29"/>
  <c r="N147" i="29"/>
  <c r="V154" i="29"/>
  <c r="S155" i="29"/>
  <c r="N50" i="29"/>
  <c r="N99" i="29"/>
  <c r="N103" i="29"/>
  <c r="N5" i="29"/>
  <c r="N7" i="29"/>
  <c r="N9" i="29"/>
  <c r="N11" i="29"/>
  <c r="N13" i="29"/>
  <c r="N15" i="29"/>
  <c r="N17" i="29"/>
  <c r="N19" i="29"/>
  <c r="N21" i="29"/>
  <c r="N23" i="29"/>
  <c r="N25" i="29"/>
  <c r="N28" i="29"/>
  <c r="N30" i="29"/>
  <c r="N32" i="29"/>
  <c r="N34" i="29"/>
  <c r="N48" i="29"/>
  <c r="N51" i="29"/>
  <c r="N98" i="29"/>
  <c r="N100" i="29"/>
  <c r="N102" i="29"/>
  <c r="N104" i="29"/>
  <c r="N133" i="29"/>
  <c r="N138" i="29"/>
  <c r="N108" i="29"/>
  <c r="N110" i="29"/>
  <c r="N112" i="29"/>
  <c r="N114" i="29"/>
  <c r="N54" i="29"/>
  <c r="N90" i="29"/>
  <c r="N95" i="29"/>
  <c r="N97" i="29"/>
  <c r="N106" i="29"/>
  <c r="N116" i="29"/>
  <c r="N118" i="29"/>
  <c r="N121" i="29"/>
  <c r="N123" i="29"/>
  <c r="N125" i="29"/>
  <c r="N127" i="29"/>
  <c r="N58" i="29"/>
  <c r="N60" i="29"/>
  <c r="N94" i="29"/>
  <c r="N101" i="29"/>
  <c r="N56" i="29"/>
  <c r="N86" i="29"/>
  <c r="N88" i="29"/>
  <c r="N55" i="29"/>
  <c r="N4" i="29"/>
  <c r="N6" i="29"/>
  <c r="N8" i="29"/>
  <c r="N10" i="29"/>
  <c r="N12" i="29"/>
  <c r="N14" i="29"/>
  <c r="N16" i="29"/>
  <c r="N18" i="29"/>
  <c r="N20" i="29"/>
  <c r="N22" i="29"/>
  <c r="N24" i="29"/>
  <c r="N26" i="29"/>
  <c r="N29" i="29"/>
  <c r="N31" i="29"/>
  <c r="N33" i="29"/>
  <c r="N35" i="29"/>
  <c r="N38" i="29"/>
  <c r="N42" i="29"/>
  <c r="N46" i="29"/>
  <c r="N59" i="29"/>
  <c r="N62" i="29"/>
  <c r="N64" i="29"/>
  <c r="N66" i="29"/>
  <c r="N68" i="29"/>
  <c r="N70" i="29"/>
  <c r="N73" i="29"/>
  <c r="N75" i="29"/>
  <c r="N77" i="29"/>
  <c r="N79" i="29"/>
  <c r="N81" i="29"/>
  <c r="N83" i="29"/>
  <c r="N85" i="29"/>
  <c r="N87" i="29"/>
  <c r="N117" i="29"/>
  <c r="N119" i="29"/>
  <c r="N122" i="29"/>
  <c r="N124" i="29"/>
  <c r="N126" i="29"/>
  <c r="N132" i="29"/>
  <c r="N136" i="29"/>
  <c r="N139" i="29"/>
  <c r="N141" i="29"/>
  <c r="N3" i="29"/>
  <c r="N37" i="29"/>
  <c r="N41" i="29"/>
  <c r="N45" i="29"/>
  <c r="N40" i="29"/>
  <c r="N44" i="29"/>
  <c r="Q156" i="29"/>
  <c r="N39" i="29"/>
  <c r="N43" i="29"/>
  <c r="V152" i="29"/>
  <c r="G11" i="28"/>
  <c r="G10" i="28"/>
  <c r="G9" i="28"/>
  <c r="G8" i="28"/>
  <c r="G7" i="28"/>
  <c r="G6" i="28"/>
  <c r="G5" i="28"/>
  <c r="M135" i="4" l="1"/>
  <c r="F135" i="4"/>
  <c r="G135" i="4"/>
  <c r="L157" i="29"/>
  <c r="N156" i="29"/>
  <c r="Q171" i="29"/>
  <c r="R170" i="29"/>
  <c r="R153" i="29"/>
  <c r="R155" i="29"/>
  <c r="W155" i="29" s="1"/>
  <c r="R154" i="29"/>
  <c r="Q157" i="29"/>
  <c r="R156" i="29"/>
  <c r="W156" i="29" s="1"/>
  <c r="G12" i="28"/>
  <c r="F11" i="28" s="1"/>
  <c r="O152" i="5"/>
  <c r="N157" i="29" l="1"/>
  <c r="L158" i="29"/>
  <c r="R171" i="29"/>
  <c r="Q172" i="29"/>
  <c r="Q158" i="29"/>
  <c r="R157" i="29"/>
  <c r="W157" i="29" s="1"/>
  <c r="O17" i="28"/>
  <c r="O18" i="28"/>
  <c r="O19" i="28"/>
  <c r="O20" i="28"/>
  <c r="O21" i="28"/>
  <c r="O16" i="28"/>
  <c r="O10" i="28"/>
  <c r="O7" i="28"/>
  <c r="O8" i="28"/>
  <c r="O9" i="28"/>
  <c r="O6" i="28"/>
  <c r="O4" i="28"/>
  <c r="B4" i="28"/>
  <c r="B5" i="28" s="1"/>
  <c r="B6" i="28" s="1"/>
  <c r="B7" i="28" s="1"/>
  <c r="B8" i="28" s="1"/>
  <c r="B9" i="28" s="1"/>
  <c r="B10" i="28" s="1"/>
  <c r="B11" i="28" s="1"/>
  <c r="B12" i="28" s="1"/>
  <c r="B13" i="28" s="1"/>
  <c r="B14" i="28" s="1"/>
  <c r="B15" i="28" s="1"/>
  <c r="B16" i="28" s="1"/>
  <c r="B17" i="28" s="1"/>
  <c r="B18" i="28" s="1"/>
  <c r="B19" i="28" s="1"/>
  <c r="B20" i="28" s="1"/>
  <c r="B21" i="28" s="1"/>
  <c r="B22" i="28" s="1"/>
  <c r="B23" i="28" s="1"/>
  <c r="B24" i="28" s="1"/>
  <c r="B25" i="28" s="1"/>
  <c r="B26" i="28" s="1"/>
  <c r="B27" i="28" s="1"/>
  <c r="B28" i="28" s="1"/>
  <c r="B29" i="28" s="1"/>
  <c r="B30" i="28" s="1"/>
  <c r="B31" i="28" s="1"/>
  <c r="B32" i="28" s="1"/>
  <c r="B33" i="28" s="1"/>
  <c r="B34" i="28" s="1"/>
  <c r="B35" i="28" s="1"/>
  <c r="B36" i="28" s="1"/>
  <c r="B37" i="28" s="1"/>
  <c r="B38" i="28" s="1"/>
  <c r="B39" i="28" s="1"/>
  <c r="B40" i="28" s="1"/>
  <c r="B41" i="28" s="1"/>
  <c r="B42" i="28" s="1"/>
  <c r="B43" i="28" s="1"/>
  <c r="B44" i="28" s="1"/>
  <c r="B45" i="28" s="1"/>
  <c r="B46" i="28" s="1"/>
  <c r="B47" i="28" s="1"/>
  <c r="B48" i="28" s="1"/>
  <c r="B49" i="28" s="1"/>
  <c r="B50" i="28" s="1"/>
  <c r="B51" i="28" s="1"/>
  <c r="B52" i="28" s="1"/>
  <c r="B53" i="28" s="1"/>
  <c r="B54" i="28" s="1"/>
  <c r="B55" i="28" s="1"/>
  <c r="B56" i="28" s="1"/>
  <c r="B57" i="28" s="1"/>
  <c r="B58" i="28" s="1"/>
  <c r="B59" i="28" s="1"/>
  <c r="B60" i="28" s="1"/>
  <c r="B61" i="28" s="1"/>
  <c r="B62" i="28" s="1"/>
  <c r="B63" i="28" s="1"/>
  <c r="B64" i="28" s="1"/>
  <c r="B65" i="28" s="1"/>
  <c r="B66" i="28" s="1"/>
  <c r="B67" i="28" s="1"/>
  <c r="B68" i="28" s="1"/>
  <c r="B69" i="28" s="1"/>
  <c r="B70" i="28" s="1"/>
  <c r="B71" i="28" s="1"/>
  <c r="B72" i="28" s="1"/>
  <c r="B73" i="28" s="1"/>
  <c r="B74" i="28" s="1"/>
  <c r="B75" i="28" s="1"/>
  <c r="B76" i="28" s="1"/>
  <c r="B77" i="28" s="1"/>
  <c r="B78" i="28" s="1"/>
  <c r="B79" i="28" s="1"/>
  <c r="B80" i="28" s="1"/>
  <c r="B81" i="28" s="1"/>
  <c r="B82" i="28" s="1"/>
  <c r="B83" i="28" s="1"/>
  <c r="B84" i="28" s="1"/>
  <c r="B85" i="28" s="1"/>
  <c r="B86" i="28" s="1"/>
  <c r="B87" i="28" s="1"/>
  <c r="B88" i="28" s="1"/>
  <c r="B89" i="28" s="1"/>
  <c r="B90" i="28" s="1"/>
  <c r="B91" i="28" s="1"/>
  <c r="B92" i="28" s="1"/>
  <c r="B93" i="28" s="1"/>
  <c r="B94" i="28" s="1"/>
  <c r="B95" i="28" s="1"/>
  <c r="B96" i="28" s="1"/>
  <c r="B97" i="28" s="1"/>
  <c r="B98" i="28" s="1"/>
  <c r="B99" i="28" s="1"/>
  <c r="B100" i="28" s="1"/>
  <c r="B101" i="28" s="1"/>
  <c r="B102" i="28" s="1"/>
  <c r="B103" i="28" s="1"/>
  <c r="B104" i="28" s="1"/>
  <c r="B105" i="28" s="1"/>
  <c r="B106" i="28" s="1"/>
  <c r="B107" i="28" s="1"/>
  <c r="B108" i="28" s="1"/>
  <c r="B109" i="28" s="1"/>
  <c r="B110" i="28" s="1"/>
  <c r="B111" i="28" s="1"/>
  <c r="B112" i="28" s="1"/>
  <c r="B113" i="28" s="1"/>
  <c r="B114" i="28" s="1"/>
  <c r="B115" i="28" s="1"/>
  <c r="B116" i="28" s="1"/>
  <c r="B117" i="28" s="1"/>
  <c r="B118" i="28" s="1"/>
  <c r="B119" i="28" s="1"/>
  <c r="B120" i="28" s="1"/>
  <c r="B121" i="28" s="1"/>
  <c r="B122" i="28" s="1"/>
  <c r="B123" i="28" s="1"/>
  <c r="B124" i="28" s="1"/>
  <c r="B125" i="28" s="1"/>
  <c r="B126" i="28" s="1"/>
  <c r="B127" i="28" s="1"/>
  <c r="B128" i="28" s="1"/>
  <c r="B129" i="28" s="1"/>
  <c r="B130" i="28" s="1"/>
  <c r="F5" i="27"/>
  <c r="F6" i="27"/>
  <c r="F7" i="27"/>
  <c r="F8" i="27"/>
  <c r="F4" i="27"/>
  <c r="G5" i="27"/>
  <c r="G6" i="27"/>
  <c r="G7" i="27"/>
  <c r="G8" i="27"/>
  <c r="G4" i="27"/>
  <c r="B4" i="27"/>
  <c r="B5" i="27" s="1"/>
  <c r="B6" i="27" s="1"/>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36" i="27" s="1"/>
  <c r="B37" i="27" s="1"/>
  <c r="B38" i="27" s="1"/>
  <c r="B39" i="27" s="1"/>
  <c r="B40" i="27" s="1"/>
  <c r="B41" i="27" s="1"/>
  <c r="B42" i="27" s="1"/>
  <c r="B43" i="27" s="1"/>
  <c r="B44" i="27" s="1"/>
  <c r="B45" i="27" s="1"/>
  <c r="B46" i="27" s="1"/>
  <c r="B47" i="27" s="1"/>
  <c r="B48" i="27" s="1"/>
  <c r="B49" i="27" s="1"/>
  <c r="B50" i="27" s="1"/>
  <c r="B51" i="27" s="1"/>
  <c r="B52" i="27" s="1"/>
  <c r="B53" i="27" s="1"/>
  <c r="B54" i="27" s="1"/>
  <c r="B55" i="27" s="1"/>
  <c r="B56" i="27" s="1"/>
  <c r="B57" i="27" s="1"/>
  <c r="B58" i="27" s="1"/>
  <c r="B59" i="27" s="1"/>
  <c r="B60" i="27" s="1"/>
  <c r="B61" i="27" s="1"/>
  <c r="B62" i="27" s="1"/>
  <c r="B63" i="27" s="1"/>
  <c r="B64" i="27" s="1"/>
  <c r="B65" i="27" s="1"/>
  <c r="B66" i="27" s="1"/>
  <c r="B67" i="27" s="1"/>
  <c r="B68" i="27" s="1"/>
  <c r="B69" i="27" s="1"/>
  <c r="B70" i="27" s="1"/>
  <c r="B71" i="27" s="1"/>
  <c r="B72" i="27" s="1"/>
  <c r="B73" i="27" s="1"/>
  <c r="B74" i="27" s="1"/>
  <c r="B75" i="27" s="1"/>
  <c r="B76" i="27" s="1"/>
  <c r="B77" i="27" s="1"/>
  <c r="B78" i="27" s="1"/>
  <c r="B79" i="27" s="1"/>
  <c r="B80" i="27" s="1"/>
  <c r="B81" i="27" s="1"/>
  <c r="B82" i="27" s="1"/>
  <c r="B83" i="27" s="1"/>
  <c r="B84" i="27" s="1"/>
  <c r="B85" i="27" s="1"/>
  <c r="B86" i="27" s="1"/>
  <c r="B87" i="27" s="1"/>
  <c r="B88" i="27" s="1"/>
  <c r="B89" i="27" s="1"/>
  <c r="B90" i="27" s="1"/>
  <c r="B91" i="27" s="1"/>
  <c r="B92" i="27" s="1"/>
  <c r="B93" i="27" s="1"/>
  <c r="B94" i="27" s="1"/>
  <c r="B95" i="27" s="1"/>
  <c r="B96" i="27" s="1"/>
  <c r="B97" i="27" s="1"/>
  <c r="B98" i="27" s="1"/>
  <c r="B99" i="27" s="1"/>
  <c r="B100" i="27" s="1"/>
  <c r="B101" i="27" s="1"/>
  <c r="B102" i="27" s="1"/>
  <c r="B103" i="27" s="1"/>
  <c r="B104" i="27" s="1"/>
  <c r="B105" i="27" s="1"/>
  <c r="B106" i="27" s="1"/>
  <c r="B107" i="27" s="1"/>
  <c r="B108" i="27" s="1"/>
  <c r="B109" i="27" s="1"/>
  <c r="B110" i="27" s="1"/>
  <c r="B111" i="27" s="1"/>
  <c r="B112" i="27" s="1"/>
  <c r="B113" i="27" s="1"/>
  <c r="B114" i="27" s="1"/>
  <c r="B115" i="27" s="1"/>
  <c r="B116" i="27" s="1"/>
  <c r="B117" i="27" s="1"/>
  <c r="B118" i="27" s="1"/>
  <c r="B119" i="27" s="1"/>
  <c r="B120" i="27" s="1"/>
  <c r="B121" i="27" s="1"/>
  <c r="B122" i="27" s="1"/>
  <c r="B123" i="27" s="1"/>
  <c r="B124" i="27" s="1"/>
  <c r="B125" i="27" s="1"/>
  <c r="B126" i="27" s="1"/>
  <c r="B127" i="27" s="1"/>
  <c r="B128" i="27" s="1"/>
  <c r="B129" i="27" s="1"/>
  <c r="B130" i="27" s="1"/>
  <c r="M33" i="26"/>
  <c r="R4" i="6"/>
  <c r="R5" i="6"/>
  <c r="R7" i="6"/>
  <c r="I152" i="6"/>
  <c r="J152" i="6"/>
  <c r="R3" i="6" s="1"/>
  <c r="F152" i="6"/>
  <c r="G152" i="6"/>
  <c r="K152" i="6" s="1"/>
  <c r="H152" i="6"/>
  <c r="O6" i="6"/>
  <c r="O5" i="6" s="1"/>
  <c r="O4" i="6" s="1"/>
  <c r="O3" i="6" s="1"/>
  <c r="G7" i="25"/>
  <c r="G6" i="25"/>
  <c r="G5" i="25"/>
  <c r="G4" i="25"/>
  <c r="B4" i="25"/>
  <c r="B5" i="25" s="1"/>
  <c r="B6" i="25" s="1"/>
  <c r="B7" i="25" s="1"/>
  <c r="B8" i="25" s="1"/>
  <c r="B9" i="25" s="1"/>
  <c r="B10" i="25" s="1"/>
  <c r="B11" i="25" s="1"/>
  <c r="B12" i="25" s="1"/>
  <c r="B13" i="25" s="1"/>
  <c r="B14" i="25" s="1"/>
  <c r="B15" i="25" s="1"/>
  <c r="B16" i="25" s="1"/>
  <c r="B17" i="25" s="1"/>
  <c r="B18" i="25" s="1"/>
  <c r="B19" i="25" s="1"/>
  <c r="B20" i="25" s="1"/>
  <c r="B21" i="25" s="1"/>
  <c r="B22" i="25" s="1"/>
  <c r="B23" i="25" s="1"/>
  <c r="B24" i="25" s="1"/>
  <c r="B25" i="25" s="1"/>
  <c r="B26" i="25" s="1"/>
  <c r="B27" i="25" s="1"/>
  <c r="B28" i="25" s="1"/>
  <c r="B29" i="25" s="1"/>
  <c r="B30" i="25" s="1"/>
  <c r="B31" i="25" s="1"/>
  <c r="B32" i="25" s="1"/>
  <c r="B33" i="25" s="1"/>
  <c r="B34" i="25" s="1"/>
  <c r="B35" i="25" s="1"/>
  <c r="B36" i="25" s="1"/>
  <c r="B37" i="25" s="1"/>
  <c r="B38" i="25" s="1"/>
  <c r="B39" i="25" s="1"/>
  <c r="B40" i="25" s="1"/>
  <c r="B41" i="25" s="1"/>
  <c r="B42" i="25" s="1"/>
  <c r="B43" i="25" s="1"/>
  <c r="B44" i="25" s="1"/>
  <c r="B45" i="25" s="1"/>
  <c r="B46" i="25" s="1"/>
  <c r="B47" i="25" s="1"/>
  <c r="B48" i="25" s="1"/>
  <c r="B49" i="25" s="1"/>
  <c r="B50" i="25" s="1"/>
  <c r="B51" i="25" s="1"/>
  <c r="B52" i="25" s="1"/>
  <c r="B53" i="25" s="1"/>
  <c r="B54" i="25" s="1"/>
  <c r="B55" i="25" s="1"/>
  <c r="B56" i="25" s="1"/>
  <c r="B57" i="25" s="1"/>
  <c r="B58" i="25" s="1"/>
  <c r="B59" i="25" s="1"/>
  <c r="B60" i="25" s="1"/>
  <c r="B61" i="25" s="1"/>
  <c r="B62" i="25" s="1"/>
  <c r="B63" i="25" s="1"/>
  <c r="B64" i="25" s="1"/>
  <c r="B65" i="25" s="1"/>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B88" i="25" s="1"/>
  <c r="B89" i="25" s="1"/>
  <c r="B90" i="25" s="1"/>
  <c r="B91" i="25" s="1"/>
  <c r="B92" i="25" s="1"/>
  <c r="B93" i="25" s="1"/>
  <c r="B94" i="25" s="1"/>
  <c r="B95" i="25" s="1"/>
  <c r="B96" i="25" s="1"/>
  <c r="B97" i="25" s="1"/>
  <c r="B98" i="25" s="1"/>
  <c r="B99" i="25" s="1"/>
  <c r="B100" i="25" s="1"/>
  <c r="B101" i="25" s="1"/>
  <c r="B102" i="25" s="1"/>
  <c r="B103" i="25" s="1"/>
  <c r="B104" i="25" s="1"/>
  <c r="B105" i="25" s="1"/>
  <c r="B106" i="25" s="1"/>
  <c r="B107" i="25" s="1"/>
  <c r="B108" i="25" s="1"/>
  <c r="B109" i="25" s="1"/>
  <c r="B110" i="25" s="1"/>
  <c r="B111" i="25" s="1"/>
  <c r="B112" i="25" s="1"/>
  <c r="B113" i="25" s="1"/>
  <c r="B114" i="25" s="1"/>
  <c r="B115" i="25" s="1"/>
  <c r="B116" i="25" s="1"/>
  <c r="B117" i="25" s="1"/>
  <c r="B118" i="25" s="1"/>
  <c r="B119" i="25" s="1"/>
  <c r="B120" i="25" s="1"/>
  <c r="B121" i="25" s="1"/>
  <c r="B122" i="25" s="1"/>
  <c r="B123" i="25" s="1"/>
  <c r="B124" i="25" s="1"/>
  <c r="B125" i="25" s="1"/>
  <c r="B126" i="25" s="1"/>
  <c r="B127" i="25" s="1"/>
  <c r="B128" i="25" s="1"/>
  <c r="B129" i="25" s="1"/>
  <c r="B130" i="25" s="1"/>
  <c r="H7" i="24"/>
  <c r="H8" i="24"/>
  <c r="H5" i="24"/>
  <c r="H6" i="24"/>
  <c r="H4" i="24"/>
  <c r="B4" i="24"/>
  <c r="B5" i="24" s="1"/>
  <c r="B6" i="24" s="1"/>
  <c r="B7" i="24" s="1"/>
  <c r="B8" i="24" s="1"/>
  <c r="B9" i="24" s="1"/>
  <c r="B10" i="24" s="1"/>
  <c r="B11" i="24" s="1"/>
  <c r="B12" i="24" s="1"/>
  <c r="B13" i="24" s="1"/>
  <c r="B14" i="24" s="1"/>
  <c r="B15" i="24" s="1"/>
  <c r="B16" i="24" s="1"/>
  <c r="B17" i="24" s="1"/>
  <c r="B18" i="24" s="1"/>
  <c r="B19" i="24" s="1"/>
  <c r="B20" i="24" s="1"/>
  <c r="B21" i="24" s="1"/>
  <c r="B22" i="24" s="1"/>
  <c r="B23" i="24" s="1"/>
  <c r="B24" i="24" s="1"/>
  <c r="B25" i="24" s="1"/>
  <c r="B26" i="24" s="1"/>
  <c r="B27" i="24" s="1"/>
  <c r="B28" i="24" s="1"/>
  <c r="B29" i="24" s="1"/>
  <c r="B30" i="24" s="1"/>
  <c r="B31" i="24" s="1"/>
  <c r="B32" i="24" s="1"/>
  <c r="B33" i="24" s="1"/>
  <c r="B34" i="24" s="1"/>
  <c r="B35" i="24" s="1"/>
  <c r="B36" i="24" s="1"/>
  <c r="B37" i="24" s="1"/>
  <c r="B38" i="24" s="1"/>
  <c r="B39" i="24" s="1"/>
  <c r="B40" i="24" s="1"/>
  <c r="B41" i="24" s="1"/>
  <c r="B42" i="24" s="1"/>
  <c r="B43" i="24" s="1"/>
  <c r="B44" i="24" s="1"/>
  <c r="B45" i="24" s="1"/>
  <c r="B46" i="24" s="1"/>
  <c r="B47" i="24" s="1"/>
  <c r="B48" i="24" s="1"/>
  <c r="B49" i="24" s="1"/>
  <c r="B50" i="24" s="1"/>
  <c r="B51" i="24" s="1"/>
  <c r="B52" i="24" s="1"/>
  <c r="B53" i="24" s="1"/>
  <c r="B54" i="24" s="1"/>
  <c r="B55" i="24" s="1"/>
  <c r="B56" i="24" s="1"/>
  <c r="B57" i="24" s="1"/>
  <c r="B58" i="24" s="1"/>
  <c r="B59" i="24" s="1"/>
  <c r="B60" i="24" s="1"/>
  <c r="B61" i="24" s="1"/>
  <c r="B62" i="24" s="1"/>
  <c r="B63" i="24" s="1"/>
  <c r="B64" i="24" s="1"/>
  <c r="B65" i="24" s="1"/>
  <c r="B66" i="24" s="1"/>
  <c r="B67" i="24" s="1"/>
  <c r="B68" i="24" s="1"/>
  <c r="B69" i="24" s="1"/>
  <c r="B70" i="24" s="1"/>
  <c r="B71" i="24" s="1"/>
  <c r="B72" i="24" s="1"/>
  <c r="B73" i="24" s="1"/>
  <c r="B74" i="24" s="1"/>
  <c r="B75" i="24" s="1"/>
  <c r="B76" i="24" s="1"/>
  <c r="B77" i="24" s="1"/>
  <c r="B78" i="24" s="1"/>
  <c r="B79" i="24" s="1"/>
  <c r="B80" i="24" s="1"/>
  <c r="B81" i="24" s="1"/>
  <c r="B82" i="24" s="1"/>
  <c r="B83" i="24" s="1"/>
  <c r="B84" i="24" s="1"/>
  <c r="B85" i="24" s="1"/>
  <c r="B86" i="24" s="1"/>
  <c r="B87" i="24" s="1"/>
  <c r="B88" i="24" s="1"/>
  <c r="B89" i="24" s="1"/>
  <c r="B90" i="24" s="1"/>
  <c r="B91" i="24" s="1"/>
  <c r="B92" i="24" s="1"/>
  <c r="B93" i="24" s="1"/>
  <c r="B94" i="24" s="1"/>
  <c r="B95" i="24" s="1"/>
  <c r="B96" i="24" s="1"/>
  <c r="B97" i="24" s="1"/>
  <c r="B98" i="24" s="1"/>
  <c r="B99" i="24" s="1"/>
  <c r="B100" i="24" s="1"/>
  <c r="B101" i="24" s="1"/>
  <c r="B102" i="24" s="1"/>
  <c r="B103" i="24" s="1"/>
  <c r="B104" i="24" s="1"/>
  <c r="B105" i="24" s="1"/>
  <c r="B106" i="24" s="1"/>
  <c r="B107" i="24" s="1"/>
  <c r="B108" i="24" s="1"/>
  <c r="B109" i="24" s="1"/>
  <c r="B110" i="24" s="1"/>
  <c r="B111" i="24" s="1"/>
  <c r="B112" i="24" s="1"/>
  <c r="B113" i="24" s="1"/>
  <c r="B114" i="24" s="1"/>
  <c r="B115" i="24" s="1"/>
  <c r="B116" i="24" s="1"/>
  <c r="B117" i="24" s="1"/>
  <c r="B118" i="24" s="1"/>
  <c r="B119" i="24" s="1"/>
  <c r="B120" i="24" s="1"/>
  <c r="B121" i="24" s="1"/>
  <c r="B122" i="24" s="1"/>
  <c r="B123" i="24" s="1"/>
  <c r="B124" i="24" s="1"/>
  <c r="B125" i="24" s="1"/>
  <c r="B126" i="24" s="1"/>
  <c r="B127" i="24" s="1"/>
  <c r="B128" i="24" s="1"/>
  <c r="B129" i="24" s="1"/>
  <c r="B130" i="24" s="1"/>
  <c r="S7" i="23"/>
  <c r="R7" i="23"/>
  <c r="S6" i="23"/>
  <c r="R6" i="23"/>
  <c r="J19" i="23"/>
  <c r="J15" i="23"/>
  <c r="J21" i="23"/>
  <c r="J20" i="23"/>
  <c r="J18" i="23"/>
  <c r="J16" i="23"/>
  <c r="J8" i="23"/>
  <c r="J9" i="23"/>
  <c r="J10" i="23"/>
  <c r="J11" i="23"/>
  <c r="J12" i="23"/>
  <c r="J13" i="23"/>
  <c r="J14" i="23"/>
  <c r="J17" i="23"/>
  <c r="J7" i="23"/>
  <c r="O7" i="23"/>
  <c r="O8" i="23"/>
  <c r="O9" i="23"/>
  <c r="O10" i="23"/>
  <c r="O11" i="23"/>
  <c r="O12" i="23"/>
  <c r="O13" i="23"/>
  <c r="O14" i="23"/>
  <c r="O15" i="23"/>
  <c r="O16" i="23"/>
  <c r="G9" i="23"/>
  <c r="G10" i="23" s="1"/>
  <c r="G11" i="23" s="1"/>
  <c r="G12" i="23" s="1"/>
  <c r="G13" i="23" s="1"/>
  <c r="G14" i="23" s="1"/>
  <c r="G15" i="23" s="1"/>
  <c r="G16" i="23" s="1"/>
  <c r="G17" i="23" s="1"/>
  <c r="G8" i="23"/>
  <c r="B4" i="23"/>
  <c r="B5" i="23" s="1"/>
  <c r="B6" i="23" s="1"/>
  <c r="B7" i="23" s="1"/>
  <c r="B8" i="23" s="1"/>
  <c r="B9" i="23" s="1"/>
  <c r="B10" i="23" s="1"/>
  <c r="B11" i="23" s="1"/>
  <c r="B12" i="23" s="1"/>
  <c r="B13" i="23" s="1"/>
  <c r="B14" i="23" s="1"/>
  <c r="B15" i="23" s="1"/>
  <c r="B16" i="23" s="1"/>
  <c r="B17" i="23" s="1"/>
  <c r="B18" i="23" s="1"/>
  <c r="B19" i="23" s="1"/>
  <c r="B20" i="23" s="1"/>
  <c r="B21" i="23" s="1"/>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2" i="23" s="1"/>
  <c r="B43" i="23" s="1"/>
  <c r="B44" i="23" s="1"/>
  <c r="B45" i="23" s="1"/>
  <c r="B46" i="23" s="1"/>
  <c r="B47" i="23" s="1"/>
  <c r="B48" i="23" s="1"/>
  <c r="B49" i="23" s="1"/>
  <c r="B50" i="23" s="1"/>
  <c r="B51" i="23" s="1"/>
  <c r="B52" i="23" s="1"/>
  <c r="B53" i="23" s="1"/>
  <c r="B54" i="23" s="1"/>
  <c r="B55" i="23" s="1"/>
  <c r="B56" i="23" s="1"/>
  <c r="B57" i="23" s="1"/>
  <c r="B58" i="23" s="1"/>
  <c r="B59" i="23" s="1"/>
  <c r="B60" i="23" s="1"/>
  <c r="B61" i="23" s="1"/>
  <c r="B62" i="23" s="1"/>
  <c r="B63" i="23" s="1"/>
  <c r="B64" i="23" s="1"/>
  <c r="B65" i="23" s="1"/>
  <c r="B66" i="23" s="1"/>
  <c r="B67" i="23" s="1"/>
  <c r="B68" i="23" s="1"/>
  <c r="B69" i="23" s="1"/>
  <c r="B70" i="23" s="1"/>
  <c r="B71" i="23" s="1"/>
  <c r="B72" i="23" s="1"/>
  <c r="B73" i="23" s="1"/>
  <c r="B74" i="23" s="1"/>
  <c r="B75" i="23" s="1"/>
  <c r="B76" i="23" s="1"/>
  <c r="B77" i="23" s="1"/>
  <c r="B78" i="23" s="1"/>
  <c r="B79" i="23" s="1"/>
  <c r="B80" i="23" s="1"/>
  <c r="B81" i="23" s="1"/>
  <c r="B82" i="23" s="1"/>
  <c r="B83" i="23" s="1"/>
  <c r="B84" i="23" s="1"/>
  <c r="B85" i="23" s="1"/>
  <c r="B86" i="23" s="1"/>
  <c r="B87" i="23" s="1"/>
  <c r="B88" i="23" s="1"/>
  <c r="B89" i="23" s="1"/>
  <c r="B90" i="23" s="1"/>
  <c r="B91" i="23" s="1"/>
  <c r="B92" i="23" s="1"/>
  <c r="B93" i="23" s="1"/>
  <c r="B94" i="23" s="1"/>
  <c r="B95" i="23" s="1"/>
  <c r="B96" i="23" s="1"/>
  <c r="B97" i="23" s="1"/>
  <c r="B98" i="23" s="1"/>
  <c r="B99" i="23" s="1"/>
  <c r="B100" i="23" s="1"/>
  <c r="B101" i="23" s="1"/>
  <c r="B102" i="23" s="1"/>
  <c r="B103" i="23" s="1"/>
  <c r="B104" i="23" s="1"/>
  <c r="B105" i="23" s="1"/>
  <c r="B106" i="23" s="1"/>
  <c r="B107" i="23" s="1"/>
  <c r="B108" i="23" s="1"/>
  <c r="B109" i="23" s="1"/>
  <c r="B110" i="23" s="1"/>
  <c r="B111" i="23" s="1"/>
  <c r="B112" i="23" s="1"/>
  <c r="B113" i="23" s="1"/>
  <c r="B114" i="23" s="1"/>
  <c r="B115" i="23" s="1"/>
  <c r="B116" i="23" s="1"/>
  <c r="B117" i="23" s="1"/>
  <c r="B118" i="23" s="1"/>
  <c r="B119" i="23" s="1"/>
  <c r="B120" i="23" s="1"/>
  <c r="B121" i="23" s="1"/>
  <c r="B122" i="23" s="1"/>
  <c r="B123" i="23" s="1"/>
  <c r="B124" i="23" s="1"/>
  <c r="B125" i="23" s="1"/>
  <c r="B126" i="23" s="1"/>
  <c r="B127" i="23" s="1"/>
  <c r="B128" i="23" s="1"/>
  <c r="B129" i="23" s="1"/>
  <c r="B130" i="23" s="1"/>
  <c r="B4" i="22"/>
  <c r="B5" i="22" s="1"/>
  <c r="B6" i="22" s="1"/>
  <c r="B7" i="22" s="1"/>
  <c r="B8" i="22" s="1"/>
  <c r="B9" i="22" s="1"/>
  <c r="B10" i="22" s="1"/>
  <c r="B11" i="22" s="1"/>
  <c r="B12" i="22" s="1"/>
  <c r="B13" i="22" s="1"/>
  <c r="B14" i="22" s="1"/>
  <c r="B15" i="22" s="1"/>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0" i="22" s="1"/>
  <c r="B81" i="22" s="1"/>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B114" i="22" s="1"/>
  <c r="B115" i="22" s="1"/>
  <c r="B116" i="22" s="1"/>
  <c r="B117" i="22" s="1"/>
  <c r="B118" i="22" s="1"/>
  <c r="B119" i="22" s="1"/>
  <c r="B120" i="22" s="1"/>
  <c r="B121" i="22" s="1"/>
  <c r="B122" i="22" s="1"/>
  <c r="B123" i="22" s="1"/>
  <c r="B124" i="22" s="1"/>
  <c r="B125" i="22" s="1"/>
  <c r="B126" i="22" s="1"/>
  <c r="B127" i="22" s="1"/>
  <c r="B128" i="22" s="1"/>
  <c r="B129" i="22" s="1"/>
  <c r="B130" i="22" s="1"/>
  <c r="M152" i="5"/>
  <c r="N152" i="5"/>
  <c r="F152" i="5"/>
  <c r="G152" i="5"/>
  <c r="H152" i="5"/>
  <c r="I152" i="5"/>
  <c r="J152" i="5"/>
  <c r="K152" i="5"/>
  <c r="L152" i="5"/>
  <c r="E152" i="5"/>
  <c r="R6" i="6" l="1"/>
  <c r="R8" i="6" s="1"/>
  <c r="H10" i="24"/>
  <c r="G8" i="24" s="1"/>
  <c r="M8" i="24" s="1"/>
  <c r="N158" i="29"/>
  <c r="L159" i="29"/>
  <c r="N21" i="26"/>
  <c r="Q173" i="29"/>
  <c r="R173" i="29" s="1"/>
  <c r="R174" i="29" s="1"/>
  <c r="R172" i="29"/>
  <c r="Q159" i="29"/>
  <c r="R158" i="29"/>
  <c r="W158" i="29" s="1"/>
  <c r="N21" i="28"/>
  <c r="N17" i="28"/>
  <c r="O22" i="28"/>
  <c r="N18" i="28" s="1"/>
  <c r="O11" i="28"/>
  <c r="N8" i="28" s="1"/>
  <c r="N7" i="28"/>
  <c r="G9" i="27"/>
  <c r="N13" i="26"/>
  <c r="N27" i="26"/>
  <c r="N19" i="26"/>
  <c r="N23" i="26"/>
  <c r="N29" i="26"/>
  <c r="N22" i="26"/>
  <c r="N17" i="26"/>
  <c r="N26" i="26"/>
  <c r="N18" i="26"/>
  <c r="N9" i="26"/>
  <c r="N14" i="26"/>
  <c r="N20" i="26"/>
  <c r="N16" i="26"/>
  <c r="N32" i="26"/>
  <c r="N11" i="26"/>
  <c r="N31" i="26"/>
  <c r="N24" i="26"/>
  <c r="N30" i="26"/>
  <c r="N7" i="26"/>
  <c r="N10" i="26"/>
  <c r="N28" i="26"/>
  <c r="N25" i="26"/>
  <c r="N5" i="26"/>
  <c r="G10" i="25"/>
  <c r="F6" i="25" s="1"/>
  <c r="K6" i="25" s="1"/>
  <c r="O6" i="23"/>
  <c r="J6" i="23"/>
  <c r="O19" i="23" s="1"/>
  <c r="N7" i="23" s="1"/>
  <c r="G18" i="23"/>
  <c r="G19" i="23" s="1"/>
  <c r="G20" i="23" s="1"/>
  <c r="G21" i="23" s="1"/>
  <c r="L7" i="23" s="1"/>
  <c r="L8" i="23" s="1"/>
  <c r="L9" i="23" s="1"/>
  <c r="L10" i="23" s="1"/>
  <c r="L11" i="23" s="1"/>
  <c r="L12" i="23" s="1"/>
  <c r="L13" i="23" s="1"/>
  <c r="L14" i="23" s="1"/>
  <c r="L15" i="23" s="1"/>
  <c r="L16" i="23" s="1"/>
  <c r="G150" i="15"/>
  <c r="G4" i="24" l="1"/>
  <c r="M4" i="24" s="1"/>
  <c r="G5" i="24"/>
  <c r="M5" i="24" s="1"/>
  <c r="G7" i="24"/>
  <c r="M7" i="24" s="1"/>
  <c r="G6" i="24"/>
  <c r="M6" i="24" s="1"/>
  <c r="N159" i="29"/>
  <c r="N161" i="29" s="1"/>
  <c r="L160" i="29"/>
  <c r="N160" i="29" s="1"/>
  <c r="Q160" i="29"/>
  <c r="R159" i="29"/>
  <c r="W159" i="29" s="1"/>
  <c r="F7" i="28"/>
  <c r="N9" i="28"/>
  <c r="N11" i="28" s="1"/>
  <c r="N6" i="28"/>
  <c r="N10" i="28"/>
  <c r="N19" i="28"/>
  <c r="N22" i="28" s="1"/>
  <c r="N20" i="28"/>
  <c r="N16" i="28"/>
  <c r="N33" i="26"/>
  <c r="Q5" i="6"/>
  <c r="F5" i="25"/>
  <c r="K5" i="25" s="1"/>
  <c r="F4" i="25"/>
  <c r="K4" i="25" s="1"/>
  <c r="F7" i="25"/>
  <c r="K7" i="25" s="1"/>
  <c r="I16" i="23"/>
  <c r="I7" i="23"/>
  <c r="I21" i="23"/>
  <c r="I14" i="23"/>
  <c r="I11" i="23"/>
  <c r="N8" i="23"/>
  <c r="I20" i="23"/>
  <c r="N10" i="23"/>
  <c r="I19" i="23"/>
  <c r="N9" i="23"/>
  <c r="I13" i="23"/>
  <c r="N14" i="23"/>
  <c r="N11" i="23"/>
  <c r="I15" i="23"/>
  <c r="I8" i="23"/>
  <c r="I9" i="23"/>
  <c r="I18" i="23"/>
  <c r="N12" i="23"/>
  <c r="I12" i="23"/>
  <c r="N13" i="23"/>
  <c r="I17" i="23"/>
  <c r="I10" i="23"/>
  <c r="N15" i="23"/>
  <c r="N16" i="23"/>
  <c r="B6" i="5"/>
  <c r="B7" i="5" s="1"/>
  <c r="B8" i="5" s="1"/>
  <c r="B9" i="5" s="1"/>
  <c r="B10" i="5" s="1"/>
  <c r="B11" i="5" s="1"/>
  <c r="B12" i="5" s="1"/>
  <c r="B13" i="5" s="1"/>
  <c r="B14" i="5" s="1"/>
  <c r="B15" i="5" s="1"/>
  <c r="B16" i="5" s="1"/>
  <c r="B17" i="5" s="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B123" i="5" s="1"/>
  <c r="B124" i="5" s="1"/>
  <c r="B125" i="5" s="1"/>
  <c r="B126" i="5" s="1"/>
  <c r="B127" i="5" s="1"/>
  <c r="B128" i="5" s="1"/>
  <c r="B129" i="5" s="1"/>
  <c r="B130" i="5" s="1"/>
  <c r="B131" i="5" s="1"/>
  <c r="B132" i="5" s="1"/>
  <c r="B133" i="5" s="1"/>
  <c r="B134" i="5" s="1"/>
  <c r="B135" i="5" s="1"/>
  <c r="B136" i="5" s="1"/>
  <c r="B137" i="5" s="1"/>
  <c r="B138" i="5" s="1"/>
  <c r="B139" i="5" s="1"/>
  <c r="B140" i="5" s="1"/>
  <c r="B141" i="5" s="1"/>
  <c r="B142" i="5" s="1"/>
  <c r="B143" i="5" s="1"/>
  <c r="B144" i="5" s="1"/>
  <c r="B145" i="5" s="1"/>
  <c r="B146" i="5" s="1"/>
  <c r="B147" i="5" s="1"/>
  <c r="B148" i="5" s="1"/>
  <c r="B149" i="5" s="1"/>
  <c r="B150" i="5" s="1"/>
  <c r="B5" i="6"/>
  <c r="B6" i="6" s="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77" i="6" s="1"/>
  <c r="B78" i="6" s="1"/>
  <c r="B79" i="6" s="1"/>
  <c r="B80" i="6" s="1"/>
  <c r="B81" i="6" s="1"/>
  <c r="B82" i="6" s="1"/>
  <c r="B83" i="6" s="1"/>
  <c r="B84" i="6" s="1"/>
  <c r="B85" i="6" s="1"/>
  <c r="B86" i="6" s="1"/>
  <c r="B87" i="6" s="1"/>
  <c r="B88" i="6" s="1"/>
  <c r="B89" i="6" s="1"/>
  <c r="B90" i="6" s="1"/>
  <c r="B91" i="6" s="1"/>
  <c r="B92" i="6" s="1"/>
  <c r="B93" i="6" s="1"/>
  <c r="B94" i="6" s="1"/>
  <c r="B95" i="6" s="1"/>
  <c r="B96" i="6" s="1"/>
  <c r="B97" i="6" s="1"/>
  <c r="B98" i="6" s="1"/>
  <c r="B99" i="6" s="1"/>
  <c r="B100" i="6" s="1"/>
  <c r="B101" i="6" s="1"/>
  <c r="B102" i="6" s="1"/>
  <c r="B103" i="6" s="1"/>
  <c r="B104" i="6" s="1"/>
  <c r="B105" i="6" s="1"/>
  <c r="B106" i="6" s="1"/>
  <c r="B107" i="6" s="1"/>
  <c r="B108" i="6" s="1"/>
  <c r="B109" i="6" s="1"/>
  <c r="B110" i="6" s="1"/>
  <c r="B111" i="6" s="1"/>
  <c r="B112" i="6" s="1"/>
  <c r="B113" i="6" s="1"/>
  <c r="B114" i="6" s="1"/>
  <c r="B115" i="6" s="1"/>
  <c r="B116" i="6" s="1"/>
  <c r="B117" i="6" s="1"/>
  <c r="B118" i="6" s="1"/>
  <c r="B119" i="6" s="1"/>
  <c r="B120" i="6" s="1"/>
  <c r="B121" i="6" s="1"/>
  <c r="B122" i="6" s="1"/>
  <c r="B123" i="6" s="1"/>
  <c r="B124" i="6" s="1"/>
  <c r="B125" i="6" s="1"/>
  <c r="B126" i="6" s="1"/>
  <c r="B127" i="6" s="1"/>
  <c r="B128" i="6" s="1"/>
  <c r="B129" i="6" s="1"/>
  <c r="B130" i="6" s="1"/>
  <c r="B131" i="6" s="1"/>
  <c r="B132" i="6" s="1"/>
  <c r="B133" i="6" s="1"/>
  <c r="B134" i="6" s="1"/>
  <c r="B135" i="6" s="1"/>
  <c r="B136" i="6" s="1"/>
  <c r="B137" i="6" s="1"/>
  <c r="B138" i="6" s="1"/>
  <c r="B139" i="6" s="1"/>
  <c r="B140" i="6" s="1"/>
  <c r="B141" i="6" s="1"/>
  <c r="B142" i="6" s="1"/>
  <c r="B143" i="6" s="1"/>
  <c r="B144" i="6" s="1"/>
  <c r="B145" i="6" s="1"/>
  <c r="B146" i="6" s="1"/>
  <c r="B147" i="6" s="1"/>
  <c r="B148" i="6" s="1"/>
  <c r="B149" i="6" s="1"/>
  <c r="B4" i="20"/>
  <c r="B5" i="20" s="1"/>
  <c r="B6" i="20" s="1"/>
  <c r="B7" i="20" s="1"/>
  <c r="B8" i="20" s="1"/>
  <c r="B9" i="20" s="1"/>
  <c r="B10" i="20" s="1"/>
  <c r="B11" i="20" s="1"/>
  <c r="B12" i="20" s="1"/>
  <c r="B13" i="20" s="1"/>
  <c r="B14" i="20" s="1"/>
  <c r="B15" i="20" s="1"/>
  <c r="B16" i="20" s="1"/>
  <c r="B17" i="20" s="1"/>
  <c r="B18" i="20" s="1"/>
  <c r="B19" i="20" s="1"/>
  <c r="B20" i="20" s="1"/>
  <c r="B21" i="20" s="1"/>
  <c r="B22" i="20" s="1"/>
  <c r="B23" i="20" s="1"/>
  <c r="B24" i="20" s="1"/>
  <c r="B25" i="20" s="1"/>
  <c r="B26" i="20" s="1"/>
  <c r="B27" i="20" s="1"/>
  <c r="B28" i="20" s="1"/>
  <c r="B29" i="20" s="1"/>
  <c r="B30" i="20" s="1"/>
  <c r="B31" i="20" s="1"/>
  <c r="B32" i="20" s="1"/>
  <c r="B33" i="20" s="1"/>
  <c r="B34" i="20" s="1"/>
  <c r="B35" i="20" s="1"/>
  <c r="B36" i="20" s="1"/>
  <c r="B37" i="20" s="1"/>
  <c r="B38" i="20" s="1"/>
  <c r="B39" i="20" s="1"/>
  <c r="B40" i="20" s="1"/>
  <c r="B41" i="20" s="1"/>
  <c r="B42" i="20" s="1"/>
  <c r="B43" i="20" s="1"/>
  <c r="B44" i="20" s="1"/>
  <c r="B45" i="20" s="1"/>
  <c r="B46" i="20" s="1"/>
  <c r="B47" i="20" s="1"/>
  <c r="B48" i="20" s="1"/>
  <c r="B49" i="20" s="1"/>
  <c r="B50" i="20" s="1"/>
  <c r="B51" i="20" s="1"/>
  <c r="B52" i="20" s="1"/>
  <c r="B53" i="20" s="1"/>
  <c r="B54" i="20" s="1"/>
  <c r="B55" i="20" s="1"/>
  <c r="B56" i="20" s="1"/>
  <c r="B57" i="20" s="1"/>
  <c r="B58" i="20" s="1"/>
  <c r="B59" i="20" s="1"/>
  <c r="B60" i="20" s="1"/>
  <c r="B61" i="20" s="1"/>
  <c r="B62" i="20" s="1"/>
  <c r="B63" i="20" s="1"/>
  <c r="B64" i="20" s="1"/>
  <c r="B65" i="20" s="1"/>
  <c r="B66" i="20" s="1"/>
  <c r="B67" i="20" s="1"/>
  <c r="B68" i="20" s="1"/>
  <c r="B69" i="20" s="1"/>
  <c r="B70" i="20" s="1"/>
  <c r="B71" i="20" s="1"/>
  <c r="B72" i="20" s="1"/>
  <c r="B73" i="20" s="1"/>
  <c r="B74" i="20" s="1"/>
  <c r="B75" i="20" s="1"/>
  <c r="B76" i="20" s="1"/>
  <c r="B77" i="20" s="1"/>
  <c r="B78" i="20" s="1"/>
  <c r="B79" i="20" s="1"/>
  <c r="B80" i="20" s="1"/>
  <c r="B81" i="20" s="1"/>
  <c r="B82" i="20" s="1"/>
  <c r="B83" i="20" s="1"/>
  <c r="B84" i="20" s="1"/>
  <c r="B85" i="20" s="1"/>
  <c r="B86" i="20" s="1"/>
  <c r="B87" i="20" s="1"/>
  <c r="B88" i="20" s="1"/>
  <c r="B89" i="20" s="1"/>
  <c r="B90" i="20" s="1"/>
  <c r="B91" i="20" s="1"/>
  <c r="B92" i="20" s="1"/>
  <c r="B93" i="20" s="1"/>
  <c r="B94" i="20" s="1"/>
  <c r="B95" i="20" s="1"/>
  <c r="B96" i="20" s="1"/>
  <c r="B97" i="20" s="1"/>
  <c r="B98" i="20" s="1"/>
  <c r="B99" i="20" s="1"/>
  <c r="B100" i="20" s="1"/>
  <c r="B101" i="20" s="1"/>
  <c r="B102" i="20" s="1"/>
  <c r="B103" i="20" s="1"/>
  <c r="B104" i="20" s="1"/>
  <c r="B105" i="20" s="1"/>
  <c r="B106" i="20" s="1"/>
  <c r="B107" i="20" s="1"/>
  <c r="B108" i="20" s="1"/>
  <c r="B109" i="20" s="1"/>
  <c r="B110" i="20" s="1"/>
  <c r="B111" i="20" s="1"/>
  <c r="B112" i="20" s="1"/>
  <c r="B113" i="20" s="1"/>
  <c r="B114" i="20" s="1"/>
  <c r="B115" i="20" s="1"/>
  <c r="B116" i="20" s="1"/>
  <c r="B117" i="20" s="1"/>
  <c r="B118" i="20" s="1"/>
  <c r="B119" i="20" s="1"/>
  <c r="B120" i="20" s="1"/>
  <c r="B121" i="20" s="1"/>
  <c r="B122" i="20" s="1"/>
  <c r="B123" i="20" s="1"/>
  <c r="B124" i="20" s="1"/>
  <c r="B125" i="20" s="1"/>
  <c r="B126" i="20" s="1"/>
  <c r="B127" i="20" s="1"/>
  <c r="B128" i="20" s="1"/>
  <c r="B129" i="20" s="1"/>
  <c r="B130" i="20" s="1"/>
  <c r="B131" i="20" s="1"/>
  <c r="B132" i="20" s="1"/>
  <c r="B133" i="20" s="1"/>
  <c r="B134" i="20" s="1"/>
  <c r="B135" i="20" s="1"/>
  <c r="B136" i="20" s="1"/>
  <c r="B137" i="20" s="1"/>
  <c r="B138" i="20" s="1"/>
  <c r="B139" i="20" s="1"/>
  <c r="B140" i="20" s="1"/>
  <c r="B141" i="20" s="1"/>
  <c r="B142" i="20" s="1"/>
  <c r="B143" i="20" s="1"/>
  <c r="B144" i="20" s="1"/>
  <c r="B145" i="20" s="1"/>
  <c r="B146" i="20" s="1"/>
  <c r="B147" i="20" s="1"/>
  <c r="B148" i="20" s="1"/>
  <c r="B4" i="4"/>
  <c r="B5" i="4" s="1"/>
  <c r="B6" i="4" s="1"/>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L153" i="17"/>
  <c r="L154" i="17" s="1"/>
  <c r="L155" i="17" s="1"/>
  <c r="L156" i="17" s="1"/>
  <c r="L157" i="17" s="1"/>
  <c r="L158" i="17" s="1"/>
  <c r="L112" i="17"/>
  <c r="M17" i="17"/>
  <c r="M18" i="17"/>
  <c r="M19" i="17"/>
  <c r="M20" i="17"/>
  <c r="M21" i="17"/>
  <c r="M22" i="17"/>
  <c r="M23" i="17"/>
  <c r="M24" i="17"/>
  <c r="M25" i="17"/>
  <c r="M26" i="17"/>
  <c r="M28" i="17"/>
  <c r="M29" i="17"/>
  <c r="M30" i="17"/>
  <c r="M31" i="17"/>
  <c r="M32" i="17"/>
  <c r="M33" i="17"/>
  <c r="M34" i="17"/>
  <c r="M35" i="17"/>
  <c r="M37" i="17"/>
  <c r="M38" i="17"/>
  <c r="M39" i="17"/>
  <c r="M40" i="17"/>
  <c r="M41" i="17"/>
  <c r="M42" i="17"/>
  <c r="M43" i="17"/>
  <c r="M44" i="17"/>
  <c r="M45" i="17"/>
  <c r="M46" i="17"/>
  <c r="M48" i="17"/>
  <c r="M50" i="17"/>
  <c r="M51" i="17"/>
  <c r="M53" i="17"/>
  <c r="M54" i="17"/>
  <c r="M55" i="17"/>
  <c r="M56" i="17"/>
  <c r="M57" i="17"/>
  <c r="M58" i="17"/>
  <c r="M59" i="17"/>
  <c r="M60" i="17"/>
  <c r="M61" i="17"/>
  <c r="M62" i="17"/>
  <c r="M63" i="17"/>
  <c r="M64" i="17"/>
  <c r="M65" i="17"/>
  <c r="M66" i="17"/>
  <c r="M67" i="17"/>
  <c r="M68" i="17"/>
  <c r="M69" i="17"/>
  <c r="M70" i="17"/>
  <c r="M72" i="17"/>
  <c r="M73" i="17"/>
  <c r="M74" i="17"/>
  <c r="M75" i="17"/>
  <c r="M76" i="17"/>
  <c r="M77" i="17"/>
  <c r="M78" i="17"/>
  <c r="M79" i="17"/>
  <c r="M80" i="17"/>
  <c r="M81" i="17"/>
  <c r="M82" i="17"/>
  <c r="M83" i="17"/>
  <c r="M84" i="17"/>
  <c r="M85" i="17"/>
  <c r="M86" i="17"/>
  <c r="M87" i="17"/>
  <c r="M88" i="17"/>
  <c r="M89" i="17"/>
  <c r="M90" i="17"/>
  <c r="M91" i="17"/>
  <c r="M93" i="17"/>
  <c r="M94" i="17"/>
  <c r="M95" i="17"/>
  <c r="M96" i="17"/>
  <c r="M97" i="17"/>
  <c r="M98" i="17"/>
  <c r="M99" i="17"/>
  <c r="M100" i="17"/>
  <c r="M101" i="17"/>
  <c r="M102" i="17"/>
  <c r="M103" i="17"/>
  <c r="M104" i="17"/>
  <c r="M105" i="17"/>
  <c r="M106" i="17"/>
  <c r="M108" i="17"/>
  <c r="M109" i="17"/>
  <c r="M110" i="17"/>
  <c r="M111" i="17"/>
  <c r="M112" i="17"/>
  <c r="M113" i="17"/>
  <c r="M114" i="17"/>
  <c r="M116" i="17"/>
  <c r="M117" i="17"/>
  <c r="M118" i="17"/>
  <c r="M119" i="17"/>
  <c r="M121" i="17"/>
  <c r="M122" i="17"/>
  <c r="M123" i="17"/>
  <c r="M124" i="17"/>
  <c r="M125" i="17"/>
  <c r="M126" i="17"/>
  <c r="M127" i="17"/>
  <c r="M132" i="17"/>
  <c r="M133" i="17"/>
  <c r="M136" i="17"/>
  <c r="M138" i="17"/>
  <c r="M139" i="17"/>
  <c r="M140" i="17"/>
  <c r="M141" i="17"/>
  <c r="M143" i="17"/>
  <c r="M144" i="17"/>
  <c r="M145" i="17"/>
  <c r="M146" i="17"/>
  <c r="M147" i="17"/>
  <c r="M148" i="17"/>
  <c r="M10" i="17"/>
  <c r="M11" i="17"/>
  <c r="M12" i="17"/>
  <c r="M13" i="17"/>
  <c r="M14" i="17"/>
  <c r="M15" i="17"/>
  <c r="M16" i="17"/>
  <c r="M4" i="17"/>
  <c r="M5" i="17"/>
  <c r="M6" i="17"/>
  <c r="M7" i="17"/>
  <c r="M8" i="17"/>
  <c r="M9" i="17"/>
  <c r="M3" i="17"/>
  <c r="L30" i="17"/>
  <c r="L31" i="17"/>
  <c r="N31" i="17" s="1"/>
  <c r="L32" i="17"/>
  <c r="L33" i="17"/>
  <c r="L34" i="17"/>
  <c r="L35" i="17"/>
  <c r="N35" i="17" s="1"/>
  <c r="L37" i="17"/>
  <c r="L38" i="17"/>
  <c r="L39" i="17"/>
  <c r="N39" i="17" s="1"/>
  <c r="L40" i="17"/>
  <c r="L41" i="17"/>
  <c r="L42" i="17"/>
  <c r="L43" i="17"/>
  <c r="N43" i="17" s="1"/>
  <c r="L44" i="17"/>
  <c r="L45" i="17"/>
  <c r="L46" i="17"/>
  <c r="L48" i="17"/>
  <c r="L50" i="17"/>
  <c r="L51" i="17"/>
  <c r="N51" i="17" s="1"/>
  <c r="L53" i="17"/>
  <c r="L54" i="17"/>
  <c r="L55" i="17"/>
  <c r="N55" i="17" s="1"/>
  <c r="L56" i="17"/>
  <c r="N56" i="17" s="1"/>
  <c r="L57" i="17"/>
  <c r="L58" i="17"/>
  <c r="L59" i="17"/>
  <c r="N59" i="17" s="1"/>
  <c r="L60" i="17"/>
  <c r="L61" i="17"/>
  <c r="L62" i="17"/>
  <c r="L63" i="17"/>
  <c r="N63" i="17" s="1"/>
  <c r="L64" i="17"/>
  <c r="L65" i="17"/>
  <c r="L66" i="17"/>
  <c r="L67" i="17"/>
  <c r="N67" i="17" s="1"/>
  <c r="L68" i="17"/>
  <c r="L69" i="17"/>
  <c r="L70" i="17"/>
  <c r="L72" i="17"/>
  <c r="N72" i="17" s="1"/>
  <c r="L73" i="17"/>
  <c r="L74" i="17"/>
  <c r="L75" i="17"/>
  <c r="N75" i="17" s="1"/>
  <c r="L76" i="17"/>
  <c r="L77" i="17"/>
  <c r="L78" i="17"/>
  <c r="L79" i="17"/>
  <c r="L80" i="17"/>
  <c r="L81" i="17"/>
  <c r="L82" i="17"/>
  <c r="L83" i="17"/>
  <c r="L84" i="17"/>
  <c r="L85" i="17"/>
  <c r="L86" i="17"/>
  <c r="L87" i="17"/>
  <c r="L88" i="17"/>
  <c r="L89" i="17"/>
  <c r="L90" i="17"/>
  <c r="L91" i="17"/>
  <c r="L93" i="17"/>
  <c r="L94" i="17"/>
  <c r="L95" i="17"/>
  <c r="L96" i="17"/>
  <c r="L97" i="17"/>
  <c r="L98" i="17"/>
  <c r="L99" i="17"/>
  <c r="L100" i="17"/>
  <c r="L101" i="17"/>
  <c r="L102" i="17"/>
  <c r="L103" i="17"/>
  <c r="N103" i="17" s="1"/>
  <c r="L104" i="17"/>
  <c r="L105" i="17"/>
  <c r="L106" i="17"/>
  <c r="L108" i="17"/>
  <c r="L109" i="17"/>
  <c r="L110" i="17"/>
  <c r="L111" i="17"/>
  <c r="N111" i="17" s="1"/>
  <c r="L113" i="17"/>
  <c r="L114" i="17"/>
  <c r="L116" i="17"/>
  <c r="L117" i="17"/>
  <c r="L118" i="17"/>
  <c r="L119" i="17"/>
  <c r="N119" i="17" s="1"/>
  <c r="L121" i="17"/>
  <c r="L122" i="17"/>
  <c r="L123" i="17"/>
  <c r="N123" i="17" s="1"/>
  <c r="L124" i="17"/>
  <c r="L125" i="17"/>
  <c r="L126" i="17"/>
  <c r="L127" i="17"/>
  <c r="N127" i="17" s="1"/>
  <c r="L132" i="17"/>
  <c r="L133" i="17"/>
  <c r="L136" i="17"/>
  <c r="L138" i="17"/>
  <c r="L139" i="17"/>
  <c r="L140" i="17"/>
  <c r="L141" i="17"/>
  <c r="L143" i="17"/>
  <c r="L144" i="17"/>
  <c r="L145" i="17"/>
  <c r="L146" i="17"/>
  <c r="L147" i="17"/>
  <c r="L148" i="17"/>
  <c r="L22" i="17"/>
  <c r="N22" i="17" s="1"/>
  <c r="L23" i="17"/>
  <c r="N23" i="17" s="1"/>
  <c r="L24" i="17"/>
  <c r="N24" i="17" s="1"/>
  <c r="L25" i="17"/>
  <c r="L26" i="17"/>
  <c r="N26" i="17" s="1"/>
  <c r="L28" i="17"/>
  <c r="N28" i="17" s="1"/>
  <c r="L29" i="17"/>
  <c r="L21" i="17"/>
  <c r="L20" i="17"/>
  <c r="L10" i="17"/>
  <c r="L11" i="17"/>
  <c r="L12" i="17"/>
  <c r="L13" i="17"/>
  <c r="L14" i="17"/>
  <c r="L15" i="17"/>
  <c r="L16" i="17"/>
  <c r="L17" i="17"/>
  <c r="L18" i="17"/>
  <c r="L19" i="17"/>
  <c r="L4" i="17"/>
  <c r="L5" i="17"/>
  <c r="L6" i="17"/>
  <c r="L7" i="17"/>
  <c r="L8" i="17"/>
  <c r="L9" i="17"/>
  <c r="L3" i="17"/>
  <c r="B4" i="17"/>
  <c r="B5" i="17" s="1"/>
  <c r="B6" i="17" s="1"/>
  <c r="B7" i="17" s="1"/>
  <c r="B8" i="17" s="1"/>
  <c r="B9" i="17" s="1"/>
  <c r="B10" i="17" s="1"/>
  <c r="B11" i="17" s="1"/>
  <c r="B12" i="17" s="1"/>
  <c r="B13" i="17" s="1"/>
  <c r="B14" i="17" s="1"/>
  <c r="B15" i="17" s="1"/>
  <c r="B16" i="17" s="1"/>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B39" i="17" s="1"/>
  <c r="B40" i="17" s="1"/>
  <c r="B41" i="17" s="1"/>
  <c r="B42" i="17" s="1"/>
  <c r="B43" i="17" s="1"/>
  <c r="B44" i="17" s="1"/>
  <c r="B45" i="17" s="1"/>
  <c r="B46" i="17" s="1"/>
  <c r="B47" i="17" s="1"/>
  <c r="B48" i="17" s="1"/>
  <c r="B49" i="17" s="1"/>
  <c r="B50" i="17" s="1"/>
  <c r="B51" i="17" s="1"/>
  <c r="B52" i="17" s="1"/>
  <c r="B53" i="17" s="1"/>
  <c r="B54" i="17" s="1"/>
  <c r="B55" i="17" s="1"/>
  <c r="B56" i="17" s="1"/>
  <c r="B57" i="17" s="1"/>
  <c r="B58" i="17" s="1"/>
  <c r="B59" i="17" s="1"/>
  <c r="B60" i="17" s="1"/>
  <c r="B61" i="17" s="1"/>
  <c r="B62" i="17" s="1"/>
  <c r="B63" i="17" s="1"/>
  <c r="B64" i="17" s="1"/>
  <c r="B65" i="17" s="1"/>
  <c r="B66" i="17" s="1"/>
  <c r="B67" i="17" s="1"/>
  <c r="B68" i="17" s="1"/>
  <c r="B69" i="17" s="1"/>
  <c r="B70" i="17" s="1"/>
  <c r="B71" i="17" s="1"/>
  <c r="B72" i="17" s="1"/>
  <c r="B73" i="17" s="1"/>
  <c r="B74" i="17" s="1"/>
  <c r="B75" i="17" s="1"/>
  <c r="B76" i="17" s="1"/>
  <c r="B77" i="17" s="1"/>
  <c r="B78" i="17" s="1"/>
  <c r="B79" i="17" s="1"/>
  <c r="B80" i="17" s="1"/>
  <c r="B81" i="17" s="1"/>
  <c r="B82" i="17" s="1"/>
  <c r="B83" i="17" s="1"/>
  <c r="B84" i="17" s="1"/>
  <c r="B85" i="17" s="1"/>
  <c r="B86" i="17" s="1"/>
  <c r="B87" i="17" s="1"/>
  <c r="B88" i="17" s="1"/>
  <c r="B89" i="17" s="1"/>
  <c r="B90" i="17" s="1"/>
  <c r="B91" i="17" s="1"/>
  <c r="B92" i="17" s="1"/>
  <c r="B93" i="17" s="1"/>
  <c r="B94" i="17" s="1"/>
  <c r="B95" i="17" s="1"/>
  <c r="B96" i="17" s="1"/>
  <c r="B97" i="17" s="1"/>
  <c r="B98" i="17" s="1"/>
  <c r="B99" i="17" s="1"/>
  <c r="B100" i="17" s="1"/>
  <c r="B101" i="17" s="1"/>
  <c r="B102" i="17" s="1"/>
  <c r="B103" i="17" s="1"/>
  <c r="B104" i="17" s="1"/>
  <c r="B105" i="17" s="1"/>
  <c r="B106" i="17" s="1"/>
  <c r="B107" i="17" s="1"/>
  <c r="B108" i="17" s="1"/>
  <c r="B109" i="17" s="1"/>
  <c r="B110" i="17" s="1"/>
  <c r="B111" i="17" s="1"/>
  <c r="B112" i="17" s="1"/>
  <c r="B113" i="17" s="1"/>
  <c r="B114" i="17" s="1"/>
  <c r="B115" i="17" s="1"/>
  <c r="B116" i="17" s="1"/>
  <c r="B117" i="17" s="1"/>
  <c r="B118" i="17" s="1"/>
  <c r="B119" i="17" s="1"/>
  <c r="B120" i="17" s="1"/>
  <c r="B121" i="17" s="1"/>
  <c r="B122" i="17" s="1"/>
  <c r="B123" i="17" s="1"/>
  <c r="B124" i="17" s="1"/>
  <c r="B125" i="17" s="1"/>
  <c r="B126" i="17" s="1"/>
  <c r="B127" i="17" s="1"/>
  <c r="B128" i="17" s="1"/>
  <c r="B129" i="17" s="1"/>
  <c r="B130" i="17" s="1"/>
  <c r="B131" i="17" s="1"/>
  <c r="B132" i="17" s="1"/>
  <c r="B133" i="17" s="1"/>
  <c r="B134" i="17" s="1"/>
  <c r="B135" i="17" s="1"/>
  <c r="B136" i="17" s="1"/>
  <c r="B137" i="17" s="1"/>
  <c r="B138" i="17" s="1"/>
  <c r="B139" i="17" s="1"/>
  <c r="B140" i="17" s="1"/>
  <c r="B141" i="17" s="1"/>
  <c r="B142" i="17" s="1"/>
  <c r="B143" i="17" s="1"/>
  <c r="B144" i="17" s="1"/>
  <c r="B145" i="17" s="1"/>
  <c r="B146" i="17" s="1"/>
  <c r="B147" i="17" s="1"/>
  <c r="B148" i="17" s="1"/>
  <c r="G10" i="24" l="1"/>
  <c r="M10" i="24"/>
  <c r="M160" i="29"/>
  <c r="M158" i="29"/>
  <c r="M155" i="29"/>
  <c r="M157" i="29"/>
  <c r="M153" i="29"/>
  <c r="M154" i="29"/>
  <c r="M156" i="29"/>
  <c r="M159" i="29"/>
  <c r="Z101" i="17"/>
  <c r="Z100" i="17"/>
  <c r="Z141" i="17"/>
  <c r="Z136" i="17"/>
  <c r="Z122" i="17"/>
  <c r="AA37" i="17"/>
  <c r="R160" i="29"/>
  <c r="R161" i="29" s="1"/>
  <c r="M161" i="29"/>
  <c r="Q4" i="6"/>
  <c r="Q7" i="6"/>
  <c r="Q6" i="6"/>
  <c r="F10" i="25"/>
  <c r="N6" i="23"/>
  <c r="N19" i="23" s="1"/>
  <c r="I6" i="23"/>
  <c r="N15" i="17"/>
  <c r="N11" i="17"/>
  <c r="N3" i="17"/>
  <c r="N6" i="17"/>
  <c r="N14" i="17"/>
  <c r="N102" i="17"/>
  <c r="N94" i="17"/>
  <c r="N86" i="17"/>
  <c r="N62" i="17"/>
  <c r="N54" i="17"/>
  <c r="N46" i="17"/>
  <c r="N30" i="17"/>
  <c r="N18" i="17"/>
  <c r="N10" i="17"/>
  <c r="N98" i="17"/>
  <c r="N90" i="17"/>
  <c r="N82" i="17"/>
  <c r="N74" i="17"/>
  <c r="N70" i="17"/>
  <c r="N66" i="17"/>
  <c r="N58" i="17"/>
  <c r="N50" i="17"/>
  <c r="N42" i="17"/>
  <c r="N38" i="17"/>
  <c r="N34" i="17"/>
  <c r="N9" i="17"/>
  <c r="N5" i="17"/>
  <c r="N146" i="17"/>
  <c r="N126" i="17"/>
  <c r="N122" i="17"/>
  <c r="AC122" i="17" s="1"/>
  <c r="N118" i="17"/>
  <c r="N114" i="17"/>
  <c r="N109" i="17"/>
  <c r="N97" i="17"/>
  <c r="N93" i="17"/>
  <c r="N89" i="17"/>
  <c r="N85" i="17"/>
  <c r="N81" i="17"/>
  <c r="N77" i="17"/>
  <c r="N16" i="17"/>
  <c r="N12" i="17"/>
  <c r="N108" i="17"/>
  <c r="N104" i="17"/>
  <c r="N7" i="17"/>
  <c r="N148" i="17"/>
  <c r="N144" i="17"/>
  <c r="N140" i="17"/>
  <c r="AC140" i="17" s="1"/>
  <c r="N136" i="17"/>
  <c r="AC136" i="17" s="1"/>
  <c r="N124" i="17"/>
  <c r="N116" i="17"/>
  <c r="N8" i="17"/>
  <c r="N117" i="17"/>
  <c r="N113" i="17"/>
  <c r="N4" i="17"/>
  <c r="N19" i="17"/>
  <c r="N100" i="17"/>
  <c r="AC100" i="17" s="1"/>
  <c r="N96" i="17"/>
  <c r="N84" i="17"/>
  <c r="N80" i="17"/>
  <c r="N65" i="17"/>
  <c r="N53" i="17"/>
  <c r="N45" i="17"/>
  <c r="N41" i="17"/>
  <c r="N37" i="17"/>
  <c r="AC37" i="17" s="1"/>
  <c r="N33" i="17"/>
  <c r="N21" i="17"/>
  <c r="N106" i="17"/>
  <c r="L159" i="17"/>
  <c r="N13" i="17"/>
  <c r="N105" i="17"/>
  <c r="N99" i="17"/>
  <c r="N95" i="17"/>
  <c r="N91" i="17"/>
  <c r="N87" i="17"/>
  <c r="N83" i="17"/>
  <c r="N79" i="17"/>
  <c r="N48" i="17"/>
  <c r="N44" i="17"/>
  <c r="N40" i="17"/>
  <c r="N32" i="17"/>
  <c r="N20" i="17"/>
  <c r="N17" i="17"/>
  <c r="N29" i="17"/>
  <c r="N25" i="17"/>
  <c r="N110" i="17"/>
  <c r="N76" i="17"/>
  <c r="N73" i="17"/>
  <c r="N61" i="17"/>
  <c r="N57" i="17"/>
  <c r="N112" i="17"/>
  <c r="N88" i="17"/>
  <c r="N78" i="17"/>
  <c r="N145" i="17"/>
  <c r="N141" i="17"/>
  <c r="AC141" i="17" s="1"/>
  <c r="N133" i="17"/>
  <c r="N125" i="17"/>
  <c r="N68" i="17"/>
  <c r="N64" i="17"/>
  <c r="N60" i="17"/>
  <c r="N121" i="17"/>
  <c r="N132" i="17"/>
  <c r="N139" i="17"/>
  <c r="N138" i="17"/>
  <c r="AC138" i="17" s="1"/>
  <c r="N143" i="17"/>
  <c r="N147" i="17"/>
  <c r="N101" i="17"/>
  <c r="AC101" i="17" s="1"/>
  <c r="N69" i="17"/>
  <c r="AC69" i="17" s="1"/>
  <c r="E150" i="16"/>
  <c r="Q8" i="6" l="1"/>
  <c r="W154" i="17"/>
  <c r="AC149" i="17"/>
  <c r="Z69" i="17"/>
  <c r="Z138" i="17"/>
  <c r="AA140" i="17"/>
  <c r="AB37" i="17"/>
  <c r="AA122" i="17"/>
  <c r="AA136" i="17"/>
  <c r="AA141" i="17"/>
  <c r="AA69" i="17"/>
  <c r="AA138" i="17"/>
  <c r="AA100" i="17"/>
  <c r="AA101" i="17"/>
  <c r="AA149" i="17" s="1"/>
  <c r="AB140" i="17"/>
  <c r="Z37" i="17"/>
  <c r="AB122" i="17"/>
  <c r="AB136" i="17"/>
  <c r="AB141" i="17"/>
  <c r="AB69" i="17"/>
  <c r="AB138" i="17"/>
  <c r="AB100" i="17"/>
  <c r="AB101" i="17"/>
  <c r="Z140" i="17"/>
  <c r="W160" i="29"/>
  <c r="N155" i="17"/>
  <c r="S156" i="17" s="1"/>
  <c r="N152" i="17"/>
  <c r="S153" i="17" s="1"/>
  <c r="S167" i="17" s="1"/>
  <c r="N157" i="17"/>
  <c r="S158" i="17" s="1"/>
  <c r="N158" i="17"/>
  <c r="S159" i="17" s="1"/>
  <c r="N159" i="17"/>
  <c r="S160" i="17" s="1"/>
  <c r="N156" i="17"/>
  <c r="S157" i="17" s="1"/>
  <c r="N154" i="17"/>
  <c r="S155" i="17" s="1"/>
  <c r="N153" i="17"/>
  <c r="S154" i="17" s="1"/>
  <c r="S168" i="17" s="1"/>
  <c r="H150" i="10"/>
  <c r="E150" i="10"/>
  <c r="I150" i="10"/>
  <c r="F150" i="10"/>
  <c r="J150" i="10"/>
  <c r="K150" i="10"/>
  <c r="G150" i="10"/>
  <c r="L151" i="11"/>
  <c r="I151" i="11"/>
  <c r="E151" i="11"/>
  <c r="H151" i="11"/>
  <c r="F151" i="11"/>
  <c r="G151" i="11"/>
  <c r="H150" i="12"/>
  <c r="G150" i="12"/>
  <c r="F150" i="12"/>
  <c r="E150" i="12"/>
  <c r="J150" i="13"/>
  <c r="I150" i="13"/>
  <c r="H150" i="13"/>
  <c r="G150" i="13"/>
  <c r="D4" i="13"/>
  <c r="D5" i="13" s="1"/>
  <c r="D6" i="13" s="1"/>
  <c r="D7" i="13" s="1"/>
  <c r="D8" i="13" s="1"/>
  <c r="D9" i="13" s="1"/>
  <c r="D10" i="13" s="1"/>
  <c r="D11" i="13" s="1"/>
  <c r="D12" i="13" s="1"/>
  <c r="D13" i="13" s="1"/>
  <c r="D14" i="13" s="1"/>
  <c r="D15" i="13" s="1"/>
  <c r="D16" i="13" s="1"/>
  <c r="D17" i="13" s="1"/>
  <c r="D18" i="13" s="1"/>
  <c r="D19" i="13" s="1"/>
  <c r="D20" i="13" s="1"/>
  <c r="D21" i="13" s="1"/>
  <c r="D22" i="13" s="1"/>
  <c r="D23" i="13" s="1"/>
  <c r="D24" i="13" s="1"/>
  <c r="D25" i="13" s="1"/>
  <c r="D26" i="13" s="1"/>
  <c r="D27" i="13" s="1"/>
  <c r="D28" i="13" s="1"/>
  <c r="D29" i="13" s="1"/>
  <c r="D30" i="13" s="1"/>
  <c r="D31" i="13" s="1"/>
  <c r="D32" i="13" s="1"/>
  <c r="D33" i="13" s="1"/>
  <c r="D34" i="13" s="1"/>
  <c r="D35" i="13" s="1"/>
  <c r="D36" i="13" s="1"/>
  <c r="D37" i="13" s="1"/>
  <c r="D38" i="13" s="1"/>
  <c r="D39" i="13" s="1"/>
  <c r="D40" i="13" s="1"/>
  <c r="D41" i="13" s="1"/>
  <c r="D42" i="13" s="1"/>
  <c r="D43" i="13" s="1"/>
  <c r="D44" i="13" s="1"/>
  <c r="D45" i="13" s="1"/>
  <c r="D46" i="13" s="1"/>
  <c r="D47" i="13" s="1"/>
  <c r="D48" i="13" s="1"/>
  <c r="D49" i="13" s="1"/>
  <c r="D50" i="13" s="1"/>
  <c r="D51" i="13" s="1"/>
  <c r="D52" i="13" s="1"/>
  <c r="D53" i="13" s="1"/>
  <c r="D54" i="13" s="1"/>
  <c r="D55" i="13" s="1"/>
  <c r="D56" i="13" s="1"/>
  <c r="D57" i="13" s="1"/>
  <c r="D58" i="13" s="1"/>
  <c r="D59" i="13" s="1"/>
  <c r="D60" i="13" s="1"/>
  <c r="D61" i="13" s="1"/>
  <c r="D62" i="13" s="1"/>
  <c r="D63" i="13" s="1"/>
  <c r="D64" i="13" s="1"/>
  <c r="D65" i="13" s="1"/>
  <c r="D66" i="13" s="1"/>
  <c r="D67" i="13" s="1"/>
  <c r="D68" i="13" s="1"/>
  <c r="D69" i="13" s="1"/>
  <c r="D70" i="13" s="1"/>
  <c r="D71" i="13" s="1"/>
  <c r="D72" i="13" s="1"/>
  <c r="D73" i="13" s="1"/>
  <c r="D74" i="13" s="1"/>
  <c r="D75" i="13" s="1"/>
  <c r="D76" i="13" s="1"/>
  <c r="D77" i="13" s="1"/>
  <c r="D78" i="13" s="1"/>
  <c r="D79" i="13" s="1"/>
  <c r="D80" i="13" s="1"/>
  <c r="D81" i="13" s="1"/>
  <c r="D82" i="13" s="1"/>
  <c r="D83" i="13" s="1"/>
  <c r="D84" i="13" s="1"/>
  <c r="D85" i="13" s="1"/>
  <c r="D86" i="13" s="1"/>
  <c r="D87" i="13" s="1"/>
  <c r="D88" i="13" s="1"/>
  <c r="D89" i="13" s="1"/>
  <c r="D90" i="13" s="1"/>
  <c r="D91" i="13" s="1"/>
  <c r="D92" i="13" s="1"/>
  <c r="D93" i="13" s="1"/>
  <c r="D94" i="13" s="1"/>
  <c r="D95" i="13" s="1"/>
  <c r="D96" i="13" s="1"/>
  <c r="D97" i="13" s="1"/>
  <c r="D98" i="13" s="1"/>
  <c r="D99" i="13" s="1"/>
  <c r="D100" i="13" s="1"/>
  <c r="D101" i="13" s="1"/>
  <c r="D102" i="13" s="1"/>
  <c r="D103" i="13" s="1"/>
  <c r="D104" i="13" s="1"/>
  <c r="D105" i="13" s="1"/>
  <c r="D106" i="13" s="1"/>
  <c r="D107" i="13" s="1"/>
  <c r="D108" i="13" s="1"/>
  <c r="D109" i="13" s="1"/>
  <c r="D110" i="13" s="1"/>
  <c r="D111" i="13" s="1"/>
  <c r="D112" i="13" s="1"/>
  <c r="D113" i="13" s="1"/>
  <c r="D114" i="13" s="1"/>
  <c r="D115" i="13" s="1"/>
  <c r="D116" i="13" s="1"/>
  <c r="D117" i="13" s="1"/>
  <c r="D118" i="13" s="1"/>
  <c r="D119" i="13" s="1"/>
  <c r="D120" i="13" s="1"/>
  <c r="D121" i="13" s="1"/>
  <c r="D122" i="13" s="1"/>
  <c r="D123" i="13" s="1"/>
  <c r="D124" i="13" s="1"/>
  <c r="D125" i="13" s="1"/>
  <c r="D126" i="13" s="1"/>
  <c r="D127" i="13" s="1"/>
  <c r="D128" i="13" s="1"/>
  <c r="D129" i="13" s="1"/>
  <c r="D130" i="13" s="1"/>
  <c r="D131" i="13" s="1"/>
  <c r="D132" i="13" s="1"/>
  <c r="D133" i="13" s="1"/>
  <c r="D134" i="13" s="1"/>
  <c r="D135" i="13" s="1"/>
  <c r="D136" i="13" s="1"/>
  <c r="D137" i="13" s="1"/>
  <c r="D138" i="13" s="1"/>
  <c r="D139" i="13" s="1"/>
  <c r="D140" i="13" s="1"/>
  <c r="D141" i="13" s="1"/>
  <c r="D142" i="13" s="1"/>
  <c r="D143" i="13" s="1"/>
  <c r="D144" i="13" s="1"/>
  <c r="D145" i="13" s="1"/>
  <c r="D146" i="13" s="1"/>
  <c r="D147" i="13" s="1"/>
  <c r="D148" i="13" s="1"/>
  <c r="J150" i="14"/>
  <c r="E150" i="14"/>
  <c r="F150" i="14"/>
  <c r="G150" i="14"/>
  <c r="H150" i="14"/>
  <c r="I150" i="14"/>
  <c r="F150" i="15"/>
  <c r="H150" i="15"/>
  <c r="I150" i="15"/>
  <c r="J150" i="15"/>
  <c r="E150" i="15"/>
  <c r="F150" i="16"/>
  <c r="G150" i="16"/>
  <c r="H150" i="16"/>
  <c r="I150" i="16"/>
  <c r="B4" i="16"/>
  <c r="B5" i="16" s="1"/>
  <c r="B6" i="16" s="1"/>
  <c r="B7" i="16" s="1"/>
  <c r="B8" i="16" s="1"/>
  <c r="B9" i="16" s="1"/>
  <c r="B10" i="16" s="1"/>
  <c r="B11" i="16" s="1"/>
  <c r="B12" i="16" s="1"/>
  <c r="B13" i="16" s="1"/>
  <c r="B14" i="16" s="1"/>
  <c r="B15" i="16" s="1"/>
  <c r="B16" i="16" s="1"/>
  <c r="B17" i="16" s="1"/>
  <c r="B18" i="16" s="1"/>
  <c r="B19" i="16" s="1"/>
  <c r="B20" i="16" s="1"/>
  <c r="B21" i="16" s="1"/>
  <c r="B22" i="16" s="1"/>
  <c r="B23" i="16" s="1"/>
  <c r="B24" i="16" s="1"/>
  <c r="B25" i="16" s="1"/>
  <c r="B26" i="16" s="1"/>
  <c r="B27" i="16" s="1"/>
  <c r="B28" i="16" s="1"/>
  <c r="B29" i="16" s="1"/>
  <c r="B30" i="16" s="1"/>
  <c r="B31" i="16" s="1"/>
  <c r="B32" i="16" s="1"/>
  <c r="B33" i="16" s="1"/>
  <c r="B34" i="16" s="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4" i="15"/>
  <c r="B5" i="15" s="1"/>
  <c r="B6" i="15" s="1"/>
  <c r="B7" i="15" s="1"/>
  <c r="B8" i="15" s="1"/>
  <c r="B9" i="15" s="1"/>
  <c r="B10" i="15" s="1"/>
  <c r="B11" i="15" s="1"/>
  <c r="B12" i="15" s="1"/>
  <c r="B13" i="15" s="1"/>
  <c r="B14" i="15" s="1"/>
  <c r="B15" i="15" s="1"/>
  <c r="B16" i="15" s="1"/>
  <c r="B17" i="15" s="1"/>
  <c r="B18" i="15" s="1"/>
  <c r="B19" i="15" s="1"/>
  <c r="B20" i="15" s="1"/>
  <c r="B21" i="15" s="1"/>
  <c r="B22" i="15" s="1"/>
  <c r="B23" i="15" s="1"/>
  <c r="B24" i="15" s="1"/>
  <c r="B25" i="15" s="1"/>
  <c r="B26" i="15" s="1"/>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64" i="15" s="1"/>
  <c r="B65" i="15" s="1"/>
  <c r="B66" i="15" s="1"/>
  <c r="B67" i="15" s="1"/>
  <c r="B68" i="15" s="1"/>
  <c r="B69" i="15" s="1"/>
  <c r="B70" i="15" s="1"/>
  <c r="B71" i="15" s="1"/>
  <c r="B72" i="15" s="1"/>
  <c r="B73" i="15" s="1"/>
  <c r="B74" i="15" s="1"/>
  <c r="B75" i="15" s="1"/>
  <c r="B76" i="15" s="1"/>
  <c r="B77" i="15" s="1"/>
  <c r="B78" i="15" s="1"/>
  <c r="B79" i="15" s="1"/>
  <c r="B80" i="15" s="1"/>
  <c r="B81" i="15" s="1"/>
  <c r="B82" i="15" s="1"/>
  <c r="B83" i="15" s="1"/>
  <c r="B84" i="15" s="1"/>
  <c r="B85" i="15" s="1"/>
  <c r="B86" i="15" s="1"/>
  <c r="B87" i="15" s="1"/>
  <c r="B88" i="15" s="1"/>
  <c r="B89" i="15" s="1"/>
  <c r="B90" i="15" s="1"/>
  <c r="B91" i="15" s="1"/>
  <c r="B92" i="15" s="1"/>
  <c r="B93" i="15" s="1"/>
  <c r="B94" i="15" s="1"/>
  <c r="B95" i="15" s="1"/>
  <c r="B96" i="15" s="1"/>
  <c r="B97" i="15" s="1"/>
  <c r="B98" i="15" s="1"/>
  <c r="B99" i="15" s="1"/>
  <c r="B100" i="15" s="1"/>
  <c r="B101" i="15" s="1"/>
  <c r="B102" i="15" s="1"/>
  <c r="B103" i="15" s="1"/>
  <c r="B104" i="15" s="1"/>
  <c r="B105" i="15" s="1"/>
  <c r="B106" i="15" s="1"/>
  <c r="B107" i="15" s="1"/>
  <c r="B108" i="15" s="1"/>
  <c r="B109" i="15" s="1"/>
  <c r="B110" i="15" s="1"/>
  <c r="B111" i="15" s="1"/>
  <c r="B112" i="15" s="1"/>
  <c r="B113" i="15" s="1"/>
  <c r="B114" i="15" s="1"/>
  <c r="B115" i="15" s="1"/>
  <c r="B116" i="15" s="1"/>
  <c r="B117" i="15" s="1"/>
  <c r="B118" i="15" s="1"/>
  <c r="B119" i="15" s="1"/>
  <c r="B120" i="15" s="1"/>
  <c r="B121" i="15" s="1"/>
  <c r="B122" i="15" s="1"/>
  <c r="B123" i="15" s="1"/>
  <c r="B124" i="15" s="1"/>
  <c r="B125" i="15" s="1"/>
  <c r="B126" i="15" s="1"/>
  <c r="B127" i="15" s="1"/>
  <c r="B128" i="15" s="1"/>
  <c r="B129" i="15" s="1"/>
  <c r="B130" i="15" s="1"/>
  <c r="B131" i="15" s="1"/>
  <c r="B132" i="15" s="1"/>
  <c r="B133" i="15" s="1"/>
  <c r="B134" i="15" s="1"/>
  <c r="B135" i="15" s="1"/>
  <c r="B136" i="15" s="1"/>
  <c r="B137" i="15" s="1"/>
  <c r="B138" i="15" s="1"/>
  <c r="B139" i="15" s="1"/>
  <c r="B140" i="15" s="1"/>
  <c r="B141" i="15" s="1"/>
  <c r="B142" i="15" s="1"/>
  <c r="B143" i="15" s="1"/>
  <c r="B144" i="15" s="1"/>
  <c r="B145" i="15" s="1"/>
  <c r="B146" i="15" s="1"/>
  <c r="B147" i="15" s="1"/>
  <c r="B148" i="15" s="1"/>
  <c r="B4" i="14"/>
  <c r="B5" i="14" s="1"/>
  <c r="B6" i="14" s="1"/>
  <c r="B7" i="14" s="1"/>
  <c r="B8" i="14" s="1"/>
  <c r="B9" i="14" s="1"/>
  <c r="B10" i="14" s="1"/>
  <c r="B11" i="14" s="1"/>
  <c r="B12" i="14" s="1"/>
  <c r="B13" i="14" s="1"/>
  <c r="B14" i="14" s="1"/>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4" i="14" s="1"/>
  <c r="B65" i="14" s="1"/>
  <c r="B66" i="14" s="1"/>
  <c r="B67" i="14" s="1"/>
  <c r="B68" i="14" s="1"/>
  <c r="B69" i="14" s="1"/>
  <c r="B70" i="14" s="1"/>
  <c r="B71" i="14" s="1"/>
  <c r="B72" i="14" s="1"/>
  <c r="B73" i="14" s="1"/>
  <c r="B74" i="14" s="1"/>
  <c r="B75" i="14" s="1"/>
  <c r="B76" i="14" s="1"/>
  <c r="B77" i="14" s="1"/>
  <c r="B78" i="14" s="1"/>
  <c r="B79" i="14" s="1"/>
  <c r="B80" i="14" s="1"/>
  <c r="B81" i="14" s="1"/>
  <c r="B82" i="14" s="1"/>
  <c r="B83" i="14" s="1"/>
  <c r="B84" i="14" s="1"/>
  <c r="B85" i="14" s="1"/>
  <c r="B86" i="14" s="1"/>
  <c r="B87" i="14" s="1"/>
  <c r="B88" i="14" s="1"/>
  <c r="B89" i="14" s="1"/>
  <c r="B90" i="14" s="1"/>
  <c r="B91" i="14" s="1"/>
  <c r="B92" i="14" s="1"/>
  <c r="B93" i="14" s="1"/>
  <c r="B94" i="14" s="1"/>
  <c r="B95" i="14" s="1"/>
  <c r="B96" i="14" s="1"/>
  <c r="B97" i="14" s="1"/>
  <c r="B98" i="14" s="1"/>
  <c r="B99" i="14" s="1"/>
  <c r="B100" i="14" s="1"/>
  <c r="B101" i="14" s="1"/>
  <c r="B102" i="14" s="1"/>
  <c r="B103" i="14" s="1"/>
  <c r="B104" i="14" s="1"/>
  <c r="B105" i="14" s="1"/>
  <c r="B106" i="14" s="1"/>
  <c r="B107" i="14" s="1"/>
  <c r="B108" i="14" s="1"/>
  <c r="B109" i="14" s="1"/>
  <c r="B110" i="14" s="1"/>
  <c r="B111" i="14" s="1"/>
  <c r="B112" i="14" s="1"/>
  <c r="B113" i="14" s="1"/>
  <c r="B114" i="14" s="1"/>
  <c r="B115" i="14" s="1"/>
  <c r="B116" i="14" s="1"/>
  <c r="B117" i="14" s="1"/>
  <c r="B118" i="14" s="1"/>
  <c r="B119" i="14" s="1"/>
  <c r="B120" i="14" s="1"/>
  <c r="B121" i="14" s="1"/>
  <c r="B122" i="14" s="1"/>
  <c r="B123" i="14" s="1"/>
  <c r="B124" i="14" s="1"/>
  <c r="B125" i="14" s="1"/>
  <c r="B126" i="14" s="1"/>
  <c r="B127" i="14" s="1"/>
  <c r="B128" i="14" s="1"/>
  <c r="B129" i="14" s="1"/>
  <c r="B130" i="14" s="1"/>
  <c r="B131" i="14" s="1"/>
  <c r="B132" i="14" s="1"/>
  <c r="B133" i="14" s="1"/>
  <c r="B134" i="14" s="1"/>
  <c r="B135" i="14" s="1"/>
  <c r="B136" i="14" s="1"/>
  <c r="B137" i="14" s="1"/>
  <c r="B138" i="14" s="1"/>
  <c r="B139" i="14" s="1"/>
  <c r="B140" i="14" s="1"/>
  <c r="B141" i="14" s="1"/>
  <c r="B142" i="14" s="1"/>
  <c r="B143" i="14" s="1"/>
  <c r="B144" i="14" s="1"/>
  <c r="B145" i="14" s="1"/>
  <c r="B146" i="14" s="1"/>
  <c r="B147" i="14" s="1"/>
  <c r="B148" i="14" s="1"/>
  <c r="B4" i="13"/>
  <c r="B5" i="13" s="1"/>
  <c r="B6" i="13" s="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B64" i="13" s="1"/>
  <c r="B65" i="13" s="1"/>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B88" i="13" s="1"/>
  <c r="B89" i="13" s="1"/>
  <c r="B90" i="13" s="1"/>
  <c r="B91" i="13" s="1"/>
  <c r="B92" i="13" s="1"/>
  <c r="B93" i="13" s="1"/>
  <c r="B94" i="13" s="1"/>
  <c r="B95" i="13" s="1"/>
  <c r="B96" i="13" s="1"/>
  <c r="B97" i="13" s="1"/>
  <c r="B98" i="13" s="1"/>
  <c r="B99" i="13" s="1"/>
  <c r="B100" i="13" s="1"/>
  <c r="B101" i="13" s="1"/>
  <c r="B102" i="13" s="1"/>
  <c r="B103" i="13" s="1"/>
  <c r="B104" i="13" s="1"/>
  <c r="B105" i="13" s="1"/>
  <c r="B106" i="13" s="1"/>
  <c r="B107" i="13" s="1"/>
  <c r="B108" i="13" s="1"/>
  <c r="B109" i="13" s="1"/>
  <c r="B110" i="13" s="1"/>
  <c r="B111" i="13" s="1"/>
  <c r="B112" i="13" s="1"/>
  <c r="B113" i="13" s="1"/>
  <c r="B114" i="13" s="1"/>
  <c r="B115" i="13" s="1"/>
  <c r="B116" i="13" s="1"/>
  <c r="B117" i="13" s="1"/>
  <c r="B118" i="13" s="1"/>
  <c r="B119" i="13" s="1"/>
  <c r="B120" i="13" s="1"/>
  <c r="B121" i="13" s="1"/>
  <c r="B122" i="13" s="1"/>
  <c r="B123" i="13" s="1"/>
  <c r="B124" i="13" s="1"/>
  <c r="B125" i="13" s="1"/>
  <c r="B126" i="13" s="1"/>
  <c r="B127" i="13" s="1"/>
  <c r="B128" i="13" s="1"/>
  <c r="B129" i="13" s="1"/>
  <c r="B130" i="13" s="1"/>
  <c r="B131" i="13" s="1"/>
  <c r="B132" i="13" s="1"/>
  <c r="B133" i="13" s="1"/>
  <c r="B134" i="13" s="1"/>
  <c r="B135" i="13" s="1"/>
  <c r="B136" i="13" s="1"/>
  <c r="B137" i="13" s="1"/>
  <c r="B138" i="13" s="1"/>
  <c r="B139" i="13" s="1"/>
  <c r="B140" i="13" s="1"/>
  <c r="B141" i="13" s="1"/>
  <c r="B142" i="13" s="1"/>
  <c r="B143" i="13" s="1"/>
  <c r="B144" i="13" s="1"/>
  <c r="B145" i="13" s="1"/>
  <c r="B146" i="13" s="1"/>
  <c r="B147" i="13" s="1"/>
  <c r="B148" i="13" s="1"/>
  <c r="B4" i="12"/>
  <c r="B5" i="12" s="1"/>
  <c r="B6" i="12" s="1"/>
  <c r="B7" i="12" s="1"/>
  <c r="B8" i="12" s="1"/>
  <c r="B9" i="12" s="1"/>
  <c r="B10" i="12" s="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46" i="12" s="1"/>
  <c r="B47" i="12" s="1"/>
  <c r="B48" i="12" s="1"/>
  <c r="B49" i="12" s="1"/>
  <c r="B50" i="12" s="1"/>
  <c r="B51" i="12" s="1"/>
  <c r="B52" i="12" s="1"/>
  <c r="B53" i="12" s="1"/>
  <c r="B54" i="12" s="1"/>
  <c r="B55" i="12" s="1"/>
  <c r="B56" i="12" s="1"/>
  <c r="B57" i="12" s="1"/>
  <c r="B58" i="12" s="1"/>
  <c r="B59" i="12" s="1"/>
  <c r="B60" i="12" s="1"/>
  <c r="B61" i="12" s="1"/>
  <c r="B62" i="12" s="1"/>
  <c r="B63" i="12" s="1"/>
  <c r="B64" i="12" s="1"/>
  <c r="B65" i="12" s="1"/>
  <c r="B66" i="12" s="1"/>
  <c r="B67" i="12" s="1"/>
  <c r="B68" i="12" s="1"/>
  <c r="B69" i="12" s="1"/>
  <c r="B70" i="12" s="1"/>
  <c r="B71" i="12" s="1"/>
  <c r="B72" i="12" s="1"/>
  <c r="B73" i="12" s="1"/>
  <c r="B74" i="12" s="1"/>
  <c r="B75" i="12" s="1"/>
  <c r="B76" i="12" s="1"/>
  <c r="B77" i="12" s="1"/>
  <c r="B78" i="12" s="1"/>
  <c r="B79" i="12" s="1"/>
  <c r="B80" i="12" s="1"/>
  <c r="B81" i="12" s="1"/>
  <c r="B82" i="12" s="1"/>
  <c r="B83" i="12" s="1"/>
  <c r="B84" i="12" s="1"/>
  <c r="B85" i="12" s="1"/>
  <c r="B86" i="12" s="1"/>
  <c r="B87" i="12" s="1"/>
  <c r="B88" i="12" s="1"/>
  <c r="B89" i="12" s="1"/>
  <c r="B90" i="12" s="1"/>
  <c r="B91" i="12" s="1"/>
  <c r="B92" i="12" s="1"/>
  <c r="B93" i="12" s="1"/>
  <c r="B94" i="12" s="1"/>
  <c r="B95" i="12" s="1"/>
  <c r="B96" i="12" s="1"/>
  <c r="B97" i="12" s="1"/>
  <c r="B98" i="12" s="1"/>
  <c r="B99" i="12" s="1"/>
  <c r="B100" i="12" s="1"/>
  <c r="B101" i="12" s="1"/>
  <c r="B102" i="12" s="1"/>
  <c r="B103" i="12" s="1"/>
  <c r="B104" i="12" s="1"/>
  <c r="B105" i="12" s="1"/>
  <c r="B106" i="12" s="1"/>
  <c r="B107" i="12" s="1"/>
  <c r="B108" i="12" s="1"/>
  <c r="B109" i="12" s="1"/>
  <c r="B110" i="12" s="1"/>
  <c r="B111" i="12" s="1"/>
  <c r="B112" i="12" s="1"/>
  <c r="B113" i="12" s="1"/>
  <c r="B114" i="12" s="1"/>
  <c r="B115" i="12" s="1"/>
  <c r="B116" i="12" s="1"/>
  <c r="B117" i="12" s="1"/>
  <c r="B118" i="12" s="1"/>
  <c r="B119" i="12" s="1"/>
  <c r="B120" i="12" s="1"/>
  <c r="B121" i="12" s="1"/>
  <c r="B122" i="12" s="1"/>
  <c r="B123" i="12" s="1"/>
  <c r="B124" i="12" s="1"/>
  <c r="B125" i="12" s="1"/>
  <c r="B126" i="12" s="1"/>
  <c r="B127" i="12" s="1"/>
  <c r="B128" i="12" s="1"/>
  <c r="B129" i="12" s="1"/>
  <c r="B130" i="12" s="1"/>
  <c r="B131" i="12" s="1"/>
  <c r="B132" i="12" s="1"/>
  <c r="B133" i="12" s="1"/>
  <c r="B134" i="12" s="1"/>
  <c r="B135" i="12" s="1"/>
  <c r="B136" i="12" s="1"/>
  <c r="B137" i="12" s="1"/>
  <c r="B138" i="12" s="1"/>
  <c r="B139" i="12" s="1"/>
  <c r="B140" i="12" s="1"/>
  <c r="B141" i="12" s="1"/>
  <c r="B142" i="12" s="1"/>
  <c r="B143" i="12" s="1"/>
  <c r="B144" i="12" s="1"/>
  <c r="B145" i="12" s="1"/>
  <c r="B146" i="12" s="1"/>
  <c r="B147" i="12" s="1"/>
  <c r="B148" i="12" s="1"/>
  <c r="B5" i="11"/>
  <c r="B6" i="11" s="1"/>
  <c r="B7" i="11" s="1"/>
  <c r="B8" i="11" s="1"/>
  <c r="B9" i="11" s="1"/>
  <c r="B10" i="11" s="1"/>
  <c r="B11" i="11" s="1"/>
  <c r="B12" i="11" s="1"/>
  <c r="B13" i="11" s="1"/>
  <c r="B14" i="11" s="1"/>
  <c r="B15" i="11" s="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46" i="11" s="1"/>
  <c r="B47" i="11" s="1"/>
  <c r="B48" i="11" s="1"/>
  <c r="B49" i="11" s="1"/>
  <c r="B50" i="11" s="1"/>
  <c r="B51" i="11" s="1"/>
  <c r="B52" i="11" s="1"/>
  <c r="B53" i="11" s="1"/>
  <c r="B54" i="11" s="1"/>
  <c r="B55" i="11" s="1"/>
  <c r="B56" i="11" s="1"/>
  <c r="B57" i="11" s="1"/>
  <c r="B58" i="11" s="1"/>
  <c r="B59" i="11" s="1"/>
  <c r="B60" i="11" s="1"/>
  <c r="B61" i="11" s="1"/>
  <c r="B62" i="11" s="1"/>
  <c r="B63" i="11" s="1"/>
  <c r="B64" i="11" s="1"/>
  <c r="B65" i="11" s="1"/>
  <c r="B66" i="11" s="1"/>
  <c r="B67" i="11" s="1"/>
  <c r="B68" i="11" s="1"/>
  <c r="B69" i="11" s="1"/>
  <c r="B70" i="11" s="1"/>
  <c r="B71" i="11" s="1"/>
  <c r="B72" i="11" s="1"/>
  <c r="B73" i="11" s="1"/>
  <c r="B74" i="11" s="1"/>
  <c r="B75" i="11" s="1"/>
  <c r="B76" i="11" s="1"/>
  <c r="B77" i="11" s="1"/>
  <c r="B78" i="11" s="1"/>
  <c r="B79" i="11" s="1"/>
  <c r="B80" i="11" s="1"/>
  <c r="B81" i="11" s="1"/>
  <c r="B82" i="11" s="1"/>
  <c r="B83" i="11" s="1"/>
  <c r="B84" i="11" s="1"/>
  <c r="B85" i="11" s="1"/>
  <c r="B86" i="11" s="1"/>
  <c r="B87" i="11" s="1"/>
  <c r="B88" i="11" s="1"/>
  <c r="B89" i="11" s="1"/>
  <c r="B90" i="11" s="1"/>
  <c r="B91" i="11" s="1"/>
  <c r="B92" i="11" s="1"/>
  <c r="B93" i="11" s="1"/>
  <c r="B94" i="11" s="1"/>
  <c r="B95" i="11" s="1"/>
  <c r="B96" i="11" s="1"/>
  <c r="B97" i="11" s="1"/>
  <c r="B98" i="11" s="1"/>
  <c r="B99" i="11" s="1"/>
  <c r="B100" i="11" s="1"/>
  <c r="B101" i="11" s="1"/>
  <c r="B102" i="11" s="1"/>
  <c r="B103" i="11" s="1"/>
  <c r="B104" i="11" s="1"/>
  <c r="B105" i="11" s="1"/>
  <c r="B106" i="11" s="1"/>
  <c r="B107" i="11" s="1"/>
  <c r="B108" i="11" s="1"/>
  <c r="B109" i="11" s="1"/>
  <c r="B110" i="11" s="1"/>
  <c r="B111" i="11" s="1"/>
  <c r="B112" i="11" s="1"/>
  <c r="B113" i="11" s="1"/>
  <c r="B114" i="11" s="1"/>
  <c r="B115" i="11" s="1"/>
  <c r="B116" i="11" s="1"/>
  <c r="B117" i="11" s="1"/>
  <c r="B118" i="11" s="1"/>
  <c r="B119" i="11" s="1"/>
  <c r="B120" i="11" s="1"/>
  <c r="B121" i="11" s="1"/>
  <c r="B122" i="11" s="1"/>
  <c r="B123" i="11" s="1"/>
  <c r="B124" i="11" s="1"/>
  <c r="B125" i="11" s="1"/>
  <c r="B126" i="11" s="1"/>
  <c r="B127" i="11" s="1"/>
  <c r="B128" i="11" s="1"/>
  <c r="B129" i="11" s="1"/>
  <c r="B130" i="11" s="1"/>
  <c r="B131" i="11" s="1"/>
  <c r="B132" i="11" s="1"/>
  <c r="B133" i="11" s="1"/>
  <c r="B134" i="11" s="1"/>
  <c r="B135" i="11" s="1"/>
  <c r="B136" i="11" s="1"/>
  <c r="B137" i="11" s="1"/>
  <c r="B138" i="11" s="1"/>
  <c r="B139" i="11" s="1"/>
  <c r="B140" i="11" s="1"/>
  <c r="B141" i="11" s="1"/>
  <c r="B142" i="11" s="1"/>
  <c r="B143" i="11" s="1"/>
  <c r="B144" i="11" s="1"/>
  <c r="B145" i="11" s="1"/>
  <c r="B146" i="11" s="1"/>
  <c r="B147" i="11" s="1"/>
  <c r="B148" i="11" s="1"/>
  <c r="B149" i="11" s="1"/>
  <c r="B4" i="10"/>
  <c r="B5" i="10" s="1"/>
  <c r="B6" i="10" s="1"/>
  <c r="B7" i="10" s="1"/>
  <c r="B8" i="10" s="1"/>
  <c r="B9" i="10" s="1"/>
  <c r="B10" i="10" s="1"/>
  <c r="B11" i="10" s="1"/>
  <c r="B12" i="10" s="1"/>
  <c r="B13" i="10" s="1"/>
  <c r="B14" i="10" s="1"/>
  <c r="B15" i="10" s="1"/>
  <c r="B16" i="10" s="1"/>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B48" i="10" s="1"/>
  <c r="B49" i="10" s="1"/>
  <c r="B50" i="10" s="1"/>
  <c r="B51" i="10" s="1"/>
  <c r="B52" i="10" s="1"/>
  <c r="B53" i="10" s="1"/>
  <c r="B54" i="10" s="1"/>
  <c r="B55" i="10" s="1"/>
  <c r="B56" i="10" s="1"/>
  <c r="B57" i="10" s="1"/>
  <c r="B58" i="10" s="1"/>
  <c r="B59" i="10" s="1"/>
  <c r="B60" i="10" s="1"/>
  <c r="B61" i="10" s="1"/>
  <c r="B62" i="10" s="1"/>
  <c r="B63" i="10" s="1"/>
  <c r="B64" i="10" s="1"/>
  <c r="B65" i="10" s="1"/>
  <c r="B66" i="10" s="1"/>
  <c r="B67" i="10" s="1"/>
  <c r="B68" i="10" s="1"/>
  <c r="B69" i="10" s="1"/>
  <c r="B70" i="10" s="1"/>
  <c r="B71" i="10" s="1"/>
  <c r="B72" i="10" s="1"/>
  <c r="B73" i="10" s="1"/>
  <c r="B74" i="10" s="1"/>
  <c r="B75" i="10" s="1"/>
  <c r="B76" i="10" s="1"/>
  <c r="B77" i="10" s="1"/>
  <c r="B78" i="10" s="1"/>
  <c r="B79" i="10" s="1"/>
  <c r="B80" i="10" s="1"/>
  <c r="B81" i="10" s="1"/>
  <c r="B82" i="10" s="1"/>
  <c r="B83" i="10" s="1"/>
  <c r="B84" i="10" s="1"/>
  <c r="B85" i="10" s="1"/>
  <c r="B86" i="10" s="1"/>
  <c r="B87" i="10" s="1"/>
  <c r="B88" i="10" s="1"/>
  <c r="B89" i="10" s="1"/>
  <c r="B90" i="10" s="1"/>
  <c r="B91" i="10" s="1"/>
  <c r="B92" i="10" s="1"/>
  <c r="B93" i="10" s="1"/>
  <c r="B94" i="10" s="1"/>
  <c r="B95" i="10" s="1"/>
  <c r="B96" i="10" s="1"/>
  <c r="B97" i="10" s="1"/>
  <c r="B98" i="10" s="1"/>
  <c r="B99" i="10" s="1"/>
  <c r="B100" i="10" s="1"/>
  <c r="B101" i="10" s="1"/>
  <c r="B102" i="10" s="1"/>
  <c r="B103" i="10" s="1"/>
  <c r="B104" i="10" s="1"/>
  <c r="B105" i="10" s="1"/>
  <c r="B106" i="10" s="1"/>
  <c r="B107" i="10" s="1"/>
  <c r="B108" i="10" s="1"/>
  <c r="B109" i="10" s="1"/>
  <c r="B110" i="10" s="1"/>
  <c r="B111" i="10" s="1"/>
  <c r="B112" i="10" s="1"/>
  <c r="B113" i="10" s="1"/>
  <c r="B114" i="10" s="1"/>
  <c r="B115" i="10" s="1"/>
  <c r="B116" i="10" s="1"/>
  <c r="B117" i="10" s="1"/>
  <c r="B118" i="10" s="1"/>
  <c r="B119" i="10" s="1"/>
  <c r="B120" i="10" s="1"/>
  <c r="B121" i="10" s="1"/>
  <c r="B122" i="10" s="1"/>
  <c r="B123" i="10" s="1"/>
  <c r="B124" i="10" s="1"/>
  <c r="B125" i="10" s="1"/>
  <c r="B126" i="10" s="1"/>
  <c r="B127" i="10" s="1"/>
  <c r="B128" i="10" s="1"/>
  <c r="B129" i="10" s="1"/>
  <c r="B130" i="10" s="1"/>
  <c r="B131" i="10" s="1"/>
  <c r="B132" i="10" s="1"/>
  <c r="B133" i="10" s="1"/>
  <c r="B134" i="10" s="1"/>
  <c r="B135" i="10" s="1"/>
  <c r="B136" i="10" s="1"/>
  <c r="B137" i="10" s="1"/>
  <c r="B138" i="10" s="1"/>
  <c r="B139" i="10" s="1"/>
  <c r="B140" i="10" s="1"/>
  <c r="B141" i="10" s="1"/>
  <c r="B142" i="10" s="1"/>
  <c r="B143" i="10" s="1"/>
  <c r="B144" i="10" s="1"/>
  <c r="B145" i="10" s="1"/>
  <c r="B146" i="10" s="1"/>
  <c r="B147" i="10" s="1"/>
  <c r="B148" i="10" s="1"/>
  <c r="C158" i="6"/>
  <c r="C157" i="6"/>
  <c r="B4" i="2"/>
  <c r="B5" i="2" s="1"/>
  <c r="B6" i="2" s="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S172" i="17" l="1"/>
  <c r="X158" i="17"/>
  <c r="N171" i="17" s="1"/>
  <c r="S171" i="17"/>
  <c r="X157" i="17"/>
  <c r="N170" i="17" s="1"/>
  <c r="T154" i="17"/>
  <c r="S169" i="17"/>
  <c r="X155" i="17"/>
  <c r="N168" i="17" s="1"/>
  <c r="S174" i="17"/>
  <c r="X160" i="17"/>
  <c r="N173" i="17" s="1"/>
  <c r="S170" i="17"/>
  <c r="X156" i="17"/>
  <c r="N169" i="17" s="1"/>
  <c r="U154" i="17"/>
  <c r="S173" i="17"/>
  <c r="X159" i="17"/>
  <c r="N172" i="17" s="1"/>
  <c r="V154" i="17"/>
  <c r="AB149" i="17"/>
  <c r="S161" i="17"/>
  <c r="B7" i="2"/>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31" i="2" s="1"/>
  <c r="B132" i="2" s="1"/>
  <c r="B133" i="2" s="1"/>
  <c r="B134" i="2" s="1"/>
  <c r="B135" i="2" s="1"/>
  <c r="B136" i="2" s="1"/>
  <c r="B137" i="2" s="1"/>
  <c r="B138" i="2" s="1"/>
  <c r="B139" i="2" s="1"/>
  <c r="B140" i="2" s="1"/>
  <c r="B141" i="2" s="1"/>
  <c r="B142" i="2" s="1"/>
  <c r="B143" i="2" s="1"/>
  <c r="B144" i="2" s="1"/>
  <c r="B145" i="2" s="1"/>
  <c r="B146" i="2" s="1"/>
  <c r="B147" i="2" s="1"/>
  <c r="B148" i="2" s="1"/>
  <c r="N160" i="17"/>
  <c r="M154" i="17" s="1"/>
  <c r="Z149" i="17" l="1"/>
  <c r="X154" i="17"/>
  <c r="N167" i="17" s="1"/>
  <c r="M158" i="17"/>
  <c r="M159" i="17"/>
  <c r="M153" i="17"/>
  <c r="M152" i="17"/>
  <c r="M157" i="17"/>
  <c r="M155" i="17"/>
  <c r="M156" i="17"/>
  <c r="M160" i="17" l="1"/>
  <c r="F9" i="27"/>
  <c r="N4" i="28"/>
  <c r="F8" i="28" l="1"/>
  <c r="F9" i="28"/>
  <c r="F5" i="28"/>
  <c r="F6" i="28"/>
  <c r="F10" i="28"/>
  <c r="F12" i="28" l="1"/>
  <c r="S154" i="29"/>
  <c r="Y149" i="29"/>
  <c r="R13" i="26"/>
</calcChain>
</file>

<file path=xl/sharedStrings.xml><?xml version="1.0" encoding="utf-8"?>
<sst xmlns="http://schemas.openxmlformats.org/spreadsheetml/2006/main" count="33864" uniqueCount="2314">
  <si>
    <t>EndDate</t>
  </si>
  <si>
    <t>Status</t>
  </si>
  <si>
    <t>Progress</t>
  </si>
  <si>
    <t>Duration (in seconds)</t>
  </si>
  <si>
    <t>Finished</t>
  </si>
  <si>
    <t>RecordedDate</t>
  </si>
  <si>
    <t>ResponseId</t>
  </si>
  <si>
    <t>DistributionChannel</t>
  </si>
  <si>
    <t>UserLanguage</t>
  </si>
  <si>
    <t>Q_RecaptchaScore</t>
  </si>
  <si>
    <t>2.2</t>
  </si>
  <si>
    <t>2.2_4_TEXT</t>
  </si>
  <si>
    <t>2.4</t>
  </si>
  <si>
    <t>2.4_8_TEXT</t>
  </si>
  <si>
    <t>2.6</t>
  </si>
  <si>
    <t>2.7</t>
  </si>
  <si>
    <t>2.8</t>
  </si>
  <si>
    <t>2.9</t>
  </si>
  <si>
    <t>2.9_5_TEXT</t>
  </si>
  <si>
    <t>2.10</t>
  </si>
  <si>
    <t>2.11</t>
  </si>
  <si>
    <t>2.13</t>
  </si>
  <si>
    <t>3.3_1</t>
  </si>
  <si>
    <t>3.4_1</t>
  </si>
  <si>
    <t>3.5</t>
  </si>
  <si>
    <t>4.3_1</t>
  </si>
  <si>
    <t>4.4_1</t>
  </si>
  <si>
    <t>4.5</t>
  </si>
  <si>
    <t>5.3_1</t>
  </si>
  <si>
    <t>5.4_1</t>
  </si>
  <si>
    <t>5.5</t>
  </si>
  <si>
    <t>6.3_1</t>
  </si>
  <si>
    <t>6.4_1</t>
  </si>
  <si>
    <t>6.5</t>
  </si>
  <si>
    <t>7.3_1</t>
  </si>
  <si>
    <t>7.4_1</t>
  </si>
  <si>
    <t>7.5</t>
  </si>
  <si>
    <t>8.3_1</t>
  </si>
  <si>
    <t>8.4_1</t>
  </si>
  <si>
    <t>8.5</t>
  </si>
  <si>
    <t>9.3_1</t>
  </si>
  <si>
    <t>9.4_1</t>
  </si>
  <si>
    <t>9.5</t>
  </si>
  <si>
    <t>10.2</t>
  </si>
  <si>
    <t>10.3</t>
  </si>
  <si>
    <t>11.2</t>
  </si>
  <si>
    <t>11.3</t>
  </si>
  <si>
    <t>11.4</t>
  </si>
  <si>
    <t>11.4_4_TEXT</t>
  </si>
  <si>
    <t>11.6</t>
  </si>
  <si>
    <t>12.4 - Parent Topics</t>
  </si>
  <si>
    <t>12.4 - Topics</t>
  </si>
  <si>
    <t>Start Date</t>
  </si>
  <si>
    <t>End Date</t>
  </si>
  <si>
    <t>Response Type</t>
  </si>
  <si>
    <t>Recorded Date</t>
  </si>
  <si>
    <t>Response ID</t>
  </si>
  <si>
    <t>Distribution Channel</t>
  </si>
  <si>
    <t>User Language</t>
  </si>
  <si>
    <t>What is your current employment status? - Selected Choice</t>
  </si>
  <si>
    <t>What is your current employment status? - Other, please specify  - Text</t>
  </si>
  <si>
    <t>What is the size of the organization you work in?
Please shortly describe the organization. - Selected Choice</t>
  </si>
  <si>
    <t>What is the size of the organization you work in?
Please shortly describe the organization. - Not applicable, because
 - Text</t>
  </si>
  <si>
    <t>What type of organization do you work in? 
Please briefly describe your organization.</t>
  </si>
  <si>
    <t>What is your job title?</t>
  </si>
  <si>
    <t>Please briefly describe the discipline you work in (e.g. industrial design, interaction design, architecture)?</t>
  </si>
  <si>
    <t>What are you working on?
Please check all the answers that apply. - Selected Choice</t>
  </si>
  <si>
    <t>What are you working on?
Please check all the answers that apply. - Other (please specify) - Text</t>
  </si>
  <si>
    <t>How many years have you been developing products/services/strategies/brands/buildings?</t>
  </si>
  <si>
    <t>Have you ever worked on a circular economy project? 
NB. This can also be a circular economy school assignment.</t>
  </si>
  <si>
    <t>Please briefly describe a circular economy project you are working on/have worked on?</t>
  </si>
  <si>
    <t>How often do/did you use this skill in your circular economy projects?</t>
  </si>
  <si>
    <t>How much of an expert are you in using this skill?</t>
  </si>
  <si>
    <t>Please give a (brief) explanation of how you applied this skill in a circular economy project? 
Think about, for example, the purpose, the activities you performed or which methods you are using/have used.</t>
  </si>
  <si>
    <t>Please give a (brief) explanation of how you applied this skill in a circular economy project? Think about, for example, the purpose, the activities you performed or which methods you are using/have used.</t>
  </si>
  <si>
    <t>How often do/did you use this skill in your circular economy projects? - 3</t>
  </si>
  <si>
    <t>Please give a (brief) explanation of how you applied this skill in a circular economy project? Th...</t>
  </si>
  <si>
    <t>Which skill would you like to know more about first? 
NB: You can see the explanation of each skill appear when you hover over it.</t>
  </si>
  <si>
    <t>Which other skills that were not mentioned in this survey do you use in your circular economy projects? 
Please mention these skills.</t>
  </si>
  <si>
    <t>Please describe your educational background?
NB: Please answer in the following format: Master of science, Industrial Design Engineering or Bachelor of science, Mechanical Engineering etc.</t>
  </si>
  <si>
    <t>List of Countries</t>
  </si>
  <si>
    <t>How did you get to this survey? - Selected Choice</t>
  </si>
  <si>
    <t>How did you get to this survey? - Other, please specify - Text</t>
  </si>
  <si>
    <t>If you have additional thoughts or questions about this survey, please share them here.</t>
  </si>
  <si>
    <t>Survey Preview</t>
  </si>
  <si>
    <t>True</t>
  </si>
  <si>
    <t>R_w0jwVHVgehqjStH</t>
  </si>
  <si>
    <t>preview</t>
  </si>
  <si>
    <t>EN</t>
  </si>
  <si>
    <t/>
  </si>
  <si>
    <t>Small (11 – 50 employees)</t>
  </si>
  <si>
    <t>Principal Designer</t>
  </si>
  <si>
    <t>No</t>
  </si>
  <si>
    <t>IP Address</t>
  </si>
  <si>
    <t>R_uazkVegf58Gzb45</t>
  </si>
  <si>
    <t>anonymous</t>
  </si>
  <si>
    <t>Micro (&lt; 10 employees)</t>
  </si>
  <si>
    <t>Cofounder and head of marketing</t>
  </si>
  <si>
    <t>Products,Strategy,Branding</t>
  </si>
  <si>
    <t>2 - 5 years</t>
  </si>
  <si>
    <t>R_2EHw7QVFXJPi18b</t>
  </si>
  <si>
    <t>R_32ISB3HHGO2Cga4</t>
  </si>
  <si>
    <t>Projectontwikkelaar</t>
  </si>
  <si>
    <t>Services,Strategy</t>
  </si>
  <si>
    <t>Yes</t>
  </si>
  <si>
    <t>Graduation project &amp; consultancy</t>
  </si>
  <si>
    <t>No experience</t>
  </si>
  <si>
    <t>Focused on business model and service</t>
  </si>
  <si>
    <t>Reevaluate value propositions, stakeholder networks and systems</t>
  </si>
  <si>
    <t>Not applied</t>
  </si>
  <si>
    <t>More focused on business model than the design</t>
  </si>
  <si>
    <t>Look at the customer journey and create touchpoints that make it easy to do so</t>
  </si>
  <si>
    <t>Intermediate</t>
  </si>
  <si>
    <t>Co creations creates ownerships and they are expert so it brings new ideas also involves stakeholders for new models who were not in the system before</t>
  </si>
  <si>
    <t>Look at the benefits it delivers and communicate that</t>
  </si>
  <si>
    <t>Circular User Engagement</t>
  </si>
  <si>
    <t>Culture change is more than communication. How do you make sure that it is embedded in working processes within the company?</t>
  </si>
  <si>
    <t>Master of science, Industrial Design Engineering</t>
  </si>
  <si>
    <t>Netherlands</t>
  </si>
  <si>
    <t>Now I work for a charity so currently I am not working on circular economy projects. Based it on early experiences when working for the consultancy</t>
  </si>
  <si>
    <t>R_xDRMyZ3zHN0oknL</t>
  </si>
  <si>
    <t xml:space="preserve">I work at TU Delft, which is a large institution (I am not sure whether the question focuses strictly on companies). </t>
  </si>
  <si>
    <t xml:space="preserve">My graduation project was about stimulating mobile phone users to return their phones to the store after end-of-use. I did research into factors that influence their behaviour at the end-of-use stage and used cooperation/exchange strategies in nature for inspiration. This resulted in a phone return program for KPN that benefits users on the long-term and stimulates them to involve their relatives in the program. </t>
  </si>
  <si>
    <t>I have worked on designing products for repair and recycling, but it would be a basic design step, such as selecting the right materials and product architecture. I think I could be more skilled in this area if I had more knowledge on materials, production and recovery techniques and their impact.</t>
  </si>
  <si>
    <t xml:space="preserve">I only used an LCA tool for a bachelor course. For later projects, I haven’t measured the circularity/sustainability or impact of a design. I would usually identify problem areas for improvement and redesign products that are more circular, based on theory. </t>
  </si>
  <si>
    <t xml:space="preserve">I don’t design physical products in my current job, but I used to work with circular business models during my studies. The combination of product design and business model development would be based on the type/function of the product, target group, usage, technologies, production etc. When a concept of the product is ready, a befitting business model was selected and then the product would be further developed to fit this model. </t>
  </si>
  <si>
    <t xml:space="preserve">Consumer engagement has be an aspect I always considered during circular economy projects. Having done research into consumer behaviour in terms of returning used products, I am more aware of the importance of considering the barriers and challenges and integrate solutions to overcome these. I would first do research into the factors that are relevant for a specific product and could influence the behaviour of consumers and create ideas based on this. </t>
  </si>
  <si>
    <t>Beginner</t>
  </si>
  <si>
    <t>Creative sessions or interviews to find out about the perspective of stakeholders</t>
  </si>
  <si>
    <t>Design for Recovery</t>
  </si>
  <si>
    <t>I have studied Industrial Design and did my masters in Integrated Product Design at TU Delft.</t>
  </si>
  <si>
    <t>R_RIbBd0vqY2LTk8V</t>
  </si>
  <si>
    <t>I am student / lecturer</t>
  </si>
  <si>
    <t>I lecture a Circular Economy course, where students:
1 - select a linear economy problematic system (food, mobility, plastics..)
2 - analyse that system (regime structure using CLD modelling, map regime and niche players, define an HMW question)
3 - ideate and select a circular initiative considering the Brazilian / São Paulo context
4 - develop that idea into a concept (BM canvas and solution journey mapping) towards a pitch
The goal is to use the project to discuss the linear economy, Circular Economy, design for transitions...</t>
  </si>
  <si>
    <t>DfX is not addressed in the course. I have little experience in applying that into product design. I assume it connects well with functional analysis and morphological charts but never used in that context.</t>
  </si>
  <si>
    <t>The PSS concept is at the core of the course. Also, CE strategies are widely discussed.
Nevertheless, I find tough to provide a general supporting tool to students as some are dealing with food (where remanufacturing is not central) and e-waste. So I get to relly on their understanding of the concept and on benchmarking.</t>
  </si>
  <si>
    <t>The scope of the project is more on the business model level. So we don't analyse the circularity at the product level. This is done by relying on the CE principle and strategies.
We use a 2 x 2 matrix where we position the circular initiatives to select them. One axis regards 'potential positive impacts', and the other 'readiness'.
'Potential positive impacts' is the impact of one unit of change and how many customers will likely change via the solution
'Readiness' verifies if the solution addresses real stakeholders needs, and if they will stick to proposed behaviour.
As a 2x2 matrix, it assists discussion, but if groups assumptions are wrong, the positioning can be wrong.</t>
  </si>
  <si>
    <t>During the project, we combine an adaptation of the business model canvas (questions are adapted for CE) and the solution journey, so that students can envision touchpoints during BOL, MOL, and EOL.</t>
  </si>
  <si>
    <t>See the last answer regarding the solution journey mapping.
[I am checking 'advanced', but not quite sure. Students get to a quite initial level. I am more of a practitioner through lectures, so it is quite dubious if I am intermediate or advanced designer...]</t>
  </si>
  <si>
    <t>We use the transitions design framework (landscape, regime and niche) to contextualise the project.
Students map regime and niche players. Regime players are the one who can scale the solutions. 
We also discuss ecosystem buy-in.
Nevertheless, few groups have tried to reach a given stakeholder to present their solutions.</t>
  </si>
  <si>
    <t>Storytelling is used both to help them framing the HMW question as to pitch their initial solution in the end of the course.</t>
  </si>
  <si>
    <t>Circular Impact Assessment</t>
  </si>
  <si>
    <t xml:space="preserve">- Linear economy system mapping.
Most of the projects will start with understanding a problematic system. I use Causal Loop Diagrams to model them. Through them, you model causal relationships that lead to massive use of resources, generation of waste and so on.
What are other visual ways to do so? What are the steps to develop them?
CE solution concept development.
What are the elements that should be clear in a CE concept? Is the a CE concept poster? </t>
  </si>
  <si>
    <t>Industrial Engineer, MsC in Design (more academic perspective), PhD student CE</t>
  </si>
  <si>
    <t>Brazil</t>
  </si>
  <si>
    <t>False</t>
  </si>
  <si>
    <t>R_4G8gC3PFSTCZfj3</t>
  </si>
  <si>
    <t>R_3r1aIZDTKipLprL</t>
  </si>
  <si>
    <t xml:space="preserve">I work as a researcher </t>
  </si>
  <si>
    <t>The project “the Circular Kitchen” aims at developing interdisciplinary knowledge for more climate smart and circular kitchen designs, which it will be co-created, developed, tested and evaluated in practice. The project is a public-private partnership in collaboration with TU Delft and funded by the European Institute of Technology with support from industry.</t>
  </si>
  <si>
    <t>From a technical perspective you try to create a durable product by selecting the right materials, use flexible joints/connections, make it modular, so a product can be easier dis- and re-assembled and you also try to think about the lifespan of different parts that are most likely to break/or to be replaced. 
I also try to focus on functionality, a minimalistic appearance,  and using materials that age well to make it more likely that a product remains attractive through multiple use cycles, even for totally different people.
I also try to think in a more schematic way about how the lifetime of a product takes place, for example by using diagrams, about how long the first use cycle might be, the second one, what happens in between etc.</t>
  </si>
  <si>
    <t>I had prior professional experience in interaction design/developing services&amp;apps, that helped thinking about how you could combine a service to a product to support processes such as maintenance/repair etc. Through reading about PSS/IOT/reverse logistics and looking at succesful examples it becomes easier to think in such solutions.</t>
  </si>
  <si>
    <t>This is done on an abstract level, i don't really have any tools or methods that support this. I have used  LCA before to assess solutions but this requires the design to be quite detailed already, therefore you make a lot of assumptions and you take it less seriously, it also doesn't really focus on specific circular indicators.</t>
  </si>
  <si>
    <t>I don't have a business background but i usually try to compare different business models and their advantages, and look at succesful existing examples. Looking roughly at different arrangements like subscriptions, leasing, pay per use etc. But early in the design process i would involve a business expert to help out with development.</t>
  </si>
  <si>
    <t xml:space="preserve">Through user research, talking to the users, through organizing interviews/focus groups/surveys, understanding their behavior/priorities. I have also used diaries a lot to understand how people engage with products in daily life. And anticipating user demands through things like making personas/storyboards. </t>
  </si>
  <si>
    <t>I focus on organizing co-creation workshops, in a way that different stakeholders feel like they can contribute to ideas/solutions, which i believe creates more incentive to be (and stay) involved with the development of a circular offering. Especially for developing circular offerings, i think it is better if stakeholders are actively engaged in the design process so they get a better understanding of circularity and a more pro-active attitude towards seeking out collaborations themselves and setting up a well-functioning network that stays engaged with each other even when products are launched and in use.</t>
  </si>
  <si>
    <t>Through workshops and  presentations you can explain and align definitions and understanding of different people, there are a lot of different understandings when it comes to circularity and through discussing these different understanding/definitions it becomes more likely that you understand and want the same thing.</t>
  </si>
  <si>
    <t>Master of science, Integrated Product Design</t>
  </si>
  <si>
    <t>Sweden</t>
  </si>
  <si>
    <t>R_3kFY6ZF3DSD1Z20</t>
  </si>
  <si>
    <t>Large (&gt; 250 employees)</t>
  </si>
  <si>
    <t>R_3s66mqzrEilajCZ</t>
  </si>
  <si>
    <t>R_1ODIzjwMa188Gdb</t>
  </si>
  <si>
    <t>freelance designer</t>
  </si>
  <si>
    <t>Products,Services</t>
  </si>
  <si>
    <t>0 - 2 years</t>
  </si>
  <si>
    <t>giga</t>
  </si>
  <si>
    <t>R_2S8KyHACCL9gHkZ</t>
  </si>
  <si>
    <t>Expert</t>
  </si>
  <si>
    <t>R_Og3KQ1NWaAi52ed</t>
  </si>
  <si>
    <t>email</t>
  </si>
  <si>
    <t>Employed full time</t>
  </si>
  <si>
    <t>My organization is an Indian consumer electrical equipment manufacturing company based in Mumbai, India. It is a part of the ₹380 billion Bajaj Group. It has diversified with interests in lighting, luminaries, appliances, fans, LPG based Generators, engineering and projects.
I work with the R&amp;D department which focuses on new product development for the consumer appliances and lighting businesses.</t>
  </si>
  <si>
    <t>I work as an Assistant Manager - Industrial Design</t>
  </si>
  <si>
    <t xml:space="preserve">Industrial Design is where majority of my work. It involves supporting the new product development as per requirements form the marketing and carrying out research projects which could add value to the product proposition.The work entails developing and generating industrial design concepts for the briefs and supporting engineering team until the product launch. I also work as a cross functional member with the Corporate Social Responsibility and Sustainability department. department. </t>
  </si>
  <si>
    <t>Products</t>
  </si>
  <si>
    <t xml:space="preserve">I have worked on a Circular Economy Innovation project as part of a fellowship and my Master Thesis. It comprised of exploring and developing circular economy opportunities for an Indian consumer appliance brand on product, service and systems level. It involved co-creating with the stakeholders and working on the identified opportunities in the workshop. Outcomes were interventions in product design, initiatives in service design and some systemic organizational focus areas.
In my current organization, I worked on sustainable packaging for the products under the fans category to eliminate the use of existing toxic polystyrene buffers. Innovative mycelium based product made out of flower waste was sourced and developed according to requirements. Other initiatives for refurbishment and reuse of old appliances were also devised.
</t>
  </si>
  <si>
    <t>Never</t>
  </si>
  <si>
    <t>Sharing models in which a single mixer grinder would be used by multiple users</t>
  </si>
  <si>
    <t>In all projects</t>
  </si>
  <si>
    <t>Identified useful materials and their probable value on recovery like copper in motors and the plastics in the body panels in a sample product. Projected savings in terms of materials and energy were calculated.
Devised ways to enable the easy collections of discarded products and evaluated the reverse logistics involved.
Refurbishing of fans was explored so that they can be used for another life cycle.Anticipated Technical and Operational difficulties( with refurbishing) were discussed with the production plant team and possible solutions to overcome the same.</t>
  </si>
  <si>
    <t>Creating a Circularity Score for the products ( existing/ future) and a checklist/guide to evaluate the same. 
Understanding the current proportion of recyclable materials in the current product range.
An Impact assessment tool for all the new business models based on collective inputs from the participating stakeholder ( without the implementation of the new models ). this tool was used to shortlist the most viable models/ideas</t>
  </si>
  <si>
    <t>In one project</t>
  </si>
  <si>
    <t>Identified existing companies that can be roped in as partners for reverse logistics and repairing of the old appliances. Devising a model that would involve least capital investment and direct operational cost/load on the company, as externalizing these variables to a contractor helps in implementation.</t>
  </si>
  <si>
    <t xml:space="preserve">User engagement was achieved by creating feedback loops that assure the users in the case of return programs, For example, Collecting old goods from users, refurbishing them and donating them to hospitals and schools in underprivileged rural areas. On installation, sending and acknowledging the users give them a higher sense of purpose and satisfaction and promote future engagement.
Sharing initiatives were drawn out after understanding the responses and concerns of participants in a mock setup mimicking the proposed service in a targeted locality.
Allowing users to customize the products as per their requirements or personal choices during the repair/upgrade cycle.
</t>
  </si>
  <si>
    <t>Collaborated with the service centers ( repair centers) to understand the most failed or replaced parts. These inputs helped in designing for durability and easy serviceability.
Recorded and interviewed salesperson - customer interactions at the shops (while trying out mock pitch for a service model) to ascertain barriers and reactions to the new proposition from both the seller and the buyer perspective. Helped in building confidence with the sellers and priming them for the probable change in the business model.</t>
  </si>
  <si>
    <t>In half of the projects</t>
  </si>
  <si>
    <t>Stakeholders from different departments had to understand the target personas and the scenario in which CE initiatives would fit. To demonstrate them, the use of storyboards was done with imaginary characters and comic strip layout. 
For the initial internal buy-in , connecting not only with the head but also the heart. This was done by triggering personal and emotional touchpoints through communicating shared purpose and concern with which they could relate. This required some reflection exercises and forecasting, the participants were briefed on recounting old memories and projecting themselves into a future scenario through a guided story/narration.
To show the probable impact of current wasteful processes, quantifiable comparisons were done instead of technical units of weight, energy. Visualizing the impact into tangible and relatable cues. Eg. 50 truckloads of waste instead of 50 tonnes or waste enough to fill a football field.</t>
  </si>
  <si>
    <t>Circular Economy Communication</t>
  </si>
  <si>
    <t>I'm a bit confused about whether to count it as a skill or a method. 
Co-creation workshops/ Participatory setup allows for more fruitful outcomes in Circular Economy initiatives</t>
  </si>
  <si>
    <t>Master of Design : Product Design and Bachelor of Engineering : Mechanical Engineering</t>
  </si>
  <si>
    <t>India</t>
  </si>
  <si>
    <t>Via a direct email/message/post from the PhD researcher behind this study</t>
  </si>
  <si>
    <t>R_sdQ1n9a10OSQH3b</t>
  </si>
  <si>
    <t xml:space="preserve">Other, please specify </t>
  </si>
  <si>
    <t xml:space="preserve"> Employed full time (trainee at Yacht) as well seeking opportunities (My last assignment stopped, so now I'm available for new opportunities)</t>
  </si>
  <si>
    <t>As commissioned by the cooperative, Royal FloraHolland organises the international marketplace for flowers and plants for growers and buyers, our customers. So it is a company that facilitates the trade in flowers and plants. Next to that it's also a cooperative with members and facilitate topics that have to to with the trade/the market.</t>
  </si>
  <si>
    <t>User Experience Designer</t>
  </si>
  <si>
    <t>Interaction design</t>
  </si>
  <si>
    <t xml:space="preserve">I was working in the Sustainable Development and Quality team in different projects. One of the four strategies defined in the team was Zero waste, circular use of materials. https://www.duurzaam-ondernemen.nl/de-duurzame-ambities-voor-2020-van-royal-floraholland/ 
One of the projects falling in this strategy was "packaging". The company distinguishes transport packaging (for transportation) and product packaging (around the plant/flower). This last one Royal FloraHolland has the less "say" in, indirect influence, but now there is also a need to do something with that. So, to make indirect impact / involve all stakeholders with power of decision, I started together with a colleague a pilot for one product group (there are many, with their own specific needs) to map the packaging journey and involve the different stakeholders making the decisions for the type of packaging. I executed this pilot half way, since I had to stop working because of the Coronavirus impact on the industry. </t>
  </si>
  <si>
    <t xml:space="preserve">The logistic department is in charge of a transportation packaging, they make packaging that can be re-used. I was nog involved in that. But by mapping the packaging journey an opportunity could be to use more re-usable packaging. I didn't do that or stimulate that (because I didn't finish the project), but that would maybe have been an opportunity. </t>
  </si>
  <si>
    <t xml:space="preserve">I contributed to the development of products/services that allow products to be recycled, by creating awareness. For example, during the event and through the B2B/B2C visual/onepager I could make the visitors/clients aware that the choices they make about the materials and also what happens in the whole journey the packaging makes through the chain (closing the loop) has an impact íf the package can/will be recycled in the right way. </t>
  </si>
  <si>
    <t>For all communicatoin/storytelling/visuals I gave indicators/data. For example how much recycled material a "new packaging" had or how much of the waste is recycled in the B2B cycle.</t>
  </si>
  <si>
    <t>I did a course Sustainable Business Models. So I thought about the business model of Homie, but not about the product itself. I also did the minor Sustainable Design and Engineering a few years ago. There I almost always had to think in the projects about repair and maintenance. One proejct I remember was about a coffee machine, I remember that that is a lot of system thinking (also in the Homie project). Because you want to make the maximum use of the product and you also need to think how the service around it works if something need to be repaired or if you want to reuse something (like the coffee ground).</t>
  </si>
  <si>
    <t xml:space="preserve">I'm not sure if I interpreted it right. But I think "I designed" (not directly me, but I provided it) a product/service/experience that engaged users in circular economy during the event. In the event, the recycling installation shows you have to go from waste to a product. For the event I fixed a lot of waste plant pots to use in the installation. And I asked the company of the recycling installation to make a 3D printed plant pot key-chain. So the visitor would get a usable product that reminded them of experience of recycling the waste plant pots. </t>
  </si>
  <si>
    <t>In the packaging journey mapping project I interviewed different stakeholders making the decision which packaging to use/buy. For now I only used this information to plot the journey and where and how decisions where made. In a next step a session with all stakeholders would be beneficial so they all have the same understanding of the value chain and make decisions together. What I understood is that these stakeholders we talked with give their wishes to their suppliers. Responsible suppliers can advise them sustainability wise, but most of the time the stakeholders (growers and buyers) need to make the decision and they are dependent of others/knowledge to make the right decision, which they think is difficult.
I didn't engage with partners from recycling facilities, another colleague is responsible for that.</t>
  </si>
  <si>
    <t>- In my team I applied storytelling that mapping a packaging journey can help to understand the current journey and get every stakeholder on the same page and work together to reduce the packaging where needed.
- In the template of the Journey Map we applied the ladder Reduce, Reuse, etc. to map the different opportunities in different impact levels
- On an big cooperative event I took care of the sustainability block, where I fixed the "circular experience". For that I fixed a mobile recycling installation (from Better Future Factory). On their installation, I made some banners. On the banners I showed some successes of the company regarding circularity (reducing material, recycling, etc.), I did that with text and some visuals showing the data. 
- I also made a visual/onepager about the B2B &amp; B2C cycle of one of the transport packaging that has problems being in both cycles, with their bottlenecks. So colleagues could use that when visiting clients to help them make better decisions</t>
  </si>
  <si>
    <t>Design for Multiple Use Cycles</t>
  </si>
  <si>
    <t>(Packaging) journey mapping (this can be used, but is not specific for circular economy). Or maybe something to do with closing the loop and products that flow (like packaging), because this packaging journey map I used as a method to improve the packaging decisions on circularity.</t>
  </si>
  <si>
    <t>Master of science, Design for Interaction</t>
  </si>
  <si>
    <t>R_3JyeILOVzzYrodP</t>
  </si>
  <si>
    <t>R_3NRlubTwbPk3iEy</t>
  </si>
  <si>
    <t>R_30oeBCRNYtQog8Y</t>
  </si>
  <si>
    <t>Self employed</t>
  </si>
  <si>
    <t>R_VOqBDrDRqISmdW1</t>
  </si>
  <si>
    <t>Medium (51 – 250 employees)</t>
  </si>
  <si>
    <t>International Architecture and Planning firm</t>
  </si>
  <si>
    <t>Sustainable Design Coordinator</t>
  </si>
  <si>
    <t>Shepherd projects through various 'sustianability' focused frameworks and standards</t>
  </si>
  <si>
    <t>Products,Services,Strategy,Branding,Buildings,Other (please specify)</t>
  </si>
  <si>
    <t>Education - I teach 'Resilient Design' and 'Energy in the Built Environment'</t>
  </si>
  <si>
    <t>5 - 10 years</t>
  </si>
  <si>
    <t>Currently writing a book on the Circular Economy</t>
  </si>
  <si>
    <t>Not all of our projects are renovations, but those that are require our teams to determine what elements of the existing building are salvageable. When designing new construction, we often never choose materials based on how long they will last. A major flaw in the industry's current process</t>
  </si>
  <si>
    <t>Architects have can't control what materials are available, but we do provide pressure for manufacturers to adjust their practices</t>
  </si>
  <si>
    <t>Advanced</t>
  </si>
  <si>
    <t>I calculate material waste diversion and the recycled content of structural elements in every project.</t>
  </si>
  <si>
    <t>Our specifications writer plays a big role in these discussions. He was a contractor for 20+ years and understands the maintenance requirements of the projects we're installing. It's my job to stay in communication with him and ensure the materials we select not only have large recycled content values, but that their lifecycle burden is minimal</t>
  </si>
  <si>
    <t>No experience designing this aspect into projects</t>
  </si>
  <si>
    <t xml:space="preserve">I host team-wide meetings throughout project timeline to list of performance goals and track those materials as they're installed. </t>
  </si>
  <si>
    <t>The circular economy can be applied at any scale, so to encourage folks to consider how the circular economy can impact them on a personal level drives how I address the circular economy in my book. Within the design field, again, showing how individuals, groups, institutions - a wide range of scales - are impacted or can impact the circular economy is critical</t>
  </si>
  <si>
    <t>Circular Economy Collaboration</t>
  </si>
  <si>
    <t>Educating those who are not familiar with the concept</t>
  </si>
  <si>
    <t>Masters in Sustianable Design from the Boston Architectural College, Undergraduate in Natural Resource Management from Ball State University</t>
  </si>
  <si>
    <t>United States of America</t>
  </si>
  <si>
    <t>Via a forwarded email/message/post</t>
  </si>
  <si>
    <t>R_2s4tjkYP0LR1Azj</t>
  </si>
  <si>
    <t>University</t>
  </si>
  <si>
    <t>Faculty</t>
  </si>
  <si>
    <t>Sustainable Design</t>
  </si>
  <si>
    <t>Products,Services,Strategy,Branding</t>
  </si>
  <si>
    <t>20 years or more</t>
  </si>
  <si>
    <t xml:space="preserve">Curriculum for a circular economy. I'm also a packaging designer. I've done packaging for circuar systems. </t>
  </si>
  <si>
    <t xml:space="preserve">Packaging: Design for reccling. Materials specified to do the most cycles. 
Curriculum: Modules on circular economics. </t>
  </si>
  <si>
    <t xml:space="preserve">Same as last question. </t>
  </si>
  <si>
    <t xml:space="preserve">Packaging: Design for recycling. Choosing materials that can do several rounds of application. 
Curriculum: Created modules for sutdents to learn about circular economics. </t>
  </si>
  <si>
    <t>Circular economics is built into each project. Design for repair is part of that. 
Packaging -- Design for repair doesn't apply. though Design for reuse can be part of the scheme. (The Beer Store in Canada for example.)</t>
  </si>
  <si>
    <t xml:space="preserve">Circular economic thery is used on all projects. Collaborate with stakeholders for best success. </t>
  </si>
  <si>
    <t xml:space="preserve">Storytelling is part of teaching circular economics. 
Packaging: How2recycle.org -- The story on how to recycle is short, but effective. </t>
  </si>
  <si>
    <t>Circular Business Model Integration</t>
  </si>
  <si>
    <t>EdD Career and Technical Education</t>
  </si>
  <si>
    <t>R_AvTB8cpPgYiwUPn</t>
  </si>
  <si>
    <t>Doctoral Candidate</t>
  </si>
  <si>
    <t>fashion/clothing design</t>
  </si>
  <si>
    <t>Products,Services,Strategy</t>
  </si>
  <si>
    <t>I've worked in different projects, which touch upon textiles in a circular economy from multiple perspectives: material recycling, new business models, biodegradability of dyes, new tracking technologies, automatisation of textile sorting (identification based on robotics), design for circularity</t>
  </si>
  <si>
    <t>Fashion Design</t>
  </si>
  <si>
    <t>Finland</t>
  </si>
  <si>
    <t>R_vVqXhzYWi7I49t7</t>
  </si>
  <si>
    <t>Employed part time</t>
  </si>
  <si>
    <t>design consultancy</t>
  </si>
  <si>
    <t>Head design and innovation for sustainability</t>
  </si>
  <si>
    <t>industrial design and business model innovation</t>
  </si>
  <si>
    <t>Class teaching during a semester project with industrial designers</t>
  </si>
  <si>
    <t>To prolong the life cycle was crucial in all the projects. The design question therefore was: how can a product be designed (aesthetically) to endure several owner phases and not getting old (out of style) and not to wear out too early.</t>
  </si>
  <si>
    <t>until now, I didn't emphasize on this topic.</t>
  </si>
  <si>
    <t>This would be a great benefit, if there were some easy, costly and robust tools! But I don't know any!</t>
  </si>
  <si>
    <t>Business model integration play a crucial role in CE-projects. So I supported the students to think about  all important aspects over all lifecycle stages of a product, including take back logistics, maintenance and re-use.</t>
  </si>
  <si>
    <t>Recycling and end-of-life measures are the least preferabel solution and should be avoided as long as possible. So I helped the students to focus on all the other possibilities, to prolong the product life instead of thinking about recycling in the first place.</t>
  </si>
  <si>
    <t>Good point, to establish a CE-vocabulary and telling stories would be very helpful.</t>
  </si>
  <si>
    <t>A true market perspective (including all engaged market entities) and clear business benefits - but beware in the ame time rebound effects and dangerous growth promises.</t>
  </si>
  <si>
    <t>Switzerland</t>
  </si>
  <si>
    <t>R_1mmiHXFjjju4Z7X</t>
  </si>
  <si>
    <t>R_27rk4BaYUD9P97n</t>
  </si>
  <si>
    <t>Independent side business in custom stationery and sustainable gifts.</t>
  </si>
  <si>
    <t xml:space="preserve">CEO </t>
  </si>
  <si>
    <t>Design</t>
  </si>
  <si>
    <t>Eco fair wear company soules uk</t>
  </si>
  <si>
    <t xml:space="preserve">Yeah </t>
  </si>
  <si>
    <t>Biomedical sciences</t>
  </si>
  <si>
    <t>Belgium</t>
  </si>
  <si>
    <t>R_1IurqpSjH6y8N4z</t>
  </si>
  <si>
    <t>Founder general manager</t>
  </si>
  <si>
    <t>Industrial / fashion design engineering for recycling</t>
  </si>
  <si>
    <t>Resortecs: stitching threads and rivets that are active-disassembly-able by using heat. Currently manage a 5 headed team to organise, develop and commercialise joining products and disassembly oven lines.</t>
  </si>
  <si>
    <t xml:space="preserve">See comment previous question </t>
  </si>
  <si>
    <t>Resortecs is built on this principle.</t>
  </si>
  <si>
    <t>We use financial
And environmental (ecoinvent) assessments to quantify and proof impact/benefits.</t>
  </si>
  <si>
    <t>We work together with brands to ensure that products can be dismantled and reused. We guide brands in material selection (Some textiles can’t be recycled today) and product structures (some assemblies are more difficult to take apart than others).</t>
  </si>
  <si>
    <t xml:space="preserve">The resortecs system that includes threads, rivets and disassembly lines allow fashion brands to give a second life to garments and/or their components. </t>
  </si>
  <si>
    <t xml:space="preserve">We continue to build collaborations with recyclers and material providers. 
</t>
  </si>
  <si>
    <t>We use the story of Joan the shoe to explain what circularity is about to the general public. To brands we complement this with lca and P&amp;L models and assessments in order to quantify the environmental and financial impact of facilitated/efficient circular supply chains.</t>
  </si>
  <si>
    <t>Circular (reversed) logistics cost and organisation</t>
  </si>
  <si>
    <t>Bachelor of science industrial design engineering; master of science marketing</t>
  </si>
  <si>
    <t>R_7UqJsvRSI4sg9Hz</t>
  </si>
  <si>
    <t>Innovation consultancy</t>
  </si>
  <si>
    <t>Senior software lead</t>
  </si>
  <si>
    <t>Innovation consultancy, strategy, digital transformation, circular business models, circular innovation</t>
  </si>
  <si>
    <t>10 - 20 years</t>
  </si>
  <si>
    <t>I've coordinated many projects in the space of circular fashion, from circular product design to new data sources to enable circular business models (such as rental and re-sell or repair), as well as logistics. We have run about 15 design sprints on different concepts.</t>
  </si>
  <si>
    <t>We always back our project idea with business simulations</t>
  </si>
  <si>
    <t>By steering the work group towards the design principles which affect the business model and product design as well as the underlying systems.</t>
  </si>
  <si>
    <t>We usually prefer focussing on maintaining products in the loop as much as possible and tend to avoid talking about the end of life, there is a lot already in that field of recycling and it's easy for people to take the shortcut of "biological" recyclable materials. So we avoid that in workshops. We did though have some experts in recycling and materials attending workshops.</t>
  </si>
  <si>
    <t>Change the narrative around value creation is at the core of CE, today value is only measured as the difference between sales and costs, there are two ways to increase profitability: either increase sales of goods or reduce the costs to produce them. Unfortunately, it's super hard to shift that mentality in well-established businesses and storytelling is super important. We always prototype to bring ideas to life and we show the system dependencies and highlight the potential revenues that come from 3rd and 4th value creation streams which would be hard to notice with a linear model.</t>
  </si>
  <si>
    <t>Cross industry collaboration</t>
  </si>
  <si>
    <t>Software engineering</t>
  </si>
  <si>
    <t>United Kingdom of Great Britain and Northern Ireland</t>
  </si>
  <si>
    <t>R_2tsty4Fu18m6N6b</t>
  </si>
  <si>
    <t xml:space="preserve">I work at a Digital product development company in Rotterdam. </t>
  </si>
  <si>
    <t xml:space="preserve">Product Designer </t>
  </si>
  <si>
    <t>Products,Strategy</t>
  </si>
  <si>
    <t>R_2v09KWMsP7GCsDd</t>
  </si>
  <si>
    <t>I work with Royal Dutch Auping a high end beds and mattrasses manufacturer. We do our own; research, development, production, distribution and marketing.</t>
  </si>
  <si>
    <t>researcher (product development)</t>
  </si>
  <si>
    <t>Industrial Design</t>
  </si>
  <si>
    <t>Products,Services,Strategy,Other (please specify)</t>
  </si>
  <si>
    <t>closing the loops / partnerships</t>
  </si>
  <si>
    <t>Currently I work on closing the materials loop for our circular mattress</t>
  </si>
  <si>
    <t>design for assembly = design for disassembly = design for maintainence</t>
  </si>
  <si>
    <t xml:space="preserve">In all projects we do we use the Ellen Mc Arthur Butterbly-model and see what loops could suit the proposition best. </t>
  </si>
  <si>
    <t>we work with C2C, though I do think that most often it is not usefull with finding better sollutions, but more with looking back.</t>
  </si>
  <si>
    <t xml:space="preserve">In our Bedzzzy mattress project we conciously integrated the lease and take back model. In other projects we did some tests, but is still is quite a challenge to engage both our consumers and sales channels in the circular business model. </t>
  </si>
  <si>
    <t>Not my personal focus point, but we regularly do consumer research in wich we find the we need to engage the consumer with something else then circularity: service, product quality etc.</t>
  </si>
  <si>
    <t>Especially at this moment for us it is key to find and collaborate with the right partners in the complete supply chain; suppliers, recyclers, distributuion, etc.</t>
  </si>
  <si>
    <t>Within the transition of becomming a circular company, ideas, practices and definitions are ever changing. at the other side you need to keep foccused on your vision and strategy.  This aplies for both internal commmunication and with partners ouside of the company.</t>
  </si>
  <si>
    <t xml:space="preserve">Urgent patience is a very important communications skill. You need to make people understand that the opportunities are big and that we need move fast to be first. At the other side you need to give people the time to adapt and understand how it can work for them. 
</t>
  </si>
  <si>
    <t>Industrial Design TU Delft</t>
  </si>
  <si>
    <t>R_RJHsMbd3EEmnM2d</t>
  </si>
  <si>
    <t>Seeking opportunities</t>
  </si>
  <si>
    <t>I have done four projects. 
First project was at Auroville, India where I with a team tried to develop a digital ecosystem to help producers, distributors and consumers to move towards sustainability. It was focused on food products and their packaging.
Second was with Plastific, French Polynesia. I helped them to develop a profitay strategy for plastic recycling.
Third was with ReVolve Waste, Netherlands. It was about studying the strategic waste streams of cotton value chain in India and analysing recycling capacities in India. 
Fourth was my dissertation on Implications of circular economy in India. Here, I studied management related drivers and barriers for transition of Indian textile industry to circular economy.</t>
  </si>
  <si>
    <t>At Auroville, we also classified packaging used in food products in different categories based on their recyclability. This was done in collaboration of local recycler. Suggestions were given to producers for improving their packaging.</t>
  </si>
  <si>
    <t>In first project, we used to calculate recycled content in packaging used. 
In second project, while deciding which products to manufacture using recycled plastics. Eg. construction products could be made from 100% recycled material.
In third project, for calculating percentage of recycled cotton in products or in cotton yarn.
In fourth project, for calculating recycled content in products in which studied companies were involved. Few examples are cotton polyester yarn, recycled polyester staple fibres, plastic tape woven sacs, geotextiles, canopies etc.</t>
  </si>
  <si>
    <t>At Auroville, we brought in all stakeholders on one platform so that they can communicated with each other regarding product development. Once producers know what a consumer wants or what a recycler wants, it is easier for them to change their habits.</t>
  </si>
  <si>
    <t>At Auroville, we interacted with many producers, distributors and consumers and we used storytelling skills to communicate with them.
While understanding strategic waste streams of cotton, I communicated with multiple people across industry to understand the value chain. At that time too we used common vocabulary to communicate around circular economy.</t>
  </si>
  <si>
    <t>I found this list exhaustive.</t>
  </si>
  <si>
    <t>Master in Business Administration, General Management; Masters in Technology, Fibre Science &amp; Technology; Bachelors in Technology, Textile Chemistry</t>
  </si>
  <si>
    <t>I enjoyed filling it. It helped me go back to my experiences around CE. THANKS.</t>
  </si>
  <si>
    <t>R_2VL4KTbIHq9EmnX</t>
  </si>
  <si>
    <t>PhD Researcher/Student</t>
  </si>
  <si>
    <t>engineering design</t>
  </si>
  <si>
    <t>Development and implementation of business model concepts for Circular Economy in several large and SME companies</t>
  </si>
  <si>
    <t xml:space="preserve">My focus has been on the business model and service aspects, once the products that I have worked with were already designed. However, requirements of changes to products in order to guarantee improvements for the intensification of use in multiple cycles are identified. </t>
  </si>
  <si>
    <t xml:space="preserve">Purpose/activities: to generate ideas for the business model, conceptualise the business model concept - in particular the 'key activities' and 'service offerings', and assess the economic potential and benefits for resource decoupling. 
Methods: application of the concept of Circular Economy business model patterns and design/configuration options; Customer/End-User journeys; </t>
  </si>
  <si>
    <t xml:space="preserve">Purpose: guarantee that the business model concepts can indeed generate potential for resource decoupling. 
Activities: depending on the type of business model conceptualised, different indicators are used to compare the potential gains in resource decoupling when compared to existing business models. The same is also done for the economic potential. </t>
  </si>
  <si>
    <t xml:space="preserve">Purpose/activities: to generate ideas for the business model, conceptualise the business model concept - in particular the 'key activities' and 'service offerings', and assess the economic potential and benefits for resource decoupling. 
Methods: application of the concept of Circular Economy business model patterns and design/configuration options; Customer/End-User journeys. </t>
  </si>
  <si>
    <t xml:space="preserve">Purpose/activities: to generate ideas for the business model, conceptualise the business model concept - in particular the 'key activities' and 'service offerings', and assess the economic potential and benefits for resource decoupling. 
Methods: Customer/End-User journeys; prototyping. </t>
  </si>
  <si>
    <t xml:space="preserve">Obs.: the buttom 'in half of the projects' is repeated. 
Purpose: to guarantee that the business model concepts are viable to be implemented; guarantee that multiple interests are considered. 
Activities: co-creation sessions; experimentation or prototyping. </t>
  </si>
  <si>
    <t xml:space="preserve">It was applied to explain the vision of the Circualr Economy business model concept. Very useful to enable the executives or specially in SMEs the owners, to share their ideas with the team. </t>
  </si>
  <si>
    <t xml:space="preserve">Strategic alignment and visioning within corporations; governance for Circular Economy </t>
  </si>
  <si>
    <t>Bachelor in Chemical Engineering; Master in Production Engineering; PhD in Mechanical Engineering</t>
  </si>
  <si>
    <t>Denmark</t>
  </si>
  <si>
    <t>R_3R3KnqSmEJ3G7R5</t>
  </si>
  <si>
    <t>university</t>
  </si>
  <si>
    <t>assistant professor</t>
  </si>
  <si>
    <t>sustainable design, social innovation</t>
  </si>
  <si>
    <t>Other (please specify)</t>
  </si>
  <si>
    <t>development</t>
  </si>
  <si>
    <t>R_27kDxdlFifginST</t>
  </si>
  <si>
    <t>Supply-chain Consulting</t>
  </si>
  <si>
    <t>Director</t>
  </si>
  <si>
    <t>Agriculture, Natural Fibers, Fashion</t>
  </si>
  <si>
    <t>Recycling fashion products</t>
  </si>
  <si>
    <t>Same as previous</t>
  </si>
  <si>
    <t>We have been selecting benchmar and case studies.</t>
  </si>
  <si>
    <t>n/a</t>
  </si>
  <si>
    <t>Creating a new store that will be collecting, fixing and reselling second hand goods.</t>
  </si>
  <si>
    <t>We have been researching recyling facilities and looking to develop markets for the by-product of our recycling process.</t>
  </si>
  <si>
    <t>Business</t>
  </si>
  <si>
    <t>Other, please specify</t>
  </si>
  <si>
    <t>Daniel Guzzo</t>
  </si>
  <si>
    <t>R_1nZXDVoiYVQWpC5</t>
  </si>
  <si>
    <t xml:space="preserve">Norwegian company who owns several brands of sports goods and other consumer products. I work under one of the brands, BeSafe, whose engineering department is located in the Netherlands. </t>
  </si>
  <si>
    <t xml:space="preserve">Sustainability designer </t>
  </si>
  <si>
    <t xml:space="preserve">Product engineering and research </t>
  </si>
  <si>
    <t>Products,Strategy,Other (please specify)</t>
  </si>
  <si>
    <t xml:space="preserve">Information packages for consumers. </t>
  </si>
  <si>
    <t xml:space="preserve">I am currently researching the limitations of the product architecture of current children's car seats in relation to disassembly for repair, refurbishment, and potential recycling. </t>
  </si>
  <si>
    <t>I'm not sure how to respond to this one. I have tried to improve the design of products for repair and refurbishment by following insights obtained from disassembly maps and observations with professional and non professional repairers and other stakeholders. Today, however, deisgning for multiple use cycles feels almost impossible, the few projects I have worked on in the past haven't been tested or analyzed to create a good business case around them. And in today's professional experience it seems like there are too many limitations coming from the market at the moment to successfully implement them. In the case of children's car seats, regulation and safety are a very big limitation for several use cycles. Lease programs are partially implemented but cost a lot of money in terms of logistics and organization, regardless of the improvements made to the design.</t>
  </si>
  <si>
    <t xml:space="preserve">I try as much as possible, to follow the guidelines that result from the disassembly and life cycle analyses done to the current products. </t>
  </si>
  <si>
    <t xml:space="preserve">Disassembly mapping for repairability assessment as well as Edims, this to find current product limitations and define guidelines for future products. Unfortunately, today, these insights will only be applied to completely new concepts and not the improvement of current products due to high necessary investments. 
The overall assessment involves a lot of manual work, disassembling the products, and measuring masses. Consultation and refinement of BOM's and communication with material suppliers to obtain further information on each material. </t>
  </si>
  <si>
    <t xml:space="preserve">It mostly involves constant communication between different departments in the company. Although, honestly, the hardest part is to move forward with current projects and in parallel develop changes, or completely new projects for the future. 
In many companies, it is a challenge to define a Circular Business model for the future while you run business as usual. Today the company is slowly trying to implement adjustments to the products and slightly different new concepts that consider the improvement of repairability and recycling. However, these improvements have to work for both, our current business model and future lease or reuse models. 
We first run an analysis of current products to draw a picture of where we're standing today. We propose design guidelines and try to implement them in the product, however, these changes usually have strong consequences on investment or product perception that should be first analyzed and approved by the marketing and sales departments. </t>
  </si>
  <si>
    <t xml:space="preserve">In the different projects I have tried to implement this, I have tried to understand the users' input by observing them in both controlled and normal environments. Different projects have required the involvement of users in different stages of the life cycle of a product.  Most recently, we are trying to involve the user a bit more in the correct disposal of the product. </t>
  </si>
  <si>
    <t xml:space="preserve">This is a complicated one, first, of course, you'd try to do a stakeholder map, in order to organize your ideas and have everybody who is relevant in mind.  Then there is a period of searching and scouting of representatives for these stakeholders in order to arrange visits or calls. I have recently done quite a few visits to potential recycling facilities and mapped possible limitations our product could encounter. </t>
  </si>
  <si>
    <t xml:space="preserve">I use a lot of diagrams, almost like flowcharts to explain different systems and subsystems. Some examples include diagrams to discuss potential EoL strategies and what they would entail, and other diagrams are very specific to illustrate for example a waste stream in a specific scenario. </t>
  </si>
  <si>
    <t xml:space="preserve">I think it would be useful to have more tools in order to measure potential results of future changes to both the product and business models in order to make 'predictions'. I think it is really hard to communicate different concerns about shifting towards a more circular economy in the different departments of a company.  It would be useful to have the skill to communicate very specific benefits of these changes or have the skill to have discussions and measure inputs and outputs using different units of measure that can be understood by everyone. </t>
  </si>
  <si>
    <t xml:space="preserve">Master of science, Industrial Design Engineering, IPD. Bachelor in Industrial Design. </t>
  </si>
  <si>
    <t>R_3HiwMNQGZ71HDVV</t>
  </si>
  <si>
    <t>Governmental, Provincie Zuid-Holland</t>
  </si>
  <si>
    <t>Trainee, at the Groene Cirkels project.</t>
  </si>
  <si>
    <t>Project management /  strategic design</t>
  </si>
  <si>
    <t xml:space="preserve">graduation project on post consumer plastics. My research was about the unique properties of the material, so it could be used again with the least degration possible. </t>
  </si>
  <si>
    <t xml:space="preserve">I designed a booklet for a bicycle shop that was made without using glue. Because the use of different materials was important, I made sure they could be easily separated. </t>
  </si>
  <si>
    <t xml:space="preserve">I have only done this during one project at IO. I think it was during the assesment of a bicycle light. </t>
  </si>
  <si>
    <t xml:space="preserve">I look always into the service behind the product. Although I have designed it, also with my graduation project. I have not seen it put into use.  In my graduation project I based the choice for my concept on the viability of a circular business model. </t>
  </si>
  <si>
    <t xml:space="preserve">During my work at the Provincie Zuid-Holland I engage companies from different parts of the supply chain, in order to stimulate interaction. Usually these parties are suprised about the things they can accomplish as long as they work together. </t>
  </si>
  <si>
    <t xml:space="preserve">For ACCEZ I designed a strategy to talk about transition. I created the visual language to make sure everybody was talking about the same thing. Although it became clear that you do need to explain it again and again at each meeting. It requires continues attention. </t>
  </si>
  <si>
    <t xml:space="preserve">It might be part of Circular Economy Communication, but I notice it requires different techniques when working together in a complex system with people with different expertice, like the circular economy is. You have to make use of other 'werkvormen'. And the facilitating role within such processes is of great importance. </t>
  </si>
  <si>
    <t>Msc Integrated Product Design</t>
  </si>
  <si>
    <t>Good luck!</t>
  </si>
  <si>
    <t>R_D5ZfknFbjKeh0DD</t>
  </si>
  <si>
    <t>Large consultancy firm</t>
  </si>
  <si>
    <t>Product designer</t>
  </si>
  <si>
    <t>Industrial design</t>
  </si>
  <si>
    <t>Products,Other (please specify)</t>
  </si>
  <si>
    <t>Automotive</t>
  </si>
  <si>
    <t>R_3GuKLUlD1cf0vfa</t>
  </si>
  <si>
    <t>Digital technology and engineering consultancy</t>
  </si>
  <si>
    <t>Interaction Designer</t>
  </si>
  <si>
    <t>R_1hyc53YSoNDvX7o</t>
  </si>
  <si>
    <t>TU Delft, Faculty of Architecture</t>
  </si>
  <si>
    <t>PhD-researcher</t>
  </si>
  <si>
    <t>Architecture, renovation of social housing</t>
  </si>
  <si>
    <t>Services,Strategy,Buildings,Other (please specify)</t>
  </si>
  <si>
    <t>Building components; supply chains; business models</t>
  </si>
  <si>
    <t>Development (and pilots) for circular building components for housing renovation E.g., circular kitchen, circular skin (facade), circular house extensions</t>
  </si>
  <si>
    <t>This is always a core component in our circular designs</t>
  </si>
  <si>
    <t>This is key in all our projects.</t>
  </si>
  <si>
    <t xml:space="preserve">We use several methods to assess different variants of circular building components to help make choices in the design process. We use a multi-criteria assessment including Circular Life Cycle Assessment (we developed our own circular LCA), Material Flow Analysis, Life Cycle Costing (together with our colleagues). </t>
  </si>
  <si>
    <t>We always try to develop a supporting supply chain and business model. However, we often first need to focus on getting the technique there. And for (longer-cycling) building components this can be challenging.</t>
  </si>
  <si>
    <t>We integrally redesign the technical, business and supply chain model of circular building components. We use our own developed circular design tool which mentions different parameters and design options. We mix-and-match to make different circular design variants. Then, we evaluate these with different stakeholders - to which one is the 'best' according to their view. Although we include the clients of the building component actively, we only engage users in a few moments (so in a focus group or interview). This we need to do more in the future.</t>
  </si>
  <si>
    <t>During the development and pilot projects we work in co-creation with different partners in the supply chain. We have workshops which include most partners at the front of the building process (which is already not business-as-usual), and (in ± half of my projects) consult partners in the back of the process. We do this to innovate solutions so that they are able to be repaired, re-used, updated and recycled after the project is complete. We also discuss with them how the supply chain and businessmodel would need to be in order for it 'to actually happen' in the future. However, for some of the products the partners we need at the end of the process do not yet exist.</t>
  </si>
  <si>
    <t>We will always start with several workshops on circular theory, (why, what, how) before we can start innovating with our stakeholders. This has become a second nature, but it can still be challenging with some partners who work from their experience (the construction sector is conservative) to enthuse them on the CE.</t>
  </si>
  <si>
    <t>Systems thinking: This is such a separate way of approaching a design and vital for transitioning to a circular economy.</t>
  </si>
  <si>
    <t>Master in Architecture and the built Environment, currently working on my PhD</t>
  </si>
  <si>
    <t>Good luck with finalising the PhD!</t>
  </si>
  <si>
    <t>R_eONUpK9OeMpiHu1</t>
  </si>
  <si>
    <t>University: research and education about design for a circular economy</t>
  </si>
  <si>
    <t>PhD researcher</t>
  </si>
  <si>
    <t>industrial design engineering</t>
  </si>
  <si>
    <t>Materials, design methodology</t>
  </si>
  <si>
    <t>A design case study on structural reuse of composite materials: recovery of a wind turbine blade as construction panels. I recovered the material and made a new design demonstrator with it.</t>
  </si>
  <si>
    <t>For every component you design - think of how it can be reused. In the same or another product. It's not always a matter of calculation or strict methods, but a mindset.</t>
  </si>
  <si>
    <t>The parts were cut from a large wind turbine blade. The product was designed for disassembly, and parts kept relatively large and basic, so for a next lifecycle, it can be reused in similar fashion: parts for another product can be cut from this one.</t>
  </si>
  <si>
    <t>I calculated the mechanical properties of my recovered materials and compared it to conventional construction materials in an Ashby-chart. This gives an indication of the value of the material.</t>
  </si>
  <si>
    <t>I did think of traceability (the product was labeled) and potential successive actors working with the product. But I did not proceed to set up such a value chain, as it considered only 1 demonstrator.</t>
  </si>
  <si>
    <t>The material was retrieved from an recycling company, who agreed to take back the material if needed at the end of the project.</t>
  </si>
  <si>
    <t>We exhibited the product at the dutch design week and made an introductory movie. This created awareness outside the university. At university, the product is on permanent display at our department and incidentally exhibited in the main hall, to tell the story to students and open day visitors.</t>
  </si>
  <si>
    <t>Check the answer boxes to the "how often did you apply this skill" question. I think there was one where "applied to half of the projects" appeared 2 times.</t>
  </si>
  <si>
    <t>R_3JynrxrCdIMJQQk</t>
  </si>
  <si>
    <t>Design and engineering consultancy in Sweden</t>
  </si>
  <si>
    <t>Service designer (consultant)</t>
  </si>
  <si>
    <t>Service design</t>
  </si>
  <si>
    <t>Services</t>
  </si>
  <si>
    <t>Coaching 3 SMEs in service design to develop circular business models. Project funded through Europe (Horizon 2020)</t>
  </si>
  <si>
    <t xml:space="preserve">Mapping how circular concepts, flows affect the business model, making use of the BMC to map the model for new concepts. </t>
  </si>
  <si>
    <t xml:space="preserve">User testing and stakeholder engagement to assess the user value of different circular concepts. </t>
  </si>
  <si>
    <t>Business value (monetary impact) of circular economy projects</t>
  </si>
  <si>
    <t>Industrial design (Bsc), Sustainable development (MSc)</t>
  </si>
  <si>
    <t>R_1i229QvtsYVoxPK</t>
  </si>
  <si>
    <t>Interior and product design</t>
  </si>
  <si>
    <t>Industrial designer</t>
  </si>
  <si>
    <t>concept development, industrial design, interior architecture, furniture development</t>
  </si>
  <si>
    <t>Products,Branding,Other (please specify)</t>
  </si>
  <si>
    <t>Interior spaces</t>
  </si>
  <si>
    <t>We are working on ecodesigned office furniture and interior solutions with eco-friendly materials</t>
  </si>
  <si>
    <t>Our main focus is furniture at the moment and we are considering repair service for our first collection</t>
  </si>
  <si>
    <t>We are considering repair service for the furniture</t>
  </si>
  <si>
    <t>We select to recycled or upcycled materials and adapt to the design.</t>
  </si>
  <si>
    <t>Haven't considered that yet</t>
  </si>
  <si>
    <t>Haven't been applied yet. We do not provide services at the moment</t>
  </si>
  <si>
    <t>We have been in collaboration since the conceptualization phase of the project</t>
  </si>
  <si>
    <t>All the materials were handpicked to meet our ecodesign requirements and so is the production, provenance. These are the base for our communication strategy</t>
  </si>
  <si>
    <t>Material selection. In our case we are focused on recycled, upcycled and recyclable materials, however there are other tools such as monomaterials or biobased.
Also design for disassembly would be great to have more insights.</t>
  </si>
  <si>
    <t xml:space="preserve">Bachelor of Industrial Design Engineering  </t>
  </si>
  <si>
    <t>Spain</t>
  </si>
  <si>
    <t>LinkedIn group: Circular Design: Learning for Innovative Design for Sustainability</t>
  </si>
  <si>
    <t>R_2aQAa94wcAuHWsb</t>
  </si>
  <si>
    <t>Student</t>
  </si>
  <si>
    <t xml:space="preserve">master thesis on ethical and sustainable design of consumer electronics
</t>
  </si>
  <si>
    <t>extending the life of a product is essential (unless choosing the disposable, renewable route). Understanding how a user's needs change over time (decades) allows one to design a product that can change to keep fulfilling those needs. Understanding behaviour of product gifting/swapping/selling can allow one to design a product that is more likely to be passed on to new users when the original user is done with it.</t>
  </si>
  <si>
    <t>Attempt to identify reasons why people actually follow through with repair of products, then try to maximise those aspects in the design. Try to communicate the material value (not just the 'lifestyle' value) of the product and design the product in a way that invites the user to explore the 'inside' of the product to give them an understanding that it is a machine that is valuable and can be fixed.</t>
  </si>
  <si>
    <t>I do not believe leasing is a good way forward for most products. Our system is built on ownership, even though leasing might be better for the environment, it ostracises middle and working class consumers from the capitalist system. Saving our ecology cannot be done at the cost of people's freedom for self-determination and independence.</t>
  </si>
  <si>
    <t>identify parts that break most often and make them easy to replace by the user, include documentation and provide easy access to replacement parts.</t>
  </si>
  <si>
    <t>recyclers I reached out to refused to share information, because they sell that information themselves in the form of a consultancy.</t>
  </si>
  <si>
    <t xml:space="preserve">Sounds interesting, would like to know more about this.
</t>
  </si>
  <si>
    <t xml:space="preserve">Ethics. Sustainability is fundamentally a moral issue. We cannot forget to address ethical questions; what is the impact our product has on users, producers, manufacturers, communities and cultures. </t>
  </si>
  <si>
    <t>Bachelor of science, Industrial Design Engineering, Master of science, Industrial Design</t>
  </si>
  <si>
    <t>LinkedIn</t>
  </si>
  <si>
    <t>Great questionnaire, was a pleasure to fill in!</t>
  </si>
  <si>
    <t>R_qUbCX8o7uZLRI0p</t>
  </si>
  <si>
    <t xml:space="preserve">I have done several Design research projects  on Circular Economy policy and user perspectives .  Founded a bikesharing system for a local community. Worked on a good wasted reduction usecase for informal food systems in Nairobi. And waste management programs for townships . </t>
  </si>
  <si>
    <t xml:space="preserve">Circular ideation/ brainstorming 
Stakeholder mappings 
Stakeholder by-in 
Product lifecycle Jounery mappings 
Prototyping - scenario modeling 
Rapid prototyping. 
User testing 
This was for the bikeshare . </t>
  </si>
  <si>
    <t>R_2SeKqhxohycXPFW</t>
  </si>
  <si>
    <t>Sport Event Marketing Agency</t>
  </si>
  <si>
    <t>Creative Expert Retail &amp; Product Design</t>
  </si>
  <si>
    <t xml:space="preserve">Retail interior planning, Event visualization, Shop fitting Development </t>
  </si>
  <si>
    <t>Products,Services,Branding</t>
  </si>
  <si>
    <t>R_C79WWJwqrCEFV9D</t>
  </si>
  <si>
    <t>Research Fellow</t>
  </si>
  <si>
    <t>Human Computer Interaction</t>
  </si>
  <si>
    <t>Smart material interaction</t>
  </si>
  <si>
    <t>Circular design modular furniture // Smart Material applications for a CE</t>
  </si>
  <si>
    <t>My part in these circular product design projects is less about the product design itself. I try to connect to products as a service, sharing economy, service design ... visualizing systems, actors networks, needs,</t>
  </si>
  <si>
    <t>The material level is complex</t>
  </si>
  <si>
    <t xml:space="preserve">On a conceptual level I have developed different CE business models tied to a product category. Mainly for research </t>
  </si>
  <si>
    <t xml:space="preserve">participatory design, tools for co-creating, </t>
  </si>
  <si>
    <t xml:space="preserve">Our team created different tools to develop common ground (comics, scenario tools, design fictions...) with interdisciplinary actors. </t>
  </si>
  <si>
    <t>-</t>
  </si>
  <si>
    <t>MA, BA</t>
  </si>
  <si>
    <t>Austria</t>
  </si>
  <si>
    <t>R_54FivoS2zfjhTxf</t>
  </si>
  <si>
    <t>Brand consultancy</t>
  </si>
  <si>
    <t xml:space="preserve">Junior Brand consultant </t>
  </si>
  <si>
    <t>Consulting (Brand positioning, strategy, employer branding, implementation,...)</t>
  </si>
  <si>
    <t>Strategy,Branding</t>
  </si>
  <si>
    <t>Master thesis: Redesign of furniture (chair from Ikea) optimized for circular economy and using innovative material (leather substitute made from apples; AppleGirl, Denkmark)</t>
  </si>
  <si>
    <t xml:space="preserve">Multiple projects that focused on this </t>
  </si>
  <si>
    <t>Making sure parts can be refurbed (eg oil), replaced (different party of chair can be replaced or repaired if needed)</t>
  </si>
  <si>
    <t>Only theory Knowledge because business case not easy/already planned by Ikea</t>
  </si>
  <si>
    <t xml:space="preserve">Idea was: user can repair for example upholstery &amp; covers </t>
  </si>
  <si>
    <t>Production of material (eg apples that are waste from juice &amp; cider), fair wood, production of chair (wood construction), disposal, ...</t>
  </si>
  <si>
    <t xml:space="preserve">Bachelor Industrial Design, Master Design &amp; Product Management. Worked a lot with 3D printing. </t>
  </si>
  <si>
    <t>Germany</t>
  </si>
  <si>
    <t xml:space="preserve">Facebook Post from L. Ackermann </t>
  </si>
  <si>
    <t xml:space="preserve"> </t>
  </si>
  <si>
    <t>R_33455SAI2lxC3MS</t>
  </si>
  <si>
    <t>The company is focused on hotel architecture...  including awarding, construction supervision, general planning and so on.</t>
  </si>
  <si>
    <t>Interior designer</t>
  </si>
  <si>
    <t>Sketching or working on plans e.g. expansion, detail plans</t>
  </si>
  <si>
    <t>Products,Buildings</t>
  </si>
  <si>
    <t>A teahouse which is based on cradle to cradle (the concept ...beginning with marketing and ending with the product you can consume)</t>
  </si>
  <si>
    <t>Surveys, expert interviews</t>
  </si>
  <si>
    <t>C2C materials</t>
  </si>
  <si>
    <t>Bachelor of Arts in Business</t>
  </si>
  <si>
    <t>R_1ds2yuycs2h4XR7</t>
  </si>
  <si>
    <t>exactly 10 employees</t>
  </si>
  <si>
    <t>A Circular Design Tool to help Designers to develop more sustainable products. It leads the users trough a decision tree, starting with the use case and the material of the product to be developed and continues then with service life and suitable service models. The tool shows its users the importance of a well thought-through concept, that not only includes a senseful design, but also a suitable service model.</t>
  </si>
  <si>
    <t xml:space="preserve">For the previously described tool, it is applied by developing it as a web-app, that functions universal. The tool can't provide in-depth information about certain concepts, but a holistic view.
In other projects, it was more about modularity, timeless design, exchangability. </t>
  </si>
  <si>
    <t xml:space="preserve">Materials need to be chosen in a way, that the product can be recycled or is biodegradable. The first question is, if the product is made from only one material or several materials. If it's made from several materials, these materials must be separable. </t>
  </si>
  <si>
    <t>I used it in the "towards a circular economy" summer school in Zwolle. The project was about recycled bikes. We calculated the percentage. But I actually don't remember anymore how and I don't really see a gain in doing this</t>
  </si>
  <si>
    <t>I think about how to make it easy repairably, e.g. "design for dissassembly". But in the first place, I would use highly durable material for a leasing concept.</t>
  </si>
  <si>
    <t>By providing manuals, that show more than one solution, so the user can build several products from the same components. If he/she needs to exchange components, there is an online-sharing platform</t>
  </si>
  <si>
    <t>What I did in one project, was to think about how I can use a waste product to design my product (so more or less the opposite of this). The waste material of one company can be the nutrients for another company. I think, it is always a good approach to think first about who could need the things I produced and don't need anymore</t>
  </si>
  <si>
    <t>Never used this, but nice idea</t>
  </si>
  <si>
    <t>Master of Arts, Design and Product Management</t>
  </si>
  <si>
    <t>R_3frbySq40FlgCoe</t>
  </si>
  <si>
    <t xml:space="preserve">Combination </t>
  </si>
  <si>
    <t>Design agency</t>
  </si>
  <si>
    <t xml:space="preserve">Industrial design </t>
  </si>
  <si>
    <t>A circular workspace exploring panel materials, reconfigurability, harvestable parts and cycled content</t>
  </si>
  <si>
    <t xml:space="preserve">Making a version of kitchen top disposable container that is long lasting, we used durable materials </t>
  </si>
  <si>
    <t>Trying different reversible fasteners for a furniture project to find he most suitable for repairability</t>
  </si>
  <si>
    <t>We use the circularity calculator regularly to check and come up with circular design ideas</t>
  </si>
  <si>
    <t>E.g. harvesting professional flight cases and remanufacturing them to enter a private market segment</t>
  </si>
  <si>
    <t>I dont understand what is meant with engaging users in ce. We always work with products for people. All products services try to be easy and engaging. Mainenance and sharing are broader than circular.</t>
  </si>
  <si>
    <t>We connect dots between supply and demand when convenient, but dont usually work with entire value chains</t>
  </si>
  <si>
    <t xml:space="preserve">I dont agree with the premise; You use storytelling and other communication strategies to engage stakeholders. And i don't use storytelling to create vocabulary. </t>
  </si>
  <si>
    <t>Materials and design; Material selection, design for manufacture or disassembly, recycling material properties</t>
  </si>
  <si>
    <t>Ide tud</t>
  </si>
  <si>
    <t>R_easdNzW3YHxLemJ</t>
  </si>
  <si>
    <t xml:space="preserve">KPN (Telecom): https://www.overons.kpn/en/the-company
</t>
  </si>
  <si>
    <t>Senior Manager Energy &amp; Environment</t>
  </si>
  <si>
    <t xml:space="preserve">Sustainability. One of our ambitions is to reach having circular opertions. We do this by stimulating eco-design in our value chain, which also includes looking at the risk profile of critical raw materials. In addition we aim for closed loop on equipment we put on market and arrange refurbishment and recycling to avoid incineration and landfill as much as possible. </t>
  </si>
  <si>
    <t xml:space="preserve">Redesign of customer premise equipment for internet and TV services (casing made out of recycled plastic instead of virgin plastic and improving energy settings).   </t>
  </si>
  <si>
    <t xml:space="preserve">We have been using refurbishment as a strategy for almost ten years. One of our partners is Drake &amp; Farrell. See also the attached youtube movie:
https://www.youtube.com/watch?v=tOH12gJHDzs
</t>
  </si>
  <si>
    <t xml:space="preserve">We have established a target on the overall outflow of materials leaving the company. This means that senior management all the way up the board gets a long term incentive to reduce waste (incineration &amp; landfill). </t>
  </si>
  <si>
    <t xml:space="preserve">We have started building product passports for our core products using simpliefied LCA methods based on IDEMAT and ECOInvent databases in collaboration with our key suppliers and in that way stimulate ecodesign. </t>
  </si>
  <si>
    <t xml:space="preserve">Our customer premise equipment (modems, TV receivers) are owned by KPN and part of the service revenue. We charge a monthly fee for additional TV receivers. </t>
  </si>
  <si>
    <t xml:space="preserve">Oour equipment is IP-connected and can be remote controlled for service or upgrades. Customers need to learn how to reset equipment however, often the reset time is too short to provide a firmware update. </t>
  </si>
  <si>
    <t xml:space="preserve">With partners like HPE and Dell we look at trade-in and buyback programs of IT servers and workstations, which also stimulates the OEM to launch certified pre-owned programs or re-use parts for repair. </t>
  </si>
  <si>
    <t>We aim to reduce complexity. One example is that we explain that we change our white shiny plastic to matte black. Everyone gets that also because they are familiar how the boxes looked before as they are high volume and essential to delvering our services. Below that level is the chemical explanation of what plastics are applied and why, but this is the field of experts and/or those that have a higher intrest in the matter</t>
  </si>
  <si>
    <t>Design for Disassembly
Critical Raw Materials strategies</t>
  </si>
  <si>
    <t>Business Administration, various MOOCs on Circular Economy</t>
  </si>
  <si>
    <t>R_1OxyEH2KK5TEiMd</t>
  </si>
  <si>
    <t>Aside from an elective on circular economy, I've worked at VerdraaidGoed, who specializes in using industrial waste and turning them into new consumer products.</t>
  </si>
  <si>
    <t>In the elective course we worked on redesigning a WakaWaka to be easily repaired, to give it a longer life. No tape on the battery, parts that could be disconnected easily instead of soldered (battery/solar panel), screws to shut the casing instead of double sided tape. One less charging LED. Replaced the materials for the casing: PLA and PHA. Li-S battery. And casing that protects the solar panel.</t>
  </si>
  <si>
    <t>It's been a while since that course, so not sure if we did that. We did an LCA though.</t>
  </si>
  <si>
    <t>Can't recall the details, but we did use the circular business model for the WakaWaka elective.</t>
  </si>
  <si>
    <t xml:space="preserve">For the WakaWaka, the point was to make it easy to repair. </t>
  </si>
  <si>
    <t>I didn't do it myself, but VerdraaidGoed did collaborate with partners to use their waste, like NS. Another project was with JonghLabel who reached out to the company who made giant banners displayed outside The EYE museum, which they turned into bags instead of throwing it away.</t>
  </si>
  <si>
    <t>We would contact restaurants to buy a fancy doggy bag which they could offer to their customers to encourage them to take their food rests with them. Also since reusing industrial waste is their focus, it was clear from the products themselves that they were reused, and the marketing also mentions it.</t>
  </si>
  <si>
    <t>R_vGLMO4LZaFeAqTn</t>
  </si>
  <si>
    <t>Currently working on design for circular kitchen products, more specific: the oven. I am looking at types of Product-Service Systems possible to implement and am currently interviewing people to find out what their perceptions of those PSSs are.</t>
  </si>
  <si>
    <t xml:space="preserve">Most of my projects are about making products reusable. rather than recyclable. And I like to look at the consumer perspective: why they do(n't) reuse products. </t>
  </si>
  <si>
    <t xml:space="preserve">Recycled or refurbished: that is very much on the technical level. I would like to be more skilled in that, but I don't believe I am. There are students who do IPD master's programme, way more skilled in that. 
What I am skilled in on the other hand is envision the user's side of the service that goes around it. </t>
  </si>
  <si>
    <t>Untill now I have been working on more abstract levels of Circular economy, based on the principles like: the smaller the loop, the better (so a bit more intuitive, rather than with numbers and calculations). I have done an LCA, but that is very numerical and not-inspiring and also it works a lot based on assumptions. So I work more intuitively.</t>
  </si>
  <si>
    <t xml:space="preserve">This is something I am going to do in my current project, but I am not at that stage yet. And I find it sometimes hard to think about design for lease, because you think more about the system that has to be in place and the whole change in the company and the supply chain. Sometimes it feels the design should go after that. </t>
  </si>
  <si>
    <t>I like to research consumers'/users' perceptions of concepts and am looking for how to engage them and increase their perceived value.
How to make added value? I also think that for these interviews and talks with users, I am skilled, because I am a good listener who always tries to let people tell their value, instead of imposing my beliefs on them.</t>
  </si>
  <si>
    <t>I never actually contacted such companies. I would say that is because I am a student and it is most of the times not within the scope of the project/time to do it. But I think there is also a barrier of not feeling empowered to tell other companies to collaborate, because I do not represent a company, or do not feel like I have the power to make such changes/promises.</t>
  </si>
  <si>
    <t xml:space="preserve">I did make a design for a reusable produce bag (around year before Albert Heijn actually introduced reusable produce bags). And I did use storytelling on those, by adding a little piece of tekst, where users can choose between various options. They were a joke, or informative: fun to carry around and with different options for different types of customers. In addition to the bag I designed an app which grew a plant every time the users used their bag, as a kind of reward. </t>
  </si>
  <si>
    <t>Sometimes you forget that to design for circular economy, you have to add a value, which is probably unrelated to circular economy. So you have to be a designer, not only focusses on sustainability and circular economy, because the users you are aiming for do not use/buy a product 'just because it is circular.'</t>
  </si>
  <si>
    <t>Bachelor of Science in Industrial Design Engineering (now working on my Master of Science in Design for Interaction)</t>
  </si>
  <si>
    <t>R_1dzvJXhW94ymMJ6</t>
  </si>
  <si>
    <t>consultancy aimed at enabling governmental agencies, companies and other organizations to transition towards a circular economy</t>
  </si>
  <si>
    <t>medior consultant circular economy</t>
  </si>
  <si>
    <t>industrial design</t>
  </si>
  <si>
    <t xml:space="preserve">in the past: design a circular mobile phone (including service and system)
now: for example formulating a circular strategy, monitoring the progress of companies, and consumer research </t>
  </si>
  <si>
    <t>Purpose: making a PSS feasible, profitable and desirable
Activities: formulating the value proposition, developing design interventions
Methods: the Products that Last book, Circular Design Guide, Business model canvas</t>
  </si>
  <si>
    <t>R_3EciXmEdwuDerDK</t>
  </si>
  <si>
    <t>International group of experts in the fields of sustainable development and circular economy</t>
  </si>
  <si>
    <t>Managing Director (France)</t>
  </si>
  <si>
    <t>Sustainable development &amp; circular economy in all sectors: textile, built environment, agrifood, etc.</t>
  </si>
  <si>
    <t>Products,Services,Strategy,Branding,Buildings</t>
  </si>
  <si>
    <t>circular design for a pair of jeans</t>
  </si>
  <si>
    <t xml:space="preserve">The focus is on low maintenance, practicality of the product shared, modularity, user friendly and durability. So this is not ideal for every solution. </t>
  </si>
  <si>
    <t>Only design for dismantling, remanufacturing work since they are made for full recovery. Refurbishing is good, recycling needs to be avoided as we do not recover much while using a lot of energy. What is great with designed for recovery from scratch is that it creates jobs.</t>
  </si>
  <si>
    <t>We have an internal software measuring usability, repairability, circularity, footprint (water, CO2) and social impact.</t>
  </si>
  <si>
    <t>Repair is a revolutionary act</t>
  </si>
  <si>
    <t>The idea is to come up with a totally different approach to what exists, often a product, by offering a totally new experience as a side service that would be marketed as the trendy thing to do to customers.</t>
  </si>
  <si>
    <t>Here you need to think about industrial ecology and design for disassembly.</t>
  </si>
  <si>
    <t>This is all about story telling when we see that half of articles are about recycling and asking to recycle more, instead of recycling less in a frugal approach ie, the less you recycle, the less you waste, the more you repair, reuse and especially reduce.</t>
  </si>
  <si>
    <t>MBA</t>
  </si>
  <si>
    <t>France</t>
  </si>
  <si>
    <t>R_1hLpquVKKY7NnKy</t>
  </si>
  <si>
    <t>University of Applied Sciences / FH</t>
  </si>
  <si>
    <t>Lecturer</t>
  </si>
  <si>
    <t>Exhibition Design, Sustainable Design, Social Design</t>
  </si>
  <si>
    <t>Strategy,Other (please specify)</t>
  </si>
  <si>
    <t>Education</t>
  </si>
  <si>
    <t>mainly in theory and concepts; book printing</t>
  </si>
  <si>
    <t xml:space="preserve">material research (waste disposal site, 2nd shops, upcycling products)
reusing materials for shop and exhibition interior including the live after
research on paper and color for book printing </t>
  </si>
  <si>
    <t xml:space="preserve">material research for upcycling products and exhibition interior - often only an objective estimate because scientific data is missing. </t>
  </si>
  <si>
    <t>Master in Design, Exibition Design; Magister in Design and Product Development</t>
  </si>
  <si>
    <t>R_2sbYoBrtUqURb3E</t>
  </si>
  <si>
    <t>Consulting Design</t>
  </si>
  <si>
    <t>UI Designer</t>
  </si>
  <si>
    <t>R_1pGVa0bBFffxPQI</t>
  </si>
  <si>
    <t>Academic institution</t>
  </si>
  <si>
    <t>design, innovation management, circular economy</t>
  </si>
  <si>
    <t>Strategy</t>
  </si>
  <si>
    <t xml:space="preserve">Project goal: developing solution to recover raw materials from industrial wastewater. My task: developing a business model to support a consortium of stakeholders in bringing this solution to market. </t>
  </si>
  <si>
    <t xml:space="preserve">I have not worked on projects with this focus. </t>
  </si>
  <si>
    <t>In most of my project I have not used this skill at a product development level but more at a business model level. Meaning that I was (in collaboration with other people) thinking about how the business model around the refurbished product would function. This also entails looking at intangible service exchanges and financial transactions. Methods used include co-creation sessions and workshops supported by tools such as the business model canvas and other tools developed ad hoc by CE researchers (including colleagues and myself)</t>
  </si>
  <si>
    <t xml:space="preserve">I have worked with a few times. As part of my research work I have created a tool that allows to define small-scale pilots of circular business models. And the tool also asks users to define their own metrics to measure whether the pilot will result in circular impact or not. Also, impact assessment was an important aspect in the project mentioned earlier about nudging users into sustainable actions inside office buildings (e.g. saving energy and reusing the coffee cups). Specifically, we built a prototype of a hardware-software combination that kept track of such sustainable actions performed by users and, through an algorithm, it would convert them into sustainability KPIs. </t>
  </si>
  <si>
    <t xml:space="preserve">this is connected to my answer about circular collaboration. CE business models are intrinsically collaborative. co-creation sessions are needed to align involved stakeholders on how the business model should work. In some cases, to identify such stakeholders, system mapping followed by a more detailed stakeholder analysis may be necessary. </t>
  </si>
  <si>
    <t xml:space="preserve">My work on the end user side is currently limited. I have worked on such projects as a student. for example during my graduation project i designed a digital to nudge people into saving energy and reusing coffee cups in large office buildings. A key method there was prototyping (both physical and digital artifacts) to test and refine the solution. </t>
  </si>
  <si>
    <t>facilitate collaborative co-creaion workshops fo generate CE business ideas but also to plan pilots to test such ideas</t>
  </si>
  <si>
    <t xml:space="preserve">This communication is always part of the projects I work on. It is applied by creating presentations, digital communication material. And also academic publications. </t>
  </si>
  <si>
    <t>As part of my research work I focus on design skills that can be functional to CE projects. More info about this can be found in: 
Bocken, Boons, Baldassarre, 2019. Sustainable business model experimentation by understanding ecologies of business models (see figure 1, bottom part)
Baldassarre et al 2017. Bridging sustainable business model innovation and user-driven innovation: A process for sustainable value proposition design (see table 1)
Baldassarre et al 2019. Industrial Symbiosis: Towards a design process for eco-industrial clusters by integrating Circular Economy and Industrial Ecology perspectives (see figure 7)
Baldassarre et al 2020. Addressing the design-implementation gap of sustainable business models by prototyping: A tool for planning and executing small-scale pilots. (This is about prototyping, which I mentioned in many of my former answers. In my view this is a key design skills for CE)</t>
  </si>
  <si>
    <t xml:space="preserve">BSc Product Design; MSc Design Innovation Management </t>
  </si>
  <si>
    <t>R_2xM3Ay7Ni948Yob</t>
  </si>
  <si>
    <t>R_9ZRWtHYdtDr7SpP</t>
  </si>
  <si>
    <t>Large consulting company</t>
  </si>
  <si>
    <t>UX Designer</t>
  </si>
  <si>
    <t>Interaction Design</t>
  </si>
  <si>
    <t>R_zUYt44s5VCKlWX7</t>
  </si>
  <si>
    <t>impact innovator (&amp; co-fouder and CEO of our collective)</t>
  </si>
  <si>
    <t>open innovation of sustianable ideas into sustainable businesscases</t>
  </si>
  <si>
    <t>Products,Services,Strategy,Branding,Other (please specify)</t>
  </si>
  <si>
    <t>Partnerships</t>
  </si>
  <si>
    <t>researching the feasibility and facilitating the co-creation of a circular centre in Almere</t>
  </si>
  <si>
    <t>Everything we do and make (and internally we make processes, education etc. so no fysical products) is designed so that we are not the only one that can use something but that others also can use this. At the same time we've experienced over the years that other designers and innovators are very hesitant to use something deseigned by somebody else, so we also do not want to spend to much time on this because in practice this is not a common thing yet (even if you design for is) so we often still consider this a waste of time to spend to much time on this</t>
  </si>
  <si>
    <t>We helped organisations like the Province of South-Holland or the NS to come up with new puposes for their current waste and part of that discussion is also that we stimulate them to take this more into account when designing new products, buildings etc.</t>
  </si>
  <si>
    <t xml:space="preserve">we measure the negative CO2 impact off all our innovation teams that are at working on also to compensate the negative impact we make by planting trees
</t>
  </si>
  <si>
    <t>if you do not have a circular business model for a circular product the product is NOT REALLY circular!</t>
  </si>
  <si>
    <t>I'm finding the term user here a little bit misused because in our projects it is sometimes hard to define who is the user, the customer, the partner (in for example a BMC) because the circular economy requierers us to redefine these roles. We do work in co-creation with as much stakeholders as needed to come up with (and implement) a new circular solution. The trick is also not to involve to much people because that will slow you down to much!</t>
  </si>
  <si>
    <t>Let op: foutje in questionaire - ik kon alleen kiezen voor 'in half of the projects' en zie mijn antwoord op de vorige vraag</t>
  </si>
  <si>
    <t>in order to sell our services we need to explain people first what the circular economy is, how they could benefit from transitioning to a more circular product &amp; organisation and what our role could be. So that is already a lot of storytelling. Then when we engage in a project together our projectteams have to do a lot of storytelling to bring their nessecairy partners onboard and to sell their new innovation</t>
  </si>
  <si>
    <t>Knowledge about/skills in setting up: open (source) IP strategies (on an organisational but also on a perosnal level: setting aside designers ego), Public - private partnerships, new forms of self-organisation (cooperatives, collectives etc)</t>
  </si>
  <si>
    <t>Industrial Product Design</t>
  </si>
  <si>
    <t>I found the questions often hard to answer because they were still very multi-interpretal. Maybe check the mom-test in the future for tips on clearer questions? Goodluck!</t>
  </si>
  <si>
    <t>R_1hWRA1VcU6f8W2B</t>
  </si>
  <si>
    <t>Office Furniture Manufacturer and Work Application Consultation</t>
  </si>
  <si>
    <t>Procurement Leader in Product Development</t>
  </si>
  <si>
    <t>Supply Chain set-up for Product Development and Launch</t>
  </si>
  <si>
    <t>R_3Dp7JOKzoXAMGR2</t>
  </si>
  <si>
    <t xml:space="preserve">Home appliance industry </t>
  </si>
  <si>
    <t xml:space="preserve">Category manager </t>
  </si>
  <si>
    <t>Product ownership (former r&amp;d design)</t>
  </si>
  <si>
    <t>Refurbishment of products</t>
  </si>
  <si>
    <t xml:space="preserve">It's part of normal Designing of home appliances </t>
  </si>
  <si>
    <t xml:space="preserve">Working on a project to explore refurbishment as a business possibility </t>
  </si>
  <si>
    <t>We have been declaring recycled material content for 10y +</t>
  </si>
  <si>
    <t xml:space="preserve">In product development we always make continuous DFAs and serviceability evaluations </t>
  </si>
  <si>
    <t xml:space="preserve">We have a ongoing collaboration partnership with a recycling company to explore how we can improve the products to simplify the end of the life as well as collecting material and parts for reuse  </t>
  </si>
  <si>
    <t>Maybe a section on raw materials</t>
  </si>
  <si>
    <t xml:space="preserve">Bachelor of science, design engineering </t>
  </si>
  <si>
    <t>R_PLpau8fYZDkQOvD</t>
  </si>
  <si>
    <t>Circle Economy - social enterprise, aiming to accelerate the transition to a circular economy in a practical and scalable way.</t>
  </si>
  <si>
    <t>Programme Development circular design &amp; brands</t>
  </si>
  <si>
    <t>Strategy design</t>
  </si>
  <si>
    <t>Services,Strategy,Branding</t>
  </si>
  <si>
    <t>Circular Economy in depth course for SMEs</t>
  </si>
  <si>
    <t xml:space="preserve">We have recreated our methodology in a way that our user journeys always have the possibility for multiple use cycles, over a single one. </t>
  </si>
  <si>
    <t>Try to use design for recovery as much as possible. Often more difficult than we would want, due to technicalities of the product.
Next to that, I don't have a big focus on actual product design.</t>
  </si>
  <si>
    <t>We often work on the front end of the design cycle - focusing on innovation, and not so much in product on the market.</t>
  </si>
  <si>
    <t>When hosting workshops for businesses, we always combine  product design with an aspect of business modelling. Ensuring that how the product is designed fits with the way it will be used, both from a consumer perspective and a business perspective.</t>
  </si>
  <si>
    <t>We identify user engagement as a central aspect of new project creation. Users are starting point of ideation and creation.</t>
  </si>
  <si>
    <t>One element of mapping our circular business model is mapping out partners, and collaborations. This is however a topic where we don't dive deeper into.</t>
  </si>
  <si>
    <t>I see the importance of this skill, but we haven't had the chance to highlight this so far, only focussing a bit on pitching innovations.</t>
  </si>
  <si>
    <t xml:space="preserve">I don't know the exact words, but being able to zoom in and zoom out on product / wider context. </t>
  </si>
  <si>
    <t>Msc Strategic Design</t>
  </si>
  <si>
    <t>R_2yrw9xkevrzJGCX</t>
  </si>
  <si>
    <t>R_3J2zTwN34MaWuVc</t>
  </si>
  <si>
    <t>R_3dGs4C9n1PaXcM5</t>
  </si>
  <si>
    <t>Minimise CO2 in cities by reducing the time to look for parking spot</t>
  </si>
  <si>
    <t>the solution was built for communities with different social-economic background and needs that interact everyday in a city. The product was also designed to be used every day based on the long term life cycle of the services and goods that are at our reach and provided by the cities.</t>
  </si>
  <si>
    <t>I design scenarios, software and hardwares that will facilitate the "second" use of a good making sure it provides benefit (the business model) to all the stakeholders.</t>
  </si>
  <si>
    <t>In that case I designed a scenario a new use for an already existing good prolonging each lifecycle and benefit.</t>
  </si>
  <si>
    <t>Including cities, companies and individuals in the research of the solution, understanding their goals, challenges and opportunity areas</t>
  </si>
  <si>
    <t>UX Design</t>
  </si>
  <si>
    <t>Portugal</t>
  </si>
  <si>
    <t>R_3HLcKgmizvv4NUa</t>
  </si>
  <si>
    <t>Consultant</t>
  </si>
  <si>
    <t>R_qFmaObpYCLISSsx</t>
  </si>
  <si>
    <t>director</t>
  </si>
  <si>
    <t>developing a biolab (circular constructed); creation of tomatotex, a textile made from tomatofibres</t>
  </si>
  <si>
    <t>Perseverence. Commitment. Convincing techniques</t>
  </si>
  <si>
    <t>Master of Arts</t>
  </si>
  <si>
    <t>Thanks for the research. Is there a way to make these surveys less boring? Especially since you ask designers</t>
  </si>
  <si>
    <t>R_3JL5JqO3ZGMOA7m</t>
  </si>
  <si>
    <t>R_1hL2gdzFXK96ZQu</t>
  </si>
  <si>
    <t>2 days teaching, 1 day research, 2 days freelance</t>
  </si>
  <si>
    <t>education and practical research</t>
  </si>
  <si>
    <t>teacher / researcher</t>
  </si>
  <si>
    <t>Industrial design engineering</t>
  </si>
  <si>
    <t>teaching courses on circular design, doing research on circular design</t>
  </si>
  <si>
    <t>unfortunately I haven't done this jet.... But this is surely something I'm thinking about a lot!</t>
  </si>
  <si>
    <t>I haven't designed new products with this in mind.....</t>
  </si>
  <si>
    <t>never done it, also not that much interested in it....</t>
  </si>
  <si>
    <t>partly from theory, partly from logic thinking</t>
  </si>
  <si>
    <t>Just by thinking logic and looking at other example projects</t>
  </si>
  <si>
    <t>This I have mostly done with clients for my students. when I approach clients I also make a plan together with them, this is more strategic level for me.</t>
  </si>
  <si>
    <t>Both with the clients for my students:  I think along with the students while they think of these stories. But also  during my research I try to find these stories.</t>
  </si>
  <si>
    <t>can't think of anything else....</t>
  </si>
  <si>
    <t xml:space="preserve">Industrial Design Engineering </t>
  </si>
  <si>
    <t>keep up the good work!!</t>
  </si>
  <si>
    <t>R_pPJ5EJmXdXOojL3</t>
  </si>
  <si>
    <t xml:space="preserve">Creating a product (passport case/wallet) made from materials which stem from a group of used materials/parts (bicycle parts). </t>
  </si>
  <si>
    <t>Did research on all different kinds of repair techniques and looked at reusability of parts and materials</t>
  </si>
  <si>
    <t>Did research on which people use bicycles and passportcases, how they use them and why. And hoe to show that the product was made from previously used materials and parts.</t>
  </si>
  <si>
    <t>Communicated with people from the workshop (where the product would be produced) and with people from the shop where the product was going to be sold.</t>
  </si>
  <si>
    <t xml:space="preserve">Bachelor Industrial Design Engineering </t>
  </si>
  <si>
    <t>R_PvQG4dARpINo5fH</t>
  </si>
  <si>
    <t>R_11k09zcpdTcmSDL</t>
  </si>
  <si>
    <t>Engineering consultancy for the built environment</t>
  </si>
  <si>
    <t>Engineer (/ consultant)</t>
  </si>
  <si>
    <t>Building physics</t>
  </si>
  <si>
    <t>Strategy,Buildings</t>
  </si>
  <si>
    <t>Renovation of university faculty; residental buildings; laboratories/ industrial facilities; public buildings (woning- en utiliteitsbouw)</t>
  </si>
  <si>
    <t>Shearing layers, design for disassembly, butterfly diagram (conscious decision making in materialization of elements based on expected life cycle)</t>
  </si>
  <si>
    <t>Recycled content in concrete</t>
  </si>
  <si>
    <t>Spatial planning (sufficient space allocation and detailint for access, maintenance and replace/repair) flexible system and floor planning</t>
  </si>
  <si>
    <t>Framework developed in cooperation with EMF; circular design strategies (energy, materials, mobility, consumption (waste, water) greenery/biodiversity, automation (i.o.t./ digital twin)</t>
  </si>
  <si>
    <t>Social impact (aesthetics and perception improve perceived value thus life expectancy: beautiful/ meaningful design achieves monumental status; safety improves wellbeing (sight lines/ social interaction, community)</t>
  </si>
  <si>
    <t>Msc building technology</t>
  </si>
  <si>
    <t>Linkedin post in network</t>
  </si>
  <si>
    <t>R_25QoG2ekm838aPb</t>
  </si>
  <si>
    <t xml:space="preserve">Engineering </t>
  </si>
  <si>
    <t>Manager</t>
  </si>
  <si>
    <t xml:space="preserve">Aviation engineering </t>
  </si>
  <si>
    <t>R_emuOpMBFKSZB0qZ</t>
  </si>
  <si>
    <t xml:space="preserve">I have worked on a study project for Bugaboo (a step made from material out of old strollers) and I am currently doing my graduation project where I’m researching the possibilities for repurposing Ahrend tambour door cabinets. </t>
  </si>
  <si>
    <t xml:space="preserve">See previous answer regarding Ahrend cabinets. </t>
  </si>
  <si>
    <t xml:space="preserve">For my graduation project I’m not only looking for means of repurposing the cabinets. I’m also looking for ways to extend the loops after EOL of the repurposed cabinets. </t>
  </si>
  <si>
    <t xml:space="preserve">At the end of my graduation project there will be several repurposed designs. Part of the assignment is making LCA’s for each product and design some sort of signage that indicates the ‘heritage’ of the cabinet that is used. </t>
  </si>
  <si>
    <t xml:space="preserve">Circular design is a big part in almost all courses within our curriculum. Methods consist for example material driven design, triple layered bmc’s. </t>
  </si>
  <si>
    <t xml:space="preserve">Most of the circular study projects involved real life stakeholders. They provided the briefing and were our sources for information. </t>
  </si>
  <si>
    <t xml:space="preserve">I have used storytelling on two (rather than one) occasions: one for a businessmodel for VanMoof and one for a packaging concept for airline meals. </t>
  </si>
  <si>
    <t>Bachelor Industrial Design Engineering</t>
  </si>
  <si>
    <t>R_3PzQQh1k8t7kYrh</t>
  </si>
  <si>
    <t xml:space="preserve">Graphic Packaging designer </t>
  </si>
  <si>
    <t xml:space="preserve">Concept, design thinking, branding, UI </t>
  </si>
  <si>
    <t>R_3qdoUtSB8gmWJyu</t>
  </si>
  <si>
    <t>R_1Imxe5LVYGbYJw6</t>
  </si>
  <si>
    <t>Local government</t>
  </si>
  <si>
    <t>Industrial Designer</t>
  </si>
  <si>
    <t>Logistics and project management</t>
  </si>
  <si>
    <t>Development of bike lane separators, to be made out of kerb-side recycling waste and set up to be fully circular.</t>
  </si>
  <si>
    <t>The bike lane separator has a guaranteed lifespan of 30 years, and will possibly last longer. By making it easy to remove and install (spike-down rather than embed into the road), it can be relocated for reuse in other streets.
The easy removability and reusability of the product makes approval with the Department of Transportation easier as well, because they are more likely to approve a temporary or easily removable product.
When broken or otherwise unwanted, the product will be returned to the supplier, shredded and reentered into the fabrication process.</t>
  </si>
  <si>
    <t>The product is made out of a single material, able to be shredded and put back into the fabrication process as a whole or in pieces.
When awarding the tender for the installation contract, a requirement will be for the contractor to recover the product when needed and send them back to the fabricator.</t>
  </si>
  <si>
    <t>We started by making a case for the recycled plastic product when compared to existing bike lane separators made out of rubber, concrete or stone from an environmental point of view. We found that the embodied carbon in recycled HDPE was much lower than the other options, save precast concrete. But the capacity to be reused and recycled again makes the plastic a better option to achieve a fully circular solution.
We are still in development now, but we intend to have batch number information embossed in each product. This will allow us to keep track of recovered products and see where they fail and how long they last. This information will also enable us to determine if all products actually get recovered or not.
The bike lane separator is a very simple product consisting of only a couple of parts, so have expect that we will not require more complicated metrics such as circularity scores or repairability measurements to keep track of the circular performance of the product.</t>
  </si>
  <si>
    <t>Given that the project is done for local government, there is no requirement to make a profit. Therefore, the business model behind the product is more focused on ensuring that the cost is lower than existing options, to make the circular solution more attractive. Also, the bike lane separators will remove some parking locations, which will make the council lose money due to lost parking fees. To combat this, we are applying for a patent on the product and procuring the tooling ourselves. This will allow us to license out production of the product to other councils if they want to improve their bike lanes as well, which provides some income for us to off-set the loss of parking fees.</t>
  </si>
  <si>
    <t>The success of this project relies on more people cycling. By focusing the community engagement of the project on the environmental aspects, the bike lane separators are intended to become a marketing tool for this. When the environmental benefits of the product are clearly communicated, it becomes clear that we as a municipality are doing our part. This gives us the moral position to be able to ask the people to do the same, and cycle more often. This works hand-in-hand to improve the final result.</t>
  </si>
  <si>
    <t>Engaging and collaborating with stakeholders is a necessity to make the circularity of the project work. It has never been done before in my organisation to the extent which is required here, so we're kind of learning as we go. 
We have written a comprehensive development plan first, to sell the project to upper management. We are now in the process of collaborating with an industry expert to identify suitable suppliers, prototype material properties and logistics, figure out the production engineering and work on the design of the product.
When this is complete, we plan to do a comprehensive trial and prototyping process to test all unknowns, start procurement of the tooling and source material and select an installation contractor that is able to recover the product as well as install it. The supplier is required to return recovered products back into the fabrication process.</t>
  </si>
  <si>
    <t xml:space="preserve">A lot of work that we have done so far has been focused on translating circular properties into a language that can be understood by other areas; namely money and project management benefits. Sustainability is great, but managers that are focused on delivery only talk budgets and timelines. Therefore, we have tried to hammer on the financial benefits that a circular product delivers during its lifespan. Also, by designing a product that is logistically easier to deliver, the project timeline is actually better than existing products. 
Most of our communication has been focused on making these benefits clear and easy to understand. </t>
  </si>
  <si>
    <t>Design for modularity and pure material cycles. By designing the product to be modular, different versions of the bike lane separator can be installed easily with the same components and less moulds are required for production. By using a single material in the product, it is easy to recycled or repurpose. 
Another aspect that is important to mention is that the low embodied carbon and zero operation carbon of the product allows it to be off-set after about 1.5 years of service. With a lifespan of more than 30 years, the products can therefore be used as a carbon off-set in the council's carbon accounting.
Lastly, the biggest struggle in this project is making it work with local government's procurement policy. All levels of government have policies in place on how to develop, pay for and obtain products and services, and these policies are often not suited to deliver circular solutions. Navigating loopholes was required, but we are working on amending the procurement policy to enable circular solutions in the future.</t>
  </si>
  <si>
    <t>MSc. Integrated Product Design - TU Delft, the Netherlands</t>
  </si>
  <si>
    <t>Australia</t>
  </si>
  <si>
    <t>R_2CjnwoyCW20Za6y</t>
  </si>
  <si>
    <t>R_1jpSrdQhMpVf4dC</t>
  </si>
  <si>
    <t>Planning &amp; Design Firm</t>
  </si>
  <si>
    <t>Principal, Urban Design</t>
  </si>
  <si>
    <t>Urban Design</t>
  </si>
  <si>
    <t>R_2RQgshcAyE2vsMb</t>
  </si>
  <si>
    <t>Interiorbuilding</t>
  </si>
  <si>
    <t>Project manager</t>
  </si>
  <si>
    <t>Interior design</t>
  </si>
  <si>
    <t>Custom made furniture</t>
  </si>
  <si>
    <t>We have designed and created a circular education and relax room in Artis. We have harvested behind the scenes of Artis and in our own warehouse. Used wood from local supplier who sells wood from the city. So Reuse/Remanufacture/purpose</t>
  </si>
  <si>
    <t>We design and build high quality stuff. BUT the problem is that our society wants new stuff after a few years. And not just stuff also experiences. So our high quality stuff is wasted because of our need of the new.</t>
  </si>
  <si>
    <t xml:space="preserve">We have used old museum furniture to build a tribune for a school. This school had a long table we reused at Artis as a kitchen island. In this kitchen island we reused old oak drawers from the Artis museum. </t>
  </si>
  <si>
    <t>Measuring takes time....</t>
  </si>
  <si>
    <t xml:space="preserve">Ok, so all the stuff we design and build is for a temporarily situation. We build exhibitions, retail interiors and so on. B2B. So there is a maximum timeline of 5-7 years and a minimum of 10minutes...like a fashion show or a presentation. The current system is not facilitation a 100 %circular  result. But because we dont like it to create waste we have always ttied to give the stuff anoter purpose. So our new vission is to reuse everything we have build in new projects......but the only problem is that we build custom, always  so to create maximum result we design for disassembly. With creating new building materials after use I have more change of reusing it. Because who needs a steel installition of 9 meters high for big church scale paintings.....but who needs steel. We do. So this is oir solution, but we need to collaborate with other companys to help us faciltate in this service. Because our biggest challenge is that new materials are now ALWAYS cheaper and easier. </t>
  </si>
  <si>
    <t xml:space="preserve">We have designed and builded high quality stuff with the right materials for its use. Stainless steel for a bar, corian for kitchens. </t>
  </si>
  <si>
    <t xml:space="preserve">We not only design but we also build. This means we are in direct contact with our client and suppliers. Designing an building circular is new to many partners and stakeholders. Explaining why and how is a repeated task. Especially the reason why we are doing it and to explain that we have to learn together. Everyone has to put some extra effort in it. </t>
  </si>
  <si>
    <t xml:space="preserve">Interios designing and building is all about storytelling. But we do not  want our project to look circular or sustainable. They have to be it. By telling and asking for everyone around you to do so thing change for the better. </t>
  </si>
  <si>
    <t>Creativity! To learn to see someting else in an existing product. To create something new from scratch!</t>
  </si>
  <si>
    <t>Interior design and engineer</t>
  </si>
  <si>
    <t>R_2dg22rdDxhLnA4W</t>
  </si>
  <si>
    <t xml:space="preserve">I am currently graduating on a circular system to find a new application for headstock and production waste textiles. Also I did a school project with Wootex, a material made from textile and recycled plastic. </t>
  </si>
  <si>
    <t xml:space="preserve">It's very hard but I try it in my most recent projects. Mostly it's more an advise than a concept. I used http://www.circulardesign.it </t>
  </si>
  <si>
    <t>In almost every project I did in school we thought about how can it be disassembled, can we use materials with a low footprint. We used the book Products that last, the R-10 model and the butterfly model.</t>
  </si>
  <si>
    <t>In my graduation, the plan of the company is to take back al the products they have created. So they from now on they make everything demountable.</t>
  </si>
  <si>
    <t xml:space="preserve">This skill is very importend in my graduation. The company I work for wants to set big steps into the circulair economy. But we need partners who have the same intentions. Who can deliver sustainable material on high level, companies who want to work with deadstock material. </t>
  </si>
  <si>
    <t>we used a material flow to show how many materials we can 'save'. In the bilding of the company hang big posters with circular visuals.</t>
  </si>
  <si>
    <t xml:space="preserve">circular design with 'waste' materials. 
</t>
  </si>
  <si>
    <t>Industrial Design Engineering  Hva</t>
  </si>
  <si>
    <t>R_1gcgE6ngEJAku1K</t>
  </si>
  <si>
    <t>Work and education space furniture and retail</t>
  </si>
  <si>
    <t>product designer</t>
  </si>
  <si>
    <t xml:space="preserve">Industrial and UX Design </t>
  </si>
  <si>
    <t>R_2DMqPi2YD0o1TLb</t>
  </si>
  <si>
    <t xml:space="preserve">Graphic design studio, creative facilitation and creative training </t>
  </si>
  <si>
    <t xml:space="preserve">Designer and facilitator </t>
  </si>
  <si>
    <t xml:space="preserve">I've studied Interaction design and now work on graphic design and developing creative sessions and trainings. </t>
  </si>
  <si>
    <t xml:space="preserve">My master thesis was 'Designing for Product care' at Delft. Product care is the first loop of the butterfly diagram where the consumer maintains and repairs their products. For my thesis I develop 8 design strategies to stimulate product care through design, and made a design tool to be able to understand those strategies and how to design for product care. </t>
  </si>
  <si>
    <t>Same as the thesis about product care</t>
  </si>
  <si>
    <t>None</t>
  </si>
  <si>
    <t xml:space="preserve">Not sure if this fits the criteria, but I did one project regarding third world communities building and maintaining their own mist net to retrieve water from the air. We tested our 'manual' with a community in Morocco, and that manual also regarded how the community should finance it / get finances from NGO's. And how parts of the design can be made with local materials. </t>
  </si>
  <si>
    <t xml:space="preserve">There were quite some theories in the field of circular design, such as those from Conny Bakker, or in the field of Emotional attachment. And I often used those as inspiration in the early phases of project when we were brainstorming or ideating. </t>
  </si>
  <si>
    <t xml:space="preserve">For my master thesis I wrote a conference paper about my Product Care design tool , and during that conference I held a workshop with a group of 40 academics who then had to design a product in groups that stimulates or motivates people to repair or maintain their products. They were very enthusiastic about product care afterwards and the use of the design tool </t>
  </si>
  <si>
    <t>Can't come up with one at the moment</t>
  </si>
  <si>
    <t xml:space="preserve">Master of Science industrial design engineering </t>
  </si>
  <si>
    <t xml:space="preserve">Via LinkedIn </t>
  </si>
  <si>
    <t>R_1MKh6AOACDHbKii</t>
  </si>
  <si>
    <t>Director, Founder</t>
  </si>
  <si>
    <t>Sustainabilluty Strategy and Board Engagemet</t>
  </si>
  <si>
    <t>Governance</t>
  </si>
  <si>
    <t xml:space="preserve">Definition of standards for recycled materials. 
Prototypes of products that are fully recycled and fully recyclable. 
Helping boards understand what Circular Economy really is. </t>
  </si>
  <si>
    <t>help understand business models
help understand product qualities
help understand qualities and attributes of sourced materials
help source materials and their production</t>
  </si>
  <si>
    <t>R_2U4tKEMALbtht8H</t>
  </si>
  <si>
    <t>We help companies and institutions in a wide variety of industries with innovations through technology, mainly robotics.</t>
  </si>
  <si>
    <t xml:space="preserve">Programme coordinator </t>
  </si>
  <si>
    <t>Robotics</t>
  </si>
  <si>
    <t>Process optimisation</t>
  </si>
  <si>
    <t>After joining numberous courses and project on sustainability I graduated at a company by developing a sustainability strategy (incl. a roadmap) and did a sample case to show how this strategy could be put into practice.</t>
  </si>
  <si>
    <t>I always try to work towards a more sustainable practice, also when it wasn’t the incentive to start the project.</t>
  </si>
  <si>
    <t>The sample case I performed during my graduation was build around this practice. Now 2,5 years later the company is implementing this.</t>
  </si>
  <si>
    <t>After my studies I didn’t apply this skills specifically to develop a more sustainable alternative for current practices. The motivation is present and I try to apply it when possible, but it wasn’t the main driver of the projects.</t>
  </si>
  <si>
    <t>In the communication I try to emphasise the benefits of a solution. These could be on a sustainability front, but mostly weren’t the main driver</t>
  </si>
  <si>
    <t>Master Integrated Product Design + Minor Sustaible Design</t>
  </si>
  <si>
    <t>R_2Yudz6oMdQ8zz9b</t>
  </si>
  <si>
    <t>Intern</t>
  </si>
  <si>
    <t>Product design company for work space and offices</t>
  </si>
  <si>
    <t>Product Design Intern</t>
  </si>
  <si>
    <t>R_1Ld591ZbqOthYOH</t>
  </si>
  <si>
    <t>Research fellow (service design for the circular economy)</t>
  </si>
  <si>
    <t>industrial design / service design</t>
  </si>
  <si>
    <t>Strategy and research</t>
  </si>
  <si>
    <t>1. a quick concept for a privacy panel according to the c2c priciples
2. currently research and tool development for service innovation for circular busines modells by design</t>
  </si>
  <si>
    <t>By making all parts dismantable and the textile cover replacable, we intended the product to change with e.g. customers interior design and be entirely recyclable.</t>
  </si>
  <si>
    <t>It's absolutely key to raise visions and engage people. Also CE needs more engaged actors and partners.
To me self-organization in teams and lean approach for development therefore are key and essential for everyone to know whats going on as well as be able to react to changes, or findings</t>
  </si>
  <si>
    <t>lean project implementation, change and transformation management, strategic design</t>
  </si>
  <si>
    <t>industrial designer with eco-design focus, project management consultant</t>
  </si>
  <si>
    <t>R_2ttnDOEaqb8PSDU</t>
  </si>
  <si>
    <t xml:space="preserve">Product design company with the head office in Sweden and an office in China. We do industrial and mechanical design, and manufacturing. </t>
  </si>
  <si>
    <t>Design Engineer</t>
  </si>
  <si>
    <t>We did a project in which we identified three different circular strategies for make up packaging</t>
  </si>
  <si>
    <t xml:space="preserve">In a packaging project we tried to make a box with a minimalistic and nice design and where the customer could use the box as a nice storage box afterwards.
 In the make up project mentioned earlier one strategy was based on using refillable containers. </t>
  </si>
  <si>
    <t>We always include the recovery in the design process, by for example designing things where different materials can be separated easily. However we could do better, and in the end it is usually the customer that decides what they are willing to pay for and what business model they use</t>
  </si>
  <si>
    <t xml:space="preserve">We have a customer that has tried to eliminate plastics from their packaging supply chain leading to scratching problems on the core items. We have assessed different options and analyzed the environmental impact, among them the circularity. We did not have a tool for measuring circularity but knowing about recycling of plastics and paper we could use our knowledge to choose a solution. 
</t>
  </si>
  <si>
    <t>Not applicable to our products, the business model is also usually set by our customers</t>
  </si>
  <si>
    <t xml:space="preserve">Not really applicable on most of our products (for example smaller products as hearing aid cases, and a lot of packaging) </t>
  </si>
  <si>
    <t>We have tried to contact recycling facilities about for example magnets in paper packaging but we did not succeed</t>
  </si>
  <si>
    <t xml:space="preserve">We have used the UN sustainability goals as a form of storytelling where we have pinpointed which goals are relevant for the project and how, then using that to try to get the customer to choose the better option(s) . </t>
  </si>
  <si>
    <t>Master of science, Deisgn and product development</t>
  </si>
  <si>
    <t>R_1jTVWRIRth3TVgF</t>
  </si>
  <si>
    <t>I am managing director of an architectural service provider firm.</t>
  </si>
  <si>
    <t>R_1pDt1fgNW4afXPM</t>
  </si>
  <si>
    <t>The largest office furniture manufacture in the US with design offices in Munich and Hong Kong.</t>
  </si>
  <si>
    <t>Senior Industrial Designer</t>
  </si>
  <si>
    <t>R_XjhZuIBHjqsUiFX</t>
  </si>
  <si>
    <t>Brand and product developer</t>
  </si>
  <si>
    <t>Product design and brand development</t>
  </si>
  <si>
    <t>Developing biodegradable sneakers that grow flowers</t>
  </si>
  <si>
    <t xml:space="preserve">For the sneaker care product brand, we are developing refilling stations with the supplier to lengthen the use of the plastic cans. We developed circular bridges for the Floriade with a wide variety of partners. The selected bridges were completely made from recycled materials. Other solutions revolved around modularity and bio-based materials.  </t>
  </si>
  <si>
    <t>I work for a company that makes sustainable sneaker and apparel care products. I analysed all of the ingredients, gauging their impact, I am setting up LCA analyses and OECD biodegradability tests for the products with relevant partners.</t>
  </si>
  <si>
    <t xml:space="preserve">As a co-creator and facilitator I have aided the conceptual development, but I have never designed a product for it myself. </t>
  </si>
  <si>
    <t>By creating shoes that people could plant after they wore down, I made the user part of the cycle of life. Telling the story of circularity in this way made them curious about how that worked.</t>
  </si>
  <si>
    <t xml:space="preserve">Developing the shoes, I discussed the project with everyone in the supply chain, from raw material suppliers to materials scientists to users and recycling facilities. </t>
  </si>
  <si>
    <t xml:space="preserve">The concept of the shoes that bloom is an example of storytelling through product design. I also developed to copy and graphics for that brand and represented the brand, giving lectures on their development and the challenges we faced. Storytelling is central to what I do as I explain to laymen clients the value of circular design, but also the attitudes and beliefs that are associated with it. </t>
  </si>
  <si>
    <t>x</t>
  </si>
  <si>
    <t>Master of science, Integrated Product Design, TU Delft</t>
  </si>
  <si>
    <t>Interessant Deborah! Ik ben benieuwd naar de resultaten.</t>
  </si>
  <si>
    <t>R_3hiuzIJtAFF5Mdl</t>
  </si>
  <si>
    <t>Architecture firm</t>
  </si>
  <si>
    <t>Staff architect</t>
  </si>
  <si>
    <t>Architecture</t>
  </si>
  <si>
    <t>Buildings</t>
  </si>
  <si>
    <t>Research on circular strategies and materials, starting to apply circular principles to actual projects</t>
  </si>
  <si>
    <t>When choosing materials or assembly types I include the durability as a criteria, and the flexibility to change. Again in a qualitative way</t>
  </si>
  <si>
    <t>I use this criteria when choosing building  products and assemblies. Especially for reuse and for recycle. Repair is more vague, and included in the maintenance aspect. Remanufacture is a thing rarely happening in building components, but I would privilege a product that can be remanufactured if there is one (some carpet tile might be, but are not; using remanufactured furniture is a thing we have looked into)</t>
  </si>
  <si>
    <t>When defending the choice of a product, I talk about its recycled content, or compostability, or ease of disassembly but more in a qualitative way</t>
  </si>
  <si>
    <t>In architecture we don't sell/lease products, so all I have done is suggesting manufacturers or building owners business models that can work with circularity.</t>
  </si>
  <si>
    <t>When talking about the circular economy, and choosing products, assemblies, I mention the ease of maintenance as an advantage of a circular economy mindset/ product. But except for the common sense, I don't have data or examples to ground my statements, and building owners do not seem convinced.</t>
  </si>
  <si>
    <t>Did not achieve to foster such collaboration so far  as an architect, as it is driven by the client, who is generally not interested. Some clients have been in some projects I know of, but in very rare cases, for special projects</t>
  </si>
  <si>
    <t>Explained the concept to the firm and the findings if my research. Our clients though are not interested at all in hearing that.</t>
  </si>
  <si>
    <t>Embed the circular strategy in a broader sustainability strategy</t>
  </si>
  <si>
    <t>Master of Architecture, and Master of Engineering</t>
  </si>
  <si>
    <t>Quantitative skills, and fluency with life cycle analysis is what I feel I miss the most (not that I would not understand, it's that I have no time to train myself  for this)</t>
  </si>
  <si>
    <t>R_1g5RjbYVRDN3yWK</t>
  </si>
  <si>
    <t xml:space="preserve">Trying to imply circular methods into The Hague University- Lighthouse events </t>
  </si>
  <si>
    <t>R_0Mnswsk6M7SeTHr</t>
  </si>
  <si>
    <t>startup</t>
  </si>
  <si>
    <t>CEO</t>
  </si>
  <si>
    <t>urban design / product design</t>
  </si>
  <si>
    <t>Codi is a startup that was born out of a circular economy project. It's often described as the "airbnb for coworking". People can share their homes during the day and host local professionals for coworking sessions. Our mission is to revitalize neighborhoods: if people work locally, they spend locally (and the money can circulate at the local scale, between members, hosts, and local businesses). We aim to reduce the need to commute downtown to an office or a traditional coworking space, boost local economies with more foot traffic during the day for local businesses, increase housing affordability by creating a source of passive income for our hosts.</t>
  </si>
  <si>
    <t>I think I replied to this in my previous answer. In the context of Codi, a home is usually completely underutilized during the day. We turn homes into a productive place to work for others, so that it maximizes its use. Codis have multiple purposes that dynamically adapt to its local community needs.</t>
  </si>
  <si>
    <t>I usually measure the circular impact through the economic impact. If $1 is spent in a neighborhood, how many times is it going to circulate in the neighborhood with and without Codi? And that ratio is the economic circular impact.  Also measuring the production of waste. How much waste is created for an employee commuting to an office downtown versus walking to a Codi nearby? How much energy is consumed by offices versus homes? Also, looking at the utilization of assets. How much more is a home utilized with Codi compared to normal?</t>
  </si>
  <si>
    <t xml:space="preserve">Every time I work on an entrepreneurial project, I look at where there's a lack of efficiency and try to apply the circular economy principles to find a solution. Some examples: 1/ in urban design, we had to solve some traffic issues. Most urban planners try to add parking or build more roads or add bus lines. I try to close the "loop" (going from point A to point B) faster, by bringing point B closer to point A. Solution: work from your neighborhood instead of downtown. 2/ Food startup. People spend too much money on their lunch every day and always go to the same place near work. Circular economy: where is there an oversupply of food that we could make accessible to employees on their way to work? </t>
  </si>
  <si>
    <t xml:space="preserve">I can do a better job at this within my company. They all know I have the circular economy expertise, and that's how Codi was born, but I don't really educate them with circular economy vocabulary. I basically explain them the vision - how underutilized residential spaces are during the day, and all the benefits of sharing a home for other purposes than sleeping during that downtime (i.e. during the day) for people, for the city and for the environment. </t>
  </si>
  <si>
    <t>R_1j6thmWxS0IMMqR</t>
  </si>
  <si>
    <t>R_11ZzMg5dvxXB5zG</t>
  </si>
  <si>
    <t>promoting the circular economy model for a Not for profit organisation</t>
  </si>
  <si>
    <t>Think about, for example, the purpose, the activities you performed or which methods you are using/have used.
Using explanations of Circular Economy from various sources in EU and globally including Circular Design Guide, Circularity (GreenBiz &amp; Nike et al), Ellen MacArthur Foundation and LinkedIn groups to best illustrate the concepts of changing from a linear to a circular production model. We also include the concept of #ResponsibleDesign in the model to ensure longer term benefits to all life on earth.</t>
  </si>
  <si>
    <t>In one part of the web project aiming to show advanced businesses we show how an optical company applied all they could to eliminate waste in production, make all parts fully recyclable and replaceable plus make 100% post-consumer content (no it’s not waste) to create new product. (I believe they have stores in Canada now as well.)</t>
  </si>
  <si>
    <t>Our curation process considered as many aspects of the design models used to assess their value of both Circular Economy and Responsible Design.</t>
  </si>
  <si>
    <t>(I trust this project will not skew your results) We were trying to include all good thinking for circular design from many sources and note that this notion has been around longer than the newly accepted term for it. Since 1989 we have called this Responsible Design which may include slightly broader terms to consider the longer term value of a project for humans and all life on earth. Humans have reached such a critical mass that they are now indeed custodians of most life on earth and certainly responsible for the new term Anthropocene. It is up to us how we progress, Circular is a logical step.</t>
  </si>
  <si>
    <t>Our curation process for exhibitions and developing the web resources were always designed to show the many ways it can be actuated. Many links and references from nature were used or implied as nature deals only in materials and has no waste.</t>
  </si>
  <si>
    <t>Collaboration was a key part of the thinking for all projects for web, exhibitions and related. We recognised we were aiming to tell the story of what, how, when and why all of this was relevant and important for our current and future economy.</t>
  </si>
  <si>
    <t>We held exhibitions over 8 years of curated graduate responsible design to show the cross-discipline capacity of both Responsible Design and it’s subset Circular Economy. All of these concepts have universal application. It applies to reducing linear consumption through improving efficiency, reducing CO2-e emissions right through to closed-loop circular design. ReDesigning systems is also a reqiuirement for long-term success.</t>
  </si>
  <si>
    <t>Possibly the only one missing was human stewardship or responsibility for our actions singly and collectively</t>
  </si>
  <si>
    <t>Bachelor of Visual Arts</t>
  </si>
  <si>
    <t>Good luck, we need to progress this model. I trust these details for the web and exhibition projects will not skew your results.</t>
  </si>
  <si>
    <t>R_z0amF6UUE0iFo0V</t>
  </si>
  <si>
    <t>Technology for change</t>
  </si>
  <si>
    <t>Technology</t>
  </si>
  <si>
    <t>Turning fish waste into plant food into plants into clean water</t>
  </si>
  <si>
    <t xml:space="preserve">Plastic we made was compostable, </t>
  </si>
  <si>
    <t>I typically don't - its usually a fault of flawed thinking and poor design that you have to ask this question</t>
  </si>
  <si>
    <t>Taking waste paper and building it into a plastic, that could itself be used as a raw material or composted</t>
  </si>
  <si>
    <t>Worked with paper processors to access their waste stream</t>
  </si>
  <si>
    <t>To raise money you've got to tell teh story</t>
  </si>
  <si>
    <t xml:space="preserve">The difficult challenge of aligning the flows from the waste stream (quality, quantity, temporal frequency) with the requirements of the user. </t>
  </si>
  <si>
    <t>Masters in IT</t>
  </si>
  <si>
    <t>It pretty much assumes you are making a product from the recycled waste stream, rather than making a material that others would make in products, or using it to provide a service that itself generated a completely different product (e.g. using waste stream as a food for growing plants)</t>
  </si>
  <si>
    <t>R_2zosTc32jeV5gqy</t>
  </si>
  <si>
    <t>Renault car company</t>
  </si>
  <si>
    <t>designer working on sustainable design for advanced design dept.</t>
  </si>
  <si>
    <t>design research</t>
  </si>
  <si>
    <t>research and building awareness</t>
  </si>
  <si>
    <t>R_Rtt2goSGPyKe5yN</t>
  </si>
  <si>
    <t>My startup dealing in air pollution reduction products</t>
  </si>
  <si>
    <t>Design Engineering</t>
  </si>
  <si>
    <t>Black soldier flies grown on brewery waste as aquaculture feed</t>
  </si>
  <si>
    <t>Consumer/stakeholder behaviour change towards circularity</t>
  </si>
  <si>
    <t>Mechanical &amp; Design Engineering</t>
  </si>
  <si>
    <t>R_12PXdtIUUTNVWtH</t>
  </si>
  <si>
    <t>Graphic Designer</t>
  </si>
  <si>
    <t>Graphic and Web Design</t>
  </si>
  <si>
    <t xml:space="preserve">Designed the logo and visual identity for EU-REI (European Union — Resource Efficiency India) initiative. It is perhaps India's leading Circular Economy initiative with focus on Mobility (Electric and Hybrid Vehicles), Building / Construction, Renewable Energy (Photovoltaics) and Waste (Plastics, Packaging, E-waste and Extended Producer Responsibility). </t>
  </si>
  <si>
    <t>This is not applicable to the limited work I got to do as a graphic designer; my apologies.</t>
  </si>
  <si>
    <t>Project related communication that we designed was direct and quite technical in nature; it did not involve storytelling.</t>
  </si>
  <si>
    <t>R_1mRukJO1awgOvVy</t>
  </si>
  <si>
    <t>R_3kBMOKe3kzEqskv</t>
  </si>
  <si>
    <t>Klm</t>
  </si>
  <si>
    <t>UX / UI design</t>
  </si>
  <si>
    <t>R_1LRuMBTkmmqhyew</t>
  </si>
  <si>
    <t>Designer</t>
  </si>
  <si>
    <t>graphic design, web design, strategy</t>
  </si>
  <si>
    <t>Services,Strategy,Other (please specify)</t>
  </si>
  <si>
    <t>Graphic design</t>
  </si>
  <si>
    <t>A system for rating communication design projects for their social, economic, cultural and environmental impact, including projects related to signage, packaging, graphic design, and digital design (web, animation, motion graphics)</t>
  </si>
  <si>
    <t>In a tool meant to evaluate the given impact of a design, points were given to designs that used recycled components, that reduced paper/ink use, or that used materials that were compostable. The tool also evaluated other related components, like water use, or energy use.</t>
  </si>
  <si>
    <t>For the same evaluation tool (mentioned in the previous question), points were given to designs that were repairable (if it made sense).</t>
  </si>
  <si>
    <t>For a community project, neighbors were encouraged to share tools, for home repairs that led to energy-savings.</t>
  </si>
  <si>
    <t>I've engaged with different suppliers, to reduce energy use in the office, and for the web-presence of projects</t>
  </si>
  <si>
    <t>In the same evaluation tool, the team is continuously learning about technical terms and incorporating them in all the communication materials of the project, including when communicating with non-technical audiences.</t>
  </si>
  <si>
    <t>Postgraduate program in interdisciplinar design; BFA</t>
  </si>
  <si>
    <t>Mexico</t>
  </si>
  <si>
    <t>LinkedIn, o2 group</t>
  </si>
  <si>
    <t>R_3gMK86DHok5jZx9</t>
  </si>
  <si>
    <t>A small sustainability consultancy group that focusses on design and sustainability.</t>
  </si>
  <si>
    <t>'advisor'</t>
  </si>
  <si>
    <t>strategic design</t>
  </si>
  <si>
    <t>R_3Dndsbau6508sJo</t>
  </si>
  <si>
    <t>Global Enterprise / Manufacturer</t>
  </si>
  <si>
    <t>Design Principal</t>
  </si>
  <si>
    <t>Industrial Design by training/title, but it has also significantly included UX/Interaction, research/strategy, Architecture and Interior Design, Graphic and Communication Design</t>
  </si>
  <si>
    <t>Products,Strategy,Buildings</t>
  </si>
  <si>
    <t xml:space="preserve">Early strategy for what kinds of products / product briefs could help bridge to a CE business model </t>
  </si>
  <si>
    <t>BS Industrial Design</t>
  </si>
  <si>
    <t>R_2sdakhA0UigVcfX</t>
  </si>
  <si>
    <t>Global business advisory and financial services</t>
  </si>
  <si>
    <t>Sustainable design</t>
  </si>
  <si>
    <t xml:space="preserve">Impact measurement and long term value creation </t>
  </si>
  <si>
    <t xml:space="preserve">Excess Materials Exchange </t>
  </si>
  <si>
    <t>Again, applications of EVR model and method of EVC (TUD) applied to design for reman.</t>
  </si>
  <si>
    <t>EVC and EVR for design for remanufacturing</t>
  </si>
  <si>
    <t>Measuring circularity is in my perception not very useful. Circularity should be a means to achieve lower impact and most of all create more value</t>
  </si>
  <si>
    <t>EVR Model application to motor yacht Rental PSS</t>
  </si>
  <si>
    <t>I applied EVR and EVC to inestigate that sharing services are in most cases only marginally better in terms of impact on system level</t>
  </si>
  <si>
    <t>I apply the method of eco-efficiënt value creation, based on the EVR model to design circular systems with a low impact and high value</t>
  </si>
  <si>
    <t>The design skill of integration of environmental impact assessment with value creation in products, services and product service systems, as well as inclusion of regulatory drivers and barriers</t>
  </si>
  <si>
    <t>PhD candidate Industrial design Engineering</t>
  </si>
  <si>
    <t>Linkedin</t>
  </si>
  <si>
    <t>R_eh86y4lkxbehYKB</t>
  </si>
  <si>
    <t>Design agency for circular economy with focus on food</t>
  </si>
  <si>
    <t>Food, design</t>
  </si>
  <si>
    <t>Dispensing system for a packaging free shop; packaging-free takeaway restaurant; home hydroponics system; etc</t>
  </si>
  <si>
    <t>most of our work is in the food sector and our preference is to promote reuse rather than remanufacture. We don't really design too many products. Most of our work is future forecasting and consulting</t>
  </si>
  <si>
    <t>We did a project for a high end London takeaway restaurant. Here we worked with suppliers and customers as well as the client itself.</t>
  </si>
  <si>
    <t xml:space="preserve">we use storytelling in almost all projects since it helps our clients get buy-in from internal/external stakeholders and funders. eg we created an animated film to explain the concept of a clothing return scheme startup called Stuffstr. </t>
  </si>
  <si>
    <t>R_oZCPun7PWbcgsh3</t>
  </si>
  <si>
    <t>Owner</t>
  </si>
  <si>
    <t>Community design</t>
  </si>
  <si>
    <t>R_1LiYImzAPTYb0Z8</t>
  </si>
  <si>
    <t>A startup that runs image recognition AI technology for managing shelf spaces in grocery stores.</t>
  </si>
  <si>
    <t>Product Strategist</t>
  </si>
  <si>
    <t>Technology productization and product strategy</t>
  </si>
  <si>
    <t>A school project as the requirement for Master of Engineering degree and in partnership with a Bay Area startup company. The project was on strategizing product roadmap for recyclable epoxy composite materials. The company produced the ingredient that rendered conventional epoxy composite materials recyclable.</t>
  </si>
  <si>
    <t>LCA, M</t>
  </si>
  <si>
    <t>R_2zuLmRLN3DKyANh</t>
  </si>
  <si>
    <t>social</t>
  </si>
  <si>
    <t>Concert Hall</t>
  </si>
  <si>
    <t>Campaign Manager Marketing</t>
  </si>
  <si>
    <t>Marketing</t>
  </si>
  <si>
    <t>R_1PYuuuFbAVwdqbV</t>
  </si>
  <si>
    <t>Social Schools</t>
  </si>
  <si>
    <t>Content Marketeer / Video Editor</t>
  </si>
  <si>
    <t>Visual Design</t>
  </si>
  <si>
    <t>Branding</t>
  </si>
  <si>
    <t>R_PHRBwTaKDtlJ1Tj</t>
  </si>
  <si>
    <t>Circular economy projects and consulting services</t>
  </si>
  <si>
    <t>CoE (Chief of Everything)</t>
  </si>
  <si>
    <t>Circular economy practitioner</t>
  </si>
  <si>
    <t>education &amp; training &amp; resource recovery (some people call it recycling)</t>
  </si>
  <si>
    <t>How do you talk to designers about circular design?</t>
  </si>
  <si>
    <t>This is going to be our next focus - but how to start?</t>
  </si>
  <si>
    <t>Still in development</t>
  </si>
  <si>
    <t>How do you design for the circular economy?</t>
  </si>
  <si>
    <t>Again, how do you engage designers and what skills do they needs beyond design skills?</t>
  </si>
  <si>
    <t xml:space="preserve">While collection systems are weak in Asia, reprocessing facilities is equally weak. Plus consumer pull or demand is very weak. If consumers were OK to buy products made from reprocessed materials it would change the whole suppy/demand dynamics which would encourage circular design. </t>
  </si>
  <si>
    <t xml:space="preserve">1. Language: we never use the word 'recycling', instead use 'resource recovery' 
2. circular experiences: people will engage with circular initiatives if they understand it. Education &amp; awareness programs are less effective, so a real experience works better. </t>
  </si>
  <si>
    <t>Life-cycle assessment</t>
  </si>
  <si>
    <t>BA (Asian studies &amp; politics) + Masters in International &amp; Asian food law (not completed)</t>
  </si>
  <si>
    <t>Malaysia</t>
  </si>
  <si>
    <t xml:space="preserve">It's too advanced for Asia. Plus it does not seek to know how interested designers are in circular economy, what they need to know and how to start. </t>
  </si>
  <si>
    <t>R_3shQPiQ01WPOq8X</t>
  </si>
  <si>
    <t>corporate</t>
  </si>
  <si>
    <t>design strategist</t>
  </si>
  <si>
    <t>circular strategic design</t>
  </si>
  <si>
    <t>hardware design, strategy development, strategy deployment</t>
  </si>
  <si>
    <t>behavior change
strategy deployment</t>
  </si>
  <si>
    <t>master of science, mechanical engineering &amp; master of science, teacher degree</t>
  </si>
  <si>
    <t>R_1oigDWXRKh0DMvM</t>
  </si>
  <si>
    <t xml:space="preserve">The project involves the research of circular economy policies in developing countries. How governments and policymakers curate a sustainable policy that promotes the uptake of circular economy in developing countries. </t>
  </si>
  <si>
    <t xml:space="preserve">The huge emphasis in our product design projects is centred around design for local manufacturing and provision of after-services. This is inherently associated with design requirements that guarantee repairability, maintenance and in some case the ability to refurbish. In guaranteeing our products are repaired, maintained and refurbished, and intentional effort is put to guarantee the ability to source components within the local context whilst leveraging on off-the-shelf components that are widely used for different purposes. For example, in choosing a type of electron control system, open-source technologies like Arduino and Raspberry Pi(s) are of great benefit since they are widely used for multiple application. This guarantee repairability, maintenance and ability to refurbished. </t>
  </si>
  <si>
    <t xml:space="preserve">Embedding Circulation Economy within Human Behavioral patterns. </t>
  </si>
  <si>
    <t>R_2dHonzLaO2bDtnq</t>
  </si>
  <si>
    <t xml:space="preserve">on sabbatical, learning more about sustainability </t>
  </si>
  <si>
    <t>an idealistic architecture office, working since 1997 with waste materials for design and architecture, experimental, but now also big scale, extending into more integrated sustainability, closing loops, we are a frontrunner in what is now called circular design.</t>
  </si>
  <si>
    <t>founder, architect</t>
  </si>
  <si>
    <t>product, urban furniture, architecture, urban</t>
  </si>
  <si>
    <t>Products,Services,Strategy,Buildings</t>
  </si>
  <si>
    <t>all our projects, check our website superuse</t>
  </si>
  <si>
    <t>most projects that have been demounted have been reused in other projects of ours or are now in an exhibition, or are taken apart and used as components</t>
  </si>
  <si>
    <t>design from the characteristics of waste, but i; such a way that projects can also be demounted, with a clear list of materials used.</t>
  </si>
  <si>
    <t>we allways do a EI assesment and a CO2 emission assesment and our own superuse %</t>
  </si>
  <si>
    <t>we made several festival objects that are still used and rented</t>
  </si>
  <si>
    <t>design for a big exhibitio; was done with rented elements and halfprofucts, o&amp; which 90 % was given back after the project, we allways include all stakeholders in the sketch design and harvesting of materials.</t>
  </si>
  <si>
    <t>i usually motivate people with lectures in and outside projects</t>
  </si>
  <si>
    <t>holistic thinking, design from material characteristics instead of form, understanding embedded energy, learning to think about systems and how flows behave in them.</t>
  </si>
  <si>
    <t>tu delft</t>
  </si>
  <si>
    <t>R_3MrgGW4V1kqcwEw</t>
  </si>
  <si>
    <t>Architect</t>
  </si>
  <si>
    <t>Architecture (mainly refurbishment and sustainability)</t>
  </si>
  <si>
    <t>Designing a building based on LCA</t>
  </si>
  <si>
    <t>Masters in ARchitecture, Masters in Ecodesign and Energy Efficiency in buildings</t>
  </si>
  <si>
    <t>R_3fkOCOKAPCVty7U</t>
  </si>
  <si>
    <t xml:space="preserve">Working and phd </t>
  </si>
  <si>
    <t>creative services design</t>
  </si>
  <si>
    <t>learning designer</t>
  </si>
  <si>
    <t>learning design</t>
  </si>
  <si>
    <t>Services,Other (please specify)</t>
  </si>
  <si>
    <t>training, professional development</t>
  </si>
  <si>
    <t>R_pLyVUnRPmhm3Jrb</t>
  </si>
  <si>
    <t>R_1l4vrGWFHdlk3HX</t>
  </si>
  <si>
    <t>Business Design Company</t>
  </si>
  <si>
    <t>Associate</t>
  </si>
  <si>
    <t>I design business models for companies</t>
  </si>
  <si>
    <t>R_3kbKZcMChdxLLWP</t>
  </si>
  <si>
    <t>creative strategist</t>
  </si>
  <si>
    <t>R_10x9M2SC9MAdAqd</t>
  </si>
  <si>
    <t>R_2U5vWnLkpk7QY6T</t>
  </si>
  <si>
    <t>Software products and services</t>
  </si>
  <si>
    <t xml:space="preserve">Design expert and product management </t>
  </si>
  <si>
    <t xml:space="preserve">Process and product concept designs </t>
  </si>
  <si>
    <t>Working on software offering to make supply chain more circular</t>
  </si>
  <si>
    <t>Using maintenance data to optimize product lifespan and extend it</t>
  </si>
  <si>
    <t>Including more information- eg. raw material for better decision support during design phase. 
Product health metrics for refurbishing</t>
  </si>
  <si>
    <t>Trying to identify relevant KPIs to build them</t>
  </si>
  <si>
    <t xml:space="preserve">Post graduate in Strategy and Innovation </t>
  </si>
  <si>
    <t>R_2E43Z3R1ZbsKlt8</t>
  </si>
  <si>
    <t>Retail Designer</t>
  </si>
  <si>
    <t>Interior</t>
  </si>
  <si>
    <t>R_2E465QIOrEBPcZ3</t>
  </si>
  <si>
    <t xml:space="preserve">Sustainable fashion designer </t>
  </si>
  <si>
    <t xml:space="preserve">Repurposing postconsumer waste </t>
  </si>
  <si>
    <t xml:space="preserve">Focus on post consumer waste to develop a new product line. Design and production on one place.
Upcycling as part of the design process. Trash is the raw material. </t>
  </si>
  <si>
    <t>R_1FyxdPJLL5ZoxFx</t>
  </si>
  <si>
    <t>R_2zdsaE066ef5Kh6</t>
  </si>
  <si>
    <t>Service based organization, delivering solutions for cement industries for productivity, design, process. High focus on Circular Economy on the decarbonization roadmap.</t>
  </si>
  <si>
    <t>Assistant Manager for Sustainable Innovation</t>
  </si>
  <si>
    <t>background in Architecture, currently working with building materials &amp; industrial engineering</t>
  </si>
  <si>
    <t>Services,Buildings</t>
  </si>
  <si>
    <t xml:space="preserve">Scoping projects focusing on reusing building material waste and avoiding to extract alternative raw materials. Somehow related to Urban mining. </t>
  </si>
  <si>
    <t xml:space="preserve">Firstly, understanding different business models and how they work, as well as understanding how these can be reflected in what the company does is very important. And I definitely suggest a specialist opinion in this regard, if the company is complex. </t>
  </si>
  <si>
    <t xml:space="preserve">I couldn't stress this enough. It's extremely important. Prototyping and Pretotyping. </t>
  </si>
  <si>
    <t>I can exemplify the project that went the furthers from my portfolio. We were meant to design a e-commerce platform for waste reuse, where people could sell their waste (both visible and invisible) and others could buy and use it. We had as a first framework, life cycle thinking, trying to understand how products are made and where the waste is generated. Based on this idea, we then made risk assessment and stakeholder analysis, to understand who we should collaborate with and how we should treat possible risks. Our conclusion: Having specialists that know and understand the state of materials is therefore crucial, no matter if we talk about buildings or fashion. Whatever gets in contact with people should be 'shock-proofed'.</t>
  </si>
  <si>
    <t xml:space="preserve">We are always asked to bring 'business cases' to the table, or 'success stories'. Through storytelling of improved communication skills, these stories can really have an effect while convincing a team or a company of the importance of this approach. </t>
  </si>
  <si>
    <t>I guess it's related to 'Design for Recovery', but in the building sector, we call it 'Design for Disassembly' - basically designing buildings as elements, which could be reused as Lego (in a nutshell).</t>
  </si>
  <si>
    <t>BSc. Architectural Technologist. MA. Leadership for Sustainability</t>
  </si>
  <si>
    <t xml:space="preserve">Good luck with your thesis. Looking forward reading the results! :) </t>
  </si>
  <si>
    <t>R_2vZV1G5bMuQ852J</t>
  </si>
  <si>
    <t xml:space="preserve">Digital innovation agency </t>
  </si>
  <si>
    <t>Business designer</t>
  </si>
  <si>
    <t>Strategy focus on the creation of new business model and experiences</t>
  </si>
  <si>
    <t xml:space="preserve">Through gamification dinámics, promote a conscious consuming of energy and water. It’s a project for the utility sector </t>
  </si>
  <si>
    <t>Proposing in different projects the change of model from selling products to create services</t>
  </si>
  <si>
    <t xml:space="preserve">Supply chain management </t>
  </si>
  <si>
    <t xml:space="preserve">Circular design group in LinkedIn </t>
  </si>
  <si>
    <t>R_3CEgsj3A8ZZPIOh</t>
  </si>
  <si>
    <t>Service Designer</t>
  </si>
  <si>
    <t>Service Design</t>
  </si>
  <si>
    <t>R_1OQbR3efJT1EPDQ</t>
  </si>
  <si>
    <t>Essentially, combining Circular Economy principles with theory and practice from Occupational Therapy (e.g., Person-Environment-Occupation-Performance model and Human Open Systems models) in the context of Resourcefulness (and the intersection with sustainability).</t>
  </si>
  <si>
    <t>Again, I am not sure I would describe this as a skill. These are the principles behind designing in this way. They stem from a certain mindset/worldview, yes, and this can be instilled or even taught formally, but I think the SKILLS required are those of qualitative design research, empathy, systems thinking, critical reflection etc. etc. Design For Multiple Use Cycles is not a skill, it is a principle or approach, option or solution even; not a skill.</t>
  </si>
  <si>
    <t>During my Product Design degree, these PRINCIPLES underpinned all of my project work and although this was in 2001-2005, Design for Recovery was essential to my practice. I applied these principles (I'm not sure I'd describe Design for Recovery as skills per se, as you have listed, they are principles. The SKILLS required are systems thinking/analysis and complex data synthesis etc.) at the earliest possible stage of the design process and always in tandem with service and system design. A product in an of itself can not be described as 'circular', the systems in to which a product and service fits must be circular.</t>
  </si>
  <si>
    <t>These types of metrics were used by students who were taking part in a CE competition (where I was a research assistant, not a participant in the competition), to put the 'business case' forward for their designs/interventions. I also encountered these types of metrics while studying on my Design for Development (now Sustainable Design) Masters course in the UK.</t>
  </si>
  <si>
    <t>I have used the business model canvases in student projects both as a tool of analysis (to understand existing services/organisations) and as a design tool when developing social enterprise models. I have also taught students to use them (in New Zealand). However, I have not used them in a 'real' live project (yet!). I have not yet used a Circular Business Model Canvas - although now I'm intrigued!</t>
  </si>
  <si>
    <t>Again, this is an approach or principle that can be applied at the design stage, or retrospectively when redesigning a service, it is not a skill. Principles such as this - design for a sharing economy - are to be applied where appropriate, desirable, feasible, viable. I have applied this when designing a medical product (handheld device). The intention was that the product would integrate into existing NHS (UK) health system services and be reusable as well as easy and affordable to maintain. The required the new service to be designed, the existing NHS system (part of) to be understood, and of course, the product and its components and materials to be carefully considered. If this product had been developed further, more research would have be required to ensure the skills/training was available to maintain it and the service.</t>
  </si>
  <si>
    <t>My expertise are tailored towards 'collaboration' with users/customers/humans - those who ultimately engage with the product/system/service in question. For me, this is a very different type of collaboration to that which is mentioned in the question, above. Nevertheless, I think the most important thing is to ensure, through honest and transparent communication, that all parties are aware of each other's motivations in the project. The outcomes desired at the micro level do not have to be the same (e.g., financial or social incentives), but at the macro level they must be aligned (e.g., to achieve circularity and what that actually means to each person/organisation).</t>
  </si>
  <si>
    <t>Storytelling is crucial and fortunately, given the opportunity to flourish, it is something many humans do naturally. The skill is in gauging the audience correctly; assimilating, condensing, and clearly communicating complex information; and if possible, illustrating it beautifully. I have created infographics/gigamaps/synthesis maps, to communicate through a storytelling approach (i.e., using Adobe software). Every time we describe our work - formally in a spoken presentation or otherwise - we are storytelling.</t>
  </si>
  <si>
    <t>This is a fantastic topic and hugely important; however, I would respectfully suggest revising the use of the word skill. In my possibly ignorant opinion, these are principles. I use systems mapping, human-centred design methods, Design Thinking principles, social enterprise canvases, and many other types of eco-mapping (e.g., journey, empathy, stakeholder), and qualitative design research methods. I also think design futuring and future visioning is very important and ties in with the storytelling question you raised. For me, the value of design is not only solution finding, but anabling other to visualise and imagine future scenarios that are different to the current situation or even required rethinking the status quo. Finally, and perhaps more importantly than all of the the 'human-centric' notions I've just described is biomimicry. I am super eager to see more collaboration and synergies between circular economy advocates and biomimicry advocates - which is already happening in the Netherlands and is very exciting!</t>
  </si>
  <si>
    <t xml:space="preserve">Bachelor of Arts, Product design; Master of Arts, Design for Development; Doctor of Philosophy, Nonprofit Management. </t>
  </si>
  <si>
    <t>I saw it on LinkedIn posted in Circular Design Guide.</t>
  </si>
  <si>
    <t>Great work; I enjoyed thinking about this topic. I wish you every possible success and all the best in wrapping up your PhD.</t>
  </si>
  <si>
    <t>R_SZebQHkXWlJBRn3</t>
  </si>
  <si>
    <t>consultant - coordinator master in textiles - innovation technology sustainability</t>
  </si>
  <si>
    <t>consultant but with teamworl</t>
  </si>
  <si>
    <t>education for new generation product management in textile / fashion industry</t>
  </si>
  <si>
    <t>you just seek collaboration through deep networking and keep being informed about developments in multiple industries</t>
  </si>
  <si>
    <t>In an  honest = authentic way, this communication is key but if not honest it is false, so worthless, even worse it is miscommunication and extremely misleading.</t>
  </si>
  <si>
    <t xml:space="preserve">textiles - fashion - design </t>
  </si>
  <si>
    <t>Italy</t>
  </si>
  <si>
    <t>linkedin</t>
  </si>
  <si>
    <t xml:space="preserve">best of luck with your survey! </t>
  </si>
  <si>
    <t>R_02EM3X504jESyLn</t>
  </si>
  <si>
    <t>Consulting company in several engineering topics like marine, energy, infrastructures, as well as project management, sustainability, certification ecc.</t>
  </si>
  <si>
    <t>Project Engineer</t>
  </si>
  <si>
    <t>Sustainability consulting</t>
  </si>
  <si>
    <t>The aim of the project is to encourage and lead circular economy practices and assessment into the E&amp;E sector</t>
  </si>
  <si>
    <t>Life cycle assessment</t>
  </si>
  <si>
    <t>Brain storming with partners and stakeholders engagement in order to match the real needs, life cycle assessment and eco-design approaches, make a state of the art of EU and no-EU normative and standards, gap analysis.</t>
  </si>
  <si>
    <t>stakeholders engagement, brain storming, questionnaires, surveys</t>
  </si>
  <si>
    <t>Environmental Engineering, Master in integrated management system (ISO standards)</t>
  </si>
  <si>
    <t>R_1r1YwxS7gKpGY4W</t>
  </si>
  <si>
    <t xml:space="preserve">Researcher and strategic advisor </t>
  </si>
  <si>
    <t xml:space="preserve">Research projects for the transition to the circular economy, business modeling, systems innovation, socio-economic context analysis </t>
  </si>
  <si>
    <t>I have worked on EU Horizon 2020 project in Blue Growth for multi-purpose and multi space offshore platforms. The project analyses and assessed opportunities for cross-sector collaboration among 8 marine-related industries. I currently work on another EU project on zero-net emissions and sustainable growth of the port and shipping industry. I also work on the eco-design of energy-related products together with a certification body.</t>
  </si>
  <si>
    <t>I am not designing products but strategies for product design.</t>
  </si>
  <si>
    <t xml:space="preserve">I have studied deeply enough this topic, recovery and mainly remanufacturing, as my thesis was about it, remanufacturing equipment for the shipping and offshore industry. I have knowledge about it but not many opportunities have arised demanding for the implementation of such strategies, it is still relatively unknown in the SMEs business world. </t>
  </si>
  <si>
    <t xml:space="preserve">I didn’t have the chance to work for that yet. </t>
  </si>
  <si>
    <t xml:space="preserve">I worked on a project which was about servicizing the gaming industry, selling the gaming experience instead of the game per se. Myself and my team ran a strategy and market research as well as workshops with the client to come up with recommendations. Another project was about developing a reusable shopping bag to avoid the plastic ones. market research was again required and fresh-watching, to learn what others are selling. </t>
  </si>
  <si>
    <t xml:space="preserve">I have not yet applied this skill because the projects I have worked for are more like research projects. I might use this skill soon in my next projects. </t>
  </si>
  <si>
    <t>Storytelling, visual thinking are important communication strategies as they create a common language. This is the purpose they need to be used, to create a common understanding about the status quo and where we want to take the business/organization/society etc. I have taken some workshops on visual thinking.</t>
  </si>
  <si>
    <t>responsible and sustainable sourcing,  imposing criteria to suppliers, value chain risk assessment not only downstream but also upstream.</t>
  </si>
  <si>
    <t xml:space="preserve">Master of science, Industrial Ecology | Master Sustainable Development and CSR | Bachelor of Business Administration and entrepreneurship   </t>
  </si>
  <si>
    <t>Greece</t>
  </si>
  <si>
    <t xml:space="preserve">LinkedIn </t>
  </si>
  <si>
    <t xml:space="preserve">Good luck and I’ m happy to further assist if needed. </t>
  </si>
  <si>
    <t>R_C1aZWF092rAKTK1</t>
  </si>
  <si>
    <t xml:space="preserve">Consultant </t>
  </si>
  <si>
    <t>Impact Investing, Social Enterprises</t>
  </si>
  <si>
    <t>Wet Waste Management, Daily Dump by Poonam Bir Kasturi</t>
  </si>
  <si>
    <t>N/A</t>
  </si>
  <si>
    <t xml:space="preserve">TECH DEPLOYMENT TO IMPROVE PROTOTYPE FROM USER FEEDBACKS </t>
  </si>
  <si>
    <t>PRODUCT TESTING, 2ND PROTOTYPE</t>
  </si>
  <si>
    <t>ECONOMICS, SOCIOLOGY, ANTHROPOLOGY</t>
  </si>
  <si>
    <t>R_3CKhyYYfqy1ag53</t>
  </si>
  <si>
    <t xml:space="preserve">full time training in efficient communication + solo consulting activities </t>
  </si>
  <si>
    <t>30 years old specialized training "boutique" + solo consultant</t>
  </si>
  <si>
    <t>Directeur de Clientèle / Consultant</t>
  </si>
  <si>
    <t>training for efficient communication / consulting in Value(s) creation</t>
  </si>
  <si>
    <t>Products,Services,Other (please specify)</t>
  </si>
  <si>
    <t>interpersonal relations</t>
  </si>
  <si>
    <t>reducing costs, material &amp; energy use by re-designing products, associated services, manufacturing, business model ... in numerous industries and sectors</t>
  </si>
  <si>
    <t>an optimal solution will answer needs and minimize costs and impacts, so re-use of the whole or parts of the solution is always considered as one of the ways to achieve this.
but it is not the only one : e.g. using less resources is considered before re-using them !</t>
  </si>
  <si>
    <t xml:space="preserve">same answer : all these solutions are systematically checked to minimize the level of resources used to answer needs of each stakeholder
their ranking is often : 1° put less resources, 2° re-use, 3° repair, 4° resell, 5° refurbish (repair to resell), 6° recycle ... </t>
  </si>
  <si>
    <t xml:space="preserve">Sorry I do not measure the circularity of a solution :-(
And 'recycled content' is certainly interesting but not a relevant indicator :-(
I by far prefer indicators linked to real needs and impacts on environment and society, like the level of materials used (the less the better), to answer each and all the needs across the solution life cycle, as well as the environmental impact of the resources (different for each material) ...
</t>
  </si>
  <si>
    <t>the best solution (well, solutionS, as there may be different optima solutions for different stakeholders) includes the business model, which has to be designed for the whole life cycle, including maintenance and repair but also manufacturing, installation, sales ...</t>
  </si>
  <si>
    <t>I systematically implement Value(s) creation = do more (good) with less (goods) together
1° systematic exploration of needs of tall stockholders during the solution life cycle, from design to installation, use process, after use ... to end of life and next life
2° review of how the actual solution answers these needs and with how much materials, energy ...
3° search for alternative solutions using minimal resources to answer each of the needs
4° selection of the optimal solution(s)</t>
  </si>
  <si>
    <t>collaboration of all life cycle stakeholders is key, BUT it is much more efficient to :
FIRST make them work separately to express their needs at a specific life cycle step
THEN share to make everybody understand and accept each other's point of view, 
THEN work separately to analyse the actual solution and point out areas of improvement
THEN work separately to imagine/find new solutions
THEN share for collective creativity, and together to select the solution(s) answering each and all needs with minimal resources</t>
  </si>
  <si>
    <t>'storytelling' is helping much less than listening to each stakeholder requirements, helping them explicit their real needs and capture them</t>
  </si>
  <si>
    <t xml:space="preserve">Let us develop 'design for more value(s) creation = do more (good) withy less (goods) together'  :-)
Especially important and efficient is the ability to make stakeholders explicit their real needs, after expressing their requirements. 
E.g. the user need behind a chair is not 'to sit', as you can sit on the floor without a chair ! Or the user need for a drilling machine (classical example used by the Job To Be Done theory) is not 'to drill', but to have a hole, to put a screw, to hang a paint, to decorate a room ... </t>
  </si>
  <si>
    <t>Agronomy Engineering (now called 'bio-engineer') + BBA</t>
  </si>
  <si>
    <t>LinkedIn post of the researcher on Circular Design group</t>
  </si>
  <si>
    <t>I'll be happy to share experience on Value(s) Design
see http://valeursetmanagement.com 
and https://www.linkedin.com/groups/4331521/</t>
  </si>
  <si>
    <t>R_1PUl2uQSFKqb2pI</t>
  </si>
  <si>
    <t>Architecture design firm</t>
  </si>
  <si>
    <t>Partner architect</t>
  </si>
  <si>
    <t xml:space="preserve">Architecture </t>
  </si>
  <si>
    <t>R_1JUWFKSS4sgolGZ</t>
  </si>
  <si>
    <t>Owner Buro Logge</t>
  </si>
  <si>
    <t>interior design, projectmanagement, circular interiors</t>
  </si>
  <si>
    <t>interiors for businesses</t>
  </si>
  <si>
    <t xml:space="preserve">I worked on turn-key interior design &amp; build projects for company's in The Netherlands such as Eosta en WWF </t>
  </si>
  <si>
    <t>We took second hand chair that are already refurbished and delivered them in our projects. After the second lifetime the chair can be refurbished and reused again.</t>
  </si>
  <si>
    <t xml:space="preserve">In our project Eosta we have made glass walls with aluminium framed doors. The supplier will take these walls out after 15 years and refurbish en reuse them for a new project
</t>
  </si>
  <si>
    <t>We used CircularIQ for material passports.</t>
  </si>
  <si>
    <t>On designing and building a new interior I always keep in mind that the products must be disassembled and recycled after its lifetime. I do this with floors, custom made furniture as well as  standard office furniture. The manufacturers know that their products will return to their factory after their lifetime for refurbishment or recycling.</t>
  </si>
  <si>
    <t xml:space="preserve">In our WWF project we used a cast floor based on lineseed oil and cork. The maintenance of this floor is very easy and the floor is also circular because it can be taken out and reused.
</t>
  </si>
  <si>
    <t>In our Eosta project we made a wooden parquet floor from 1100 m2 that will be taken out after 15 years and can be refurbished for a second lifetime.</t>
  </si>
  <si>
    <t>We always use social media to let everyone know about our projects. We made a short story about how we combined the whole chain of production from a tree to a floor.</t>
  </si>
  <si>
    <t>HBO Algemene Operationele Technologie / Haventechnologie</t>
  </si>
  <si>
    <t>R_OI4oB3yObS7oa6B</t>
  </si>
  <si>
    <t>design and mentoring</t>
  </si>
  <si>
    <t>Mentoring entrepreneurs</t>
  </si>
  <si>
    <t>I have contributed to creating a Circular Entrepreneurship Program in the Región de Murcia (Spain) for the NGO Action Against Hunger. My mission was to design training workshops and mentor unemployed people who want to start a business. Also organize awareness events towards the Circular Economy. 
Currently, I am developing my own tools to provide online support for circular entrepreneurs.</t>
  </si>
  <si>
    <t>All my products (tools and circular study cases explorations), are creative commons.</t>
  </si>
  <si>
    <t>I am studying about triple bottom line indicators and I try to encourage their use in the training sessions and projects that I mentor.</t>
  </si>
  <si>
    <t>I try to apply circularity to everything I produce. For example, in cultural events, which I call eco-events, where the details that have to do with waste, energy, water, food consumption and the well-being of the people who attend are taken care of. I have published a Decalogue on How to carry out an eco-event.</t>
  </si>
  <si>
    <t>I work on raising awareness of the circular economy and I help to identify opportunities in the entrepreneurial projects that I accompany.</t>
  </si>
  <si>
    <t>I help identify personal values related to the circular economy and put them in value in the stories they build about their businesses.</t>
  </si>
  <si>
    <t>Networking and associationism. I am very in favor of promoting them.</t>
  </si>
  <si>
    <t>Bachelor of Chemical Sciences, Self-taught in Design Thinking.</t>
  </si>
  <si>
    <t>Deborah Sumter Linkedin</t>
  </si>
  <si>
    <t>R_00wKDU70LRQ2Cat</t>
  </si>
  <si>
    <t xml:space="preserve">Design and manufacture company, specializing in tablet enclosures. </t>
  </si>
  <si>
    <t>Junior Industrial Designer</t>
  </si>
  <si>
    <t>An RSA project to develop a circular-economy solution for use in emergency medicine. It proved to be challenging as many products used by emergency medical workers were disposable (for hygiene purposes). I looked into ways to reduce the need for emergency medical workers through having people with non-emergency medical issues to seek help from pharmacists. I found that pharmacists had as much medical knowledge as local GPs, but were under-utilized due the perception that GP's were more qualified to diagnose medical issues. The project ended up being product-based due to the requirements of my degree, however with hindsight, it should have been a service-based solution.</t>
  </si>
  <si>
    <t>This feature was the basis of my product-based solution, where the patient will receive a small box containing all he required medicine/tools and instructions to carry out self care at home. After their self treatment, the box will be sent back to the pharmacists for cleaning and reuse. Despite the good intentions, it led to the questioning of it's relevance, and whenever or not a reusable box is better than a recyclable box.</t>
  </si>
  <si>
    <t xml:space="preserve">Materials research and performing LCAs on all components of the solution. </t>
  </si>
  <si>
    <t>Much of my research stemmed from interviews. I spoke to people with non-serious medical issues and understanding their needs. Talked to pharmacists who mentioned that their skills were being under-utilized, and spoke to emergency care workers who mentioned how their time was taken up by people reporting non-serious issues. Their input had helped to inform the creation of the customer journey map.</t>
  </si>
  <si>
    <t>Generating a patient journey map and highlight the touch-points between the patient, pharmacists and other relevant medical workers. This was to show where the solution could fit in and benefit all relevant stakeholders.</t>
  </si>
  <si>
    <t>Product Design and Engineering BEng, with Industrial Year</t>
  </si>
  <si>
    <t>Via a message/post from the EMF</t>
  </si>
  <si>
    <t xml:space="preserve">Keep up the good work! the world needs more environmentally-conscious designers than ever. </t>
  </si>
  <si>
    <t>R_1QitYryQ5F70gbZ</t>
  </si>
  <si>
    <t>UX designer</t>
  </si>
  <si>
    <t>Digital design</t>
  </si>
  <si>
    <t>R_1rwbWa4il8YtKXx</t>
  </si>
  <si>
    <t>Sustainable Designer</t>
  </si>
  <si>
    <t>Digital and product design</t>
  </si>
  <si>
    <t>Product design with a sustainable supply chain for zero waste products</t>
  </si>
  <si>
    <t>2 x university degrees</t>
  </si>
  <si>
    <t>R_2wQZq2cRdKcBP94</t>
  </si>
  <si>
    <t>R_3IY5WdQg3hEPx8e</t>
  </si>
  <si>
    <t>Engineering services</t>
  </si>
  <si>
    <t>Mechanical design tram leader</t>
  </si>
  <si>
    <t xml:space="preserve">Mechanical design </t>
  </si>
  <si>
    <t>R_0JpwDN2I6cu0Hkd</t>
  </si>
  <si>
    <t>I work at a large consultancy, but am currently seconded to an NGO to work on recycling</t>
  </si>
  <si>
    <t>Director of Digital Innovation</t>
  </si>
  <si>
    <t>digital product design, service design, product management, UX</t>
  </si>
  <si>
    <t>end to end recycling value chain</t>
  </si>
  <si>
    <t>Does streaming video count? Insofar as you aren't creating new DVDs</t>
  </si>
  <si>
    <t>tracking the percentage of ethical plastic through a recycling stream</t>
  </si>
  <si>
    <t>designed a system for sorting plastic to be recycled and reused</t>
  </si>
  <si>
    <t>training platform for recycling centers</t>
  </si>
  <si>
    <t>working with sorters, aggregators and processors to establish effective plastic recycling system</t>
  </si>
  <si>
    <t>BA Hons in Creative Industries</t>
  </si>
  <si>
    <t>R_3k54WLHkXxiBQQq</t>
  </si>
  <si>
    <t>Part of work force reduction due to COVID-19</t>
  </si>
  <si>
    <t xml:space="preserve">Prior to COVID-19 WFR </t>
  </si>
  <si>
    <t>R_2e8ANbH3e6Xwrz6</t>
  </si>
  <si>
    <t>I work in a social enterprise which focusses its efforts on plastic rescue - in all stages: fishing it out of waters and reworking it using it as raw material.</t>
  </si>
  <si>
    <t>Content Manager</t>
  </si>
  <si>
    <t xml:space="preserve">I work in the marketing team and am responsible for the look and feel of all of Plastic Whales communications. </t>
  </si>
  <si>
    <t xml:space="preserve">We co-developed a 3D printing method that would allow for us to 3D print boats, which are made from 100% ocean bound plastic. These boats can also be reprinted 10 times before a loss of quality in the material. </t>
  </si>
  <si>
    <t xml:space="preserve">By desining a lifecycle rather than a product our efforts in 3D printing would allow us to reuse the same material up to 10 times, for entirely different products. We would start printing a boat, but then end up needing something else? No problem we will reprint it! The purpose of this is to think in value of material rather than product - by this a product stops being a static thing but a fluid object that can change. </t>
  </si>
  <si>
    <t xml:space="preserve">With the example project we had the slogan: Bravery is contagious and kept on talking about designing lifecycles instead of products. We entirely scraped specific vocabulary and replaced it, to enhance the feeling of a new beginning. Distancing our object (which happened to be a boat) from a product, as the "real" design was in the idea of reusing the object as resource over and over again. </t>
  </si>
  <si>
    <t>R_3fqwCSMjDuCOLx8</t>
  </si>
  <si>
    <t>working full-time and studying part time</t>
  </si>
  <si>
    <t xml:space="preserve">clothing manufacturing </t>
  </si>
  <si>
    <t xml:space="preserve">designer / product developer </t>
  </si>
  <si>
    <t>R_1OBLc7c8vUJLIFi</t>
  </si>
  <si>
    <t>Director of Company</t>
  </si>
  <si>
    <t>A Sustainable Consultancy business and also a Sustainable and Circular clothing brand (which is in development for launch in August).</t>
  </si>
  <si>
    <t>Co-Founder</t>
  </si>
  <si>
    <t>On the design side, Fashion and Apparel.</t>
  </si>
  <si>
    <t>A clothing brand that only uses sustainably sourced raw materials and also takes back and recreates a specific clothing item for redesign and sale.</t>
  </si>
  <si>
    <t>The product is produced using other product types that have been destined for landfill and rescued. The next stage of how the new product can be recycled or repurposed again is where we are now in development.</t>
  </si>
  <si>
    <t>This is the main aim of the product.</t>
  </si>
  <si>
    <t>The purpose of the brand is to remodel recycled garments.</t>
  </si>
  <si>
    <t>By using knowledge of design and production methods and utilizing these on returned /recycled garments.</t>
  </si>
  <si>
    <t>We don't create product for share or lease.</t>
  </si>
  <si>
    <t>Using recycling facilities . sorters is a new experience, although we have a lot of experience in product finishing and laundries etc.</t>
  </si>
  <si>
    <t>We are in the process now of developing what story we tell which is simple and understandable to many who may have no technical knowledge but simply think the product is beautiful, which is the main aim.</t>
  </si>
  <si>
    <t>Designing and technical production experience and knowledge is needed before any circular solutions can be explored.</t>
  </si>
  <si>
    <t>Degree - fashion Design London College of Fashion - London.</t>
  </si>
  <si>
    <t>R_vqonFPPva061WOl</t>
  </si>
  <si>
    <t>Consumer electronics, HelathCare equipment</t>
  </si>
  <si>
    <t xml:space="preserve">Product design, architecture creation, design for Circular Ecomony </t>
  </si>
  <si>
    <t xml:space="preserve">- Redesign of consumer products for enhanced repairability and upgrade
- Remanufacturing line for part harvesting and reuse of certain components of medical wearable devices
- Recycled material portfolio creation
- Architecture optimization for refurbishment, part harvesting and recycling of big medical equipment </t>
  </si>
  <si>
    <t xml:space="preserve">Design for multiple use cycles is something less usual for me. The current business is still mainly linear and the focus is not on multiple use-cycles. I did not work on any project focus on a subscription service so far. However, design for durability is taken into account for medical equipment, where service continuity is fundamental </t>
  </si>
  <si>
    <t xml:space="preserve">All of my project are focused on design for recovery. The type of recovery strategy pursued depends by the type of product. One or multiple recovery strategy are investigated at the beginning of each project.  </t>
  </si>
  <si>
    <t xml:space="preserve">The starting point of any project concerning circular design is assessing the current solution. An existing solution (e.g. current product model to be redesigned) might already be suitable for certain circular revenue models, even if it was not designed for it in the first place (e.g. a product is easy to disassemble and repair, even if it was not thought for it). </t>
  </si>
  <si>
    <t xml:space="preserve">A circular business model is always the end aim of a product designed for CE. However, a circular business model might not be applied in all cases. Design for refurbishment is important for companies to cut service cost they have to provide during the warranty period for instance. In this case, you are optimizing the product design for refurbishment, even if a real circular business model is not in the picture. </t>
  </si>
  <si>
    <t>None of the project I worked on so fare involved the sharing of products or private consumer maintenance. The manufacturer is usually the entity to provide maintenance services</t>
  </si>
  <si>
    <t>It is impossible to design a product for CE without consulting and collaborating with different experts. The type of expert to consult depends on the type of redesign you are working on. If you redesign for refurbishment, it is important to collect insights and collaborate with refurbishing organizations, if you redesign for recycling you need to identify where your product will probably end up at the EoL and interview the correct waste management and recycling institutions to find out more about which specific process they follow. For instance, if you are desinging a packaging, you know that you should not use ABS, since packaging recyclers never get sufficient volumes of that specific resin. So anything in ABS is just disposed. However, if you design something that will become a WEEE you know that the main waste streams reprocessed are PP and ABS. Collaborations are fundamental to define proper circular design requirements</t>
  </si>
  <si>
    <t xml:space="preserve">Circular design is still not the norm for most of manufacturers. A good storytelling is always important to convince different stakeholder to get on board and believe in doing things differently. </t>
  </si>
  <si>
    <t>Master of Science, Industrial Design Engineering</t>
  </si>
  <si>
    <t>R_1kLhHmrai5Fdi1F</t>
  </si>
  <si>
    <t>Telco company</t>
  </si>
  <si>
    <t>Engineer</t>
  </si>
  <si>
    <t>Network Enginnering</t>
  </si>
  <si>
    <t>R_1ddglnoW9HiKmlA</t>
  </si>
  <si>
    <t>Graduate Researcher and Design Intern</t>
  </si>
  <si>
    <t xml:space="preserve">City Government </t>
  </si>
  <si>
    <t>Design Intern</t>
  </si>
  <si>
    <t>User Experience/Service Design</t>
  </si>
  <si>
    <t>R_3QEHVaKoVghhFOL</t>
  </si>
  <si>
    <t>INDUSTRIAL DESIGNER</t>
  </si>
  <si>
    <t>R_2D6yhhlQfjJ0BM9</t>
  </si>
  <si>
    <t xml:space="preserve">Designer </t>
  </si>
  <si>
    <t xml:space="preserve">Accessory designer </t>
  </si>
  <si>
    <t>R_QihumuZcBbclzZD</t>
  </si>
  <si>
    <t>software development</t>
  </si>
  <si>
    <t>UX Researcher</t>
  </si>
  <si>
    <t>User experience design</t>
  </si>
  <si>
    <t>R_2roqFaBEA0EP3hx</t>
  </si>
  <si>
    <t>An asian-food food franchise based in Spain</t>
  </si>
  <si>
    <t>Project Manager</t>
  </si>
  <si>
    <t>Products,Services,Buildings</t>
  </si>
  <si>
    <t>Upcycling of materials from construction and demolition waste to create new materials and products for building applications.</t>
  </si>
  <si>
    <t>A key aspect is to allow reusing products, specially since I work with materials that belong to a technical cycle and can have a high durability</t>
  </si>
  <si>
    <t>Design of temporary spaces where materials can be recovered at the end of their use and repaired or redistributed accordingly</t>
  </si>
  <si>
    <t>Measuring the percentaje of recycled material in the process of upcycling industrial waste, as well as communicating its impact in comparison to regular materials</t>
  </si>
  <si>
    <t>Using frameworks such as the Sustainable Business Model Canvas to see how the whole service provides value</t>
  </si>
  <si>
    <t>Creation of surfaces that are low maintenance and that can be recovered for reuse in new structures</t>
  </si>
  <si>
    <t xml:space="preserve">When working in architecture or design projects it has always been crucial to work as a coordinator and facilitator among different stakeholders </t>
  </si>
  <si>
    <t>Crafting different communication strategies according to the profiles of professionals and develop a common language to collaborate</t>
  </si>
  <si>
    <t>Design for regeneration (Regenerative design)
Design for biological cycle (creating products and materials that go back to earth as nutrients)</t>
  </si>
  <si>
    <t>Bachelor in Architecture. Postgraduate in Product Development. Master in Design through New Materials.</t>
  </si>
  <si>
    <t>R_1ovfQLVeOKz2hdH</t>
  </si>
  <si>
    <t>I was participate in a regional development project in one year under 2015. It was through two workshops for business development within circular economy. The first one was in my city of Östersund in Sweden and the second was in a village Lycksele Sweden. The purpose of the partcipating in thoose workshops was to get insights to come up with a concept for an innovation arena for circular economy. Two years after that workshop the Arena SMICE got fundraising from EU Horizone 2020 and the project took place in Östersund from 2017-2020 and it will end in December 2020. Read more here https://www.smice.nu/home</t>
  </si>
  <si>
    <t xml:space="preserve">I only create concept. </t>
  </si>
  <si>
    <t>In a student project my design team come up with an upcycling approach where my skills for reframing was used. My team took the plastic waste from a coffee cup and designed a new system emphazing the circular economy concept to reduce the negative impact of plastic and turn the waste into something positive. Our approach was based on research about mealworms that eating plastic.</t>
  </si>
  <si>
    <t>I don't think recycling is an effective  solution for circular economy. It is only one method for waste manegement.  The material loosing its value when it become recycled, even if a big part can be put back in the system and doing good even though there are many looses because of there are so many mixed chemicals in one material.  Anyway I have recycling my household waste since the Un Rio Conference and the Agenda 21 in year 1992  was imlementing in my city with a recycling waste management program. So I have 17 years of experience of recycling materials.</t>
  </si>
  <si>
    <t xml:space="preserve">When I design a new or old product  I using a system thinking approach where every parts of the product representing a component of a bigger system. This mean that I look for material that is clean and not mixed with other chemicals and onother important part is I design for disassembly. </t>
  </si>
  <si>
    <t>As a student I took part in a course of business innovation where my student team come up with a business idea concept for the sharing economy. The concept was to create a sharing platform for household use where neighbours could share households tools from a tool platform like a hub nearby theirs apartment district. The skills I used was the ordinary business skills but also thinking about what kind of local resources that we have much of and put some more value in them to a sharing concept. We used the NABC approach, NABC stands for Need – Approach – Benefit – Competition. For that moment no other company had developed that concept.</t>
  </si>
  <si>
    <t xml:space="preserve">External contact was used when I took contact with the target group for the business concept that I was part of to understand theirs needs. Within the workshop activities from above question the purpose from the organizer was to cooperate as much as possibly with interdisiplany diciplines and people with different level of experiences. </t>
  </si>
  <si>
    <t>I use the storytelling technics for the Hiss pitch for the sharing economy business concept I wrote already about. and also in the workshop with the Regional project we use a Persona to create story around the user for the business idea.</t>
  </si>
  <si>
    <t>Advising tools or skills for the transition to a circular economy. So maybe something between communication and pracitcal design tools that engage business advisor.</t>
  </si>
  <si>
    <t>Bachelor of science within Environmental Science</t>
  </si>
  <si>
    <t>LinkIn group The Circular Design Guide</t>
  </si>
  <si>
    <t>There are lot of useful resesarching Paper about circular economy and design in The Journal of Cleaner Production. Good luck!</t>
  </si>
  <si>
    <t>R_yQM0iT403BWc449</t>
  </si>
  <si>
    <t xml:space="preserve">Circular value chains and multi stakeholder initiative </t>
  </si>
  <si>
    <t xml:space="preserve">ARCTIC - Alliance for Responsible Circular Transparent procurement of ICT. International multi-stakeholder initiative that drives circularity in the ICT sector (mobile phones, laptops and data centers) through joint public procurement power. More info can be found on www.arctic-alliance.com (from 15-05-2020 update available) </t>
  </si>
  <si>
    <t>Supportive role</t>
  </si>
  <si>
    <t xml:space="preserve">Value chain mapping </t>
  </si>
  <si>
    <t xml:space="preserve">I used the 9R framework and developed a methodology to measure impact, effect and corrective actions. </t>
  </si>
  <si>
    <t xml:space="preserve">Combination of business model canvas, impact measurement and stakeholder dialogue </t>
  </si>
  <si>
    <t xml:space="preserve">Keeping it simple is the biggest challenge. Stakeholder mapping and communication planning are critical throughout the process </t>
  </si>
  <si>
    <t xml:space="preserve">Experienced as a black belt and LEAN principles applied, open dialogue, clear objectives set, scoping, purpose. </t>
  </si>
  <si>
    <t xml:space="preserve">Communication requires support from experts in both wording and visualization </t>
  </si>
  <si>
    <t xml:space="preserve">Bachelor Telecommunicatie, MsC environmental management </t>
  </si>
  <si>
    <t xml:space="preserve">Linkedin.com </t>
  </si>
  <si>
    <t>R_3elitCuCOtTZu14</t>
  </si>
  <si>
    <t>Project researcher and design advisor</t>
  </si>
  <si>
    <t>Education and research in Architectural Engineering and Sustainability Transitions</t>
  </si>
  <si>
    <t>Buildings,Other (please specify)</t>
  </si>
  <si>
    <t>Education, Research consultancy</t>
  </si>
  <si>
    <t>New construction and refubishment of all kinds</t>
  </si>
  <si>
    <t>Analysis of the context, creativity for innovation during the transition, renewed material and production knowledge.</t>
  </si>
  <si>
    <t>Architectural Engineering, Phd.</t>
  </si>
  <si>
    <t>R_3nJjycp4Hw5PMnv</t>
  </si>
  <si>
    <t>R_2ymwvIYivcHsuzV</t>
  </si>
  <si>
    <t>Design firm</t>
  </si>
  <si>
    <t xml:space="preserve">Director of strategy and change consulting </t>
  </si>
  <si>
    <t>Pre design, workplace strategy, experience design, culture and change</t>
  </si>
  <si>
    <t>User experience and culture</t>
  </si>
  <si>
    <t>R_PSqx6Jy8xifqxIB</t>
  </si>
  <si>
    <t>Public relations</t>
  </si>
  <si>
    <t>Design Insights Lead</t>
  </si>
  <si>
    <t>Design research</t>
  </si>
  <si>
    <t>Masters in Industrial design</t>
  </si>
  <si>
    <t>R_2fpVO8CHMjdZHqa</t>
  </si>
  <si>
    <t>Postdoctoral Researcher</t>
  </si>
  <si>
    <t>Industrial Biotechnology</t>
  </si>
  <si>
    <t>Valorization of forestry waste materials from pulp and paper industry which instead of being burned can be transformed into bio-based materials for coating production using enzymes and green chemistry approaches</t>
  </si>
  <si>
    <t>I use CE concepts to raise awareness among people to understand the problem for waste production. Other people in the group share the same values and this allows a better communication and to determine how better public speaking can create awareness</t>
  </si>
  <si>
    <t xml:space="preserve">PhD in Biotechnology </t>
  </si>
  <si>
    <t>R_2YFghvwIOCoqCUD</t>
  </si>
  <si>
    <t>Dyndrite is creating next-generation software for the design, manufacturing, and additive marketplace. 3D Printing Additive Manufacturing Software Engineering Digital Manufacturing Automation</t>
  </si>
  <si>
    <t>Additive Marketing Manager</t>
  </si>
  <si>
    <t>Marketing Strategy</t>
  </si>
  <si>
    <t>Research for a materials supply chain to product market and production strategy for plant-based packaging products.
Event and trade show sustainability advising.
Smart Solar Window startup.
Intelligent materials marketplace startup.
Circular Economy Club Seattle Organizer.</t>
  </si>
  <si>
    <t>Studied Industrial Design in the College of Engineering at Western Washington Univesity which had a focus on Life Cycle Assessments, sustainability legislation and organization standards such as Cradle to Cradle, LEED, and Living Future Institute. Covered topics such as design for disassembly and lifetime use optimization. Unfortunately, I left the Industrial Design field because I faced resistance in the workplace and from leaders when discussing sustainability topics - overall impression that they are a negative-impact factor for financials.</t>
  </si>
  <si>
    <t>Use less materials, less parts, hardware not glue, avoid composites, select from approved compostable and recyclable options with the highest material integrity, design for disassembly, design for assembly, manufacturing machine use, cut/build plans, and material planning to reduce off-cut waste, prototype and test for best system solution</t>
  </si>
  <si>
    <t>This is difficult to quantify, there are issues with materials integrity, lack of regulation around recycling, and transparency in our supply chains is lacking. The reason I attempted a materials marketplace startup is to help tackle these issues. Suppliers can quote metrics all they want, and we'd like to trust them, but disparities exist, self-reporting has incentive to bend or misreport numbers.</t>
  </si>
  <si>
    <t>For packaging/product strategy client: Circular supply chain mapping from agricultural waste material sourcing locations to processing facilities, packaging print houses and wholesale outlets, ensuring these providers are also acting on carbon offsets, clean energy, alternative inks, low VOC films/glues - sourcing for alternative bioresin options, compostability, finding clients at sustainability-driven food packaging companies as first customers.
This project took years of prior personal connections and research as a target market entry point to develop. The client had limited funding so I was only able to build out the research templates with starter example work for them to continue. Circular Economy projects require whole-systems thinking and stakeholder connection to get a market moving.
Lack of funding common for CE clients.
I am highly interested in finding an opportunity to leverage both my careers in Circular Economy &amp; Digital Manufacturing strategy.</t>
  </si>
  <si>
    <t>Intelligent materials marketplace facilitated the selection of materials based on predictive lifetime impact metrics and enabled users to receive value-offers for care, share, and at end of functional life material exchange, communicating next-step circularity options to users and then recyclers.</t>
  </si>
  <si>
    <t>Collaboration with material scientists in early stage scope development, market understanding for packaging company.
Event shows have board of advisor and director leadership must help educate and find financially feasible/most impactful/easy for attendees solutions.
Worked with electrical, plastics, and chemical engineers, mathematicians, MBAs, marketing, and department leadership for solar window.
All startup leaders must work collaboratively with their investors and first customers for business and product success.
Worked with Machine Learning leaders to develop product road map for materials marketplace startup.</t>
  </si>
  <si>
    <t>Awareness of circular economy vocabulary is lacking so it helps to find out where people are at in their understanding of parallel vocabulary and give real-world relatable examples of Circular Economy principles in their own communities.
People involved in sustainability have not historically connected with financial language so it's important to keep coming back to the concept that waste has value and the business model potential for realization of that opportunity.
Systems mapping illustration is a form of storytelling that has been the most helpful for me to get people to understand CE concepts.</t>
  </si>
  <si>
    <t>I would like to see more education about Circular Economy Financing (sources for investment and strategy), as well as Circular Economy Technologies (lots of innovators exploring block chain, machine learning, nanotech, biology... etc.).</t>
  </si>
  <si>
    <t>Industrial Design Engineering, User Experience Design, Business Management, Project Management</t>
  </si>
  <si>
    <t>Thank you for doing this research! Please connect with me on LinkedIn: https://www.linkedin.com/in/sarahosell/</t>
  </si>
  <si>
    <t>R_2S953fsoBfkf2je</t>
  </si>
  <si>
    <t>R_1GNCtvO2L00Kcnx</t>
  </si>
  <si>
    <t>Founder/CEO</t>
  </si>
  <si>
    <t>Waste reduction education and consulting</t>
  </si>
  <si>
    <t xml:space="preserve">Educate on designing waste out of the system through waste free, recycled plastic products (www.remixplastic.com). Also host a radioshow podcast focused on educating the public on circular systems (So Circular). </t>
  </si>
  <si>
    <t xml:space="preserve">I have a small scale plastic recycling project in which I design products that once at the end of life can be put back into the system and recycled again. This is only possible about 70% of the time and requires a take back scheme of some sort but it is used to illustrate to consumers the circular system potential. </t>
  </si>
  <si>
    <t xml:space="preserve">I focus on reducing waste at the source and not particularly specialised in take back/recovery schemes. I follow the governments work on Product Stewardship Schemes. I am a part of the conversation but not a large player. </t>
  </si>
  <si>
    <t xml:space="preserve">I help other businesses assess and measure their impact but have little time to do this systematically myself. My products are 100% recycled plastic and made in New Zealand, but I don't report on more than that at this stage. </t>
  </si>
  <si>
    <t xml:space="preserve">I work to embed circular economy practices in all parts of my business: use green energy, electric vehicle, reduce waste etc. I also educate on these issues. I do not have a specific leasing model. </t>
  </si>
  <si>
    <t xml:space="preserve">I work with numerous groups to host sharing economy events - swap shops, repair cafes, promoting second hand shopping over fast fashion. I also actively promote businesses and organisations that offer circular economy options - for example food pantries, community gardens, reuse schemes etc. </t>
  </si>
  <si>
    <t xml:space="preserve">Collaboration has been the basis of my work from the beginning. I work with people from numerous industries to provide solutions that fit specific problems or have a larger reach. I also do collaborative products, where other designers design the pieces and I make them with recycled plastic. </t>
  </si>
  <si>
    <t xml:space="preserve">I work to educate the general public about circular economy through laymans terms without too much jargon. I host a radio show podcast that focuses on providing examples of circular economy in practice so that people can see that it is already happening in numerous ways. </t>
  </si>
  <si>
    <t>Bachelor of Science, Zoology, Archaeology / Post Graduate Diploma SCUBA Diving Instruction</t>
  </si>
  <si>
    <t>New Zealand</t>
  </si>
  <si>
    <t>R_1DuuifE94t5i6Tx</t>
  </si>
  <si>
    <t>Reuse stores and environmental consultancy/education</t>
  </si>
  <si>
    <t>Service manager, sustainability services</t>
  </si>
  <si>
    <t>service design from start to finish. Forming service strategy, developing its tools and processes and conducting design sprints.</t>
  </si>
  <si>
    <t>For example, designing a service where customers get to design an upcycling product according to their taste from materials previously deemed unusable.</t>
  </si>
  <si>
    <t>We don't design products at all, just extend the life of existing products.</t>
  </si>
  <si>
    <t>We design services which extend a product´s lifecycle, we don't design new products. For example, we designed a service for companies to get rid of their old appliances while guaranteeing data security and also designed a service for second hand furniture and decorations for festivals concentrating especially on the time saving aspect of the customer, which is a key feature for them.</t>
  </si>
  <si>
    <t>We always calculate the saved natural resources and avoided CO2 emissions of our services and communicate them to the customer as a service feature. 90% percent of the materials used are reused or digital by default so no really need to measure that.</t>
  </si>
  <si>
    <t>We work with local governments to incorporate circularity in the procurement decisions and consult companies in making their products more circular but do not design own products at all. Ot of circular business models, we design services for leasing and upcycling as well as waste management</t>
  </si>
  <si>
    <t>I have designed circular economy themed games and lessons for children and adolescents where they get an overview of the topic and get to investigate and try out its different aspects, such as fixing, upcycling and reusing along the game. The game platform is digital but activities happen in the real world and they are combined with the Finnish curriculum and pedagogy.</t>
  </si>
  <si>
    <t xml:space="preserve">We have made joint services in, for example combining a possibility to donate items for reuse with a moving service and designing a digital game to visit a recycling facility where usually children cannot come for safety reasons. </t>
  </si>
  <si>
    <t>We have created stories for children and company employees to engage with circular economy. They have put the person in a position of solution to the circularity challenge. They have been videos, games and social media content.</t>
  </si>
  <si>
    <t>Master of business administration: Leadership and service design. Bachelor of Science: Environmental engineering</t>
  </si>
  <si>
    <t>R_12nigCRWF89jlyc</t>
  </si>
  <si>
    <t>During my time at Macy’s, I worked to seek out circular solutions for the company</t>
  </si>
  <si>
    <t>R_TtlUbMt1vKuFd0B</t>
  </si>
  <si>
    <t>R_XX3ZoR39zYpn7QB</t>
  </si>
  <si>
    <t>R_325y6UY8wyF5SpF</t>
  </si>
  <si>
    <t>renewable energy company</t>
  </si>
  <si>
    <t>analyst</t>
  </si>
  <si>
    <t>interaction</t>
  </si>
  <si>
    <t>Student project on circular economy applied to raw material taxation</t>
  </si>
  <si>
    <t>the purpose was to push for enhancing the life span of pv panels, i had to use the profitability lever, as well as the 'green awareness' of the company</t>
  </si>
  <si>
    <t>R_2dmR1I2Dog7wxvZ</t>
  </si>
  <si>
    <t>Geologist</t>
  </si>
  <si>
    <t>I work as an Engineering/Hydro Geologist</t>
  </si>
  <si>
    <t>I have worked on processing waste plastics, bones, broken bottles(cullets), run-off mines(geologic raw materials), construction waste and gas gathering from a refuse dump. Presently not working on any but believe in the sustainability of the environment.</t>
  </si>
  <si>
    <t>I tried applying but it did not sail through on the first project. It was a quay/container terminal project and the subsoil materials were very bad(peats and clays). For reasons of project duration, they neglected my advice and today, they have high maintainance cost. However, on another project, they are being thorough now.</t>
  </si>
  <si>
    <t>We were once involved in drilling dumpsite gas well(in fact we drilled the first holes in Nigeria) and I had an experience of that particular dump site having mined waste for wealth in years past. The first wholes were done and tested with good gas content. In the next phase of the job, an expartriate was brought in to do the well designs. The designs were to be actualised hence, i was asked to come drill. When i looked at the specification of the holes, I knew it will not work and turned the offer down. They went ahead and failed and today, that project is forgotten.</t>
  </si>
  <si>
    <t>So many years back, we saw the need for the reduction of waste in a production process. We were the first in Nigeria to run a cullet plant outside a glass factory and we gave sorted, milled and sacked cullets to glass factories. We did the same for many other products including plastics and bones not to talk of geologic products like feldspar and calcium carbonates which we also processed.</t>
  </si>
  <si>
    <t>I will draw from a piling job in which, muds were removed and the bored piles installed. The muds were to be disposed, however, I adviced the project team to  sun dry them, mix with some other construction materials and refill some section of the site with them. Almost two rooms were to a depth of almost one metre,filled and a lot costs avoided.</t>
  </si>
  <si>
    <t>Circular economy for me is about sustainability of the environment and people. Just this afternoon, a job was called off in the water sector. A mini estate needs a water borehole(deep well) in a near sea environment. First is that they are were at an advanced stage of awarding a drilling campaign. second is that they do not have a water borehole geophysical survey. And someone got wind of it and asked that they contact me and do a survey before drilling. I have a 3 month experience in almost the same environment, so when they invited me, I contacted a foreign company and two nigerian experts i have worked with in the past. In fact I used my own money because I am interested in data. The board of the company were divided on the need for a survey and recalled an award letter today in a place i have worked and encountered both salt  and sugary water just recently. I hope they do not make mistakes as the cost will be over board on the long run</t>
  </si>
  <si>
    <t xml:space="preserve">One experience I will always remember has to do with Gypsum processing in Nigeria. In the 90's, there was the government concern on the use of Nigerian Gypsum in cement manufacture. Most of the materials being supplied were of about 30% assay and with corruption maybe 50%. We saw an opportunity in this and decided to try process gypsum. When we sent our gypsum, the representative of the cement company did not believe, ours was not from Morocco. However, corruption and the powers that be never allowed them to do business with us. in our clime, colaboration is a function of corruption and selfish interest of officials. </t>
  </si>
  <si>
    <t>When I started recycling after graduation, we got most of our materials from dump sites and at a stage, when a large order for bones came, i had to sensitize, most major abatoirs and markets to keep bones for me. I had to make them through discussions understand the wealth i waste. In fact, I had a small write up then which I preached everywhere I went and hence pioneered the collection of bones in such places in Nigeria almost 27 years ago. When we started, we payed people to gather them in refuse dumps but today, I think it is difficult to find bones in refuse dumpd in Nigeria.</t>
  </si>
  <si>
    <t>Intuition as it partains to nature path.</t>
  </si>
  <si>
    <t>Master of Science, Engineering/Hydrogeology</t>
  </si>
  <si>
    <t>Nigeria</t>
  </si>
  <si>
    <t>R_1q2IaAgQ3Cwj40m</t>
  </si>
  <si>
    <t>Consumer Electronics / Home Products</t>
  </si>
  <si>
    <t>Design Director</t>
  </si>
  <si>
    <t>All aspects of design</t>
  </si>
  <si>
    <t>Overall strategy to make our business more circular. (multiple projects)</t>
  </si>
  <si>
    <t>All our products are designed to be used multiple times and extension of product life is a key consideration for most of our CE projects. Designing products to me used by multiple consumers is a little different and requires careful planning and smaller test projects to prove the exact nature of the business model before scale-up.</t>
  </si>
  <si>
    <t>Some of our CE projects currently include repair and refurbishment. This is not necessarily something that is planned and organized by the design team as we already have a service and quality organization that would take ownership.</t>
  </si>
  <si>
    <t>Understanding the impact of the project is very important in enabling business support for any future circular initiatives. However, methods for impact assessment of circular projects are still in their infancy and each business is still learning about key challenges and success factors. This requirement for a gradual build of learning contributes to the desire for a relatively small scale for our initial projects. Over time expertise in this area will grow.</t>
  </si>
  <si>
    <t>In some of our CE projects we are starting out with our existing products to see if circular business models can be applied without significant modification. As our products are generally designed with some serviceability in mind this currently works well in many cases. However certain projects have required some redesign or additional processes to enable a more effective model.</t>
  </si>
  <si>
    <t>This question doesn't make sense to me. User engagement is not a skill in itself, it is a consequence of applying various design methods such as service design or app development... it's too broad a term to be used in this context. User engagement has many facets, particularly in CE where a system of products, services or activities are typically required.</t>
  </si>
  <si>
    <t>Again, Collaboration is not really a design skill. It is a natural part of any large business where there are always multiple stakeholders and suppliers involved. All projects involve some kind of give and take relationship. Perhaps an important category to highlight is the design of digital services that facilitate effective collaboration. This is definitely a priority for some of our key projects, particularly where multiple users or business stakeholders are involved.</t>
  </si>
  <si>
    <t>Stories are used to place the product, service and business model proposal in a human context. Helping the wider organization to understand key emotional drivers and enable discussion on stakeholder roles and consumer touch points. They are used to make a case for the use of certain technologies and enable the rapid exploration of multiple scenarios prior to both initial and later developmental prototyping. The human context also helps to get across to business leaders what consumer pain point is being addressed and how a profitable solution might be reached.</t>
  </si>
  <si>
    <t>Circular system mapping
Circular behavior nudging
Circular gamification</t>
  </si>
  <si>
    <t>Master of Design</t>
  </si>
  <si>
    <t>R_1GUPoMPbidVbDV3</t>
  </si>
  <si>
    <t>R_2Yn8aCUgMOy53cM</t>
  </si>
  <si>
    <t>University Faculty as Research staff</t>
  </si>
  <si>
    <t>Assistant Professor</t>
  </si>
  <si>
    <t>Strategic design and the design of large socio-technical system transitions</t>
  </si>
  <si>
    <t>R_af2UPKK31DQsa8p</t>
  </si>
  <si>
    <t>engineering consultant</t>
  </si>
  <si>
    <t>product development (Engineering)</t>
  </si>
  <si>
    <t>how to improve the process around waste sorting, to enhance recycling quote</t>
  </si>
  <si>
    <t>Materials Engineering</t>
  </si>
  <si>
    <t>LInkedin</t>
  </si>
  <si>
    <t>R_27O7Z1RYOnV9Ru5</t>
  </si>
  <si>
    <t>R_1GTahSW2XWDuYoZ</t>
  </si>
  <si>
    <t>R_O2oKUIhNr2djpIJ</t>
  </si>
  <si>
    <t xml:space="preserve">Innovation </t>
  </si>
  <si>
    <t xml:space="preserve">Circular Design workshop to develop packaging </t>
  </si>
  <si>
    <t xml:space="preserve">Still in prototype stage </t>
  </si>
  <si>
    <t xml:space="preserve">Again applied human-centered design thinking to define the problem and test the solution </t>
  </si>
  <si>
    <t xml:space="preserve">During the design workshop I applied design thing to address the challenge and formed teams comprised of individual business owners and industries.  I also used the butterfly (Ellen MacArthur) to explain and demonstrate how it would be difficult to develop implement a viable and feasible solution without external partners. </t>
  </si>
  <si>
    <t xml:space="preserve">Simplified Application and integration of design thinking and systems thinking into the circular design process </t>
  </si>
  <si>
    <t xml:space="preserve">Vocational training. Mostly learnt from practical field experience </t>
  </si>
  <si>
    <t>Bahrain</t>
  </si>
  <si>
    <t xml:space="preserve">Linkedin </t>
  </si>
  <si>
    <t>R_12AcW5HLDC50yPC</t>
  </si>
  <si>
    <t>Civic Designer, UX, Co-Founder, Product Designer for the Circular Economy</t>
  </si>
  <si>
    <t>Interaction design, program design, decentralized applications</t>
  </si>
  <si>
    <t>Mapping</t>
  </si>
  <si>
    <t>Building a community of circular economy enthusiasts in Seattle area, where we mapped our businesses, now we're creating communities of practice through Hylo.com</t>
  </si>
  <si>
    <t>We're using decentralized ledger technology to think about how to recycle food waste through biodigesters</t>
  </si>
  <si>
    <t>Helped design a textile product that was meant to be resold back to the company for credit towards a new.  Also fixed to get sold as used.</t>
  </si>
  <si>
    <t>Created a sharing platform for food based products and services. Many people shared resources like compost, tools, etc.</t>
  </si>
  <si>
    <t>I help a bio-digestion company think through their inputs and outputs.</t>
  </si>
  <si>
    <t>I helped create a circular economy club in seattle. Mapped stakeholders, building communities of practice with many. I also hold a circular economy market called the Upcycle Bazaar</t>
  </si>
  <si>
    <t>Energy wasn't mentioned.  Wonder if renewables is helpful in framing a question around that.</t>
  </si>
  <si>
    <t>Bachelors in Arts, 2 Grad level certificates in Sustainable business</t>
  </si>
  <si>
    <t>Anna from Ellen MacArthur Foundation</t>
  </si>
  <si>
    <t>R_2c0hDu5lCCKVHyg</t>
  </si>
  <si>
    <t>R_1FD5J2atPTi7Bqb</t>
  </si>
  <si>
    <t xml:space="preserve">Advising a neighborhood on interventions on how to become circular (during my internship). </t>
  </si>
  <si>
    <t xml:space="preserve">Designing for a leaseproduct, Swapfiets. </t>
  </si>
  <si>
    <t>Looking for waste materials and products in the neighborhood, seeing how they can be repaired and recycled and proposing solutions (like a reapair hub) on how to repair, recycle or reuse these products</t>
  </si>
  <si>
    <t>We proposed indicators for this neighborhood to use to evaluate the succes of their interventions (like kg's non-separated waste &amp; % renewable energy used)</t>
  </si>
  <si>
    <t xml:space="preserve">In a study project we designed a product that took into consideration how it could be disassembled, repaired and reused. We thought about how the customer has to be pushed to sustainable behavior, by offering the product in a leasing scheme.  </t>
  </si>
  <si>
    <t xml:space="preserve">We talked to different stakeholders in the neighborhood to see what's inefficient at the moment and what possibilities there are to work together on creating more circular solutions for how things are done </t>
  </si>
  <si>
    <t xml:space="preserve">Presenting the possible sustainability benefits in a visual way, to easily communicate the reasons to change. </t>
  </si>
  <si>
    <t xml:space="preserve">Industrial Design Engineering (Master student) </t>
  </si>
  <si>
    <t>R_2zoOO9hLK0dnaRc</t>
  </si>
  <si>
    <t>Advertising Agency</t>
  </si>
  <si>
    <t>Strategist</t>
  </si>
  <si>
    <t>Strategist Designer</t>
  </si>
  <si>
    <t>One focused on food waste in Portugal, which invited the community to share they garden food</t>
  </si>
  <si>
    <t>Not to say</t>
  </si>
  <si>
    <t>The impact of this case was not prossible because the project was descontinuated</t>
  </si>
  <si>
    <t>Was important and make the difference to have people from many different areas participating in this part of the process, from financial, to HR, developers and designers</t>
  </si>
  <si>
    <t xml:space="preserve">People just feel really engaged if they emphathyse with the project </t>
  </si>
  <si>
    <t>Collaboration allows people to feel part of the projects, give them ownership and commitment, so I made the participants get empathise with the problem in a living and practical way by seeign and experiencing</t>
  </si>
  <si>
    <t>It's difficult to have all stakeholders in line with change, but once you make clear the importance of its participation in such an environment all starts to get well</t>
  </si>
  <si>
    <t>Leadership</t>
  </si>
  <si>
    <t>Design Manager</t>
  </si>
  <si>
    <t>R_2956fhWJQTqZaJv</t>
  </si>
  <si>
    <t>Executive Portfolio Director Circular Economy</t>
  </si>
  <si>
    <t>Systems design</t>
  </si>
  <si>
    <t>Systems</t>
  </si>
  <si>
    <t>Creating enabling digital infrastructure for the scale up of fashion services marketplaces</t>
  </si>
  <si>
    <t>Most product to service shifts we have worked on involve some element of this</t>
  </si>
  <si>
    <t>Same answer as before. This applies to many of the product to service shifts we work on</t>
  </si>
  <si>
    <t xml:space="preserve">Often the circular systems we are designing do not have a simple linear cause and effect we can measure. So we apply circular principles we the knowledge that if we can think through potential system effects we will be having a better effect than if we didn't apply circular principles within our work but we do this without a specific impact metric that we can easily produce to validate the work. </t>
  </si>
  <si>
    <t xml:space="preserve">Again this is involved in a lot of the product to service shifts. Plus also thinking about new ways to grow when increasing production throughput is no longer viable. </t>
  </si>
  <si>
    <t>Almost all of our work involves an end customer desirability dimension</t>
  </si>
  <si>
    <t xml:space="preserve">we create a CoLab model to work pre-competitively and with value chain partners. The challenge is creating any meaningful system wide implementation. The ideation is the easy bit. </t>
  </si>
  <si>
    <t>Movement building in organisations where we connect circular to their organisation's purpose</t>
  </si>
  <si>
    <t>Systems practice</t>
  </si>
  <si>
    <t>Mixed. Business, design, arts</t>
  </si>
  <si>
    <t>R_1rOLGc8bj3Bg1qq</t>
  </si>
  <si>
    <t>Entrepreneur</t>
  </si>
  <si>
    <t>So Now was founded in 2009 the Netherlands, with a clear mission to help public and private organizations adopt a sustainable economic model.
In order to service the increasing demand for ‘circularity’ and a responsible way of producing and consuming in ASEAN markets and Japan, in 2017 So Now opened its Singapore offices.
So Now offers Circular Economy Business Design by offering:
Ideation sessions 
Training &amp; workshops
Storytelling 
Partnership support</t>
  </si>
  <si>
    <t>Founder &amp; CEO</t>
  </si>
  <si>
    <t>Circular Economy Consultancy</t>
  </si>
  <si>
    <t>https://www.sonow.asia/writings</t>
  </si>
  <si>
    <t>See previous</t>
  </si>
  <si>
    <t>Especially in the circular design workshops that we host, do we use this skill a lot</t>
  </si>
  <si>
    <t>We are developing a blockchain-based tool that will allow for Circular Impact Assessment, as it is a demand in every project, but there are no existing tools available that we can apply</t>
  </si>
  <si>
    <t>If there is no economic value in the project, no Asian company will execute or even consider a circular economy.</t>
  </si>
  <si>
    <t>All of our services aim to activate a circular economy model with/for our clients. So all efforts aim for circular user engagement, be it through our online ideation tool, workshops, business modeling session, branding or partnership building.</t>
  </si>
  <si>
    <t>We partner with UltraSuperNew, a local creative agency in Singapore and Japan to develop campaigns and communication strategies with storytelling for a circular economy.</t>
  </si>
  <si>
    <t>Ideation, roadmapping</t>
  </si>
  <si>
    <t>MA in  Communication- and Information Sciences, Cultural Sciences, Post-grad Fellowship Japanese language and culture</t>
  </si>
  <si>
    <t>Singapore</t>
  </si>
  <si>
    <t>R_6VcT9Rtt5xr6ecN</t>
  </si>
  <si>
    <t>FMCG Company</t>
  </si>
  <si>
    <t>Manager R&amp;D Packaging</t>
  </si>
  <si>
    <t>Packaging Technology &amp; Design, R&amp;D</t>
  </si>
  <si>
    <t>Recycled Plastic Materials for Packaging &amp; Design for Recycling</t>
  </si>
  <si>
    <t>recycling</t>
  </si>
  <si>
    <t>see above</t>
  </si>
  <si>
    <t>Master of Science, Packaging Design &amp; Technology</t>
  </si>
  <si>
    <t>R_3hcFhSrlcue4AHE</t>
  </si>
  <si>
    <t>industrial designer</t>
  </si>
  <si>
    <t>Trainer in CIRCO programm</t>
  </si>
  <si>
    <t>R_1I9R7Bsd6x0LrGH</t>
  </si>
  <si>
    <t>Director/consultant</t>
  </si>
  <si>
    <t>NEw product development and C suite innovation coaching</t>
  </si>
  <si>
    <t>Have done a number  of these.  One example would be a product launch in green energy - pre vc fuding</t>
  </si>
  <si>
    <t>Ukraine</t>
  </si>
  <si>
    <t>R_3Lbw3rcgC2zvN0k</t>
  </si>
  <si>
    <t xml:space="preserve">Consultancy firm on Circular Economy </t>
  </si>
  <si>
    <t>Circular Economy consultant</t>
  </si>
  <si>
    <t>Design and innovation</t>
  </si>
  <si>
    <t>R_2eRWGZXxdgsOfbj</t>
  </si>
  <si>
    <t xml:space="preserve">Founder, ceo </t>
  </si>
  <si>
    <t>Consumer products. Concept, design, production, sale, recycling.</t>
  </si>
  <si>
    <t>3D printed sunglasses from plastic waste with take back for recycling service. 
Educational board game on circular economy.</t>
  </si>
  <si>
    <t xml:space="preserve">Our products are made for disassembly and easy recycling after use. </t>
  </si>
  <si>
    <t>Recycled content. Return rates for recycling.</t>
  </si>
  <si>
    <t>We provide an incentive to recycle. And are experimenting with new incentives.</t>
  </si>
  <si>
    <t>Circular economy thinking is quite central to what we do. Every decision, strategic or design is in function of closing loops to a maximum.</t>
  </si>
  <si>
    <t>We work with logistic partners. Disassembly is being prepared with social enterprises.</t>
  </si>
  <si>
    <t xml:space="preserve">Product branding en transparancy on the making of. Video and newsletters. </t>
  </si>
  <si>
    <t xml:space="preserve">Business management, mechanical engineering. </t>
  </si>
  <si>
    <t>R_3g0elrrfUABRsQV</t>
  </si>
  <si>
    <t>sustainability</t>
  </si>
  <si>
    <t>circularity in the supply chain for various projects...</t>
  </si>
  <si>
    <t>Bachelor of Science, Masters in Education</t>
  </si>
  <si>
    <t>Canada</t>
  </si>
  <si>
    <t>R_3EnCqkpyNLHeB5Y</t>
  </si>
  <si>
    <t>R_7W1B9uTdUhLlRRv</t>
  </si>
  <si>
    <t xml:space="preserve">I am currently working on a project on how to give entrepreneurs the tools to take the first to circular entrepreneurship.  </t>
  </si>
  <si>
    <t>R_usTqxCY9LnWH0Ix</t>
  </si>
  <si>
    <t>A service design and change consultancy/agency. We work mainly with public sector organisations, using design-led and digital approaches. We work across a number of areas including, from public heath, housing and homelessness, inclusive economy and sustainability.</t>
  </si>
  <si>
    <t>I have worked on a number economy projects (some small):
- an academic paper, using interviews, literature reviews and case studies to develop a framework for design for circular behaviour
- projects at EMF, thinking writing about the role of design for systems change in transitioning to a circular economy
- workshops with local authorities to think through how they can embed circular approaches at a local level</t>
  </si>
  <si>
    <t>This is more of a theoretical understanding, but for my paper I did an extensive literature review and interviews to develop a framework. I have run workshops using this framework since, and have applied to a case study.</t>
  </si>
  <si>
    <t>So it wasn't specifically on product, but it was a number of workshops helping people from across a local authority considering how they can work on a number of local circular economy projects.</t>
  </si>
  <si>
    <t>Have run a number of workshops and talk within my organisation. Have develop slides on 'Circular Economy at FutureGov', which have been used internally and externally to communicate what a CE is.</t>
  </si>
  <si>
    <t>Master of Design, Master of Engineering - Schmidt-MacArthur Fellowship on CE</t>
  </si>
  <si>
    <t>R_1Lew5PXREhQ9dc9</t>
  </si>
  <si>
    <t xml:space="preserve">Company founder / Director </t>
  </si>
  <si>
    <t xml:space="preserve">Projectmanagement in the field of infrastructure and building environment </t>
  </si>
  <si>
    <t xml:space="preserve">I have worked on ‘the open learning environment circular bridge’ on the Bouwcampus in Delft. This is an initiative where 70 partners have worked together to try to set standards and create insights in how to deal with the renovation of bridges  and other infrastructural projects in a circular way. </t>
  </si>
  <si>
    <t xml:space="preserve">Would love to learn more about this </t>
  </si>
  <si>
    <t xml:space="preserve">It was just common sense </t>
  </si>
  <si>
    <t xml:space="preserve">Idem, common sense </t>
  </si>
  <si>
    <t xml:space="preserve">The theme of collaboration and co-creation is not new to me. I have worked on just one circular project, but in other areas I have experienced the power of collaboration </t>
  </si>
  <si>
    <t xml:space="preserve">By sharing the experience in a positive way </t>
  </si>
  <si>
    <t xml:space="preserve">No background in engineering, did my studies in the field of hotel management and psychology long ago </t>
  </si>
  <si>
    <t>LinkedIn post</t>
  </si>
  <si>
    <t>No
Good luck with your survey and study!</t>
  </si>
  <si>
    <t>R_24c4vlfgqiDAW90</t>
  </si>
  <si>
    <t>Project- and procesmanagement organization in infra and built environment</t>
  </si>
  <si>
    <t>advisor</t>
  </si>
  <si>
    <t>as an adviseur I work with the industrial designers and interaction design, I advise and think with them how to apply their work fitting the needs of the client</t>
  </si>
  <si>
    <t>how does CE works for specific infra project</t>
  </si>
  <si>
    <t xml:space="preserve">Not that much a product, but the start that is used to design the product - what's the need and what's the necessity </t>
  </si>
  <si>
    <t>Sorry no experience from myself</t>
  </si>
  <si>
    <t>sorry no experience yet</t>
  </si>
  <si>
    <t>Not that much the product itself put the "model" or idea who are involved with which stake or share and in which position towards the service or products LCA of itself or the system and what is their benifit or business in this</t>
  </si>
  <si>
    <t>Regarding toward the previous question I might have already answered this in the previous answer - I think one of the important aspect here is the awareness of the user how to share and create product for a longer life ( good maintenance) where is for them the totall cost of ownership?</t>
  </si>
  <si>
    <t>Done in one project about dynamic collection of carbage.
Idea was not to discuss the way waste is recycled but how you can optimize the collection of type of waste for their purpose.  Not exactly answer to the question.</t>
  </si>
  <si>
    <t>Common and shared vocabulary is one of the most important aspect to have focus on or threshold to overcome (depends on if you see it as a gain or pain). At first a not shared vision or vocabulary can give good insight in eachother definitions and point of view, for the further proces it is a basis element that those come more towards eachother</t>
  </si>
  <si>
    <t>Not sure it is a skill but the idea that it doesn't fit only a materiaal or product but mostly is part of a system (can be a building, area, society). Understanding the context. But thats me I'm from origin a Social Geographer. But I do think it one of the aspects of a business model for a circular innovation. Does the result be carried by society, what it the added value</t>
  </si>
  <si>
    <t>As said Msc Social Geography - Planology</t>
  </si>
  <si>
    <t>by repost linkedin</t>
  </si>
  <si>
    <t xml:space="preserve">As said I'm looking particular towards CE in the infra sector.
We see a lot of focus on consumption products, garbage waste and installation or elements of building, not that much on infra (water, rail, road) yet. </t>
  </si>
  <si>
    <t>R_vujcLVoogyw4PBf</t>
  </si>
  <si>
    <t>Design studio specialising in Strategy, Graphics, Interiors, Experience</t>
  </si>
  <si>
    <t>Experience/ Interior Designer</t>
  </si>
  <si>
    <t>Experience/ Strategy/ Interiors / Architecture</t>
  </si>
  <si>
    <t>Strategy,Branding,Buildings</t>
  </si>
  <si>
    <t>R_3hlniDwhVLsWWPJ</t>
  </si>
  <si>
    <t>R_1r8pvsmolXlICvf</t>
  </si>
  <si>
    <t>I work at OnePointe Solutions. It a laboratory and industrial furniture design and manufacturing company. The concerned Circular Economy project however was my graduation project at North Carolina State University for Masters in Industrial Design.</t>
  </si>
  <si>
    <t>My graduation project was to design and develop a tool which helps students and faculty in integration of sustainability in the industrial design curriculum. The tool was named Full Circle, and it uses the Circular Economy Nutrient Map (aka butterfly diagram) by Ellen MacArthur Foundation as a framework to deliver the information required during the design process to design design sustainable products.</t>
  </si>
  <si>
    <t>In my graduation project I tried to apply this skill by providing information about strategies for designing products that can be reused.
In another project, in supplement to the design of the product, I thought of a subscription-based business model which would help in the reuse of the product, instead of the user owning the prpduct.</t>
  </si>
  <si>
    <t>The tool provided strategies to design products in a manner that the nutrients used in the products can be repaired, separated, and recycled.</t>
  </si>
  <si>
    <t>Although very important, having metrics for the circularity of the design was beyond the scope of my project. I have conceptually (no real developed algorithm) included this in my tool in the form of a design challenge. The design challenge is a decision tree which gives the students a design problem, and asks the students to make design choices (from the ones provided). At the end of the decision tree, the tool provides a summary of all the decisions which affected positively, negatively, and scope for improvement.</t>
  </si>
  <si>
    <t>The tool provided strategies for moving away from the traditional ownership based models and explore other creative business models.
The other project I mentioned about in a previous answer was a pill organizer for elderly patients. I developed a supplementing subscription business model where the pill organizer is delivered pre-fulled to the patient. After the patient is done using it, the pill organiser is collected and another pre-filled one is delivered to the user. The business model not only helped in making the product reusable but also solved some other major pain-points.</t>
  </si>
  <si>
    <t>This wasn't a part of my tool. The tool provided strategies for designing products/services which encourage the sharing economy.</t>
  </si>
  <si>
    <t>I think it is very important to have these collaboration or atleast be thinking about these collaborations right from the design phase of the project. Full circle, provided strategies for how products can be designed to make it easy to recycle.</t>
  </si>
  <si>
    <t>I don't think I really used this one in the tool. But it would have been a good one to have in there.</t>
  </si>
  <si>
    <t>I think a good design would be a combination of all the applicable skills in the product. It would be difficult to pick a most important one, without knowing more about the product being designed.</t>
  </si>
  <si>
    <t>Bachelor of Mechanical Engineering and Masters in Industrial Design</t>
  </si>
  <si>
    <t>R_qK5TRVFdwFTDBdv</t>
  </si>
  <si>
    <t>R_O11ZJp80XhWuw6J</t>
  </si>
  <si>
    <t>Part time and self employed</t>
  </si>
  <si>
    <t>R_31HRP99YsTruVQO</t>
  </si>
  <si>
    <t>Creating a business case for circular kitchen appliances</t>
  </si>
  <si>
    <t>Cleaning is especially challenging when you design kitchen appliances for multiple use cycles. It is very hard to remarket dirty products without too much loss of value.</t>
  </si>
  <si>
    <t>We identified the parts that break te most together with the Quality department and prioritize repairability of those parts in the design requirements</t>
  </si>
  <si>
    <t>This is part of the project we haven't reached yet but plan on implementing</t>
  </si>
  <si>
    <t>I haven't designed any final product yet but we have identified the challenges and requirements for different kitchen appliances to fit within a circular businessmodel</t>
  </si>
  <si>
    <t>Project hasn't finished yet but we're trying to create premium quality kitchen appliances with longer lifespans designed for repair and use lease or buyback constructions so we can refurbish the high quality appliances and return them to market different types of users.</t>
  </si>
  <si>
    <t>We have involved stakeholders from different parts with the life-cycle to help brainstorm for new ideas.  i.e. manufacturing phase, use phase and return phase</t>
  </si>
  <si>
    <t>We have organized creative sessions with stakeholders where we used visual explanations for the challenges you face when creating a circular businesscase</t>
  </si>
  <si>
    <t>Integrating social and ecological domains in the circular economy by the design of new products. i.e. how do you balance design to be good for people, planet and profit.</t>
  </si>
  <si>
    <t>Bachelor Industrial design + Master Circular economy</t>
  </si>
  <si>
    <t>I like how your approach on the different facets to design for a circular economy align with my own vision on the topic. It really is a multi disciplinary and complex problem.</t>
  </si>
  <si>
    <t>R_2flg5cTiB4LQKs2</t>
  </si>
  <si>
    <t>R_BxEXLyn8Gf3aWRP</t>
  </si>
  <si>
    <t>R_vJKdMwUGKguw2VX</t>
  </si>
  <si>
    <t>As an intern, I facilitated the NS Circular Challenge, where students from Inholland work on repurposing waste streams for the Dutch Railways: NS and Amsterdam Housing Company: de Alliantie.</t>
  </si>
  <si>
    <t>R_3fxVt5KFPnYLsOZ</t>
  </si>
  <si>
    <t>Structural designer/engineer</t>
  </si>
  <si>
    <t>Structures</t>
  </si>
  <si>
    <t>R_0doLxrSIbvgGFKp</t>
  </si>
  <si>
    <t xml:space="preserve">Material Designer &amp; Circular Economy Strategy </t>
  </si>
  <si>
    <t xml:space="preserve">Material design </t>
  </si>
  <si>
    <t>Products,Strategy,Branding,Other (please specify)</t>
  </si>
  <si>
    <t xml:space="preserve">Material Design </t>
  </si>
  <si>
    <t xml:space="preserve">Design materials for the Circular Economy. </t>
  </si>
  <si>
    <t xml:space="preserve">Focus on resource management. Value perception and creation. Cost and environmental impact mapping. Price / function / use </t>
  </si>
  <si>
    <t xml:space="preserve">Resource management. Cost and environmental impact. Value perception and creation. Price per use / function etc. Decoupling materials and function. </t>
  </si>
  <si>
    <t xml:space="preserve">Resource management. Cost and environmental impact. Value perception and creation. Price / use / function </t>
  </si>
  <si>
    <t>R_VVVgSftlznMNgXf</t>
  </si>
  <si>
    <t>R_1Ivl0TtWK8jkrCj</t>
  </si>
  <si>
    <t>R_3qEYS8roiOeaDOa</t>
  </si>
  <si>
    <t>R_3FUnVRIqVukYwIe</t>
  </si>
  <si>
    <t>Office furniture manufacturer</t>
  </si>
  <si>
    <t>Product development of future products</t>
  </si>
  <si>
    <t xml:space="preserve">Plastic chair Project in collaboration with BASF </t>
  </si>
  <si>
    <t>R_2axJnQKGoCmOaW4</t>
  </si>
  <si>
    <t>R_2PgSKQp0LfSIf4H</t>
  </si>
  <si>
    <t>R_3NJxn80lbJc8MqI</t>
  </si>
  <si>
    <t>Lecturer and Course Coordinator</t>
  </si>
  <si>
    <t>Industrial Design and Medical Device Design</t>
  </si>
  <si>
    <t>Chip on tip ear endoscope design for circular economy</t>
  </si>
  <si>
    <t>R_2aRXs1BUHNsLy9l</t>
  </si>
  <si>
    <t>Digital Transformation</t>
  </si>
  <si>
    <t xml:space="preserve">Past: Cooperative regenerative farm (vegetables, meat). I enabled the sharing of knowledge to better use seasonal products, maximize learning and satisfaction; lower waste.
Currently defining a new project: Service supporting citizens of an Urban Village to cultivate regeneratively and locally. Providing education, help and tools toward a meaningful, healthy and social dining experience.
</t>
  </si>
  <si>
    <t>Have to incorporate the new processes and practices such that the values of the business are followed, and such that it becomes self-sustainable (pays for itself) in time. So does not take away energy from other directions but provides value in knowledge, in money, time and energy saving, etc.</t>
  </si>
  <si>
    <t>R_31aWfn8Vp5UlUfo</t>
  </si>
  <si>
    <t>R_2dXZpzMkIQEBP5H</t>
  </si>
  <si>
    <t>R_3NIMlJwC0lBfmJR</t>
  </si>
  <si>
    <t>R_2cuSTKr5F9ESlKl</t>
  </si>
  <si>
    <t xml:space="preserve">Design/ creative I industry </t>
  </si>
  <si>
    <t xml:space="preserve">Asc Dir </t>
  </si>
  <si>
    <t>Strategy, ID, Ixd</t>
  </si>
  <si>
    <t>Concept - confidential</t>
  </si>
  <si>
    <t xml:space="preserve">Holistic thinking </t>
  </si>
  <si>
    <t xml:space="preserve">dipl Design </t>
  </si>
  <si>
    <t>R_32PcEOIo4BQS0Pv</t>
  </si>
  <si>
    <t>R_30leV0E5hjc5EZr</t>
  </si>
  <si>
    <t>R_3ErROwEmVV1gGBP</t>
  </si>
  <si>
    <t>R_295qxOFVNwD2UtF</t>
  </si>
  <si>
    <t xml:space="preserve">Mapping and place making for healthier, greener cities
</t>
  </si>
  <si>
    <t>community based mapping, open source sustainability communications</t>
  </si>
  <si>
    <t>https://www.greenmap.org/blog/community-canopy-street-tree-campaign-update - this is a tree planting and stewardship project for our community</t>
  </si>
  <si>
    <t>Green Map is designed to learn from and share mapping experiences - see for example http://GreenMap.org/impacts  where people shared why did their project matter, what difference it made...</t>
  </si>
  <si>
    <t>composting is an example for us
https://www.greenmap.org/stories/compost-green-map-manhattan/171</t>
  </si>
  <si>
    <t>We always indicate if using recycled paper, but increasingly, Green Map are not printed. Here is the story of a Green Map about waste reduction: https://www.greenmap.org/stories/less-more-nyc/169</t>
  </si>
  <si>
    <t>R_2tbVSYKuoNlJlHZ</t>
  </si>
  <si>
    <t>Turning the parts of a Bugaboo stroller into a scooter for kids</t>
  </si>
  <si>
    <t>R_1dNyc2UpfKFtld9</t>
  </si>
  <si>
    <t>product and service design</t>
  </si>
  <si>
    <t>Communities</t>
  </si>
  <si>
    <t xml:space="preserve">At the moment im working with three smaller towns to engage local players from the municipalities and entreprenurs to explore how different neighbourhoods can support circular consumption. we will develop visionary scenarios and concepts.  </t>
  </si>
  <si>
    <t>R_2AXvV1O6FVq4sVI</t>
  </si>
  <si>
    <t xml:space="preserve">My organization working in the field of social innovation. Where we are trying to solves problem related to people having resource constraints. The name is Tata centre for technology and Design, IIT Bombay.  </t>
  </si>
  <si>
    <t>Project Research Engineer</t>
  </si>
  <si>
    <t>Working in the system from need identification to prototype manufacturing.</t>
  </si>
  <si>
    <t>prototype building</t>
  </si>
  <si>
    <t>R_3L6AV5zGsmAvEEl</t>
  </si>
  <si>
    <t>R_3LjnUsPOsVQ4cCS</t>
  </si>
  <si>
    <t>R_3hikzlNimZ3CflO</t>
  </si>
  <si>
    <t>R_yI9wH3GMxU7CUtb</t>
  </si>
  <si>
    <t>R_2cbXfe9u0P9NwA0</t>
  </si>
  <si>
    <t>design consultant</t>
  </si>
  <si>
    <t>Service designer</t>
  </si>
  <si>
    <t>Helping sme's on finding ways towards a local and circular economy</t>
  </si>
  <si>
    <t>R_3rJpCf4eclykYkU</t>
  </si>
  <si>
    <t>R_YaWROHBeET0skN3</t>
  </si>
  <si>
    <t>strategy designer</t>
  </si>
  <si>
    <t>* working as CE trainer @ circo (initiating -early stage- dozens of CE projects in a broad range or industries)
* executed several ce projects (a.o. at large european bike manufacturere on ebikes)</t>
  </si>
  <si>
    <t>always use storytelling in some phases of projects to bring together desirability, feasibility and viability to callibrate direction and make it 'reproduceable' for all involved.</t>
  </si>
  <si>
    <t>R_3LbZpnWg2ONxDOP</t>
  </si>
  <si>
    <t>Sustainable Innovation Consultancy</t>
  </si>
  <si>
    <t>Circular Economy Consultant</t>
  </si>
  <si>
    <t>Systems, Value Chain Cooperation</t>
  </si>
  <si>
    <t>R_3HvRScXy6LLkLaj</t>
  </si>
  <si>
    <t>R_5bVOSdc60yF72GB</t>
  </si>
  <si>
    <t>R_3kFnhQcGaAJGL1A</t>
  </si>
  <si>
    <t>Senior Lecturer</t>
  </si>
  <si>
    <t>Fashion</t>
  </si>
  <si>
    <t>Collection Concepts</t>
  </si>
  <si>
    <t>A collection concept for rent.</t>
  </si>
  <si>
    <t>Sourcing better materials with end of use in mind, developing zero waste designs, creating strategies for extended use and options for the material flow into new materials.</t>
  </si>
  <si>
    <t>R_DJkvyBTzZtqJfZn</t>
  </si>
  <si>
    <t>R_31RcqLRHR902gJG</t>
  </si>
  <si>
    <t>R_RlVLyaVhNK2qLyF</t>
  </si>
  <si>
    <t>R_2YJNu1QsNk0cCVi</t>
  </si>
  <si>
    <t>Agency</t>
  </si>
  <si>
    <t xml:space="preserve">Strategic Designer </t>
  </si>
  <si>
    <t xml:space="preserve">Ux Design </t>
  </si>
  <si>
    <t>Clothes for children</t>
  </si>
  <si>
    <t>R_3JEoRg3fBWMUNwo</t>
  </si>
  <si>
    <t>R_1ewtZABUMPTswBp</t>
  </si>
  <si>
    <t>Prefer not to say</t>
  </si>
  <si>
    <t>R_2qaOrwFpHt3gR2E</t>
  </si>
  <si>
    <t>R_2frNIuSS0LfgC1E</t>
  </si>
  <si>
    <t>R_2YLNIGV6bmlLrjQ</t>
  </si>
  <si>
    <t>R_26c1UftQVNe5R6r</t>
  </si>
  <si>
    <t>Digital products and services</t>
  </si>
  <si>
    <t>R_2q3Oyv31qB0WipY</t>
  </si>
  <si>
    <t>Creative Consultancy</t>
  </si>
  <si>
    <t>Brand Strategist and Designer</t>
  </si>
  <si>
    <t>R_2Ucp1gN4hXUpntw</t>
  </si>
  <si>
    <t xml:space="preserve">I have worked on a circular economy project with a German outdoor clothing company recently. The Projekt was aiming to include circular economy into the design phase. </t>
  </si>
  <si>
    <t xml:space="preserve">We designed an e-learning in order to explain to the companies workers what circular economy means to the company and how it fits the vision. </t>
  </si>
  <si>
    <t>R_1q2t6xH95fsZljp</t>
  </si>
  <si>
    <t>R_2chkT8gq1W70Sxu</t>
  </si>
  <si>
    <t>R_2ylahjBSefTgS25</t>
  </si>
  <si>
    <t>R_1IW5pJV2WO4g1UH</t>
  </si>
  <si>
    <t xml:space="preserve">I have worked with a multidisciplinary team to research and develop a project based on the circular economy system. The design thinking methodology and sustainability-based principles were the core of the whole project to find a gap in the market for a pioneer kayak producer in Brazil to make better use of its raw material. The outcome was then to launch a brand called Moblo, which is a furniture line made out of polyethene waste. The project was very well succeeded and welcomed in the new segment for selling or renting.    </t>
  </si>
  <si>
    <t>R_2dSlIjiqacDwBiS</t>
  </si>
  <si>
    <t>R_2E9Ir6yYeuXX5tu</t>
  </si>
  <si>
    <t>Fashion brand</t>
  </si>
  <si>
    <t>R_1N48SEo3RKVdwQR</t>
  </si>
  <si>
    <t>Signage</t>
  </si>
  <si>
    <t>Eco designer</t>
  </si>
  <si>
    <t>Circular design</t>
  </si>
  <si>
    <t>The company I work for is in the transition towards a circular business. I have been responsible for the product portfolio but I am also involved in the transition as a whole regarding business model planning etc.</t>
  </si>
  <si>
    <t>R_2w0KQZWowEVf3M4</t>
  </si>
  <si>
    <t>Circular Economy in cities- working on assessment tools</t>
  </si>
  <si>
    <t>R_2xCNYRXryseznVs</t>
  </si>
  <si>
    <t>PhD Student</t>
  </si>
  <si>
    <t>R_3hxYtYcDHMCs8Zh</t>
  </si>
  <si>
    <t>Im just finnishing my bachelors thesis in circular economy and implementation on this in the society. Personally I’m designing and sewing clothes , and try to use secondhand fabrics and garments. I also repair clothes for others as a small income on the side of my study.</t>
  </si>
  <si>
    <t xml:space="preserve">I’m using old garments or textiles in some of my sewing projects. For example I have done alterations on garments or redesigned them totally. I have also made cloths from old blankets or curtains. </t>
  </si>
  <si>
    <t>I have mostly bought the recycled material my self and haven’t collaborated with different stakeholders. I have had prospects with other tiny producers but not for sale.</t>
  </si>
  <si>
    <t>R_2cBhbC1PPul258J</t>
  </si>
  <si>
    <t>Customised furniture manufacturing company</t>
  </si>
  <si>
    <t>Furniture design and interior design</t>
  </si>
  <si>
    <t>Interiors</t>
  </si>
  <si>
    <t>I had written an academic paper analysing the circular economy of building material in a building from the procurement of raw materials to the end-use.  This was an assignment for a subject - Resource-efficient design during my master's degree.</t>
  </si>
  <si>
    <t>R_1lxxDkEHVuTehXo</t>
  </si>
  <si>
    <t>R_3JmAiE9gxTqtjrI</t>
  </si>
  <si>
    <t>Industrial design / Design Engineer</t>
  </si>
  <si>
    <t>R_2Xpamrxc76NyOXg</t>
  </si>
  <si>
    <t>entreprenorship</t>
  </si>
  <si>
    <t>R_3ExUresqLOqFWHG</t>
  </si>
  <si>
    <t>Research group</t>
  </si>
  <si>
    <t xml:space="preserve">projectmanager and researcher </t>
  </si>
  <si>
    <t>acceptation of recycled materials</t>
  </si>
  <si>
    <t>R_1CebsFMrQSe1Hif</t>
  </si>
  <si>
    <t xml:space="preserve">The project I worked on was focused on researching about the supply chain of VEJA, a French brand of sustainable sneakers. </t>
  </si>
  <si>
    <t>R_RfVGp02pkCAn60h</t>
  </si>
  <si>
    <t>Innovation Design Consultancy</t>
  </si>
  <si>
    <t>Designer Consultant</t>
  </si>
  <si>
    <t>Strategic Design</t>
  </si>
  <si>
    <t>Packaging</t>
  </si>
  <si>
    <t>R_2rD7WxpYXGJEjGu</t>
  </si>
  <si>
    <t>R_2tJt9PjYn2tc9gu</t>
  </si>
  <si>
    <t>R_3L883xMvmyuZxwu</t>
  </si>
  <si>
    <t>R_3R8f2V9Jei9mCki</t>
  </si>
  <si>
    <t xml:space="preserve">Strategic Design for Business transformation </t>
  </si>
  <si>
    <t xml:space="preserve">Design Thinking for Culture innovation </t>
  </si>
  <si>
    <t>R_216Th0CHZgzQtQx</t>
  </si>
  <si>
    <t>R_3HLcVvQY60Or4Ja</t>
  </si>
  <si>
    <t xml:space="preserve">I developed a biodegradable packaging for food consumption. </t>
  </si>
  <si>
    <t xml:space="preserve">When I design, I usually focused on the user, his/her practices and then I look upon the product usability and its life cycle. Then I search for technologies that save energy consumption in the production process. Likewise, I concentrate, most of the times, on using materials that can be reused in other systems instead of recycled materials.
</t>
  </si>
  <si>
    <t>From my perspective swapping is a very interesting strategy for encouraging sustainable fashion amongst consumers. I applied this strategy in the creation of events for students, which allowed an interesting space for reflection about fast fashion, consumption practices and those brands that actually offer good quality garments.</t>
  </si>
  <si>
    <t>R_26nekbNo109Q86B</t>
  </si>
  <si>
    <t xml:space="preserve"> industrial design</t>
  </si>
  <si>
    <t>circular packaging for to-go food; decentralized plastic recycling</t>
  </si>
  <si>
    <t>R_3s0OdunvhGJrl97</t>
  </si>
  <si>
    <t>R_2o6k9Ygxvbqjm0N</t>
  </si>
  <si>
    <t>R_31uZYOr7RiIX8dX</t>
  </si>
  <si>
    <t>R_3s5Je63qKqcrsl1</t>
  </si>
  <si>
    <t>R_1eRGvx1YyQhvsSr</t>
  </si>
  <si>
    <t>Digital consultancy</t>
  </si>
  <si>
    <t>UX and service design</t>
  </si>
  <si>
    <t>R_PHSrXdIcAZ0Bz6V</t>
  </si>
  <si>
    <t>Managing director</t>
  </si>
  <si>
    <t>Reducing fresh water usage in our daily usage by 70%, power consumption by 60% and reducing sewage from every home by 70%</t>
  </si>
  <si>
    <t>Using fresh water frugally, then reusing it and this reducing overall consumption.  Details available on www.khuba.in</t>
  </si>
  <si>
    <t xml:space="preserve">Understanding the actual requirement and taking out the wastage. </t>
  </si>
  <si>
    <t xml:space="preserve">Further details on web www.khuba.in </t>
  </si>
  <si>
    <t xml:space="preserve">It’s by understanding human actual need and taking out the wastage from the application. 
Enhancing the application without compromise. </t>
  </si>
  <si>
    <t>R_V45SiJL8YYGa4mZ</t>
  </si>
  <si>
    <t>a</t>
  </si>
  <si>
    <t>R_vJOHOQsAIwSJbKF</t>
  </si>
  <si>
    <t>R_Uhj5bzUXDvQOSmR</t>
  </si>
  <si>
    <t>circular fashion stakeholder mapping</t>
  </si>
  <si>
    <t>R_24MXfNcykS8UMfr</t>
  </si>
  <si>
    <t>R_1LO3fR4keUhCSCh</t>
  </si>
  <si>
    <t>Circular event design</t>
  </si>
  <si>
    <t>R_1H2kgolBjZknayY</t>
  </si>
  <si>
    <t>Employed parttime &amp; self employed</t>
  </si>
  <si>
    <t>R_BFY2egyqLtVTWeJ</t>
  </si>
  <si>
    <t>Insurance</t>
  </si>
  <si>
    <t>Risk Manager</t>
  </si>
  <si>
    <t>Circular Economy Workshop (for designers and entrepreneurs)</t>
  </si>
  <si>
    <t>R_25LcWX9NZru0P1i</t>
  </si>
  <si>
    <t>University of Applied Sciences</t>
  </si>
  <si>
    <t>Professor</t>
  </si>
  <si>
    <t>Business models</t>
  </si>
  <si>
    <t>The residents of Amsterdam produce an average of 17kg of textile waste per person per year. Of this, only 16% is collected separately. The rest end up as residual waste and will be incinerated. Only a part of the separated gathered textile is suitable for reuse or high quality recycling. The combination of textile waste fibres and bio-based plastics produce new materials with unique properties. Together with clothing collection organization Sympany, the AUAS is doing research to the possibilities of making lasting products with the discarded textiles of the inhabitants of Amsterdam. But also companies as Starbucks and Schiphol airport have textile waste flows; a unique circular product and business model arises by processing these for example in furniture for their own shops or departure and arrival halls. 
The project focuses particularly on the possibilities to process the new material combinations in attractive circular products for interieurs and exteriors.</t>
  </si>
  <si>
    <t>R_27BXNjYEiq0lKsH</t>
  </si>
  <si>
    <t>R_3rNkp1kQpbzYzbM</t>
  </si>
  <si>
    <t>sorry for being late for the deadline but I am interested in the results! :)</t>
  </si>
  <si>
    <t>R_2wj1Bepx9euOXFp</t>
  </si>
  <si>
    <t>Service &amp; Product Designer</t>
  </si>
  <si>
    <t>Design of Services and Products</t>
  </si>
  <si>
    <t>new businesse</t>
  </si>
  <si>
    <t>Circular Ski  Resort
Make a ski restort a circular one, by using the best suited technologies and design principles
Furniture rental service
Change the way we consume home goods  to enable a circular economy</t>
  </si>
  <si>
    <t>R_2AZvdLr7B9QHBst</t>
  </si>
  <si>
    <t>R_p5TrrqwrIl4M6Ih</t>
  </si>
  <si>
    <t xml:space="preserve">Designer and Sustainability Consultant </t>
  </si>
  <si>
    <t xml:space="preserve">Design for social and environmental good. </t>
  </si>
  <si>
    <t xml:space="preserve">Precious Plastic Santa Maria - An open-source project with tackles plastic pollution and climate crisis through conversation objects and workshops. </t>
  </si>
  <si>
    <t xml:space="preserve">Thinking of all phases of the product - development - manufacturing - usability - disposal - repurpose of materials and resources. </t>
  </si>
  <si>
    <t>R_2atS4LHcXoAzPvC</t>
  </si>
  <si>
    <t>R_1OK8AsbQ5q5zjNI</t>
  </si>
  <si>
    <t>was part of most design projects. like thingking of ways to use waste streams/ make a product into a service</t>
  </si>
  <si>
    <t>I researched the effects of using particular materials, tried to make modular/well-repairable products or making products more durable/heighten their emotional value</t>
  </si>
  <si>
    <t>R_UE1g9XRNylwPK81</t>
  </si>
  <si>
    <t>Sustainable Design and Innovation</t>
  </si>
  <si>
    <t>Industrial designer, product sustainability strategy consultant</t>
  </si>
  <si>
    <t>Leading the creation of a circular garment collection, lead adoption of fibre to fibre recycling technology, created strategy that looks at new business models in the context of the circular economy</t>
  </si>
  <si>
    <t>Spam</t>
  </si>
  <si>
    <t>R_1jPvom45Pcd2YYG</t>
  </si>
  <si>
    <t>R_1QasQ4YKzXUC5mH</t>
  </si>
  <si>
    <t>R_9t88SVJ2lyz4w3D</t>
  </si>
  <si>
    <t>R_AnQ3MVpcokv8yjv</t>
  </si>
  <si>
    <t>I’ve participated in the REFLOW project. REFLOW is an EU H2020 funded project, from 2019 to 2022, that seeks to understand and transform urban material flows and to co-create and test circular and regenerative solutions at business, governance, and citizen levels. The vision of REFLOW is to develop circular and regenerative cities through the re-localization of production and the recon?guration of material ?flows at different scales. More speci?cally, it will use Fab Labs and maker spaces as catalyzers of a systemic change in urban and peri-urban environments. Concretely, REFLOW aims to provide realistic best practices aligning market and government needs in order to create favorable conditions for the public and private sector to adopt circular principles. To provide critical examples of ways in which cities can adopt a CE model and reach the 2030 Sustainable Development Goals.</t>
  </si>
  <si>
    <t>Storytelling is used in communication for capturing the emotions of the listener, having them feel like they're part of the contributor in the circular economy journey.</t>
  </si>
  <si>
    <t xml:space="preserve">The collaboration strategy is greatly used in our co-creation workshops. </t>
  </si>
  <si>
    <t>R_1eP3vk4DO5NIBNk</t>
  </si>
  <si>
    <t>Strategic design studio</t>
  </si>
  <si>
    <t>Design Lead</t>
  </si>
  <si>
    <t>Service and experience design, strategic design</t>
  </si>
  <si>
    <t>R_3Dc3ivSRZSITpEn</t>
  </si>
  <si>
    <t>R_vIv5LhgkkpDmwyl</t>
  </si>
  <si>
    <t>R_3fjITn3JW8ZHxF7</t>
  </si>
  <si>
    <t>R_2BgJFkV2sjNQl0h</t>
  </si>
  <si>
    <t>R_2YFc5zilevUD8qJ</t>
  </si>
  <si>
    <t>R_2YV6bP3NwBtdCN1</t>
  </si>
  <si>
    <t>A reusable menstrual pad for homeless women</t>
  </si>
  <si>
    <t>R_1BXBnLVVSvGyzA5</t>
  </si>
  <si>
    <t>R_1jqzYtdIxE53D9P</t>
  </si>
  <si>
    <t>consultany</t>
  </si>
  <si>
    <t>research design engineer</t>
  </si>
  <si>
    <t>consultancy, policy development</t>
  </si>
  <si>
    <t>laws</t>
  </si>
  <si>
    <t>development of reuse-recycle-recover indicators for products</t>
  </si>
  <si>
    <t>none</t>
  </si>
  <si>
    <t>R_1N1ZMeyy2ZcirYD</t>
  </si>
  <si>
    <t>R_2Bmp4dAQrhtIBiP</t>
  </si>
  <si>
    <t>Collaboration Architect</t>
  </si>
  <si>
    <t>I liaison, design, facilitate and guide multi-stakeholder collaborations - on regional, national and global scale - for sustainable transitions. So, pertains also to product and service development for circular economy.</t>
  </si>
  <si>
    <t>Community of Practice</t>
  </si>
  <si>
    <t>R_2uL2Toqy1I0tVRc</t>
  </si>
  <si>
    <t>Covid 19</t>
  </si>
  <si>
    <t>Circular Cities | Circular Seattle</t>
  </si>
  <si>
    <t xml:space="preserve">Co-Creative Director </t>
  </si>
  <si>
    <t>Think Tank</t>
  </si>
  <si>
    <t>System Change</t>
  </si>
  <si>
    <t>Communications</t>
  </si>
  <si>
    <t xml:space="preserve">We are a Think Tank:
Circular Cities | Circular Seattle
</t>
  </si>
  <si>
    <t>R_1qai0Z3RWiGwfr5</t>
  </si>
  <si>
    <t>R_3fxbAsOoNc85iDU</t>
  </si>
  <si>
    <t>Consultancy
We work for small and medium-sized companies to develop their businesses with a focus on innovation and sustainability and we are also assisting these companies in the transition over the circular economy, developing services and products.</t>
  </si>
  <si>
    <t>Product Development Consultant</t>
  </si>
  <si>
    <t>Design industrial</t>
  </si>
  <si>
    <t>I am advising a project, for an Interior Design company, to develop decoration products, using leftover pieces and other articles from the old iron, but with a totally professional face, where the products will be designed with the concepts of Circular Economy.</t>
  </si>
  <si>
    <t>Some circular opportunities identification concept was used with the designers themselves, I helped them discover opportunities through the product life cycle based on the Butterfly Diagram, Canvas, SWOT and then we will use the MVP (Minimum Viable Product)</t>
  </si>
  <si>
    <t>R_Q0q50BVBwAcDyut</t>
  </si>
  <si>
    <t>Self employed and seeking opportunities</t>
  </si>
  <si>
    <t>An entrepreneurship that aims to disappear plastic waste through a natural process.</t>
  </si>
  <si>
    <t>Founder and lead investigator</t>
  </si>
  <si>
    <t>Products,Buildings,Other (please specify)</t>
  </si>
  <si>
    <t>Biomaterials</t>
  </si>
  <si>
    <t xml:space="preserve">There are both. One that seeks to make a construction system where the construction blocks are made from recycled plastic and that they can be reused indefinitely and without cement, thanks to the design. And the other one looks to disappear plastic through a natural process, that has as a byproduct a natural material that's compostable at home. </t>
  </si>
  <si>
    <t xml:space="preserve">In the construction project, we are aiming to do construction blocks that  will be constantly used, rather than destroyed. But we are also aiming for it to be low cost construction, that would be the most permanent possible. </t>
  </si>
  <si>
    <t xml:space="preserve">In the disappearing plastic project, the "recycled" content it's crucial,since it directly show how much plastic we are eliminating. We have been making tests with these whole concept and working with the capabilities of the material with different recycled content. </t>
  </si>
  <si>
    <t xml:space="preserve">In the construction project, we are looking on how to protect the plastic from UV rays, without affecting the integrity of the material and aiming for it to be able to be disasembled without problem. </t>
  </si>
  <si>
    <t xml:space="preserve">With the disappearing of plastic project we are working with a recycling facility, in order to eliminate their plastic waste in a sustainable way, rather than risking microplastics to go to the earth. Also we are looking to work with landfills and other disposal management services. To in the end provide a material for e-commerce solutions. </t>
  </si>
  <si>
    <t xml:space="preserve">I have used the Circular Economy to explain the project for disappearing plastic in relation to the whole life cycle the material and project can have. Using both the technical cycle and biological cycle to explain it. </t>
  </si>
  <si>
    <t>R_DBPwk1v2jV7RUpr</t>
  </si>
  <si>
    <t xml:space="preserve">Urban designer </t>
  </si>
  <si>
    <t xml:space="preserve">Urban design, architecture in the field of circular economy </t>
  </si>
  <si>
    <t xml:space="preserve">My graduation project focused on circular strategy of waste management in Kenya including schools as decentralised prosuming center </t>
  </si>
  <si>
    <t xml:space="preserve">For the set up of the circular principles regarding a material pasport for buildings </t>
  </si>
  <si>
    <t xml:space="preserve">During the build of the pavilion for the anniversary of TU Delft, which we made sure all of the materials had an end of life scenario </t>
  </si>
  <si>
    <t>R_1eQX5dU8u2Dtkkh</t>
  </si>
  <si>
    <t>A mix of product design, interaction design and digital fabrication</t>
  </si>
  <si>
    <t>I have designed a circular material exhibition and designed materials from bio-waste, and made products with agricultural and household waste.</t>
  </si>
  <si>
    <t>As mentioned before, the woodblocks are re-usable by the same person and different users up to approximately 500 times.</t>
  </si>
  <si>
    <t>I made a woodblock printmaking kit that can be rented out (more details at www.ingo.vn). Schools have rented it for a lesson or summer camp instead of having to purchase it. The woodblocks last a long time, and can be passed on to the next person so we don't have to use virgin wood. The woodblocks themselves are also carved out from scrap wood assembled to make a bigger piece, instead of a prime block of wood</t>
  </si>
  <si>
    <t>We identified a source of agricultural waste, in this case a type of tree bark, that is currently discarded by farmers in large quantity. We study its properties and found that it is a good source of cellulose fibers. We are currently making paper and other paper-based products from it.</t>
  </si>
  <si>
    <t>To raise awareness of circular economy in Vietnam, I set up a Facebook page and group called Circular Design Vietnam to promote Circular economy and circular design concepts to Vietnamese audience. I often share examples of circular economy projects and news, both locally and internationally to inspire those with interest in sustainability</t>
  </si>
  <si>
    <t>R_3KZSwluuRy2Pa7j</t>
  </si>
  <si>
    <t>R_3G2FFuhNcW9kAOS</t>
  </si>
  <si>
    <t>Overview of sheets</t>
  </si>
  <si>
    <t>Name sheet</t>
  </si>
  <si>
    <t>Content</t>
  </si>
  <si>
    <t>Survey responses download from qualtrics. The rows that are marked are the ones whereby the participant said that they did not work on a circular economy project (question 2.11 in the survey) or whereby they only filled out the background questions (i.e., question 2.2. - 2.11).</t>
  </si>
  <si>
    <t>Qualtrics responses (all)</t>
  </si>
  <si>
    <t>Product/Industrial Design</t>
  </si>
  <si>
    <t xml:space="preserve">Other Design </t>
  </si>
  <si>
    <t>Other</t>
  </si>
  <si>
    <t>Coding Education_Type</t>
  </si>
  <si>
    <t>Bachelor</t>
  </si>
  <si>
    <t>Master</t>
  </si>
  <si>
    <t>PhD</t>
  </si>
  <si>
    <t xml:space="preserve">Other </t>
  </si>
  <si>
    <t>Listwise number</t>
  </si>
  <si>
    <t>Respondent Number NUMBER</t>
  </si>
  <si>
    <t xml:space="preserve"> Coding Education_Level</t>
  </si>
  <si>
    <t>SPPS Label</t>
  </si>
  <si>
    <t xml:space="preserve">SPPS: Label - </t>
  </si>
  <si>
    <t xml:space="preserve">- Linear economy system mapping.
Most of the projects will start with understanding a problematic system. I use Causal Loop Diagrams to model them.G3
What are other visual ways to do so? What are the steps to develop them?
CE solution concept development.
What are the elements that should be clear in a CE concept? Is the a CE concept poster? </t>
  </si>
  <si>
    <t>QUALITATIVE ANALYSIS -Other skills</t>
  </si>
  <si>
    <t>Design/Architecture.Service Design  Agency</t>
  </si>
  <si>
    <t xml:space="preserve">Consultancy </t>
  </si>
  <si>
    <t xml:space="preserve">Private company </t>
  </si>
  <si>
    <t>Coding_Organizational type</t>
  </si>
  <si>
    <t>Respondents whos response was not fully recorded (e.g.,first half (Q2) or no response for any question]</t>
  </si>
  <si>
    <t>Respondents that worked on circular economy project [YES] &amp; partial response was collected (of the Q3-9)</t>
  </si>
  <si>
    <t>Respondents that worked on circular economy project [YES] and fully filled in survey</t>
  </si>
  <si>
    <t>N</t>
  </si>
  <si>
    <t>Activities</t>
  </si>
  <si>
    <t>Methods</t>
  </si>
  <si>
    <t xml:space="preserve">Unclear / No example </t>
  </si>
  <si>
    <t>Disagreement</t>
  </si>
  <si>
    <t>- C14
- In the template of the Journey Map we applied the ladder Reduce, Reuse, etc. to map the different opportunities in different impact levels
- On an big cooperative event I took care of the sustainability block, where I fixed the "circular experience". For that I fixed a mobile recycling installation (from Better Future Factory). On their installation, I made some banners. On the banners I showed some successes of the company regarding circularity (reducing material, recycling, etc.), I did that with text and some visuals showing the data. 
- I also made a visual/onepager about the B2B &amp; B2C cycle of one of the transport packaging that has problems being in both cycles, with their bottlenecks. So colleagues could use that when visiting clients to help them make better decisions</t>
  </si>
  <si>
    <t>3.5 | You design products that can be used over and over again, by the same or different users. </t>
  </si>
  <si>
    <t>4.5 | You contribute to the development of products that can be repaired, refurbished, remanufactured and/or recycled, or services that allow products to be refurbished, remanufactured and/or recycled</t>
  </si>
  <si>
    <t> </t>
  </si>
  <si>
    <t>9.5 | You use storytelling and other communication strategies to engage stakeholders, colleagues and/or customers to join in on a circular economy. For instance, you use storytelling to create a shared circular economy vocabulary in your company. </t>
  </si>
  <si>
    <t xml:space="preserve">    </t>
  </si>
  <si>
    <t>.  </t>
  </si>
  <si>
    <t>5.5 | You measure the circularity of design solutions. For example, by using indicators like 'recycled content' (i.e., the percentage of recycled materials used in a product), or repairability scores (i.e., the level of repairability of a product)</t>
  </si>
  <si>
    <t>6.5 |  You design products that fit in a circular business model and vice versa. For example, when you design products fit for a leasing scheme you ensure that they can be repaired and maintained. </t>
  </si>
  <si>
    <t>7.5 | You design products and services that engage users in the circular economy. For instance, by developing services that allow the sharing of products or by creating products that are easy to maintain.</t>
  </si>
  <si>
    <t>8.5 You engage and collaborate with many different stakeholders throughout the whole lifecycle of products and services. For example, you engage and collaborate with partners from recycling facilities to think about how products can be recovered at the end of the life.</t>
  </si>
  <si>
    <r>
      <rPr>
        <b/>
        <sz val="11"/>
        <color rgb="FF000000"/>
        <rFont val="Calibri"/>
        <family val="2"/>
        <scheme val="minor"/>
      </rPr>
      <t>Collaborated with the service centers ( repair centers) to understand the most failed or replaced parts. These inputs helped in designing for durability and easy serviceability.</t>
    </r>
    <r>
      <rPr>
        <sz val="11"/>
        <color rgb="FF000000"/>
        <rFont val="Calibri"/>
        <family val="2"/>
        <scheme val="minor"/>
      </rPr>
      <t xml:space="preserve">
Recorded and interviewed salesperson - customer interactions at the shops (while trying out mock pitch for a service model) to ascertain barriers and reactions to the new proposition from both the seller and the buyer perspective. Helped in building confidence with the sellers and priming them for the probable change in the business model.</t>
    </r>
  </si>
  <si>
    <t>Interview/talks with decision makers/stakeholders</t>
  </si>
  <si>
    <t xml:space="preserve">Methods/approaches </t>
  </si>
  <si>
    <t xml:space="preserve">
Purpose: to guarantee that the business model concepts are viable to be implemented; guarantee that multiple interests are considered. 
Activities: co-creation sessions; experimentation or prototyping. </t>
  </si>
  <si>
    <t>Zie mijn antwoord op de vorige vraag</t>
  </si>
  <si>
    <t>Involve important stakeholders in the value chain (suppliers and recyclers and clients )</t>
  </si>
  <si>
    <t xml:space="preserve">Stakeholder analysis/ mapping </t>
  </si>
  <si>
    <t xml:space="preserve">Co-creation /participatory design / Creative sessions/ Brainstorming  </t>
  </si>
  <si>
    <t>Avtivities</t>
  </si>
  <si>
    <t>Making customers experience the benefits of CE practices (e.g., sharing etc.)</t>
  </si>
  <si>
    <t xml:space="preserve">Through user research, talking to the users, through organizing interviews/focus groups/surveys, understanding their behavior/priorities. I have also used diaries a lot to understand how people engage with products in daily life. And anticipating user demands through things like making </t>
  </si>
  <si>
    <t xml:space="preserve">User research ( interviews/focus groups/surveys/ Diaries)  </t>
  </si>
  <si>
    <t>User engagement was achieved by creating feedback loops that assure the users in the case of return programs, For example, Collecting old goods from users, refurbishing them and donating them to hospitals and schools in underprivileged rural areas. On installation, sending and acknowledging the users give them a higher sense of purpose and satisfaction and promote future engagement.
Sharing initiatives were drawn out after understanding the responses and concerns of participants in a mock setup mimicking the proposed service in a targeted locality.
Allowing users to customize the products as per their requirements or personal choices during the repair/upgrade cycle.</t>
  </si>
  <si>
    <t>Example project</t>
  </si>
  <si>
    <t xml:space="preserve">Environmental impact assessment tool </t>
  </si>
  <si>
    <t xml:space="preserve">Project specific indicators </t>
  </si>
  <si>
    <t>Investigating  changing user needs</t>
  </si>
  <si>
    <t>We have been using refurbishment as a strategy for almost ten years. One of our partners is Drake &amp; Farrell. See also the attached youtube movie:
https://www.youtube.com/watch?v=tOH12gJHDzs</t>
  </si>
  <si>
    <r>
      <t>Again, I am not sure I would describe this as a skill. These are the principles behind designing in this way. They stem from a certain mindset/worldview, yes, and this can be instilled or even taught formally, but I think the</t>
    </r>
    <r>
      <rPr>
        <b/>
        <sz val="11"/>
        <color rgb="FF000000"/>
        <rFont val="Calibri"/>
        <family val="2"/>
        <scheme val="minor"/>
      </rPr>
      <t xml:space="preserve"> SKILLS required are those of qualitative design research, empathy, systems thinking, critical reflection </t>
    </r>
    <r>
      <rPr>
        <sz val="11"/>
        <color indexed="8"/>
        <rFont val="Calibri"/>
        <family val="2"/>
        <scheme val="minor"/>
      </rPr>
      <t>etc. etc. Design For Multiple Use Cycles is not a skill, it is a principle or approach, option or solution even; not a skill.</t>
    </r>
  </si>
  <si>
    <t>In my graduation project I tried to apply this skill by providing information about strategies for designing products that can be reused.
In another project, in supplement to the design of the product, I thought of a subscription-based business model which would help in the reuse of the product, instead of the user owning the prpduct.</t>
  </si>
  <si>
    <t>Not doing this / unclear. / describing a  challenge / or describing case (but not methods, purpose of activities)</t>
  </si>
  <si>
    <t>Refering to last question</t>
  </si>
  <si>
    <r>
      <t>Materials and design; Material selection,</t>
    </r>
    <r>
      <rPr>
        <b/>
        <sz val="11"/>
        <color rgb="FF000000"/>
        <rFont val="Calibri"/>
        <family val="2"/>
        <scheme val="minor"/>
      </rPr>
      <t xml:space="preserve"> design for manufacture or disassembly</t>
    </r>
    <r>
      <rPr>
        <sz val="11"/>
        <color rgb="FF000000"/>
        <rFont val="Calibri"/>
        <family val="2"/>
        <scheme val="minor"/>
      </rPr>
      <t>, recycling material properties</t>
    </r>
  </si>
  <si>
    <r>
      <rPr>
        <b/>
        <sz val="11"/>
        <color rgb="FF000000"/>
        <rFont val="Calibri"/>
        <family val="2"/>
        <scheme val="minor"/>
      </rPr>
      <t>Design for Disassembly</t>
    </r>
    <r>
      <rPr>
        <sz val="11"/>
        <color rgb="FF000000"/>
        <rFont val="Calibri"/>
        <family val="2"/>
        <scheme val="minor"/>
      </rPr>
      <t xml:space="preserve">
Critical Raw Materials strategies</t>
    </r>
  </si>
  <si>
    <r>
      <t>I guess it's related to '</t>
    </r>
    <r>
      <rPr>
        <b/>
        <sz val="11"/>
        <color rgb="FF000000"/>
        <rFont val="Calibri"/>
        <family val="2"/>
        <scheme val="minor"/>
      </rPr>
      <t>Design for Recovery'</t>
    </r>
    <r>
      <rPr>
        <sz val="11"/>
        <color rgb="FF000000"/>
        <rFont val="Calibri"/>
        <family val="2"/>
        <scheme val="minor"/>
      </rPr>
      <t>, but in the building sector, we call it 'Design for Disassembly' - basically designing buildings as elements, which could be reused as Lego (in a nutshell).</t>
    </r>
  </si>
  <si>
    <t xml:space="preserve">Approaches/ methods </t>
  </si>
  <si>
    <r>
      <t xml:space="preserve">Change the narrative around value creation is at the core of CE, today value is only measured as the difference between sales and costs, there are two ways to increase profitability: either increase sales of goods or reduce the costs to produce them. Unfortunately, it's super hard to shift that mentality in well-established businesses and </t>
    </r>
    <r>
      <rPr>
        <b/>
        <sz val="11"/>
        <color theme="1"/>
        <rFont val="Calibri"/>
        <family val="2"/>
        <scheme val="minor"/>
      </rPr>
      <t>storytelling</t>
    </r>
    <r>
      <rPr>
        <sz val="11"/>
        <color theme="1"/>
        <rFont val="Calibri"/>
        <family val="2"/>
        <scheme val="minor"/>
      </rPr>
      <t xml:space="preserve"> is super important.</t>
    </r>
    <r>
      <rPr>
        <b/>
        <sz val="11"/>
        <color theme="1"/>
        <rFont val="Calibri"/>
        <family val="2"/>
        <scheme val="minor"/>
      </rPr>
      <t xml:space="preserve"> We always prototype to bring ideas to life </t>
    </r>
    <r>
      <rPr>
        <sz val="11"/>
        <color theme="1"/>
        <rFont val="Calibri"/>
        <family val="2"/>
        <scheme val="minor"/>
      </rPr>
      <t>and we show the system dependencies and highlight the potential revenues that come from 3rd and 4th value creation streams which would be hard to notice with a linear model.</t>
    </r>
  </si>
  <si>
    <r>
      <t>Through workshops and  presentations you can explain and align definitions and understanding of different people,</t>
    </r>
    <r>
      <rPr>
        <b/>
        <sz val="11"/>
        <color theme="1"/>
        <rFont val="Calibri"/>
        <family val="2"/>
        <scheme val="minor"/>
      </rPr>
      <t xml:space="preserve"> there are a lot</t>
    </r>
    <r>
      <rPr>
        <sz val="11"/>
        <color theme="1"/>
        <rFont val="Calibri"/>
        <family val="2"/>
        <scheme val="minor"/>
      </rPr>
      <t xml:space="preserve"> of different understandings when it comes to circularity and through discussing these different understanding/definitions it becomes more likely that you understand and want the same thing.</t>
    </r>
  </si>
  <si>
    <t xml:space="preserve">Storytelling </t>
  </si>
  <si>
    <t xml:space="preserve">Industrial Design is where majority of my work. It involves supporting the new product development as per requirements form the marketing and carrying out research projects which could add value to the product proposition.The work entails developing and generating industrial design concepts for the briefs and supporting engineering team until the product launch. I also work as a cross functional member with the Corporate Social Responsibility and Sustainability department. </t>
  </si>
  <si>
    <t>Competencies used</t>
  </si>
  <si>
    <t>Not filled out</t>
  </si>
  <si>
    <t>Amount of competencies used</t>
  </si>
  <si>
    <t>Percentage</t>
  </si>
  <si>
    <t>Count</t>
  </si>
  <si>
    <t>Expertise in competencies</t>
  </si>
  <si>
    <t>``</t>
  </si>
  <si>
    <t>3-9 Use Frequency of Skills</t>
  </si>
  <si>
    <t xml:space="preserve">Checked how many competencies were used per participant. </t>
  </si>
  <si>
    <t xml:space="preserve">Checked how many competencies participants thought they had expertise in. </t>
  </si>
  <si>
    <t>3-9 Expertise in Skills</t>
  </si>
  <si>
    <t>Note</t>
  </si>
  <si>
    <t>Applying  beneficial designs trategies (e.g., timeless design, design for dissassembly)</t>
  </si>
  <si>
    <t>life cycle/  mapping / system, actor networks</t>
  </si>
  <si>
    <t>Not doing this / unclear. / describing a  challenge / describing case (but not methods, purpose of activities) / not answering the Q</t>
  </si>
  <si>
    <t>Investigating recovery strategies (e.g., reverse logistics, take back, collection)</t>
  </si>
  <si>
    <t xml:space="preserve">4.5 | You contribute to the development of services that allow products to be repaired, refurbished, remanufactured and/or recycled. </t>
  </si>
  <si>
    <t>Following design strategies that would enable recovery (e.g., modularity, disssassembly)</t>
  </si>
  <si>
    <t>Investigating the potential for value recovery  &amp; collection of discarded products</t>
  </si>
  <si>
    <t>Business Model Canvas,  stakeholder dialogue</t>
  </si>
  <si>
    <t xml:space="preserve">Exploring different circular business model strategies and how they fit with the solution at hand </t>
  </si>
  <si>
    <t xml:space="preserve">Of which 10 = business model canvas and 6 = stakeholder dialogue </t>
  </si>
  <si>
    <t xml:space="preserve">Giving examples of available circular economy through cases studies and physical prototypes </t>
  </si>
  <si>
    <t xml:space="preserve">Creating shared understanding of purposes, needs and vocacbulary   </t>
  </si>
  <si>
    <t>Focusing on customer benefits (e.g., ease of use, ease of repair</t>
  </si>
  <si>
    <r>
      <t>Material selection. In our case we are focused on recycled, upcycled and recyclable materials, however there are other tools such as monomaterials or biobased.
Also</t>
    </r>
    <r>
      <rPr>
        <b/>
        <sz val="11"/>
        <color theme="1"/>
        <rFont val="Calibri"/>
        <family val="2"/>
        <scheme val="minor"/>
      </rPr>
      <t xml:space="preserve"> design for disassembly</t>
    </r>
    <r>
      <rPr>
        <sz val="11"/>
        <color theme="1"/>
        <rFont val="Calibri"/>
        <family val="2"/>
        <scheme val="minor"/>
      </rPr>
      <t xml:space="preserve"> would be great to have more insights.</t>
    </r>
  </si>
  <si>
    <t>Circular User Enagement</t>
  </si>
  <si>
    <t>Circular Economy Communicaiton</t>
  </si>
  <si>
    <t xml:space="preserve">Already found </t>
  </si>
  <si>
    <t>New</t>
  </si>
  <si>
    <t>Not a description of a competency</t>
  </si>
  <si>
    <t>A true market perspective (including all engaged market entities) and clear business benefits - but beware in the same time rebound effects and dangerous growth promises.</t>
  </si>
  <si>
    <r>
      <rPr>
        <b/>
        <sz val="11"/>
        <color rgb="FF000000"/>
        <rFont val="Calibri"/>
        <family val="2"/>
        <scheme val="minor"/>
      </rPr>
      <t xml:space="preserve">Circular system mapping
Circular behavior nudging
</t>
    </r>
    <r>
      <rPr>
        <sz val="11"/>
        <color rgb="FF000000"/>
        <rFont val="Calibri"/>
        <family val="2"/>
        <scheme val="minor"/>
      </rPr>
      <t>Circular gamification</t>
    </r>
  </si>
  <si>
    <r>
      <t>Not sure it is a skill but the idea that it</t>
    </r>
    <r>
      <rPr>
        <b/>
        <sz val="11"/>
        <color rgb="FF000000"/>
        <rFont val="Calibri"/>
        <family val="2"/>
        <scheme val="minor"/>
      </rPr>
      <t xml:space="preserve"> doesn't fit only a materiaal or product but mostly is part of a system </t>
    </r>
    <r>
      <rPr>
        <sz val="11"/>
        <color rgb="FF000000"/>
        <rFont val="Calibri"/>
        <family val="2"/>
        <scheme val="minor"/>
      </rPr>
      <t xml:space="preserve">(can be a building, area, society). </t>
    </r>
    <r>
      <rPr>
        <b/>
        <sz val="11"/>
        <color rgb="FF000000"/>
        <rFont val="Calibri"/>
        <family val="2"/>
        <scheme val="minor"/>
      </rPr>
      <t>Understanding the context.</t>
    </r>
    <r>
      <rPr>
        <sz val="11"/>
        <color rgb="FF000000"/>
        <rFont val="Calibri"/>
        <family val="2"/>
        <scheme val="minor"/>
      </rPr>
      <t xml:space="preserve"> But thats me I'm from origin a Social Geographer. But I do think it one of the aspects of a business model for a circular innovation. Does the result be carried by society, what it the added value</t>
    </r>
  </si>
  <si>
    <r>
      <t xml:space="preserve">I would like to see more education about </t>
    </r>
    <r>
      <rPr>
        <b/>
        <sz val="11"/>
        <color rgb="FF000000"/>
        <rFont val="Calibri"/>
        <family val="2"/>
        <scheme val="minor"/>
      </rPr>
      <t>Circular Economy Financing</t>
    </r>
    <r>
      <rPr>
        <sz val="11"/>
        <color rgb="FF000000"/>
        <rFont val="Calibri"/>
        <family val="2"/>
        <scheme val="minor"/>
      </rPr>
      <t xml:space="preserve"> (sources for investment and strategy), as well as</t>
    </r>
    <r>
      <rPr>
        <b/>
        <sz val="11"/>
        <color rgb="FF000000"/>
        <rFont val="Calibri"/>
        <family val="2"/>
        <scheme val="minor"/>
      </rPr>
      <t xml:space="preserve"> Circular Economy Technologies</t>
    </r>
    <r>
      <rPr>
        <sz val="11"/>
        <color rgb="FF000000"/>
        <rFont val="Calibri"/>
        <family val="2"/>
        <scheme val="minor"/>
      </rPr>
      <t xml:space="preserve"> (lots of innovators exploring block chain, machine learning, nanotech, biology... etc.).</t>
    </r>
  </si>
  <si>
    <r>
      <rPr>
        <b/>
        <sz val="11"/>
        <color rgb="FF000000"/>
        <rFont val="Calibri"/>
        <family val="2"/>
        <scheme val="minor"/>
      </rPr>
      <t>Analysis of the contex</t>
    </r>
    <r>
      <rPr>
        <sz val="11"/>
        <color rgb="FF000000"/>
        <rFont val="Calibri"/>
        <family val="2"/>
        <scheme val="minor"/>
      </rPr>
      <t xml:space="preserve">t, creativity for innovation during the transition, </t>
    </r>
    <r>
      <rPr>
        <b/>
        <sz val="11"/>
        <color rgb="FF000000"/>
        <rFont val="Calibri"/>
        <family val="2"/>
        <scheme val="minor"/>
      </rPr>
      <t>renewed material and production knowledge.</t>
    </r>
  </si>
  <si>
    <r>
      <t>Advising tools or skills for the transition to a circular economy. S</t>
    </r>
    <r>
      <rPr>
        <b/>
        <sz val="11"/>
        <color rgb="FF000000"/>
        <rFont val="Calibri"/>
        <family val="2"/>
        <scheme val="minor"/>
      </rPr>
      <t>o maybe something between communication and pracitcal design tools that engage business advisor.</t>
    </r>
  </si>
  <si>
    <t>Expanding the description of Design for Recovery whereby the focus on  the logistics aspect is stressed</t>
  </si>
  <si>
    <t xml:space="preserve">Urgent patience is a very important communications skill. You need to make people understand that the opportunities are big and that we need move fast to be first. At the other side you need to give people the time to adapt and understand how it can work for them. </t>
  </si>
  <si>
    <t>Expanding the description of Circular Business Model Integration with: 'estimating the busines value of circular solutions'.</t>
  </si>
  <si>
    <t>In which country do you study/work?</t>
  </si>
  <si>
    <t>Percent</t>
  </si>
  <si>
    <t>Europe</t>
  </si>
  <si>
    <t>Rest of the world</t>
  </si>
  <si>
    <t>Employment Status</t>
  </si>
  <si>
    <t>Total</t>
  </si>
  <si>
    <t>Small</t>
  </si>
  <si>
    <t>Medium</t>
  </si>
  <si>
    <t>Large</t>
  </si>
  <si>
    <t>Micro</t>
  </si>
  <si>
    <t>Full time</t>
  </si>
  <si>
    <t>Part time</t>
  </si>
  <si>
    <t>Type of organization</t>
  </si>
  <si>
    <t>COUNT</t>
  </si>
  <si>
    <t>PERCENT</t>
  </si>
  <si>
    <t>COUNT:</t>
  </si>
  <si>
    <t>Design Agency</t>
  </si>
  <si>
    <t>Frequency</t>
  </si>
  <si>
    <t>Products, Services</t>
  </si>
  <si>
    <t>Products, Strategy</t>
  </si>
  <si>
    <t>Services, Strategy</t>
  </si>
  <si>
    <t>Products, Services, Strategy</t>
  </si>
  <si>
    <t>Products, Services, Branding</t>
  </si>
  <si>
    <t>Products, Branding</t>
  </si>
  <si>
    <t>Strategy, Branding</t>
  </si>
  <si>
    <t>Products, Strategy, Branding</t>
  </si>
  <si>
    <t>Products, Services, Strategy, Branding, Buildings</t>
  </si>
  <si>
    <t>Products, Services, Strategy Buildings</t>
  </si>
  <si>
    <t>Services, Strategy, Buidlings</t>
  </si>
  <si>
    <t>Products, Strategy, Buildings</t>
  </si>
  <si>
    <t>Strategy, Buildings</t>
  </si>
  <si>
    <t>Products, Services, Buildings</t>
  </si>
  <si>
    <t>Services, Buildings</t>
  </si>
  <si>
    <t>Products, Buildings</t>
  </si>
  <si>
    <t>Services, Strategy, Branding</t>
  </si>
  <si>
    <t>Products, Services, Strategy, Branding</t>
  </si>
  <si>
    <t>Missing</t>
  </si>
  <si>
    <t>Copied from SPSS</t>
  </si>
  <si>
    <t>Use</t>
  </si>
  <si>
    <t>Expertise</t>
  </si>
  <si>
    <t>Never -</t>
  </si>
  <si>
    <t>Beginner -</t>
  </si>
  <si>
    <t>In all projects -</t>
  </si>
  <si>
    <t>Expert -</t>
  </si>
  <si>
    <t>No experience -</t>
  </si>
  <si>
    <t>In one project -</t>
  </si>
  <si>
    <t>Intermediate -</t>
  </si>
  <si>
    <t>Advanced -</t>
  </si>
  <si>
    <t>In half of the projects -</t>
  </si>
  <si>
    <t>Circular Design Skills</t>
  </si>
  <si>
    <t>From the respondent (n=31, 33%) who mentioned that they would like to know more first about Circular Impact Assessment a majority  (n=17, 55%) had marked Circular Impact Assessment as competency that they rarely used (in one project or less) and has low levels of expertise in (e.g., beginner or no experience)</t>
  </si>
  <si>
    <t xml:space="preserve">Circular Economy Collaboration </t>
  </si>
  <si>
    <r>
      <t>The design skill of integration of environmental impact assessment with value creation in products, services and product service systems,</t>
    </r>
    <r>
      <rPr>
        <b/>
        <sz val="11"/>
        <color theme="1"/>
        <rFont val="Calibri"/>
        <family val="2"/>
        <scheme val="minor"/>
      </rPr>
      <t xml:space="preserve"> as well as inclusion of regulatory drivers and barriers</t>
    </r>
  </si>
  <si>
    <r>
      <t>This is a fantastic topic and hugely important; however,</t>
    </r>
    <r>
      <rPr>
        <b/>
        <sz val="11"/>
        <color rgb="FF000000"/>
        <rFont val="Calibri"/>
        <family val="2"/>
        <scheme val="minor"/>
      </rPr>
      <t xml:space="preserve"> I would respectfully suggest revising the use of the word skill. </t>
    </r>
    <r>
      <rPr>
        <sz val="11"/>
        <color rgb="FF000000"/>
        <rFont val="Calibri"/>
        <family val="2"/>
        <scheme val="minor"/>
      </rPr>
      <t xml:space="preserve">In my possibly ignorant opinion, these are principles. </t>
    </r>
    <r>
      <rPr>
        <b/>
        <sz val="11"/>
        <color rgb="FF000000"/>
        <rFont val="Calibri"/>
        <family val="2"/>
        <scheme val="minor"/>
      </rPr>
      <t>I use systems mapping</t>
    </r>
    <r>
      <rPr>
        <sz val="11"/>
        <color rgb="FF000000"/>
        <rFont val="Calibri"/>
        <family val="2"/>
        <scheme val="minor"/>
      </rPr>
      <t>, human-centred design methods, Design Thinking principles, social enterprise canvases, and many other types o</t>
    </r>
    <r>
      <rPr>
        <b/>
        <sz val="11"/>
        <color rgb="FF000000"/>
        <rFont val="Calibri"/>
        <family val="2"/>
        <scheme val="minor"/>
      </rPr>
      <t>f eco-mapping</t>
    </r>
    <r>
      <rPr>
        <sz val="11"/>
        <color rgb="FF000000"/>
        <rFont val="Calibri"/>
        <family val="2"/>
        <scheme val="minor"/>
      </rPr>
      <t xml:space="preserve"> (e.g., journey, empathy, stakeholder), and qualitative design research methods. I also think d</t>
    </r>
    <r>
      <rPr>
        <b/>
        <sz val="11"/>
        <color rgb="FF000000"/>
        <rFont val="Calibri"/>
        <family val="2"/>
        <scheme val="minor"/>
      </rPr>
      <t xml:space="preserve">esign futuring and future visioning is </t>
    </r>
    <r>
      <rPr>
        <sz val="11"/>
        <color rgb="FF000000"/>
        <rFont val="Calibri"/>
        <family val="2"/>
        <scheme val="minor"/>
      </rPr>
      <t xml:space="preserve">very important and ties in with the storytelling question you raised. For me, the value of design is not only solution finding, but </t>
    </r>
    <r>
      <rPr>
        <b/>
        <sz val="11"/>
        <color rgb="FF000000"/>
        <rFont val="Calibri"/>
        <family val="2"/>
        <scheme val="minor"/>
      </rPr>
      <t>anabling other to visualise and imagine future scenarios that are different to the current situation or even required rethinking the status quo.</t>
    </r>
    <r>
      <rPr>
        <sz val="11"/>
        <color rgb="FF000000"/>
        <rFont val="Calibri"/>
        <family val="2"/>
        <scheme val="minor"/>
      </rPr>
      <t xml:space="preserve"> Finally, and perhaps more importantly than all of the the 'human-centric' notions I've just described is </t>
    </r>
    <r>
      <rPr>
        <b/>
        <sz val="11"/>
        <color rgb="FF000000"/>
        <rFont val="Calibri"/>
        <family val="2"/>
        <scheme val="minor"/>
      </rPr>
      <t>biomimicry. I am super eager to see more collaboration and synergies between circular economy advocates and biomimicry advocates</t>
    </r>
    <r>
      <rPr>
        <sz val="11"/>
        <color rgb="FF000000"/>
        <rFont val="Calibri"/>
        <family val="2"/>
        <scheme val="minor"/>
      </rPr>
      <t xml:space="preserve"> - which is already happening in the Netherlands and is very exciting!</t>
    </r>
  </si>
  <si>
    <t>Circular design strategies</t>
  </si>
  <si>
    <r>
      <t>lean project implementation,</t>
    </r>
    <r>
      <rPr>
        <b/>
        <sz val="11"/>
        <color rgb="FF000000"/>
        <rFont val="Calibri"/>
        <family val="2"/>
        <scheme val="minor"/>
      </rPr>
      <t xml:space="preserve"> change and transformation management</t>
    </r>
    <r>
      <rPr>
        <sz val="11"/>
        <color rgb="FF000000"/>
        <rFont val="Calibri"/>
        <family val="2"/>
        <scheme val="minor"/>
      </rPr>
      <t>, strategic design</t>
    </r>
  </si>
  <si>
    <t xml:space="preserve">Responses - Students (128) </t>
  </si>
  <si>
    <t xml:space="preserve">Valid Responses (145) </t>
  </si>
  <si>
    <t>Survey respones without the invalid responses. These invalid responses and metadata about the survey is excluded</t>
  </si>
  <si>
    <t xml:space="preserve">2.2 Employment Status </t>
  </si>
  <si>
    <t>2.4 Size of company</t>
  </si>
  <si>
    <t>2.6 Type of organization</t>
  </si>
  <si>
    <t>2.10 Year of Work experience</t>
  </si>
  <si>
    <t xml:space="preserve">Sheet 3-9 </t>
  </si>
  <si>
    <t>11.2 Education</t>
  </si>
  <si>
    <t>Coding of educational background (industrial/product design, general design and non-design)</t>
  </si>
  <si>
    <t>Country</t>
  </si>
  <si>
    <t>Question In which country do you work/study?</t>
  </si>
  <si>
    <t>10.3 Additional Skills</t>
  </si>
  <si>
    <t>10.1 Skills Interest first</t>
  </si>
  <si>
    <t>Why does it fit under an existing competency?</t>
  </si>
  <si>
    <t>Unclear examples</t>
  </si>
  <si>
    <t>Because it this under the description of telling stories about the circular economy to engage stakeholders in CE solutions</t>
  </si>
  <si>
    <t xml:space="preserve">This examples suggests that culture change and embedding CE in the working process is important </t>
  </si>
  <si>
    <r>
      <t xml:space="preserve">This examples suggest that circular economy communication is also about </t>
    </r>
    <r>
      <rPr>
        <b/>
        <sz val="11"/>
        <color rgb="FF000000"/>
        <rFont val="Calibri"/>
        <family val="2"/>
        <scheme val="minor"/>
      </rPr>
      <t>activating internal stakeholders and integrating CE in the work process of the  organization.</t>
    </r>
  </si>
  <si>
    <t xml:space="preserve">This example doesn't fit under existing competencies. It is is about systems thinking. This is a new competency. </t>
  </si>
  <si>
    <t xml:space="preserve"> This suggest that an additional competency that is important is  understanding/analyzing how systems work. </t>
  </si>
  <si>
    <t xml:space="preserve">The methods co-creationg and participatory research are methods that are often used in the context of collaboration. </t>
  </si>
  <si>
    <t xml:space="preserve">This is an emphasis on which competencies are important rather than an extension </t>
  </si>
  <si>
    <r>
      <t xml:space="preserve">No consequences. Rather an insightful when it comes to useful </t>
    </r>
    <r>
      <rPr>
        <b/>
        <sz val="11"/>
        <color rgb="FF000000"/>
        <rFont val="Calibri"/>
        <family val="2"/>
        <scheme val="minor"/>
      </rPr>
      <t>methods that coul support support</t>
    </r>
    <r>
      <rPr>
        <sz val="11"/>
        <color indexed="8"/>
        <rFont val="Calibri"/>
        <family val="2"/>
        <scheme val="minor"/>
      </rPr>
      <t xml:space="preserve"> Circualr Economy Collaboraiton </t>
    </r>
  </si>
  <si>
    <t xml:space="preserve">The methods listed (e.g., jourey mapping) can be seen as supportive 'foreseeing how circular solutions will evolve). </t>
  </si>
  <si>
    <r>
      <t xml:space="preserve">No consequences. Rather an insightful when it comes to useful </t>
    </r>
    <r>
      <rPr>
        <b/>
        <sz val="11"/>
        <color rgb="FF000000"/>
        <rFont val="Calibri"/>
        <family val="2"/>
        <scheme val="minor"/>
      </rPr>
      <t xml:space="preserve">methods that could </t>
    </r>
    <r>
      <rPr>
        <sz val="11"/>
        <color rgb="FF000000"/>
        <rFont val="Calibri"/>
        <family val="2"/>
        <scheme val="minor"/>
      </rPr>
      <t xml:space="preserve">support Design for Recovery. </t>
    </r>
  </si>
  <si>
    <t>Links to CE communication as this competency about communicating engaging stories about circular solutions</t>
  </si>
  <si>
    <t>The respondent talked about using system mapping to get identify where there are gaps.</t>
  </si>
  <si>
    <t xml:space="preserve">Next to engaging the stories should be educating so stakeholders understand. </t>
  </si>
  <si>
    <t xml:space="preserve">Fits under Circular Business Model Integration, because the examples implies that having a business perspective is important. </t>
  </si>
  <si>
    <t>The current description only focuses on integrating the product design and business model design. This example shows that in practice respondents also value that they understand the business benefits and consequences of the solution that is being developed</t>
  </si>
  <si>
    <t xml:space="preserve">Changing Circular Business Model Integration to Circular Business Modelling. Whereby the importance of business perspective is stressed: developing solutions whereby the product design is aligned with the business model and business perspective is included.  </t>
  </si>
  <si>
    <t xml:space="preserve">Not expanded, just emphasized. </t>
  </si>
  <si>
    <t xml:space="preserve">It specifically states collaboration. </t>
  </si>
  <si>
    <t>This example states reversed logistics cost and organization. Which is connected to ensuring recovery of products, components and material resources</t>
  </si>
  <si>
    <t xml:space="preserve">Definition should not necessarily be expanded,  but it's good to understand that logistics is an essential part in recovery of products. </t>
  </si>
  <si>
    <t xml:space="preserve">Links to CE communication as this example is about balancing urgency and patience within communication. </t>
  </si>
  <si>
    <t xml:space="preserve">Definition should not necessarily be expanded. This is a remark/example which in general is important within communication. </t>
  </si>
  <si>
    <t>What are the consequences for the interpretation of the current description of the competency? How should the definition be expanded</t>
  </si>
  <si>
    <t>No expansion of the definition.</t>
  </si>
  <si>
    <t xml:space="preserve">Alignment and visioning within corporations can be boiled down to communication </t>
  </si>
  <si>
    <t>Stressing that circular econmy communication is important to create cohrent stories in which strategic company goals are aligned</t>
  </si>
  <si>
    <t xml:space="preserve">Because the current defintion is about storytelling only and not about alignment of those CE stories. </t>
  </si>
  <si>
    <t>This example suggests that design for a circular economy requires integrating and  balancing both social, financial and environmental requirements. This falls under circular impact assessment as it's making normative assessment and [afwegingen] about solutions under development</t>
  </si>
  <si>
    <t>The current definition only mentioned environmental impact assessment</t>
  </si>
  <si>
    <r>
      <t>Expanding circular assessment with assessment with something along the lines of</t>
    </r>
    <r>
      <rPr>
        <b/>
        <sz val="11"/>
        <color rgb="FF000000"/>
        <rFont val="Calibri"/>
        <family val="2"/>
        <scheme val="minor"/>
      </rPr>
      <t xml:space="preserve"> estimating the social, financial and ecological requirement. </t>
    </r>
  </si>
  <si>
    <t>Doesn't fit under en exisitng compency. This is about systems thinking.</t>
  </si>
  <si>
    <t xml:space="preserve">This example reflect the importance of understanding the context around the material and product, so that the solution can be caried by society. </t>
  </si>
  <si>
    <t xml:space="preserve">This competency will be named systemic design and entails designing beyond the product. </t>
  </si>
  <si>
    <t xml:space="preserve">This example suggest consdering/designing the system as well. </t>
  </si>
  <si>
    <t xml:space="preserve">Systemic design should be mentioned in the list. </t>
  </si>
  <si>
    <t xml:space="preserve">Sparked the renaming of systems thinking into Systemic desig.  This competency should be added to the list. </t>
  </si>
  <si>
    <t>Evidence for systemic design/systems thining competency was not found in our earlier studies</t>
  </si>
  <si>
    <t xml:space="preserve">1. Circular systems thinking fits under the systems thinking competency as it is suggest the importance of understanding and mapping the circular system. 2.Circular behavior nudging suggest that within a circula economy the user has a different role and their behaviour should be nudged. 3. Circular Gamification seems to soly be an approach that can support different competencies. </t>
  </si>
  <si>
    <t xml:space="preserve">1. Evidence for this systemic design/ systems thinking was not found in earlier studies 2. The importance of nudging user behaviour is mentioned in the current definition of the competency but it could be stressed by rephrasing the competency. 3. Unclear as this mainly seems to be an approach that can support different competencies. </t>
  </si>
  <si>
    <t xml:space="preserve">1. Systemic cultural design. 2. Guiding  users into the use of circular solutions. 3. No expanding. </t>
  </si>
  <si>
    <t xml:space="preserve">1. Doesn't fit under en exisitng compency. This is about systems thinking. 2. Product and Material knowledge is not a competency. However, it does come up in differerent examples, suggesting that there is a gap there in knowledge. </t>
  </si>
  <si>
    <t xml:space="preserve">1. This competency will be named systemic design and entails designing beyond the product. 2. Could be stressed as a knowledge gap which supports the operationalization of the circular desing competencies. </t>
  </si>
  <si>
    <t xml:space="preserve">Is not a competency. </t>
  </si>
  <si>
    <t xml:space="preserve">1. This example reflect the importance of understanding the context around the material and product, so that the solution can be caried by society. 2. This would not be expanding a specific competency.  </t>
  </si>
  <si>
    <t xml:space="preserve">1. Circular Economy Financing is categorized under Circular Business Model Integration (CBMI) as it implies a business perspective (e.g, who will invest and which strategy to use. 2. Circular Economy Technologies suggest having the knowledge abou t and keeping up to date about the latest circular design technologies. </t>
  </si>
  <si>
    <t xml:space="preserve">1. The current definition of CBMI is limited to only integrating product design and business modelling, while this example includes financing of these business models as well 2. The example around Circular Economy Technologies is not a competency, but signals that there is a knowledge gap there. </t>
  </si>
  <si>
    <t xml:space="preserve">1. Including the consequences of Circular Business Models for financing in the definition. 2. Could be stressed as a knowledge gap which supports the operationalization of the circular desing competencies. </t>
  </si>
  <si>
    <t xml:space="preserve">This example fits two competencies as it talks about measuring and predicting results (e.g. Circular Impact Assessment) and Communicarion different concerns. </t>
  </si>
  <si>
    <t xml:space="preserve">It should expand both competencies as 1. Predicting did not really come back in the description of Circular Impact Assessment and 2. Circular Economy Communication did not explicitely  include communicating the beneifs of circular solutions todifferent stakeholders. </t>
  </si>
  <si>
    <t xml:space="preserve">1. Circular Impact Assssment should be expanded with not only measuring the environmental impact but also  predicting benefits. 2. The definition of Circular Economy Communication should reflect the importance to communicate and use measures that can be understood by different people. </t>
  </si>
  <si>
    <t>It specifically mentioned systemst thinking and the design process.</t>
  </si>
  <si>
    <t xml:space="preserve">This competency was not mentioned in the initial list. </t>
  </si>
  <si>
    <t xml:space="preserve">Incorporating systems thinking within the circular design process --&gt; Thinking about the wider system. </t>
  </si>
  <si>
    <t>Why should the existing defintion be expanded (to what extent is it relevant enough to expand the existing definition)</t>
  </si>
  <si>
    <t xml:space="preserve">Circular Economy Collaboration as the example talks about the different techniques of collaboration in a complex system. </t>
  </si>
  <si>
    <t>The current definition stressed mainly that identifying, managing and facilitating collaboration is important. This examples stressed the role of facilitator.</t>
  </si>
  <si>
    <t>Adding that when it comes to CE collaboration facilitation of the 'work structure' is important.</t>
  </si>
  <si>
    <t xml:space="preserve">This example links to considering the business value. </t>
  </si>
  <si>
    <t xml:space="preserve">The current example does not stress the importance of reflecting of the business value of the circular solution. Only on connecting business model with the product design. </t>
  </si>
  <si>
    <t>The example given includesing "considering what the impact is of the product on different actors"</t>
  </si>
  <si>
    <t xml:space="preserve">This current explenation of the competency includes only the environmental impact. </t>
  </si>
  <si>
    <t>Considering the impact of products on different social actors</t>
  </si>
  <si>
    <t xml:space="preserve">Materials, specifically raw materials was not mentioned before. </t>
  </si>
  <si>
    <t xml:space="preserve">Updating the knowledge on (raw) materials). </t>
  </si>
  <si>
    <t xml:space="preserve">This is a knowledge gap rather than a competency. </t>
  </si>
  <si>
    <t xml:space="preserve">Design and technical production experience and knowledge was not mentioned before. </t>
  </si>
  <si>
    <t>Updating the  design and technical production experience and knowledge'</t>
  </si>
  <si>
    <t xml:space="preserve">The focus on engaging business advisors suggested that the examples was about circular economy communication. </t>
  </si>
  <si>
    <t>The existing definition might not stress the importance of engaging all relevant stakeholders enough. So this could be clarified</t>
  </si>
  <si>
    <t>Expanding CE Communication with: "Tellling coherent stories about the circular economy to engage all relevant  stakeholders"</t>
  </si>
  <si>
    <t xml:space="preserve"> Materials, specifically raw materials was not mentioned before. </t>
  </si>
  <si>
    <t xml:space="preserve">Materials and circular design strategies are mentioned in one example, suggesting that in order to design for the circular design strategies (Design for Multiple Use Cycles), material knowledge, selection and design should be updated. </t>
  </si>
  <si>
    <t xml:space="preserve">Material selection is a knowledge gap rather than a competency. However, the fact that circular design strategies (e.g.g, design for remanufacture and designf for disassembly) are mentioned suggest that updating material knowledge is a prerequisity for being able to design fro disassembly. </t>
  </si>
  <si>
    <t xml:space="preserve">The definition of Design for Recovery does not necessarily be updated. Yet the importance of updating the knowledge on (raw) materials. Should be stressed as an element that could help operationalize circular design strategies. </t>
  </si>
  <si>
    <t xml:space="preserve">This respondentd give a full aray of methods that can be used in context of a circular economy. These methods seem to be supportive for different topics such as 1. systems thinking (e.g., systems mapping). 2. and in which future visioning is described as a method to enable and help others to visualize the future. 3. Lastly, biomimicry is mentioned as approach that can support circular economy activities. </t>
  </si>
  <si>
    <t xml:space="preserve">1. Systems thinking was not mentioned before. 2. Future visioning is mentioned an approach that could support storytelling. As the respondent mentioned. It can help visualis and imagine future scenarios that are different from the current situation. 3. The last example is not necessarily a competency but again an interesting example as to which approaches could support design for recovery. </t>
  </si>
  <si>
    <t xml:space="preserve">Only 2. Circular Economy Communication could be expanded with the notion that next to telling engaging stories about the circular economy that it's also about enabling peers to visualze and imagine futue scenarios. While 1 and 2 are only examples of supportive approaches for respectively 1 systems thinkign and Design for recovery. </t>
  </si>
  <si>
    <t xml:space="preserve">This related to engaging user to buy into circular economy solutions. </t>
  </si>
  <si>
    <t xml:space="preserve">This does not necessarily warrant for extenidng the current description,  but is an important pointer to keep in mind, in general when persuading user to buy into circular solutions. </t>
  </si>
  <si>
    <t>This example emphasises the importance of the competency circular use engagement</t>
  </si>
  <si>
    <t>Reference of papers. But no specific competencies found</t>
  </si>
  <si>
    <t xml:space="preserve">The different references mentioned here all link to business modelling. </t>
  </si>
  <si>
    <t xml:space="preserve">The examples link to colllaboration, organizing and partnership which all can be linked to Circular Economy Collaboraiton. </t>
  </si>
  <si>
    <t>The examples expand the call for identifying and facilitating collaboration and signal the importance of reviewing how to organize collaborative efforts to support circular solutoins under development</t>
  </si>
  <si>
    <t xml:space="preserve">Reviewing/Organizing/Choosing collaborative efforts to support circular solutions. </t>
  </si>
  <si>
    <t xml:space="preserve">This example reflects the importance of considering the wider system around the specific solution (e.g., the wider context). </t>
  </si>
  <si>
    <t xml:space="preserve">Evidence was for this competency was not mentioned before. </t>
  </si>
  <si>
    <t xml:space="preserve">Systemic circular design. </t>
  </si>
  <si>
    <r>
      <rPr>
        <b/>
        <sz val="11"/>
        <color rgb="FF000000"/>
        <rFont val="Calibri"/>
        <family val="2"/>
        <scheme val="minor"/>
      </rPr>
      <t>Design for modularity</t>
    </r>
    <r>
      <rPr>
        <sz val="11"/>
        <color rgb="FF000000"/>
        <rFont val="Calibri"/>
        <family val="2"/>
        <scheme val="minor"/>
      </rPr>
      <t xml:space="preserve"> and pure material cycles. By designing the product to be modular, different versions of the bike lane separator can be installed easily with the same components and less moulds are required for production. By using a single material in the product, it is easy to recycled or repurpose. 
Another aspect that is important to mention is that the low embodied carbon and zero operation carbon of the product allows it to be off-set after about 1.5 years of service. With a lifespan of more than 30 years, the products can therefore be used as a carbon off-set in the council's carbon accounting.
Lastly, the biggest struggle in this project is making it work with local government's procurement policy. All levels of government have policies in place on how to develop, pay for and obtain products and services, and these policies are often not suited to deliver circular solutions. Navigating loopholes was required, but we are working on amending the procurement policy to enable circular solutions in the future.</t>
    </r>
  </si>
  <si>
    <t xml:space="preserve">These examples that mastering the circular dsign strategies such as design for modularity is important to be able to design for multiple use cycles. </t>
  </si>
  <si>
    <t xml:space="preserve">Materials and circular design strategies are mentioned in one example, suggesting that in order to design for the circular design strategies and materials.  </t>
  </si>
  <si>
    <t>Not expanded, just emphasized</t>
  </si>
  <si>
    <t>The example includes design for modularity and pure culture which can be grouped under design for multiple use cycles as these circular design strategies enables products to be used over and over again</t>
  </si>
  <si>
    <t>The example includes design for modularity and pure culture which can be grouped under Design for multiple use cycles as these circular design strategies enables products to be used over and over again</t>
  </si>
  <si>
    <t xml:space="preserve">These examples that mastering the circular design strategies such as design for disassemblyy is important to be able to design for multiple use cycles. </t>
  </si>
  <si>
    <t xml:space="preserve">1. Holistic thinking and system thinking. Was not named before, but has become a new group for which evidence is found. 2. Material characteristics is another new category. </t>
  </si>
  <si>
    <t xml:space="preserve">1. The definition should reflect the imporance of making the systems flows insightful 2. The material characteristics are mainly a knowledge ga. </t>
  </si>
  <si>
    <t xml:space="preserve">Stressing the improtance of understanding how flows behave within system. </t>
  </si>
  <si>
    <t xml:space="preserve">1. Example suggest that having insights into hwo to change user behavior (to engage users into using circular solutions?) is important. 2. The second example is unclear. </t>
  </si>
  <si>
    <t xml:space="preserve">Example suggest that having insights into hwo to change user behavior (to engage users into using circular solutions?) is important. 2. The second example is unclear. </t>
  </si>
  <si>
    <t>This example actually emphasis the importance of engaging users into using circular solutions. It mostly suggest an approach on how to do it (e.g., investigating behaviour change)</t>
  </si>
  <si>
    <t>This example actually emphasis the importance of engaging users into using circular solutions. It mostly suggest an approach on how to do it (e.g., investigating behaviour patterns)</t>
  </si>
  <si>
    <t xml:space="preserve">Two examples are mentione d related to including environmental impact assessment into the design process (e.g., measuing the environmental impact). The second example related to Circular Business Modelling as it links to understand within which scope the business solution can operate/be implemented. </t>
  </si>
  <si>
    <t>Definitions should not change. Rather supporting approaches are mentioned.</t>
  </si>
  <si>
    <t xml:space="preserve">1. Environmental impact is already mentioned, so this  example stressed it’s importance. 2. Regulatory drivers and barriers have not been mentioned before, but link to considering/investigating/understandign what could potentially be an obstacle when implementing circular solutions. </t>
  </si>
  <si>
    <t xml:space="preserve">Something along the lines of: investating potential regulatory barriers. </t>
  </si>
  <si>
    <t xml:space="preserve">The definition should reflect the importance of making the current flows insightful. </t>
  </si>
  <si>
    <t xml:space="preserve"> Flows in general can be linked to taking a broader prospect as for what the system entails. </t>
  </si>
  <si>
    <t>Ssytems thinking or better, systemic design should be added as a competency</t>
  </si>
  <si>
    <t xml:space="preserve">These examples do not necessarily call for expanding the definitions, but instead emphasize the importance of the competency and provide examples of supportive approaches. </t>
  </si>
  <si>
    <t>1. Lean project implementation and strategic design are two approaches that can be linked to circular business model design as these could support the implementaiton of the circular solution n 2. Change and transformation management can be linked to communication as this is about storytelling and getting other to join 'the cause'</t>
  </si>
  <si>
    <t xml:space="preserve">This example can be linked to circular economy communication which is where the storytelling comes is embeded. </t>
  </si>
  <si>
    <t xml:space="preserve">This example suggest that being able to put the circular economy strategy in a broader sustainability strategy/discourse is important. </t>
  </si>
  <si>
    <t xml:space="preserve">Focus on the strategic aligment/strategic potential of the circular economy stories bein told. </t>
  </si>
  <si>
    <t>Average expertise level</t>
  </si>
  <si>
    <t>#</t>
  </si>
  <si>
    <t>Average use frequency</t>
  </si>
  <si>
    <t>United Kingdom</t>
  </si>
  <si>
    <t>Percent of Europe</t>
  </si>
  <si>
    <t>Percent of the World</t>
  </si>
  <si>
    <t>Percent of rest of the world</t>
  </si>
  <si>
    <t>Combinations</t>
  </si>
  <si>
    <t>Product Design</t>
  </si>
  <si>
    <t>Average use frequency (0 = Never, 1= In one project, 2 = In half of the projects and 3 = In all projects)</t>
  </si>
  <si>
    <t>Average level of Self-Reported Expertise (0 = No Experience, 1= Beginner, 2= Intermediate, 3= Advanced and 4 = Expert)</t>
  </si>
  <si>
    <t>Method/Approaches</t>
  </si>
  <si>
    <t>Amount of competencies expertise</t>
  </si>
  <si>
    <t>Amount of competencieexpertise</t>
  </si>
  <si>
    <t>Choosing materials that last multiple  use cycles</t>
  </si>
  <si>
    <t xml:space="preserve">Circular Systems thinking </t>
  </si>
  <si>
    <t>Circular Materials and Manufacturing</t>
  </si>
  <si>
    <t>This is about sourcing the right materials and can be seen as a new competency. The question remains to what extent the sourcing responsibility itself lies with the designer, but this is something designers should explore</t>
  </si>
  <si>
    <t>This examples refer to better understanding the user needs, whereby the aim is to meet the user needs with less resources/goods.</t>
  </si>
  <si>
    <t>The example suggest that designers should better understand the user needs and to create more value witht the circular solution at hand</t>
  </si>
  <si>
    <t xml:space="preserve">It should suggest that design for a circular economy also entails better understnading the user and maybe even better engaging the user to show the value of circular solutions. </t>
  </si>
  <si>
    <t>What is your current employment status?</t>
  </si>
  <si>
    <t>Questions</t>
  </si>
  <si>
    <t>Question Number</t>
  </si>
  <si>
    <t>Answer options</t>
  </si>
  <si>
    <t xml:space="preserve">If you would like to receive the final report of this study, you can provide your email address below.
Your email address will not be shared with anyone. </t>
  </si>
  <si>
    <t>Email address</t>
  </si>
  <si>
    <t>Open question</t>
  </si>
  <si>
    <t xml:space="preserve">How did you get to this survey? </t>
  </si>
  <si>
    <t>In which country do you work or study?</t>
  </si>
  <si>
    <t>Circular User Engagment</t>
  </si>
  <si>
    <t>Competencies</t>
  </si>
  <si>
    <t>Have you ever worked on a circular economy project?</t>
  </si>
  <si>
    <t xml:space="preserve"> Other, please specify </t>
  </si>
  <si>
    <t>Product</t>
  </si>
  <si>
    <t>What are you working on?
Please check all the answers that apply.</t>
  </si>
  <si>
    <t>Brands</t>
  </si>
  <si>
    <t>Strategies</t>
  </si>
  <si>
    <t xml:space="preserve">Other, please specify  </t>
  </si>
  <si>
    <t xml:space="preserve">What is the size of the organization you work in?
. </t>
  </si>
  <si>
    <t xml:space="preserve">The students  have been excluded in the tab (Responses students - 128). </t>
  </si>
  <si>
    <t xml:space="preserve">The marked rows have been excluded in the tab (valid responses -  145). </t>
  </si>
  <si>
    <t>Responses after students were excluded to ensure the data was clean.</t>
  </si>
  <si>
    <t xml:space="preserve"> What is your employment status</t>
  </si>
  <si>
    <t>What is the size of the organization you work in?</t>
  </si>
  <si>
    <t>Describe the size of the organization you work in. This question was coded into 5 categories. Design agency, Consultancy, University, Private Company and other</t>
  </si>
  <si>
    <t>2.9 Work Focus</t>
  </si>
  <si>
    <t xml:space="preserve">The analysis of this question was done in SPSS. Here the combinations of all the questions are looked at in order to determine the most frequent combination </t>
  </si>
  <si>
    <t xml:space="preserve"> What are you developing (e.g., products, services, strategies, brands, buildings or otherwise). </t>
  </si>
  <si>
    <t>How long have you been developing [products, services etc.]?</t>
  </si>
  <si>
    <t>Survey Questions</t>
  </si>
  <si>
    <t xml:space="preserve">A list of the questions in chronological order. </t>
  </si>
  <si>
    <t>Deleted participants  116, 172, 175 and 178 as these participants did not fill in the  question 3-9 survey (after further inspection). Participants filled in question 10, but that was deemed too little informantion  for the full quesitonnaire. With the color coding we aimed to also assess which competencies were used most often. For example, if respondents indicated they had used 6 competencies, no matter what how often, we wanted to check which competencies they selected. However, this would require more data to say something meaningful.</t>
  </si>
  <si>
    <t>With the color coding we aimed to also assess which competencies respondent had the most expertise in. For example, if respondents indicated they had expertise in  6 competencies, no matter how high this level of expertise,  we wanted to check which competencies they selected. However, this would require more data to say something meaningful.</t>
  </si>
  <si>
    <t xml:space="preserve"> product/packaging/user-product  journey insightful</t>
  </si>
  <si>
    <t>Life Cycle Assessment</t>
  </si>
  <si>
    <t>Recycled Content</t>
  </si>
  <si>
    <t>n</t>
  </si>
  <si>
    <t>Material passport</t>
  </si>
  <si>
    <t>Focusing on services that keep products in use longer (n=13)</t>
  </si>
  <si>
    <t>User  journey mapping</t>
  </si>
  <si>
    <t>Please provide a brief example of how you use the skills in a circular economy project? Contains the analysis of how each of the 7 competencies are used.</t>
  </si>
  <si>
    <t>Which do you use, but are missing? Coding of the skills using the initial list to see how the description of existing skills can be expanded and which skills are new?</t>
  </si>
  <si>
    <t>Which skill would you like to know more about first?</t>
  </si>
  <si>
    <t xml:space="preserve">This formed the foundation for Table 3 in the manuscript. Similar answered were categorized by means of actitivties and approaches/methods described in the examples. </t>
  </si>
  <si>
    <t xml:space="preserve">Here we also tried to investigate whether there was a relationship between the skill that was chosen the most often and the Use Frequency and expertise level marked in the table (Column J-Q in the table). However, the data sample was too smalle to say something meaningful about this aspect. </t>
  </si>
  <si>
    <t xml:space="preserve">This formed the foundation for Table 4 in the manuscript. We assessed to what extent the competencies were new or fit under the original 7 competencies. Categorization was guided by the questions (1) Why does it fit under an existing competency? (2) Why should the existing defintion be expanded (to what extent is it relevant enough to expand the existing definition) and (3) What are the consequences for the interpretation of the current description of the competency? How should the definition be expanded.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</si>
</sst>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indexed="8"/>
      <name val="Calibri"/>
      <family val="2"/>
      <scheme val="minor"/>
    </font>
    <font>
      <sz val="11"/>
      <color indexed="8"/>
      <name val="Calibri"/>
      <family val="2"/>
      <scheme val="minor"/>
    </font>
    <font>
      <b/>
      <sz val="12"/>
      <color theme="1"/>
      <name val="Calibri"/>
      <family val="2"/>
      <scheme val="minor"/>
    </font>
    <font>
      <b/>
      <sz val="11"/>
      <color indexed="8"/>
      <name val="Calibri"/>
      <family val="2"/>
      <scheme val="minor"/>
    </font>
    <font>
      <i/>
      <sz val="11"/>
      <color indexed="8"/>
      <name val="Calibri"/>
      <family val="2"/>
      <scheme val="minor"/>
    </font>
    <font>
      <sz val="10"/>
      <color rgb="FF000000"/>
      <name val="Calibri"/>
      <family val="2"/>
      <scheme val="minor"/>
    </font>
    <font>
      <sz val="10"/>
      <color rgb="FF757171"/>
      <name val="Calibri"/>
      <family val="2"/>
      <scheme val="minor"/>
    </font>
    <font>
      <sz val="10"/>
      <color rgb="FFFFFFFF"/>
      <name val="Calibri"/>
      <family val="2"/>
      <scheme val="minor"/>
    </font>
    <font>
      <sz val="10"/>
      <color rgb="FF000000"/>
      <name val="Calibri (Body)"/>
    </font>
    <font>
      <sz val="10"/>
      <color indexed="8"/>
      <name val="Calibri"/>
      <family val="2"/>
      <scheme val="minor"/>
    </font>
    <font>
      <sz val="11"/>
      <color rgb="FF000000"/>
      <name val="Calibri"/>
      <family val="2"/>
      <scheme val="minor"/>
    </font>
    <font>
      <sz val="11"/>
      <color rgb="FFFF0000"/>
      <name val="Calibri"/>
      <family val="2"/>
      <scheme val="minor"/>
    </font>
    <font>
      <sz val="12"/>
      <color rgb="FF000000"/>
      <name val="Calibri"/>
      <family val="2"/>
      <scheme val="minor"/>
    </font>
    <font>
      <sz val="10"/>
      <color theme="0"/>
      <name val="Calibri"/>
      <family val="2"/>
      <scheme val="minor"/>
    </font>
    <font>
      <sz val="11"/>
      <color theme="1"/>
      <name val="Calibri"/>
      <family val="2"/>
      <scheme val="minor"/>
    </font>
    <font>
      <b/>
      <sz val="11"/>
      <color rgb="FF000000"/>
      <name val="Calibri"/>
      <family val="2"/>
      <scheme val="minor"/>
    </font>
    <font>
      <sz val="11"/>
      <color theme="0"/>
      <name val="Calibri"/>
      <family val="2"/>
      <scheme val="minor"/>
    </font>
    <font>
      <sz val="12"/>
      <color rgb="FF000000"/>
      <name val="Calibri (Body)"/>
    </font>
    <font>
      <sz val="12"/>
      <color indexed="8"/>
      <name val="Calibri (Body)"/>
    </font>
    <font>
      <b/>
      <sz val="12"/>
      <color indexed="8"/>
      <name val="Calibri"/>
      <family val="2"/>
      <scheme val="minor"/>
    </font>
    <font>
      <sz val="16"/>
      <color theme="1"/>
      <name val="Calibri"/>
      <family val="2"/>
      <scheme val="minor"/>
    </font>
    <font>
      <b/>
      <sz val="14"/>
      <color indexed="8"/>
      <name val="Calibri"/>
      <family val="2"/>
      <scheme val="minor"/>
    </font>
    <font>
      <sz val="16"/>
      <color theme="0"/>
      <name val="Calibri"/>
      <family val="2"/>
      <scheme val="minor"/>
    </font>
    <font>
      <sz val="16"/>
      <color rgb="FF000000"/>
      <name val="Calibri"/>
      <family val="2"/>
      <scheme val="minor"/>
    </font>
    <font>
      <sz val="16"/>
      <color rgb="FF000000"/>
      <name val="Calibri (Body)"/>
    </font>
    <font>
      <b/>
      <sz val="12"/>
      <color rgb="FF000000"/>
      <name val="Calibri (Body)"/>
    </font>
    <font>
      <b/>
      <sz val="8"/>
      <color rgb="FF000000"/>
      <name val="Calibri"/>
      <family val="2"/>
      <scheme val="minor"/>
    </font>
    <font>
      <i/>
      <sz val="11"/>
      <color theme="1"/>
      <name val="Calibri"/>
      <family val="2"/>
      <scheme val="minor"/>
    </font>
    <font>
      <sz val="11"/>
      <color rgb="FFFF4A42"/>
      <name val="Calibri"/>
      <family val="2"/>
      <scheme val="minor"/>
    </font>
    <font>
      <sz val="11"/>
      <color theme="0"/>
      <name val="Calibri (Body)"/>
    </font>
    <font>
      <b/>
      <sz val="11"/>
      <color theme="1"/>
      <name val="Calibri"/>
      <family val="2"/>
      <scheme val="minor"/>
    </font>
    <font>
      <sz val="11"/>
      <color rgb="FFFFFFFF"/>
      <name val="Calibri"/>
      <family val="2"/>
      <scheme val="minor"/>
    </font>
  </fonts>
  <fills count="65">
    <fill>
      <patternFill patternType="none"/>
    </fill>
    <fill>
      <patternFill patternType="gray125"/>
    </fill>
    <fill>
      <patternFill patternType="none">
        <fgColor indexed="22"/>
      </patternFill>
    </fill>
    <fill>
      <patternFill patternType="solid">
        <fgColor indexed="22"/>
      </patternFill>
    </fill>
    <fill>
      <patternFill patternType="solid">
        <fgColor theme="0" tint="-0.14999847407452621"/>
        <bgColor indexed="64"/>
      </patternFill>
    </fill>
    <fill>
      <patternFill patternType="solid">
        <fgColor rgb="FFC0C0C0"/>
        <bgColor rgb="FF000000"/>
      </patternFill>
    </fill>
    <fill>
      <patternFill patternType="solid">
        <fgColor rgb="FFFF77BA"/>
        <bgColor rgb="FF000000"/>
      </patternFill>
    </fill>
    <fill>
      <patternFill patternType="solid">
        <fgColor rgb="FFC6A1E5"/>
        <bgColor rgb="FF000000"/>
      </patternFill>
    </fill>
    <fill>
      <patternFill patternType="solid">
        <fgColor rgb="FF9EFFA0"/>
        <bgColor rgb="FF000000"/>
      </patternFill>
    </fill>
    <fill>
      <patternFill patternType="solid">
        <fgColor rgb="FFB1E4E0"/>
        <bgColor rgb="FF000000"/>
      </patternFill>
    </fill>
    <fill>
      <patternFill patternType="solid">
        <fgColor rgb="FFF9BEB5"/>
        <bgColor rgb="FF000000"/>
      </patternFill>
    </fill>
    <fill>
      <patternFill patternType="solid">
        <fgColor rgb="FFD9FE6C"/>
        <bgColor rgb="FF000000"/>
      </patternFill>
    </fill>
    <fill>
      <patternFill patternType="solid">
        <fgColor rgb="FFF98E88"/>
        <bgColor rgb="FF000000"/>
      </patternFill>
    </fill>
    <fill>
      <patternFill patternType="solid">
        <fgColor rgb="FFBFBFBF"/>
        <bgColor rgb="FF000000"/>
      </patternFill>
    </fill>
    <fill>
      <patternFill patternType="solid">
        <fgColor rgb="FFFFE699"/>
        <bgColor rgb="FF000000"/>
      </patternFill>
    </fill>
    <fill>
      <patternFill patternType="solid">
        <fgColor rgb="FF5B9BD5"/>
        <bgColor rgb="FF000000"/>
      </patternFill>
    </fill>
    <fill>
      <patternFill patternType="solid">
        <fgColor theme="6"/>
        <bgColor indexed="64"/>
      </patternFill>
    </fill>
    <fill>
      <patternFill patternType="solid">
        <fgColor theme="0" tint="-0.249977111117893"/>
        <bgColor indexed="64"/>
      </patternFill>
    </fill>
    <fill>
      <patternFill patternType="solid">
        <fgColor theme="0" tint="-0.14999847407452621"/>
        <bgColor rgb="FF000000"/>
      </patternFill>
    </fill>
    <fill>
      <patternFill patternType="solid">
        <fgColor theme="9" tint="0.79998168889431442"/>
        <bgColor indexed="64"/>
      </patternFill>
    </fill>
    <fill>
      <patternFill patternType="solid">
        <fgColor theme="5" tint="0.39997558519241921"/>
        <bgColor indexed="64"/>
      </patternFill>
    </fill>
    <fill>
      <patternFill patternType="solid">
        <fgColor rgb="FFB1E4E0"/>
        <bgColor indexed="64"/>
      </patternFill>
    </fill>
    <fill>
      <patternFill patternType="solid">
        <fgColor rgb="FFF98E88"/>
        <bgColor indexed="64"/>
      </patternFill>
    </fill>
    <fill>
      <patternFill patternType="solid">
        <fgColor theme="2" tint="-0.74999237037263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C6A1E5"/>
        <bgColor indexed="64"/>
      </patternFill>
    </fill>
    <fill>
      <patternFill patternType="solid">
        <fgColor rgb="FFFFC000"/>
        <bgColor indexed="64"/>
      </patternFill>
    </fill>
    <fill>
      <patternFill patternType="solid">
        <fgColor theme="8"/>
        <bgColor indexed="64"/>
      </patternFill>
    </fill>
    <fill>
      <patternFill patternType="solid">
        <fgColor rgb="FFFF77BA"/>
        <bgColor indexed="64"/>
      </patternFill>
    </fill>
    <fill>
      <patternFill patternType="solid">
        <fgColor rgb="FFD9FE6C"/>
        <bgColor indexed="64"/>
      </patternFill>
    </fill>
    <fill>
      <patternFill patternType="solid">
        <fgColor rgb="FF9EFFA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00B050"/>
        <bgColor indexed="64"/>
      </patternFill>
    </fill>
    <fill>
      <patternFill patternType="solid">
        <fgColor theme="1"/>
        <bgColor indexed="64"/>
      </patternFill>
    </fill>
    <fill>
      <patternFill patternType="solid">
        <fgColor rgb="FF00B0F0"/>
        <bgColor indexed="64"/>
      </patternFill>
    </fill>
    <fill>
      <patternFill patternType="solid">
        <fgColor theme="7"/>
        <bgColor indexed="64"/>
      </patternFill>
    </fill>
    <fill>
      <patternFill patternType="solid">
        <fgColor theme="9"/>
        <bgColor indexed="64"/>
      </patternFill>
    </fill>
    <fill>
      <patternFill patternType="solid">
        <fgColor rgb="FFFF4A42"/>
        <bgColor indexed="64"/>
      </patternFill>
    </fill>
    <fill>
      <patternFill patternType="solid">
        <fgColor theme="5"/>
        <bgColor indexed="64"/>
      </patternFill>
    </fill>
    <fill>
      <patternFill patternType="solid">
        <fgColor rgb="FF92D050"/>
        <bgColor indexed="64"/>
      </patternFill>
    </fill>
    <fill>
      <patternFill patternType="solid">
        <fgColor rgb="FFC06DFF"/>
        <bgColor indexed="64"/>
      </patternFill>
    </fill>
    <fill>
      <patternFill patternType="solid">
        <fgColor rgb="FF0070C0"/>
        <bgColor indexed="64"/>
      </patternFill>
    </fill>
    <fill>
      <patternFill patternType="solid">
        <fgColor rgb="FFFE85FF"/>
        <bgColor indexed="64"/>
      </patternFill>
    </fill>
    <fill>
      <patternFill patternType="solid">
        <fgColor rgb="FF83F6D6"/>
        <bgColor indexed="64"/>
      </patternFill>
    </fill>
    <fill>
      <patternFill patternType="solid">
        <fgColor rgb="FFFFC0BA"/>
        <bgColor indexed="64"/>
      </patternFill>
    </fill>
    <fill>
      <patternFill patternType="solid">
        <fgColor rgb="FFD9D9D9"/>
        <bgColor rgb="FF000000"/>
      </patternFill>
    </fill>
    <fill>
      <patternFill patternType="solid">
        <fgColor theme="6" tint="0.39997558519241921"/>
        <bgColor indexed="64"/>
      </patternFill>
    </fill>
    <fill>
      <patternFill patternType="solid">
        <fgColor theme="0" tint="-4.9989318521683403E-2"/>
        <bgColor indexed="64"/>
      </patternFill>
    </fill>
    <fill>
      <patternFill patternType="solid">
        <fgColor rgb="FFFFC0BA"/>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49998474074526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92D050"/>
        <bgColor rgb="FF000000"/>
      </patternFill>
    </fill>
    <fill>
      <patternFill patternType="solid">
        <fgColor rgb="FF000000"/>
        <bgColor rgb="FF000000"/>
      </patternFill>
    </fill>
    <fill>
      <patternFill patternType="solid">
        <fgColor rgb="FF203764"/>
        <bgColor rgb="FF000000"/>
      </patternFill>
    </fill>
    <fill>
      <patternFill patternType="solid">
        <fgColor rgb="FF83F6D6"/>
        <bgColor rgb="FF000000"/>
      </patternFill>
    </fill>
    <fill>
      <patternFill patternType="solid">
        <fgColor theme="7" tint="0.39997558519241921"/>
        <bgColor indexed="64"/>
      </patternFill>
    </fill>
    <fill>
      <patternFill patternType="solid">
        <fgColor theme="4" tint="-0.249977111117893"/>
        <bgColor indexed="64"/>
      </patternFill>
    </fill>
    <fill>
      <patternFill patternType="solid">
        <fgColor theme="2"/>
        <bgColor indexed="64"/>
      </patternFill>
    </fill>
    <fill>
      <patternFill patternType="solid">
        <fgColor rgb="FF002060"/>
        <bgColor indexed="64"/>
      </patternFill>
    </fill>
  </fills>
  <borders count="19">
    <border>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09">
    <xf numFmtId="0" fontId="0" fillId="0" borderId="0" xfId="0"/>
    <xf numFmtId="0" fontId="0" fillId="0" borderId="0" xfId="0" applyAlignment="1">
      <alignment wrapText="1"/>
    </xf>
    <xf numFmtId="0" fontId="0" fillId="3" borderId="0" xfId="0" applyFill="1" applyAlignment="1">
      <alignment vertical="top" wrapText="1"/>
    </xf>
    <xf numFmtId="0" fontId="0" fillId="0" borderId="0" xfId="0" applyAlignment="1">
      <alignment vertical="top" wrapText="1"/>
    </xf>
    <xf numFmtId="0" fontId="4" fillId="0" borderId="0" xfId="0" applyFont="1" applyAlignment="1">
      <alignment vertical="top" wrapText="1"/>
    </xf>
    <xf numFmtId="49" fontId="0" fillId="0" borderId="0" xfId="0" applyNumberFormat="1" applyAlignment="1">
      <alignment vertical="top" wrapText="1"/>
    </xf>
    <xf numFmtId="0" fontId="0" fillId="0" borderId="0" xfId="0" applyAlignment="1">
      <alignment horizontal="left" vertical="top" wrapText="1"/>
    </xf>
    <xf numFmtId="0" fontId="0" fillId="3" borderId="0" xfId="0" applyFill="1" applyAlignment="1">
      <alignment horizontal="left" vertical="top" wrapText="1"/>
    </xf>
    <xf numFmtId="0" fontId="0" fillId="0" borderId="0" xfId="0" applyAlignment="1">
      <alignment horizontal="left" wrapText="1"/>
    </xf>
    <xf numFmtId="0" fontId="5" fillId="0" borderId="2" xfId="0" applyFont="1" applyFill="1" applyBorder="1" applyAlignment="1">
      <alignment horizontal="center"/>
    </xf>
    <xf numFmtId="0" fontId="5" fillId="0" borderId="4" xfId="0" applyFont="1" applyFill="1" applyBorder="1" applyAlignment="1">
      <alignment horizontal="center"/>
    </xf>
    <xf numFmtId="49" fontId="0" fillId="0" borderId="1" xfId="0" applyNumberFormat="1" applyFill="1" applyBorder="1" applyAlignment="1">
      <alignment vertical="top" wrapText="1"/>
    </xf>
    <xf numFmtId="0" fontId="5" fillId="0" borderId="6" xfId="0" applyFont="1" applyFill="1" applyBorder="1" applyAlignment="1">
      <alignment horizontal="center"/>
    </xf>
    <xf numFmtId="0" fontId="5" fillId="0" borderId="0" xfId="0" applyFont="1" applyFill="1" applyAlignment="1">
      <alignment horizontal="left"/>
    </xf>
    <xf numFmtId="0" fontId="5" fillId="5" borderId="0" xfId="0" applyFont="1" applyFill="1" applyAlignment="1">
      <alignment horizontal="left" vertical="top" wrapText="1"/>
    </xf>
    <xf numFmtId="0" fontId="5" fillId="6" borderId="0" xfId="0" applyFont="1" applyFill="1" applyAlignment="1">
      <alignment horizontal="left" wrapText="1"/>
    </xf>
    <xf numFmtId="0" fontId="5" fillId="7" borderId="0" xfId="0" applyFont="1" applyFill="1" applyAlignment="1">
      <alignment horizontal="left" wrapText="1"/>
    </xf>
    <xf numFmtId="0" fontId="5" fillId="8" borderId="0" xfId="0" applyFont="1" applyFill="1" applyAlignment="1">
      <alignment horizontal="left"/>
    </xf>
    <xf numFmtId="0" fontId="5" fillId="0" borderId="0" xfId="0" applyFont="1" applyFill="1" applyAlignment="1">
      <alignment horizontal="left" wrapText="1"/>
    </xf>
    <xf numFmtId="0" fontId="5" fillId="9" borderId="0" xfId="0" applyFont="1" applyFill="1" applyAlignment="1">
      <alignment horizontal="left"/>
    </xf>
    <xf numFmtId="0" fontId="5" fillId="10" borderId="0" xfId="0" applyFont="1" applyFill="1" applyAlignment="1">
      <alignment horizontal="left"/>
    </xf>
    <xf numFmtId="0" fontId="5" fillId="11" borderId="0" xfId="0" applyFont="1" applyFill="1" applyAlignment="1">
      <alignment horizontal="left"/>
    </xf>
    <xf numFmtId="0" fontId="5" fillId="12" borderId="0" xfId="0" applyFont="1" applyFill="1" applyAlignment="1">
      <alignment horizontal="left"/>
    </xf>
    <xf numFmtId="0" fontId="0" fillId="0" borderId="0" xfId="0" applyAlignment="1">
      <alignment horizontal="left"/>
    </xf>
    <xf numFmtId="0" fontId="5" fillId="13" borderId="0" xfId="0" applyFont="1" applyFill="1" applyAlignment="1">
      <alignment horizontal="left"/>
    </xf>
    <xf numFmtId="49" fontId="5" fillId="14" borderId="1" xfId="0" applyNumberFormat="1" applyFont="1" applyFill="1" applyBorder="1" applyAlignment="1">
      <alignment horizontal="left" vertical="top" wrapText="1"/>
    </xf>
    <xf numFmtId="0" fontId="5" fillId="6" borderId="1" xfId="0" applyFont="1" applyFill="1" applyBorder="1" applyAlignment="1">
      <alignment horizontal="left" wrapText="1"/>
    </xf>
    <xf numFmtId="0" fontId="5" fillId="0" borderId="2" xfId="0" applyFont="1" applyFill="1" applyBorder="1" applyAlignment="1">
      <alignment horizontal="left"/>
    </xf>
    <xf numFmtId="0" fontId="5" fillId="0" borderId="1" xfId="0" applyFont="1" applyFill="1" applyBorder="1" applyAlignment="1">
      <alignment horizontal="left"/>
    </xf>
    <xf numFmtId="0" fontId="5" fillId="10" borderId="1" xfId="0" applyFont="1" applyFill="1" applyBorder="1" applyAlignment="1">
      <alignment horizontal="left"/>
    </xf>
    <xf numFmtId="49" fontId="5" fillId="14" borderId="3" xfId="0" applyNumberFormat="1" applyFont="1" applyFill="1" applyBorder="1" applyAlignment="1">
      <alignment horizontal="left" vertical="top" wrapText="1"/>
    </xf>
    <xf numFmtId="0" fontId="5" fillId="6" borderId="3" xfId="0" applyFont="1" applyFill="1" applyBorder="1" applyAlignment="1">
      <alignment horizontal="left" wrapText="1"/>
    </xf>
    <xf numFmtId="0" fontId="5" fillId="0" borderId="4" xfId="0" applyFont="1" applyFill="1" applyBorder="1" applyAlignment="1">
      <alignment horizontal="left"/>
    </xf>
    <xf numFmtId="0" fontId="5" fillId="11" borderId="1" xfId="0" applyFont="1" applyFill="1" applyBorder="1" applyAlignment="1">
      <alignment horizontal="left"/>
    </xf>
    <xf numFmtId="0" fontId="5" fillId="0" borderId="3" xfId="0" applyFont="1" applyFill="1" applyBorder="1" applyAlignment="1">
      <alignment horizontal="left"/>
    </xf>
    <xf numFmtId="0" fontId="5" fillId="10" borderId="3" xfId="0" applyFont="1" applyFill="1" applyBorder="1" applyAlignment="1">
      <alignment horizontal="left"/>
    </xf>
    <xf numFmtId="49" fontId="5" fillId="0" borderId="3"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49" fontId="5" fillId="0" borderId="1" xfId="0" applyNumberFormat="1" applyFont="1" applyFill="1" applyBorder="1" applyAlignment="1">
      <alignment horizontal="left" vertical="top" wrapText="1"/>
    </xf>
    <xf numFmtId="0" fontId="5" fillId="0" borderId="1" xfId="0" applyFont="1" applyFill="1" applyBorder="1" applyAlignment="1">
      <alignment horizontal="left" wrapText="1"/>
    </xf>
    <xf numFmtId="0" fontId="5" fillId="8" borderId="1" xfId="0" applyFont="1" applyFill="1" applyBorder="1" applyAlignment="1">
      <alignment horizontal="left"/>
    </xf>
    <xf numFmtId="0" fontId="5" fillId="12" borderId="1" xfId="0" applyFont="1" applyFill="1" applyBorder="1" applyAlignment="1">
      <alignment horizontal="left"/>
    </xf>
    <xf numFmtId="0" fontId="5" fillId="12" borderId="3" xfId="0" applyFont="1" applyFill="1" applyBorder="1" applyAlignment="1">
      <alignment horizontal="left"/>
    </xf>
    <xf numFmtId="0" fontId="5" fillId="0" borderId="3" xfId="0" applyFont="1" applyFill="1" applyBorder="1" applyAlignment="1">
      <alignment horizontal="left" wrapText="1"/>
    </xf>
    <xf numFmtId="0" fontId="5" fillId="8" borderId="3" xfId="0" applyFont="1" applyFill="1" applyBorder="1" applyAlignment="1">
      <alignment horizontal="left"/>
    </xf>
    <xf numFmtId="0" fontId="5" fillId="7" borderId="1" xfId="0" applyFont="1" applyFill="1" applyBorder="1" applyAlignment="1">
      <alignment horizontal="left" wrapText="1"/>
    </xf>
    <xf numFmtId="0" fontId="5" fillId="9" borderId="3" xfId="0" applyFont="1" applyFill="1" applyBorder="1" applyAlignment="1">
      <alignment horizontal="left"/>
    </xf>
    <xf numFmtId="0" fontId="5" fillId="7" borderId="3" xfId="0" applyFont="1" applyFill="1" applyBorder="1" applyAlignment="1">
      <alignment horizontal="left" wrapText="1"/>
    </xf>
    <xf numFmtId="0" fontId="5" fillId="9" borderId="1" xfId="0" applyFont="1" applyFill="1" applyBorder="1" applyAlignment="1">
      <alignment horizontal="left"/>
    </xf>
    <xf numFmtId="0" fontId="5" fillId="0" borderId="6" xfId="0" applyFont="1" applyFill="1" applyBorder="1" applyAlignment="1">
      <alignment horizontal="left"/>
    </xf>
    <xf numFmtId="0" fontId="7" fillId="0" borderId="0" xfId="0" applyFont="1" applyFill="1" applyAlignment="1">
      <alignment horizontal="left"/>
    </xf>
    <xf numFmtId="0" fontId="5" fillId="0" borderId="0" xfId="0" applyFont="1" applyFill="1" applyAlignment="1">
      <alignment horizontal="left" vertical="top" wrapText="1"/>
    </xf>
    <xf numFmtId="0" fontId="8" fillId="0" borderId="0" xfId="0" applyFont="1" applyFill="1" applyAlignment="1">
      <alignment horizontal="left" vertical="top" wrapText="1"/>
    </xf>
    <xf numFmtId="49" fontId="5" fillId="4" borderId="0" xfId="0" applyNumberFormat="1" applyFont="1" applyFill="1" applyAlignment="1">
      <alignment horizontal="left" vertical="top" wrapText="1"/>
    </xf>
    <xf numFmtId="0" fontId="5" fillId="4" borderId="0" xfId="0" applyFont="1" applyFill="1" applyAlignment="1">
      <alignment horizontal="left"/>
    </xf>
    <xf numFmtId="49" fontId="6" fillId="18" borderId="0" xfId="0" applyNumberFormat="1" applyFont="1" applyFill="1" applyAlignment="1">
      <alignment horizontal="left" vertical="top" wrapText="1"/>
    </xf>
    <xf numFmtId="49" fontId="5" fillId="18" borderId="3" xfId="0" applyNumberFormat="1" applyFont="1" applyFill="1" applyBorder="1" applyAlignment="1">
      <alignment horizontal="left" vertical="top" wrapText="1"/>
    </xf>
    <xf numFmtId="0" fontId="5" fillId="18" borderId="3" xfId="0" applyFont="1" applyFill="1" applyBorder="1" applyAlignment="1">
      <alignment horizontal="left" vertical="top" wrapText="1"/>
    </xf>
    <xf numFmtId="0" fontId="9" fillId="0" borderId="0" xfId="0" applyFont="1" applyAlignment="1">
      <alignment horizontal="left" wrapText="1"/>
    </xf>
    <xf numFmtId="0" fontId="5" fillId="0" borderId="0" xfId="0" applyFont="1" applyFill="1" applyAlignment="1">
      <alignment horizontal="left" vertical="top" wrapText="1" readingOrder="1"/>
    </xf>
    <xf numFmtId="0" fontId="10" fillId="5" borderId="0" xfId="0" applyFont="1" applyFill="1" applyAlignment="1">
      <alignment vertical="top" wrapText="1"/>
    </xf>
    <xf numFmtId="49" fontId="10" fillId="0" borderId="1" xfId="0" applyNumberFormat="1" applyFont="1" applyFill="1" applyBorder="1" applyAlignment="1">
      <alignment vertical="top" wrapText="1"/>
    </xf>
    <xf numFmtId="49" fontId="10" fillId="0" borderId="3" xfId="0" applyNumberFormat="1" applyFont="1" applyFill="1" applyBorder="1" applyAlignment="1">
      <alignment vertical="top" wrapText="1"/>
    </xf>
    <xf numFmtId="49" fontId="11" fillId="0" borderId="5" xfId="0" applyNumberFormat="1" applyFont="1" applyFill="1" applyBorder="1" applyAlignment="1">
      <alignment vertical="top" wrapText="1"/>
    </xf>
    <xf numFmtId="49" fontId="10" fillId="0" borderId="5"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0" fillId="0" borderId="0" xfId="0" applyNumberFormat="1" applyFont="1" applyFill="1" applyAlignment="1">
      <alignment vertical="top" wrapText="1"/>
    </xf>
    <xf numFmtId="0" fontId="10" fillId="0" borderId="0" xfId="0" applyFont="1" applyFill="1" applyAlignment="1">
      <alignment vertical="top" wrapText="1"/>
    </xf>
    <xf numFmtId="0" fontId="12" fillId="15" borderId="0" xfId="0" applyFont="1" applyFill="1" applyAlignment="1">
      <alignment vertical="top" wrapText="1" readingOrder="1"/>
    </xf>
    <xf numFmtId="0" fontId="10" fillId="0" borderId="0" xfId="0" applyFont="1" applyFill="1" applyAlignment="1">
      <alignment horizontal="left" wrapText="1"/>
    </xf>
    <xf numFmtId="0" fontId="10" fillId="5" borderId="1" xfId="0" applyFont="1" applyFill="1" applyBorder="1" applyAlignment="1">
      <alignment horizontal="left" wrapText="1"/>
    </xf>
    <xf numFmtId="49" fontId="10" fillId="18" borderId="0" xfId="0" applyNumberFormat="1" applyFont="1" applyFill="1" applyAlignment="1">
      <alignment vertical="top" wrapText="1"/>
    </xf>
    <xf numFmtId="49" fontId="10" fillId="18" borderId="3" xfId="0" applyNumberFormat="1" applyFont="1" applyFill="1" applyBorder="1" applyAlignment="1">
      <alignment vertical="top" wrapText="1"/>
    </xf>
    <xf numFmtId="49" fontId="10" fillId="18" borderId="1"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10" fillId="18" borderId="5" xfId="0" applyNumberFormat="1" applyFont="1" applyFill="1" applyBorder="1" applyAlignment="1">
      <alignment vertical="top" wrapText="1"/>
    </xf>
    <xf numFmtId="49" fontId="14" fillId="0" borderId="5" xfId="0" applyNumberFormat="1" applyFont="1" applyFill="1" applyBorder="1" applyAlignment="1">
      <alignment vertical="top" wrapText="1"/>
    </xf>
    <xf numFmtId="0" fontId="0" fillId="2" borderId="0" xfId="0" applyFill="1"/>
    <xf numFmtId="0" fontId="0" fillId="2" borderId="0" xfId="0" applyFill="1" applyAlignment="1">
      <alignment wrapText="1"/>
    </xf>
    <xf numFmtId="49" fontId="0" fillId="2" borderId="0" xfId="0" applyNumberFormat="1" applyFill="1" applyAlignment="1">
      <alignment vertical="top" wrapText="1"/>
    </xf>
    <xf numFmtId="49" fontId="0" fillId="0" borderId="1" xfId="0" applyNumberFormat="1" applyBorder="1" applyAlignment="1">
      <alignment vertical="top" wrapText="1"/>
    </xf>
    <xf numFmtId="49" fontId="0" fillId="0" borderId="5" xfId="0" applyNumberFormat="1" applyBorder="1" applyAlignment="1">
      <alignment vertical="top" wrapText="1"/>
    </xf>
    <xf numFmtId="49" fontId="0" fillId="0" borderId="3" xfId="0" applyNumberFormat="1" applyBorder="1" applyAlignment="1">
      <alignment vertical="top" wrapText="1"/>
    </xf>
    <xf numFmtId="0" fontId="2" fillId="2" borderId="0" xfId="0" applyFont="1" applyFill="1" applyAlignment="1">
      <alignment vertical="top" wrapText="1" readingOrder="1"/>
    </xf>
    <xf numFmtId="0" fontId="18" fillId="2" borderId="0" xfId="0" applyFont="1" applyFill="1" applyAlignment="1">
      <alignment vertical="top" wrapText="1"/>
    </xf>
    <xf numFmtId="0" fontId="0" fillId="2" borderId="0" xfId="0" applyFill="1" applyAlignment="1">
      <alignment vertical="top" wrapText="1"/>
    </xf>
    <xf numFmtId="49" fontId="10" fillId="2" borderId="0" xfId="0" applyNumberFormat="1" applyFont="1" applyFill="1" applyAlignment="1">
      <alignment vertical="top" wrapText="1"/>
    </xf>
    <xf numFmtId="0" fontId="18" fillId="0" borderId="0" xfId="0" applyFont="1" applyAlignment="1">
      <alignment vertical="top" wrapText="1"/>
    </xf>
    <xf numFmtId="0" fontId="0" fillId="29" borderId="0" xfId="0" applyFill="1" applyAlignment="1">
      <alignment wrapText="1"/>
    </xf>
    <xf numFmtId="0" fontId="0" fillId="26" borderId="0" xfId="0" applyFill="1" applyAlignment="1">
      <alignment wrapText="1"/>
    </xf>
    <xf numFmtId="0" fontId="0" fillId="30" borderId="0" xfId="0" applyFill="1" applyAlignment="1">
      <alignment wrapText="1"/>
    </xf>
    <xf numFmtId="0" fontId="0" fillId="21" borderId="0" xfId="0" applyFill="1"/>
    <xf numFmtId="0" fontId="0" fillId="31" borderId="0" xfId="0" applyFill="1"/>
    <xf numFmtId="0" fontId="19" fillId="0" borderId="0" xfId="0" applyFont="1" applyAlignment="1">
      <alignment horizontal="center" vertical="top" wrapText="1"/>
    </xf>
    <xf numFmtId="0" fontId="20" fillId="3" borderId="0" xfId="0" applyFont="1" applyFill="1" applyAlignment="1">
      <alignment vertical="top" wrapText="1"/>
    </xf>
    <xf numFmtId="0" fontId="21" fillId="0" borderId="0" xfId="0" applyFont="1" applyAlignment="1">
      <alignment horizontal="center" vertical="top" wrapText="1"/>
    </xf>
    <xf numFmtId="49" fontId="20" fillId="32" borderId="1" xfId="0" applyNumberFormat="1" applyFont="1" applyFill="1" applyBorder="1" applyAlignment="1">
      <alignment vertical="top" wrapText="1"/>
    </xf>
    <xf numFmtId="0" fontId="21" fillId="0" borderId="2" xfId="0" applyFont="1" applyBorder="1" applyAlignment="1">
      <alignment horizontal="center" vertical="top" wrapText="1"/>
    </xf>
    <xf numFmtId="49" fontId="15" fillId="2" borderId="0" xfId="0" applyNumberFormat="1" applyFont="1" applyFill="1" applyAlignment="1">
      <alignment vertical="top" wrapText="1"/>
    </xf>
    <xf numFmtId="0" fontId="21" fillId="0" borderId="4" xfId="0" applyFont="1" applyBorder="1" applyAlignment="1">
      <alignment horizontal="center" vertical="top" wrapText="1"/>
    </xf>
    <xf numFmtId="49" fontId="20" fillId="33" borderId="0" xfId="0" applyNumberFormat="1" applyFont="1" applyFill="1" applyAlignment="1">
      <alignment vertical="top" wrapText="1"/>
    </xf>
    <xf numFmtId="0" fontId="0" fillId="0" borderId="3" xfId="0" applyBorder="1"/>
    <xf numFmtId="0" fontId="0" fillId="0" borderId="1" xfId="0" applyBorder="1"/>
    <xf numFmtId="0" fontId="0" fillId="26" borderId="1" xfId="0" applyFill="1" applyBorder="1"/>
    <xf numFmtId="49" fontId="11" fillId="2" borderId="0" xfId="0" applyNumberFormat="1" applyFont="1" applyFill="1" applyAlignment="1">
      <alignment vertical="top" wrapText="1"/>
    </xf>
    <xf numFmtId="0" fontId="0" fillId="29" borderId="1" xfId="0" applyFill="1" applyBorder="1"/>
    <xf numFmtId="0" fontId="0" fillId="21" borderId="1" xfId="0" applyFill="1" applyBorder="1"/>
    <xf numFmtId="0" fontId="0" fillId="30" borderId="1" xfId="0" applyFill="1" applyBorder="1"/>
    <xf numFmtId="0" fontId="0" fillId="31" borderId="1" xfId="0" applyFill="1" applyBorder="1"/>
    <xf numFmtId="49" fontId="20" fillId="19" borderId="1" xfId="0" applyNumberFormat="1" applyFont="1" applyFill="1" applyBorder="1" applyAlignment="1">
      <alignment vertical="top" wrapText="1"/>
    </xf>
    <xf numFmtId="49" fontId="20" fillId="32" borderId="0" xfId="0" applyNumberFormat="1" applyFont="1" applyFill="1" applyAlignment="1">
      <alignment vertical="top" wrapText="1"/>
    </xf>
    <xf numFmtId="0" fontId="0" fillId="21" borderId="3" xfId="0" applyFill="1" applyBorder="1"/>
    <xf numFmtId="49" fontId="20" fillId="33" borderId="3" xfId="0" applyNumberFormat="1" applyFont="1" applyFill="1" applyBorder="1" applyAlignment="1">
      <alignment vertical="top" wrapText="1"/>
    </xf>
    <xf numFmtId="49" fontId="20" fillId="33" borderId="0" xfId="0" applyNumberFormat="1" applyFont="1" applyFill="1" applyAlignment="1">
      <alignment wrapText="1"/>
    </xf>
    <xf numFmtId="49" fontId="0" fillId="2" borderId="0" xfId="0" applyNumberFormat="1" applyFill="1" applyAlignment="1">
      <alignment wrapText="1"/>
    </xf>
    <xf numFmtId="49" fontId="11" fillId="2" borderId="0" xfId="0" applyNumberFormat="1" applyFont="1" applyFill="1" applyAlignment="1">
      <alignment wrapText="1"/>
    </xf>
    <xf numFmtId="49" fontId="0" fillId="0" borderId="1" xfId="0" applyNumberFormat="1" applyBorder="1" applyAlignment="1">
      <alignment wrapText="1"/>
    </xf>
    <xf numFmtId="49" fontId="14" fillId="2" borderId="0" xfId="0" applyNumberFormat="1" applyFont="1" applyFill="1" applyAlignment="1">
      <alignment wrapText="1"/>
    </xf>
    <xf numFmtId="0" fontId="21" fillId="0" borderId="6" xfId="0" applyFont="1" applyBorder="1" applyAlignment="1">
      <alignment horizontal="center" vertical="top" wrapText="1"/>
    </xf>
    <xf numFmtId="22" fontId="20" fillId="0" borderId="0" xfId="0" applyNumberFormat="1" applyFont="1" applyAlignment="1">
      <alignment vertical="top" wrapText="1"/>
    </xf>
    <xf numFmtId="0" fontId="22" fillId="2" borderId="7" xfId="0" applyFont="1" applyFill="1" applyBorder="1" applyAlignment="1">
      <alignment vertical="top" wrapText="1"/>
    </xf>
    <xf numFmtId="0" fontId="21" fillId="2" borderId="0" xfId="0" applyFont="1" applyFill="1" applyAlignment="1">
      <alignment horizontal="center" vertical="top" wrapText="1"/>
    </xf>
    <xf numFmtId="0" fontId="23" fillId="22" borderId="8" xfId="0" applyFont="1" applyFill="1" applyBorder="1" applyAlignment="1">
      <alignment vertical="top" wrapText="1"/>
    </xf>
    <xf numFmtId="0" fontId="18" fillId="0" borderId="0" xfId="0" quotePrefix="1" applyFont="1" applyAlignment="1">
      <alignment vertical="top" wrapText="1"/>
    </xf>
    <xf numFmtId="0" fontId="22" fillId="23" borderId="8" xfId="0" applyFont="1" applyFill="1" applyBorder="1" applyAlignment="1">
      <alignment vertical="top" wrapText="1"/>
    </xf>
    <xf numFmtId="0" fontId="17" fillId="0" borderId="0" xfId="0" quotePrefix="1" applyFont="1" applyAlignment="1">
      <alignment vertical="top" wrapText="1" readingOrder="1"/>
    </xf>
    <xf numFmtId="0" fontId="23" fillId="19" borderId="9" xfId="0" applyFont="1" applyFill="1" applyBorder="1" applyAlignment="1">
      <alignment vertical="top" wrapText="1"/>
    </xf>
    <xf numFmtId="0" fontId="23" fillId="33" borderId="10" xfId="0" applyFont="1" applyFill="1" applyBorder="1" applyAlignment="1">
      <alignment vertical="top" wrapText="1"/>
    </xf>
    <xf numFmtId="0" fontId="20" fillId="34" borderId="0" xfId="0" applyFont="1" applyFill="1" applyAlignment="1">
      <alignment vertical="top" wrapText="1"/>
    </xf>
    <xf numFmtId="0" fontId="17" fillId="0" borderId="0" xfId="0" applyFont="1" applyAlignment="1">
      <alignment vertical="top" wrapText="1" readingOrder="1"/>
    </xf>
    <xf numFmtId="9" fontId="24" fillId="2" borderId="0" xfId="1" quotePrefix="1" applyFont="1" applyFill="1" applyBorder="1" applyAlignment="1">
      <alignment vertical="top" wrapText="1" readingOrder="1"/>
    </xf>
    <xf numFmtId="0" fontId="25" fillId="0" borderId="0" xfId="0" quotePrefix="1" applyFont="1" applyAlignment="1">
      <alignment vertical="top" wrapText="1" readingOrder="1"/>
    </xf>
    <xf numFmtId="10" fontId="24" fillId="2" borderId="0" xfId="1" applyNumberFormat="1" applyFont="1" applyFill="1" applyAlignment="1">
      <alignment vertical="top" wrapText="1" readingOrder="1"/>
    </xf>
    <xf numFmtId="0" fontId="24" fillId="0" borderId="0" xfId="0" applyFont="1" applyAlignment="1">
      <alignment vertical="top" wrapText="1" readingOrder="1"/>
    </xf>
    <xf numFmtId="0" fontId="23" fillId="0" borderId="0" xfId="0" applyFont="1" applyAlignment="1">
      <alignment vertical="top" wrapText="1"/>
    </xf>
    <xf numFmtId="0" fontId="20" fillId="0" borderId="0" xfId="0" applyFont="1" applyAlignment="1">
      <alignment vertical="top" wrapText="1"/>
    </xf>
    <xf numFmtId="0" fontId="0" fillId="0" borderId="0" xfId="0" quotePrefix="1" applyAlignment="1">
      <alignment vertical="top" wrapText="1"/>
    </xf>
    <xf numFmtId="49" fontId="15" fillId="4" borderId="1" xfId="0" applyNumberFormat="1" applyFont="1" applyFill="1" applyBorder="1" applyAlignment="1">
      <alignment vertical="top" wrapText="1"/>
    </xf>
    <xf numFmtId="49" fontId="15" fillId="4" borderId="0" xfId="0" applyNumberFormat="1" applyFont="1" applyFill="1" applyAlignment="1">
      <alignment vertical="top" wrapText="1"/>
    </xf>
    <xf numFmtId="49" fontId="15" fillId="4" borderId="5" xfId="0" applyNumberFormat="1" applyFont="1" applyFill="1" applyBorder="1" applyAlignment="1">
      <alignment vertical="top" wrapText="1"/>
    </xf>
    <xf numFmtId="49" fontId="0" fillId="4" borderId="0" xfId="0" applyNumberFormat="1" applyFill="1" applyAlignment="1">
      <alignment vertical="top" wrapText="1"/>
    </xf>
    <xf numFmtId="49" fontId="0" fillId="4" borderId="1" xfId="0" applyNumberFormat="1" applyFill="1" applyBorder="1" applyAlignment="1">
      <alignment vertical="top" wrapText="1"/>
    </xf>
    <xf numFmtId="49" fontId="14" fillId="0" borderId="1" xfId="0" applyNumberFormat="1" applyFont="1" applyBorder="1" applyAlignment="1">
      <alignment vertical="top" wrapText="1"/>
    </xf>
    <xf numFmtId="0" fontId="16" fillId="35" borderId="0" xfId="0" applyFont="1" applyFill="1" applyAlignment="1">
      <alignment wrapText="1"/>
    </xf>
    <xf numFmtId="0" fontId="0" fillId="27" borderId="0" xfId="0" applyFill="1" applyAlignment="1">
      <alignment wrapText="1"/>
    </xf>
    <xf numFmtId="0" fontId="0" fillId="36" borderId="0" xfId="0" applyFill="1" applyAlignment="1">
      <alignment wrapText="1"/>
    </xf>
    <xf numFmtId="0" fontId="16" fillId="35" borderId="1" xfId="0" applyFont="1" applyFill="1" applyBorder="1"/>
    <xf numFmtId="0" fontId="10" fillId="5" borderId="0" xfId="0" applyFont="1" applyFill="1" applyAlignment="1">
      <alignment horizontal="left" vertical="top" wrapText="1"/>
    </xf>
    <xf numFmtId="49" fontId="10" fillId="4" borderId="1" xfId="0" applyNumberFormat="1" applyFont="1" applyFill="1" applyBorder="1" applyAlignment="1">
      <alignment vertical="top" wrapText="1"/>
    </xf>
    <xf numFmtId="49" fontId="10" fillId="4" borderId="5" xfId="0" applyNumberFormat="1" applyFont="1" applyFill="1" applyBorder="1" applyAlignment="1">
      <alignment vertical="top" wrapText="1"/>
    </xf>
    <xf numFmtId="49" fontId="10" fillId="4" borderId="0" xfId="0" applyNumberFormat="1" applyFont="1" applyFill="1" applyBorder="1" applyAlignment="1">
      <alignment vertical="top" wrapText="1"/>
    </xf>
    <xf numFmtId="0" fontId="0" fillId="28" borderId="0" xfId="0" applyFill="1"/>
    <xf numFmtId="49" fontId="10" fillId="4" borderId="3" xfId="0" applyNumberFormat="1" applyFont="1" applyFill="1" applyBorder="1" applyAlignment="1">
      <alignment vertical="top" wrapText="1"/>
    </xf>
    <xf numFmtId="0" fontId="0" fillId="0" borderId="0" xfId="0" applyBorder="1"/>
    <xf numFmtId="0" fontId="0" fillId="37" borderId="0" xfId="0" applyFill="1" applyBorder="1"/>
    <xf numFmtId="0" fontId="0" fillId="0" borderId="0" xfId="0" applyFill="1" applyBorder="1"/>
    <xf numFmtId="0" fontId="0" fillId="0" borderId="0" xfId="0" applyFill="1" applyBorder="1" applyAlignment="1">
      <alignment wrapText="1"/>
    </xf>
    <xf numFmtId="0" fontId="0" fillId="38" borderId="0" xfId="0" applyFill="1" applyBorder="1" applyAlignment="1">
      <alignment wrapText="1"/>
    </xf>
    <xf numFmtId="49" fontId="14" fillId="0" borderId="0" xfId="0" applyNumberFormat="1" applyFont="1" applyFill="1" applyAlignment="1">
      <alignment vertical="top" wrapText="1"/>
    </xf>
    <xf numFmtId="0" fontId="26" fillId="0" borderId="0" xfId="0" applyFont="1" applyAlignment="1">
      <alignment vertical="center" wrapText="1"/>
    </xf>
    <xf numFmtId="0" fontId="0" fillId="44" borderId="0" xfId="0" applyFill="1" applyBorder="1" applyAlignment="1">
      <alignment wrapText="1"/>
    </xf>
    <xf numFmtId="0" fontId="0" fillId="45" borderId="0" xfId="0" applyFill="1" applyBorder="1" applyAlignment="1">
      <alignment wrapText="1"/>
    </xf>
    <xf numFmtId="49" fontId="27" fillId="0" borderId="1" xfId="0" applyNumberFormat="1" applyFont="1" applyFill="1" applyBorder="1" applyAlignment="1">
      <alignment vertical="top" wrapText="1"/>
    </xf>
    <xf numFmtId="49" fontId="28" fillId="0" borderId="1" xfId="0" applyNumberFormat="1" applyFont="1" applyBorder="1" applyAlignment="1">
      <alignment vertical="top" wrapText="1"/>
    </xf>
    <xf numFmtId="0" fontId="29" fillId="35" borderId="0" xfId="0" applyFont="1" applyFill="1" applyAlignment="1">
      <alignment wrapText="1"/>
    </xf>
    <xf numFmtId="0" fontId="0" fillId="38" borderId="0" xfId="0" applyFill="1" applyBorder="1"/>
    <xf numFmtId="0" fontId="0" fillId="37" borderId="0" xfId="0" applyFill="1" applyBorder="1" applyAlignment="1">
      <alignment wrapText="1"/>
    </xf>
    <xf numFmtId="0" fontId="0" fillId="39" borderId="0" xfId="0" applyFill="1" applyBorder="1"/>
    <xf numFmtId="0" fontId="0" fillId="0" borderId="0" xfId="0" applyFill="1" applyAlignment="1">
      <alignment vertical="top" wrapText="1"/>
    </xf>
    <xf numFmtId="0" fontId="0" fillId="3" borderId="0" xfId="0" applyFill="1" applyAlignment="1">
      <alignment wrapText="1"/>
    </xf>
    <xf numFmtId="0" fontId="0" fillId="4" borderId="0" xfId="0" applyFill="1" applyAlignment="1">
      <alignment vertical="top" wrapText="1"/>
    </xf>
    <xf numFmtId="22" fontId="0" fillId="4" borderId="0" xfId="0" applyNumberFormat="1" applyFill="1" applyAlignment="1">
      <alignment vertical="top" wrapText="1"/>
    </xf>
    <xf numFmtId="22" fontId="0" fillId="0" borderId="0" xfId="0" applyNumberFormat="1" applyAlignment="1">
      <alignment vertical="top" wrapText="1"/>
    </xf>
    <xf numFmtId="0" fontId="10" fillId="0" borderId="0" xfId="0" applyFont="1" applyFill="1" applyAlignment="1">
      <alignment horizontal="left"/>
    </xf>
    <xf numFmtId="0" fontId="0" fillId="0" borderId="0" xfId="0" applyFill="1" applyAlignment="1">
      <alignment horizontal="left" wrapText="1"/>
    </xf>
    <xf numFmtId="0" fontId="0" fillId="0" borderId="0" xfId="0" applyFill="1" applyAlignment="1">
      <alignment horizontal="left"/>
    </xf>
    <xf numFmtId="0" fontId="0" fillId="0" borderId="0" xfId="0" applyAlignment="1">
      <alignment horizontal="center" vertical="top" wrapText="1"/>
    </xf>
    <xf numFmtId="0" fontId="0" fillId="4" borderId="0" xfId="0" applyFill="1" applyAlignment="1">
      <alignment horizontal="left" wrapText="1"/>
    </xf>
    <xf numFmtId="0" fontId="0" fillId="4" borderId="0" xfId="0" applyFill="1" applyAlignment="1">
      <alignment horizontal="center" wrapText="1"/>
    </xf>
    <xf numFmtId="0" fontId="0" fillId="4" borderId="0" xfId="0" applyFill="1" applyAlignment="1">
      <alignment horizontal="left" vertical="top" wrapText="1"/>
    </xf>
    <xf numFmtId="49" fontId="0" fillId="4" borderId="0" xfId="0" applyNumberFormat="1" applyFill="1" applyAlignment="1">
      <alignment horizontal="center" vertical="top" wrapText="1"/>
    </xf>
    <xf numFmtId="49" fontId="0" fillId="4" borderId="0" xfId="0" applyNumberFormat="1" applyFill="1" applyAlignment="1">
      <alignment horizontal="center" vertical="center" wrapText="1"/>
    </xf>
    <xf numFmtId="0" fontId="0" fillId="0" borderId="3" xfId="0" applyBorder="1" applyAlignment="1">
      <alignment vertical="top" wrapText="1"/>
    </xf>
    <xf numFmtId="0" fontId="0" fillId="41" borderId="0" xfId="0" applyFill="1" applyAlignment="1">
      <alignment vertical="top" wrapText="1"/>
    </xf>
    <xf numFmtId="0" fontId="0" fillId="0" borderId="3" xfId="0" applyBorder="1" applyAlignment="1">
      <alignment horizontal="center" vertical="top" wrapText="1"/>
    </xf>
    <xf numFmtId="9" fontId="0" fillId="0" borderId="0" xfId="0" applyNumberFormat="1" applyAlignment="1">
      <alignment vertical="top" wrapText="1"/>
    </xf>
    <xf numFmtId="0" fontId="5" fillId="39" borderId="0" xfId="0" applyFont="1" applyFill="1" applyAlignment="1">
      <alignment horizontal="left"/>
    </xf>
    <xf numFmtId="0" fontId="0" fillId="39" borderId="0" xfId="0" applyFill="1" applyAlignment="1">
      <alignment horizontal="left"/>
    </xf>
    <xf numFmtId="49" fontId="0" fillId="46" borderId="0" xfId="0" applyNumberFormat="1" applyFill="1" applyAlignment="1">
      <alignment vertical="top" wrapText="1"/>
    </xf>
    <xf numFmtId="49" fontId="10" fillId="47" borderId="0" xfId="0" applyNumberFormat="1" applyFont="1" applyFill="1" applyAlignment="1">
      <alignment horizontal="center" vertical="top" wrapText="1"/>
    </xf>
    <xf numFmtId="0" fontId="0" fillId="39" borderId="0" xfId="0" applyFill="1" applyAlignment="1">
      <alignment horizontal="center" vertical="top" wrapText="1"/>
    </xf>
    <xf numFmtId="0" fontId="0" fillId="0" borderId="3" xfId="0" applyFill="1" applyBorder="1" applyAlignment="1">
      <alignment vertical="top" wrapText="1"/>
    </xf>
    <xf numFmtId="0" fontId="0" fillId="0" borderId="0" xfId="0" applyBorder="1" applyAlignment="1">
      <alignment vertical="top" wrapText="1"/>
    </xf>
    <xf numFmtId="0" fontId="0" fillId="0" borderId="0" xfId="0" applyFill="1" applyBorder="1" applyAlignment="1">
      <alignment vertical="top" wrapText="1"/>
    </xf>
    <xf numFmtId="0" fontId="5" fillId="39" borderId="0" xfId="0" applyFont="1" applyFill="1" applyAlignment="1">
      <alignment horizontal="left" wrapText="1"/>
    </xf>
    <xf numFmtId="0" fontId="0" fillId="17" borderId="0" xfId="0" applyFill="1" applyAlignment="1">
      <alignment vertical="top" wrapText="1"/>
    </xf>
    <xf numFmtId="0" fontId="0" fillId="24" borderId="0" xfId="0" applyFill="1" applyAlignment="1">
      <alignment vertical="top" wrapText="1"/>
    </xf>
    <xf numFmtId="49" fontId="10" fillId="4" borderId="0" xfId="0" applyNumberFormat="1" applyFont="1" applyFill="1" applyAlignment="1">
      <alignment vertical="top" wrapText="1"/>
    </xf>
    <xf numFmtId="49" fontId="0" fillId="4" borderId="3" xfId="0" applyNumberFormat="1" applyFill="1" applyBorder="1" applyAlignment="1">
      <alignment horizontal="center" vertical="top" wrapText="1"/>
    </xf>
    <xf numFmtId="49" fontId="0" fillId="45" borderId="0" xfId="0" applyNumberFormat="1" applyFill="1" applyAlignment="1">
      <alignment vertical="top" wrapText="1"/>
    </xf>
    <xf numFmtId="0" fontId="0" fillId="25" borderId="1" xfId="0" applyFill="1" applyBorder="1" applyAlignment="1">
      <alignment horizontal="left" wrapText="1"/>
    </xf>
    <xf numFmtId="0" fontId="0" fillId="45" borderId="0" xfId="0" applyFill="1" applyBorder="1"/>
    <xf numFmtId="0" fontId="0" fillId="36" borderId="0" xfId="0" applyFill="1" applyBorder="1"/>
    <xf numFmtId="0" fontId="0" fillId="42" borderId="0" xfId="0" applyFill="1" applyBorder="1"/>
    <xf numFmtId="0" fontId="0" fillId="44" borderId="0" xfId="0" applyFill="1" applyBorder="1"/>
    <xf numFmtId="0" fontId="0" fillId="25" borderId="0" xfId="0" applyFill="1" applyBorder="1"/>
    <xf numFmtId="0" fontId="0" fillId="42" borderId="0" xfId="0" applyFill="1" applyBorder="1" applyAlignment="1">
      <alignment wrapText="1"/>
    </xf>
    <xf numFmtId="0" fontId="0" fillId="36" borderId="0" xfId="0" applyFill="1" applyBorder="1" applyAlignment="1">
      <alignment wrapText="1"/>
    </xf>
    <xf numFmtId="0" fontId="16" fillId="35" borderId="0" xfId="0" applyFont="1" applyFill="1" applyBorder="1"/>
    <xf numFmtId="0" fontId="0" fillId="27" borderId="0" xfId="0" applyFill="1" applyBorder="1"/>
    <xf numFmtId="0" fontId="0" fillId="0" borderId="8" xfId="0" applyBorder="1"/>
    <xf numFmtId="0" fontId="0" fillId="39" borderId="8" xfId="0" applyFill="1" applyBorder="1" applyAlignment="1">
      <alignment wrapText="1"/>
    </xf>
    <xf numFmtId="0" fontId="0" fillId="39" borderId="11" xfId="0" applyFill="1" applyBorder="1"/>
    <xf numFmtId="0" fontId="0" fillId="39" borderId="8" xfId="0" applyFill="1" applyBorder="1"/>
    <xf numFmtId="49" fontId="14" fillId="0" borderId="0" xfId="0" applyNumberFormat="1" applyFont="1" applyAlignment="1">
      <alignment vertical="top" wrapText="1"/>
    </xf>
    <xf numFmtId="0" fontId="14" fillId="38" borderId="0" xfId="0" applyFont="1" applyFill="1" applyBorder="1"/>
    <xf numFmtId="0" fontId="0" fillId="0" borderId="0" xfId="0" applyFill="1" applyBorder="1" applyAlignment="1">
      <alignment horizontal="center" wrapText="1"/>
    </xf>
    <xf numFmtId="0" fontId="0" fillId="36" borderId="8" xfId="0" applyFill="1" applyBorder="1"/>
    <xf numFmtId="0" fontId="0" fillId="0" borderId="11" xfId="0" applyBorder="1"/>
    <xf numFmtId="0" fontId="0" fillId="27" borderId="0" xfId="0" applyFill="1" applyBorder="1" applyAlignment="1">
      <alignment wrapText="1"/>
    </xf>
    <xf numFmtId="0" fontId="0" fillId="28" borderId="0" xfId="0" applyFill="1" applyBorder="1" applyAlignment="1">
      <alignment wrapText="1"/>
    </xf>
    <xf numFmtId="0" fontId="0" fillId="28" borderId="0" xfId="0" applyFill="1" applyBorder="1"/>
    <xf numFmtId="0" fontId="0" fillId="25" borderId="0" xfId="0" applyFill="1" applyBorder="1" applyAlignment="1">
      <alignment wrapText="1"/>
    </xf>
    <xf numFmtId="0" fontId="0" fillId="24" borderId="0" xfId="0" applyFill="1" applyBorder="1" applyAlignment="1">
      <alignment wrapText="1"/>
    </xf>
    <xf numFmtId="0" fontId="29" fillId="35" borderId="0" xfId="0" applyFont="1" applyFill="1" applyBorder="1" applyAlignment="1">
      <alignment wrapText="1"/>
    </xf>
    <xf numFmtId="0" fontId="0" fillId="24" borderId="0" xfId="0" applyFill="1" applyBorder="1"/>
    <xf numFmtId="0" fontId="0" fillId="16" borderId="0" xfId="0" applyFill="1" applyBorder="1"/>
    <xf numFmtId="0" fontId="0" fillId="0" borderId="0" xfId="0" applyBorder="1" applyAlignment="1">
      <alignment wrapText="1"/>
    </xf>
    <xf numFmtId="0" fontId="0" fillId="43" borderId="0" xfId="0" applyFill="1" applyBorder="1"/>
    <xf numFmtId="0" fontId="0" fillId="0" borderId="8" xfId="0" applyFill="1" applyBorder="1"/>
    <xf numFmtId="0" fontId="0" fillId="39" borderId="12" xfId="0" applyFill="1" applyBorder="1"/>
    <xf numFmtId="0" fontId="0" fillId="41" borderId="11" xfId="0" applyFill="1" applyBorder="1"/>
    <xf numFmtId="0" fontId="16" fillId="35" borderId="0" xfId="0" applyFont="1" applyFill="1" applyBorder="1" applyAlignment="1">
      <alignment wrapText="1"/>
    </xf>
    <xf numFmtId="0" fontId="0" fillId="40" borderId="0" xfId="0" applyFill="1" applyBorder="1"/>
    <xf numFmtId="0" fontId="14" fillId="40" borderId="0" xfId="0" applyFont="1" applyFill="1" applyBorder="1"/>
    <xf numFmtId="0" fontId="0" fillId="20" borderId="0" xfId="0" applyFill="1" applyBorder="1"/>
    <xf numFmtId="0" fontId="16" fillId="35" borderId="8" xfId="0" applyFont="1" applyFill="1" applyBorder="1"/>
    <xf numFmtId="0" fontId="0" fillId="0" borderId="0" xfId="0" applyFill="1" applyAlignment="1">
      <alignment wrapText="1"/>
    </xf>
    <xf numFmtId="0" fontId="0" fillId="39" borderId="0" xfId="0" applyFill="1" applyAlignment="1">
      <alignment wrapText="1"/>
    </xf>
    <xf numFmtId="0" fontId="0" fillId="48" borderId="0" xfId="0" applyFill="1" applyAlignment="1">
      <alignment horizontal="left" wrapText="1"/>
    </xf>
    <xf numFmtId="0" fontId="0" fillId="16" borderId="0" xfId="0" applyFill="1" applyAlignment="1">
      <alignment wrapText="1"/>
    </xf>
    <xf numFmtId="0" fontId="11" fillId="0" borderId="0" xfId="0" applyFont="1" applyFill="1" applyAlignment="1">
      <alignment horizontal="left" wrapText="1"/>
    </xf>
    <xf numFmtId="0" fontId="14" fillId="16" borderId="0" xfId="0" applyFont="1" applyFill="1" applyAlignment="1">
      <alignment wrapText="1"/>
    </xf>
    <xf numFmtId="0" fontId="0" fillId="46" borderId="0" xfId="0" applyFill="1" applyAlignment="1">
      <alignment vertical="top" wrapText="1"/>
    </xf>
    <xf numFmtId="9" fontId="0" fillId="0" borderId="0" xfId="1" applyFont="1"/>
    <xf numFmtId="9" fontId="0" fillId="0" borderId="0" xfId="0" applyNumberFormat="1"/>
    <xf numFmtId="0" fontId="4" fillId="20" borderId="0" xfId="0" applyFont="1" applyFill="1"/>
    <xf numFmtId="0" fontId="0" fillId="20" borderId="0" xfId="0" applyFill="1"/>
    <xf numFmtId="9" fontId="0" fillId="20" borderId="0" xfId="0" applyNumberFormat="1" applyFill="1"/>
    <xf numFmtId="0" fontId="0" fillId="20" borderId="0" xfId="0" applyFill="1" applyAlignment="1">
      <alignment wrapText="1"/>
    </xf>
    <xf numFmtId="9" fontId="0" fillId="0" borderId="3" xfId="1" applyFont="1" applyBorder="1"/>
    <xf numFmtId="49" fontId="0" fillId="0" borderId="0" xfId="0" applyNumberFormat="1" applyFill="1" applyAlignment="1">
      <alignment vertical="top" wrapText="1"/>
    </xf>
    <xf numFmtId="0" fontId="0" fillId="0" borderId="0" xfId="0" applyFill="1"/>
    <xf numFmtId="0" fontId="0" fillId="0" borderId="3" xfId="0" applyFill="1" applyBorder="1"/>
    <xf numFmtId="49" fontId="0" fillId="46" borderId="1" xfId="0" applyNumberFormat="1" applyFill="1" applyBorder="1" applyAlignment="1">
      <alignment vertical="top" wrapText="1"/>
    </xf>
    <xf numFmtId="0" fontId="0" fillId="2" borderId="3" xfId="0" applyFill="1" applyBorder="1" applyAlignment="1">
      <alignment wrapText="1"/>
    </xf>
    <xf numFmtId="0" fontId="0" fillId="2" borderId="3" xfId="0" applyFill="1" applyBorder="1"/>
    <xf numFmtId="0" fontId="0" fillId="2" borderId="5" xfId="0" applyFill="1" applyBorder="1" applyAlignment="1">
      <alignment wrapText="1"/>
    </xf>
    <xf numFmtId="0" fontId="0" fillId="2" borderId="5" xfId="0" applyFill="1" applyBorder="1" applyAlignment="1">
      <alignment vertical="top"/>
    </xf>
    <xf numFmtId="9" fontId="0" fillId="2" borderId="5" xfId="0" applyNumberFormat="1" applyFill="1" applyBorder="1" applyAlignment="1">
      <alignment vertical="top"/>
    </xf>
    <xf numFmtId="0" fontId="0" fillId="46" borderId="1" xfId="0" applyFill="1" applyBorder="1"/>
    <xf numFmtId="0" fontId="0" fillId="0" borderId="3" xfId="0" applyBorder="1" applyAlignment="1">
      <alignment wrapText="1"/>
    </xf>
    <xf numFmtId="0" fontId="0" fillId="46" borderId="0" xfId="0" applyFill="1" applyAlignment="1">
      <alignment wrapText="1"/>
    </xf>
    <xf numFmtId="0" fontId="0" fillId="46" borderId="0" xfId="0" applyFill="1"/>
    <xf numFmtId="0" fontId="0" fillId="36" borderId="0" xfId="0" applyFill="1"/>
    <xf numFmtId="9" fontId="0" fillId="46" borderId="0" xfId="1" applyFont="1" applyFill="1"/>
    <xf numFmtId="9" fontId="0" fillId="0" borderId="0" xfId="1" applyFont="1" applyFill="1"/>
    <xf numFmtId="9" fontId="0" fillId="0" borderId="0" xfId="0" applyNumberFormat="1" applyFill="1"/>
    <xf numFmtId="9" fontId="0" fillId="0" borderId="0" xfId="1" applyFont="1" applyBorder="1"/>
    <xf numFmtId="0" fontId="0" fillId="0" borderId="13" xfId="0" applyBorder="1"/>
    <xf numFmtId="0" fontId="0" fillId="0" borderId="14" xfId="0" applyBorder="1" applyAlignment="1">
      <alignment wrapText="1"/>
    </xf>
    <xf numFmtId="0" fontId="0" fillId="0" borderId="14" xfId="0" applyBorder="1"/>
    <xf numFmtId="9" fontId="0" fillId="19" borderId="13" xfId="1" applyFont="1" applyFill="1" applyBorder="1"/>
    <xf numFmtId="0" fontId="0" fillId="19" borderId="13" xfId="0" applyFill="1" applyBorder="1"/>
    <xf numFmtId="0" fontId="0" fillId="2" borderId="0" xfId="0" applyFill="1" applyBorder="1"/>
    <xf numFmtId="9" fontId="0" fillId="2" borderId="0" xfId="0" applyNumberFormat="1" applyFill="1" applyBorder="1"/>
    <xf numFmtId="49" fontId="0" fillId="0" borderId="0" xfId="0" applyNumberFormat="1" applyBorder="1" applyAlignment="1">
      <alignment vertical="top" wrapText="1"/>
    </xf>
    <xf numFmtId="9" fontId="0" fillId="2" borderId="0" xfId="1" applyFont="1" applyFill="1" applyBorder="1"/>
    <xf numFmtId="49" fontId="0" fillId="49" borderId="3" xfId="0" applyNumberFormat="1" applyFill="1" applyBorder="1" applyAlignment="1">
      <alignment horizontal="center" vertical="center" wrapText="1"/>
    </xf>
    <xf numFmtId="9" fontId="0" fillId="2" borderId="3" xfId="1" applyFont="1" applyFill="1" applyBorder="1"/>
    <xf numFmtId="49" fontId="0" fillId="0" borderId="0" xfId="0" applyNumberFormat="1" applyFill="1" applyBorder="1" applyAlignment="1">
      <alignment vertical="top" wrapText="1"/>
    </xf>
    <xf numFmtId="49" fontId="0" fillId="45" borderId="0" xfId="0" applyNumberFormat="1" applyFill="1" applyAlignment="1">
      <alignment horizontal="center" vertical="center" wrapText="1"/>
    </xf>
    <xf numFmtId="49" fontId="0" fillId="19" borderId="13" xfId="0" applyNumberFormat="1" applyFill="1" applyBorder="1" applyAlignment="1">
      <alignment horizontal="left" wrapText="1"/>
    </xf>
    <xf numFmtId="0" fontId="0" fillId="46" borderId="0" xfId="0" applyFill="1" applyAlignment="1">
      <alignment horizontal="center" vertical="top" wrapText="1"/>
    </xf>
    <xf numFmtId="49" fontId="0" fillId="46" borderId="0" xfId="0" applyNumberFormat="1" applyFill="1" applyAlignment="1">
      <alignment horizontal="center" vertical="center" wrapText="1"/>
    </xf>
    <xf numFmtId="0" fontId="0" fillId="45" borderId="0" xfId="0" applyFill="1" applyAlignment="1">
      <alignment horizontal="center" vertical="top" wrapText="1"/>
    </xf>
    <xf numFmtId="0" fontId="0" fillId="0" borderId="0" xfId="0" applyFill="1" applyAlignment="1">
      <alignment horizontal="left" vertical="top" wrapText="1"/>
    </xf>
    <xf numFmtId="49" fontId="0" fillId="46" borderId="0" xfId="0" applyNumberFormat="1" applyFill="1" applyAlignment="1">
      <alignment horizontal="center" vertical="top" wrapText="1"/>
    </xf>
    <xf numFmtId="49" fontId="10" fillId="50" borderId="0" xfId="0" applyNumberFormat="1" applyFont="1" applyFill="1" applyAlignment="1">
      <alignment horizontal="center" vertical="top" wrapText="1"/>
    </xf>
    <xf numFmtId="49" fontId="14" fillId="0" borderId="3" xfId="0" applyNumberFormat="1" applyFont="1" applyFill="1" applyBorder="1" applyAlignment="1">
      <alignment vertical="top" wrapText="1"/>
    </xf>
    <xf numFmtId="49" fontId="10" fillId="46" borderId="1" xfId="0" applyNumberFormat="1" applyFont="1" applyFill="1" applyBorder="1" applyAlignment="1">
      <alignment vertical="top" wrapText="1"/>
    </xf>
    <xf numFmtId="49" fontId="10" fillId="46" borderId="0" xfId="0" applyNumberFormat="1" applyFont="1" applyFill="1" applyAlignment="1">
      <alignment vertical="top" wrapText="1"/>
    </xf>
    <xf numFmtId="49" fontId="14" fillId="46" borderId="1" xfId="0" applyNumberFormat="1" applyFont="1" applyFill="1" applyBorder="1" applyAlignment="1">
      <alignment vertical="top" wrapText="1"/>
    </xf>
    <xf numFmtId="49" fontId="10" fillId="46" borderId="3" xfId="0" applyNumberFormat="1" applyFont="1" applyFill="1" applyBorder="1" applyAlignment="1">
      <alignment vertical="top" wrapText="1"/>
    </xf>
    <xf numFmtId="49" fontId="14" fillId="46" borderId="0" xfId="0" applyNumberFormat="1" applyFont="1" applyFill="1" applyAlignment="1">
      <alignment vertical="top" wrapText="1"/>
    </xf>
    <xf numFmtId="0" fontId="0" fillId="0" borderId="0" xfId="0" applyAlignment="1">
      <alignment vertical="top"/>
    </xf>
    <xf numFmtId="0" fontId="0" fillId="51" borderId="0" xfId="0" applyFill="1" applyAlignment="1">
      <alignment vertical="top" wrapText="1"/>
    </xf>
    <xf numFmtId="0" fontId="14" fillId="0" borderId="0" xfId="0" applyFont="1" applyFill="1" applyAlignment="1">
      <alignment wrapText="1"/>
    </xf>
    <xf numFmtId="0" fontId="14" fillId="48" borderId="0" xfId="0" applyFont="1" applyFill="1" applyAlignment="1">
      <alignment horizontal="left" wrapText="1"/>
    </xf>
    <xf numFmtId="0" fontId="0" fillId="51" borderId="0" xfId="0" applyFill="1" applyAlignment="1">
      <alignment horizontal="left" wrapText="1"/>
    </xf>
    <xf numFmtId="0" fontId="5" fillId="46" borderId="0" xfId="0" applyFont="1" applyFill="1" applyAlignment="1">
      <alignment horizontal="left"/>
    </xf>
    <xf numFmtId="0" fontId="13" fillId="46" borderId="0" xfId="0" applyFont="1" applyFill="1" applyAlignment="1">
      <alignment horizontal="left"/>
    </xf>
    <xf numFmtId="49" fontId="0" fillId="45" borderId="3" xfId="0" applyNumberFormat="1" applyFill="1" applyBorder="1" applyAlignment="1">
      <alignment vertical="top" wrapText="1"/>
    </xf>
    <xf numFmtId="9" fontId="0" fillId="45" borderId="3" xfId="1" applyFont="1" applyFill="1" applyBorder="1"/>
    <xf numFmtId="0" fontId="0" fillId="45" borderId="3" xfId="0" applyFill="1" applyBorder="1"/>
    <xf numFmtId="0" fontId="0" fillId="0" borderId="0" xfId="0" applyFill="1" applyAlignment="1">
      <alignment horizontal="center" vertical="top" wrapText="1"/>
    </xf>
    <xf numFmtId="0" fontId="0" fillId="52" borderId="0" xfId="0" applyFill="1" applyAlignment="1">
      <alignment horizontal="center" vertical="top" wrapText="1"/>
    </xf>
    <xf numFmtId="0" fontId="0" fillId="52" borderId="0" xfId="0" applyFill="1" applyAlignment="1">
      <alignment vertical="top" wrapText="1"/>
    </xf>
    <xf numFmtId="9" fontId="0" fillId="0" borderId="0" xfId="1" applyFont="1" applyAlignment="1">
      <alignment vertical="top" wrapText="1"/>
    </xf>
    <xf numFmtId="0" fontId="16" fillId="35" borderId="0" xfId="0" applyFont="1" applyFill="1" applyAlignment="1">
      <alignment vertical="top" wrapText="1"/>
    </xf>
    <xf numFmtId="0" fontId="16" fillId="28" borderId="0" xfId="0" applyFont="1" applyFill="1" applyAlignment="1">
      <alignment vertical="top" wrapText="1"/>
    </xf>
    <xf numFmtId="9" fontId="0" fillId="0" borderId="0" xfId="1" applyNumberFormat="1" applyFont="1" applyAlignment="1">
      <alignment vertical="top" wrapText="1"/>
    </xf>
    <xf numFmtId="9" fontId="0" fillId="0" borderId="3" xfId="1" applyNumberFormat="1" applyFont="1" applyBorder="1" applyAlignment="1">
      <alignment vertical="top" wrapText="1"/>
    </xf>
    <xf numFmtId="2" fontId="0" fillId="0" borderId="0" xfId="0" applyNumberFormat="1" applyAlignment="1">
      <alignment vertical="top" wrapText="1"/>
    </xf>
    <xf numFmtId="0" fontId="0" fillId="53" borderId="0" xfId="0" applyFill="1" applyAlignment="1">
      <alignment horizontal="center" vertical="top" wrapText="1"/>
    </xf>
    <xf numFmtId="0" fontId="0" fillId="0" borderId="0" xfId="0" applyAlignment="1">
      <alignment horizontal="center" wrapText="1"/>
    </xf>
    <xf numFmtId="0" fontId="0" fillId="53" borderId="0" xfId="0" applyFill="1" applyAlignment="1">
      <alignment vertical="top" wrapText="1"/>
    </xf>
    <xf numFmtId="0" fontId="16" fillId="0" borderId="0" xfId="0" applyFont="1" applyFill="1" applyAlignment="1">
      <alignment vertical="top" wrapText="1"/>
    </xf>
    <xf numFmtId="0" fontId="16" fillId="0" borderId="0" xfId="0" applyFont="1" applyFill="1" applyAlignment="1">
      <alignment horizontal="center" vertical="top" wrapText="1"/>
    </xf>
    <xf numFmtId="9" fontId="16" fillId="0" borderId="0" xfId="1" applyFont="1" applyFill="1" applyAlignment="1">
      <alignment horizontal="center" vertical="top" wrapText="1"/>
    </xf>
    <xf numFmtId="9" fontId="0"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54" borderId="0" xfId="0" applyFont="1" applyFill="1" applyAlignment="1">
      <alignment vertical="top" wrapText="1"/>
    </xf>
    <xf numFmtId="0" fontId="0" fillId="45" borderId="0" xfId="0" applyFill="1" applyAlignment="1">
      <alignment vertical="top" wrapText="1"/>
    </xf>
    <xf numFmtId="0" fontId="0" fillId="55" borderId="0" xfId="0" applyFill="1" applyAlignment="1">
      <alignment horizontal="center" vertical="top" wrapText="1"/>
    </xf>
    <xf numFmtId="2" fontId="0" fillId="0" borderId="3" xfId="0" applyNumberFormat="1" applyBorder="1" applyAlignment="1">
      <alignment vertical="top" wrapText="1"/>
    </xf>
    <xf numFmtId="0" fontId="0" fillId="20" borderId="0" xfId="0" applyFill="1" applyAlignment="1">
      <alignment horizontal="center" vertical="top" wrapText="1"/>
    </xf>
    <xf numFmtId="0" fontId="14" fillId="0" borderId="0" xfId="0" applyFont="1" applyFill="1" applyAlignment="1">
      <alignment horizontal="left" wrapText="1"/>
    </xf>
    <xf numFmtId="0" fontId="0" fillId="42" borderId="3" xfId="0" applyFill="1" applyBorder="1" applyAlignment="1">
      <alignment horizontal="center" vertical="top" wrapText="1"/>
    </xf>
    <xf numFmtId="0" fontId="0" fillId="42" borderId="0" xfId="0" applyFill="1" applyBorder="1" applyAlignment="1">
      <alignment horizontal="center" vertical="top" wrapText="1"/>
    </xf>
    <xf numFmtId="0" fontId="0" fillId="42" borderId="0" xfId="0" applyFill="1" applyAlignment="1">
      <alignment horizontal="center" vertical="top" wrapText="1"/>
    </xf>
    <xf numFmtId="0" fontId="0" fillId="34" borderId="0" xfId="0" applyFill="1" applyAlignment="1">
      <alignment horizontal="center" vertical="top" wrapText="1"/>
    </xf>
    <xf numFmtId="0" fontId="0" fillId="34" borderId="0" xfId="0" applyFill="1" applyBorder="1" applyAlignment="1">
      <alignment horizontal="center" vertical="top" wrapText="1"/>
    </xf>
    <xf numFmtId="0" fontId="0" fillId="44" borderId="0" xfId="0" applyFill="1" applyAlignment="1">
      <alignment horizontal="center" vertical="top" wrapText="1"/>
    </xf>
    <xf numFmtId="0" fontId="0" fillId="44" borderId="0" xfId="0" applyFill="1" applyAlignment="1">
      <alignment vertical="top" wrapText="1"/>
    </xf>
    <xf numFmtId="0" fontId="0" fillId="34" borderId="0" xfId="0" applyFill="1" applyAlignment="1">
      <alignment vertical="top" wrapText="1"/>
    </xf>
    <xf numFmtId="0" fontId="0" fillId="42" borderId="0" xfId="0" applyFill="1" applyAlignment="1">
      <alignment vertical="top" wrapText="1"/>
    </xf>
    <xf numFmtId="0" fontId="0" fillId="20" borderId="0" xfId="0" applyFill="1" applyAlignment="1">
      <alignment vertical="top" wrapText="1"/>
    </xf>
    <xf numFmtId="0" fontId="0" fillId="56" borderId="0" xfId="0" applyFill="1" applyAlignment="1">
      <alignment vertical="top" wrapText="1"/>
    </xf>
    <xf numFmtId="0" fontId="16" fillId="35" borderId="8" xfId="0" applyFont="1" applyFill="1"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9" fontId="0" fillId="0" borderId="0" xfId="1" applyNumberFormat="1" applyFont="1" applyFill="1"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9" fontId="0" fillId="0" borderId="3" xfId="1" applyFont="1" applyBorder="1" applyAlignment="1">
      <alignment vertical="top" wrapText="1"/>
    </xf>
    <xf numFmtId="0" fontId="0" fillId="0" borderId="16" xfId="0" applyFill="1" applyBorder="1" applyAlignment="1">
      <alignment vertical="top" wrapText="1"/>
    </xf>
    <xf numFmtId="0" fontId="0" fillId="0" borderId="17" xfId="0" applyBorder="1" applyAlignment="1">
      <alignment vertical="top" wrapText="1"/>
    </xf>
    <xf numFmtId="0" fontId="10" fillId="57" borderId="0" xfId="0" applyFont="1" applyFill="1" applyAlignment="1">
      <alignment vertical="top" wrapText="1"/>
    </xf>
    <xf numFmtId="0" fontId="31" fillId="58" borderId="8" xfId="0" applyFont="1" applyFill="1" applyBorder="1" applyAlignment="1">
      <alignment vertical="top" wrapText="1"/>
    </xf>
    <xf numFmtId="0" fontId="31" fillId="59" borderId="0" xfId="0" applyFont="1" applyFill="1" applyAlignment="1">
      <alignment vertical="top" wrapText="1"/>
    </xf>
    <xf numFmtId="0" fontId="31" fillId="15" borderId="0" xfId="0" applyFont="1" applyFill="1" applyAlignment="1">
      <alignment vertical="top" wrapText="1"/>
    </xf>
    <xf numFmtId="0" fontId="10" fillId="60" borderId="0" xfId="0" applyFont="1" applyFill="1" applyAlignment="1">
      <alignment vertical="top" wrapText="1"/>
    </xf>
    <xf numFmtId="2" fontId="10" fillId="0" borderId="0" xfId="0" applyNumberFormat="1" applyFont="1" applyFill="1" applyAlignment="1">
      <alignment vertical="top" wrapText="1"/>
    </xf>
    <xf numFmtId="0" fontId="10" fillId="0" borderId="3" xfId="0" applyFont="1" applyFill="1" applyBorder="1" applyAlignment="1">
      <alignment vertical="top" wrapText="1"/>
    </xf>
    <xf numFmtId="2" fontId="10" fillId="0" borderId="3" xfId="0" applyNumberFormat="1" applyFont="1" applyFill="1" applyBorder="1" applyAlignment="1">
      <alignment vertical="top" wrapText="1"/>
    </xf>
    <xf numFmtId="9" fontId="10" fillId="0" borderId="0" xfId="0" applyNumberFormat="1" applyFont="1" applyFill="1" applyAlignment="1">
      <alignment vertical="top" wrapText="1"/>
    </xf>
    <xf numFmtId="0" fontId="10" fillId="0" borderId="0" xfId="0" applyFont="1" applyFill="1" applyBorder="1" applyAlignment="1">
      <alignment vertical="top" wrapText="1"/>
    </xf>
    <xf numFmtId="49" fontId="0" fillId="0" borderId="0" xfId="0" applyNumberFormat="1" applyAlignment="1">
      <alignment wrapText="1"/>
    </xf>
    <xf numFmtId="0" fontId="0" fillId="61" borderId="0" xfId="0" applyFill="1" applyAlignment="1">
      <alignment horizontal="center" vertical="top" wrapText="1"/>
    </xf>
    <xf numFmtId="0" fontId="0" fillId="61" borderId="0" xfId="0" applyFill="1" applyAlignment="1">
      <alignment vertical="top" wrapText="1"/>
    </xf>
    <xf numFmtId="0" fontId="0" fillId="56" borderId="0" xfId="0" applyFill="1" applyAlignment="1">
      <alignment horizontal="center" vertical="top" wrapText="1"/>
    </xf>
    <xf numFmtId="49" fontId="0" fillId="56" borderId="0" xfId="0" applyNumberFormat="1" applyFill="1" applyAlignment="1">
      <alignment vertical="top" wrapText="1"/>
    </xf>
    <xf numFmtId="0" fontId="10" fillId="48" borderId="0" xfId="0" applyFont="1" applyFill="1" applyBorder="1" applyAlignment="1">
      <alignment vertical="top" wrapText="1"/>
    </xf>
    <xf numFmtId="0" fontId="10" fillId="48" borderId="3" xfId="0" applyFont="1" applyFill="1" applyBorder="1" applyAlignment="1">
      <alignment vertical="top" wrapText="1"/>
    </xf>
    <xf numFmtId="9" fontId="14" fillId="0" borderId="0" xfId="0" applyNumberFormat="1" applyFont="1" applyFill="1" applyAlignment="1">
      <alignment horizontal="center" vertical="top" wrapText="1"/>
    </xf>
    <xf numFmtId="0" fontId="3" fillId="0" borderId="0" xfId="0" applyFont="1"/>
    <xf numFmtId="9" fontId="3" fillId="0" borderId="0" xfId="1" applyFont="1"/>
    <xf numFmtId="0" fontId="0" fillId="0" borderId="3" xfId="0" applyBorder="1" applyAlignment="1">
      <alignment horizontal="left" wrapText="1"/>
    </xf>
    <xf numFmtId="0" fontId="0" fillId="3" borderId="3" xfId="0" applyFill="1" applyBorder="1" applyAlignment="1">
      <alignment horizontal="left" vertical="top" wrapText="1"/>
    </xf>
    <xf numFmtId="0" fontId="0" fillId="0" borderId="0" xfId="0" applyBorder="1" applyAlignment="1">
      <alignment vertical="top"/>
    </xf>
    <xf numFmtId="9" fontId="0" fillId="0" borderId="0" xfId="1" applyFont="1" applyAlignment="1">
      <alignment horizontal="left" vertical="top" wrapText="1"/>
    </xf>
    <xf numFmtId="0" fontId="0" fillId="36" borderId="0" xfId="0" applyFill="1" applyAlignment="1">
      <alignment horizontal="left"/>
    </xf>
    <xf numFmtId="49" fontId="0" fillId="36" borderId="0" xfId="0" applyNumberFormat="1" applyFill="1" applyAlignment="1">
      <alignment horizontal="left" vertical="top" wrapText="1"/>
    </xf>
    <xf numFmtId="0" fontId="0" fillId="36" borderId="0" xfId="0" applyFill="1" applyAlignment="1">
      <alignment horizontal="left" vertical="top" wrapText="1"/>
    </xf>
    <xf numFmtId="9" fontId="0" fillId="0" borderId="0" xfId="1" applyFont="1" applyAlignment="1">
      <alignment wrapText="1"/>
    </xf>
    <xf numFmtId="49" fontId="0" fillId="0" borderId="0" xfId="0" applyNumberFormat="1" applyFill="1" applyAlignment="1">
      <alignment wrapText="1"/>
    </xf>
    <xf numFmtId="0" fontId="0" fillId="0" borderId="0" xfId="0" applyFill="1" applyAlignment="1">
      <alignment vertical="top"/>
    </xf>
    <xf numFmtId="49" fontId="0" fillId="0" borderId="3" xfId="0" applyNumberFormat="1" applyFill="1" applyBorder="1" applyAlignment="1">
      <alignment vertical="top" wrapText="1"/>
    </xf>
    <xf numFmtId="0" fontId="5" fillId="41" borderId="0" xfId="0" applyFont="1" applyFill="1" applyAlignment="1">
      <alignment horizontal="left" wrapText="1"/>
    </xf>
    <xf numFmtId="0" fontId="5" fillId="41" borderId="0" xfId="0" applyFont="1" applyFill="1" applyAlignment="1">
      <alignment horizontal="left"/>
    </xf>
    <xf numFmtId="0" fontId="0" fillId="0" borderId="1" xfId="0" applyBorder="1" applyAlignment="1">
      <alignment horizontal="left"/>
    </xf>
    <xf numFmtId="9" fontId="5" fillId="0" borderId="0" xfId="1" applyFont="1" applyFill="1" applyAlignment="1">
      <alignment horizontal="left" wrapText="1"/>
    </xf>
    <xf numFmtId="9" fontId="5" fillId="0" borderId="0" xfId="1" applyFont="1" applyFill="1" applyAlignment="1">
      <alignment horizontal="left"/>
    </xf>
    <xf numFmtId="9" fontId="0" fillId="0" borderId="0" xfId="1" applyNumberFormat="1" applyFont="1" applyBorder="1" applyAlignment="1">
      <alignment vertical="top" wrapText="1"/>
    </xf>
    <xf numFmtId="9" fontId="0" fillId="0" borderId="0" xfId="1" applyFont="1" applyFill="1" applyAlignment="1">
      <alignment vertical="top" wrapText="1"/>
    </xf>
    <xf numFmtId="9" fontId="0" fillId="0" borderId="3" xfId="1" applyFont="1" applyFill="1" applyBorder="1" applyAlignment="1">
      <alignment vertical="top" wrapText="1"/>
    </xf>
    <xf numFmtId="2" fontId="16" fillId="62" borderId="0" xfId="0" applyNumberFormat="1" applyFont="1" applyFill="1" applyAlignment="1">
      <alignment vertical="top" wrapText="1"/>
    </xf>
    <xf numFmtId="0" fontId="0" fillId="63" borderId="0" xfId="0" applyFill="1" applyAlignment="1">
      <alignment vertical="top" wrapText="1"/>
    </xf>
    <xf numFmtId="2" fontId="16" fillId="64" borderId="0" xfId="0" applyNumberFormat="1" applyFont="1" applyFill="1" applyAlignment="1">
      <alignment horizontal="center" vertical="top" wrapText="1"/>
    </xf>
    <xf numFmtId="2" fontId="16" fillId="62" borderId="0" xfId="0" applyNumberFormat="1" applyFont="1" applyFill="1" applyAlignment="1">
      <alignment horizontal="center" vertical="top" wrapText="1"/>
    </xf>
    <xf numFmtId="2" fontId="0" fillId="28" borderId="0" xfId="0" applyNumberFormat="1" applyFill="1" applyAlignment="1">
      <alignment horizontal="center" vertical="top" wrapText="1"/>
    </xf>
    <xf numFmtId="2" fontId="14" fillId="36" borderId="3" xfId="0" applyNumberFormat="1" applyFont="1" applyFill="1" applyBorder="1" applyAlignment="1">
      <alignment horizontal="center" vertical="top" wrapText="1"/>
    </xf>
    <xf numFmtId="2" fontId="16" fillId="54" borderId="0" xfId="0" applyNumberFormat="1" applyFont="1" applyFill="1" applyAlignment="1">
      <alignment vertical="top" wrapText="1"/>
    </xf>
    <xf numFmtId="2" fontId="10" fillId="28" borderId="0" xfId="0" applyNumberFormat="1" applyFont="1" applyFill="1" applyAlignment="1">
      <alignment vertical="top" wrapText="1"/>
    </xf>
    <xf numFmtId="2" fontId="10" fillId="28" borderId="3" xfId="0" applyNumberFormat="1" applyFont="1" applyFill="1" applyBorder="1" applyAlignment="1">
      <alignment vertical="top" wrapText="1"/>
    </xf>
    <xf numFmtId="0" fontId="10" fillId="63" borderId="0" xfId="0" applyFont="1" applyFill="1" applyAlignment="1">
      <alignment vertical="top" wrapText="1"/>
    </xf>
    <xf numFmtId="0" fontId="14" fillId="63" borderId="3" xfId="0" applyFont="1" applyFill="1" applyBorder="1" applyAlignment="1">
      <alignment vertical="top" wrapText="1"/>
    </xf>
    <xf numFmtId="0" fontId="0" fillId="0" borderId="3" xfId="0" applyBorder="1" applyAlignment="1">
      <alignment horizontal="left"/>
    </xf>
    <xf numFmtId="0" fontId="0" fillId="0" borderId="18" xfId="0" applyBorder="1" applyAlignment="1">
      <alignment horizontal="left"/>
    </xf>
    <xf numFmtId="0" fontId="16" fillId="16" borderId="0" xfId="0" applyFont="1" applyFill="1" applyAlignment="1">
      <alignment horizontal="center" vertical="top" wrapText="1"/>
    </xf>
    <xf numFmtId="10" fontId="0" fillId="0" borderId="0" xfId="1" applyNumberFormat="1" applyFont="1"/>
    <xf numFmtId="9" fontId="0" fillId="0" borderId="0" xfId="1" applyNumberFormat="1" applyFont="1"/>
    <xf numFmtId="10" fontId="0" fillId="0" borderId="3" xfId="1" applyNumberFormat="1" applyFont="1" applyBorder="1"/>
    <xf numFmtId="0" fontId="4" fillId="63" borderId="0" xfId="0" applyFont="1" applyFill="1" applyAlignment="1">
      <alignment vertical="top" wrapText="1"/>
    </xf>
    <xf numFmtId="9" fontId="0" fillId="2" borderId="0" xfId="1" applyNumberFormat="1" applyFont="1" applyFill="1"/>
    <xf numFmtId="0" fontId="3" fillId="24" borderId="0" xfId="0" applyFont="1" applyFill="1" applyAlignment="1">
      <alignment wrapText="1"/>
    </xf>
    <xf numFmtId="0" fontId="0" fillId="24" borderId="0" xfId="0" applyFill="1" applyAlignment="1">
      <alignment wrapText="1"/>
    </xf>
  </cellXfs>
  <cellStyles count="2">
    <cellStyle name="Normal" xfId="0" builtinId="0"/>
    <cellStyle name="Per cent" xfId="1" builtinId="5"/>
  </cellStyles>
  <dxfs count="0"/>
  <tableStyles count="0" defaultTableStyle="TableStyleMedium2" defaultPivotStyle="PivotStyleLight16"/>
  <colors>
    <mruColors>
      <color rgb="FF83F6D6"/>
      <color rgb="FFFFC0BA"/>
      <color rgb="FFFE85FF"/>
      <color rgb="FFFF4A42"/>
      <color rgb="FFC06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334820647419072"/>
          <c:y val="0.17168999708369789"/>
          <c:w val="0.68449212598425202"/>
          <c:h val="0.5913192621755613"/>
        </c:manualLayout>
      </c:layout>
      <c:barChart>
        <c:barDir val="bar"/>
        <c:grouping val="clustered"/>
        <c:varyColors val="0"/>
        <c:ser>
          <c:idx val="0"/>
          <c:order val="0"/>
          <c:spPr>
            <a:solidFill>
              <a:srgbClr val="00B0F0"/>
            </a:solidFill>
            <a:ln>
              <a:noFill/>
            </a:ln>
            <a:effectLst/>
          </c:spPr>
          <c:invertIfNegative val="0"/>
          <c:cat>
            <c:strRef>
              <c:f>'2.2 Employment Status'!$F$4:$F$7</c:f>
              <c:strCache>
                <c:ptCount val="4"/>
                <c:pt idx="0">
                  <c:v>Employed full time</c:v>
                </c:pt>
                <c:pt idx="1">
                  <c:v>Employed part time</c:v>
                </c:pt>
                <c:pt idx="2">
                  <c:v>Self employed</c:v>
                </c:pt>
                <c:pt idx="3">
                  <c:v>Seeking opportunities</c:v>
                </c:pt>
              </c:strCache>
            </c:strRef>
          </c:cat>
          <c:val>
            <c:numRef>
              <c:f>'2.2 Employment Status'!$G$4:$G$7</c:f>
              <c:numCache>
                <c:formatCode>0%</c:formatCode>
                <c:ptCount val="4"/>
                <c:pt idx="0">
                  <c:v>0.49593495934959347</c:v>
                </c:pt>
                <c:pt idx="1">
                  <c:v>7.3170731707317069E-2</c:v>
                </c:pt>
                <c:pt idx="2">
                  <c:v>0.26829268292682928</c:v>
                </c:pt>
                <c:pt idx="3">
                  <c:v>8.1300813008130079E-2</c:v>
                </c:pt>
              </c:numCache>
            </c:numRef>
          </c:val>
          <c:extLst>
            <c:ext xmlns:c16="http://schemas.microsoft.com/office/drawing/2014/chart" uri="{C3380CC4-5D6E-409C-BE32-E72D297353CC}">
              <c16:uniqueId val="{00000000-A635-6A4B-A780-636584B41B3F}"/>
            </c:ext>
          </c:extLst>
        </c:ser>
        <c:dLbls>
          <c:showLegendKey val="0"/>
          <c:showVal val="0"/>
          <c:showCatName val="0"/>
          <c:showSerName val="0"/>
          <c:showPercent val="0"/>
          <c:showBubbleSize val="0"/>
        </c:dLbls>
        <c:gapWidth val="182"/>
        <c:axId val="1439335727"/>
        <c:axId val="1439052847"/>
      </c:barChart>
      <c:catAx>
        <c:axId val="143933572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39052847"/>
        <c:crosses val="autoZero"/>
        <c:auto val="1"/>
        <c:lblAlgn val="ctr"/>
        <c:lblOffset val="100"/>
        <c:noMultiLvlLbl val="0"/>
      </c:catAx>
      <c:valAx>
        <c:axId val="1439052847"/>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3933572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tx>
            <c:strRef>
              <c:f>'3-9. Expertise in Skills '!$M$164</c:f>
              <c:strCache>
                <c:ptCount val="1"/>
                <c:pt idx="0">
                  <c:v>Percentage</c:v>
                </c:pt>
              </c:strCache>
            </c:strRef>
          </c:tx>
          <c:spPr>
            <a:solidFill>
              <a:srgbClr val="00B0F0"/>
            </a:solidFill>
            <a:ln>
              <a:solidFill>
                <a:srgbClr val="00B0F0"/>
              </a:solidFill>
            </a:ln>
            <a:effectLst/>
          </c:spPr>
          <c:invertIfNegative val="0"/>
          <c:cat>
            <c:numRef>
              <c:f>'3-9. Expertise in Skills '!$L$165:$L$173</c:f>
              <c:numCache>
                <c:formatCode>General</c:formatCode>
                <c:ptCount val="9"/>
                <c:pt idx="1">
                  <c:v>0</c:v>
                </c:pt>
                <c:pt idx="2">
                  <c:v>1</c:v>
                </c:pt>
                <c:pt idx="3">
                  <c:v>2</c:v>
                </c:pt>
                <c:pt idx="4">
                  <c:v>3</c:v>
                </c:pt>
                <c:pt idx="5">
                  <c:v>4</c:v>
                </c:pt>
                <c:pt idx="6">
                  <c:v>5</c:v>
                </c:pt>
                <c:pt idx="7">
                  <c:v>6</c:v>
                </c:pt>
                <c:pt idx="8">
                  <c:v>7</c:v>
                </c:pt>
              </c:numCache>
            </c:numRef>
          </c:cat>
          <c:val>
            <c:numRef>
              <c:f>'3-9. Expertise in Skills '!$M$165:$M$173</c:f>
              <c:numCache>
                <c:formatCode>0%</c:formatCode>
                <c:ptCount val="9"/>
                <c:pt idx="1">
                  <c:v>2.34375E-2</c:v>
                </c:pt>
                <c:pt idx="2">
                  <c:v>9.375E-2</c:v>
                </c:pt>
                <c:pt idx="3">
                  <c:v>5.46875E-2</c:v>
                </c:pt>
                <c:pt idx="4">
                  <c:v>7.03125E-2</c:v>
                </c:pt>
                <c:pt idx="5">
                  <c:v>0.1015625</c:v>
                </c:pt>
                <c:pt idx="6">
                  <c:v>0.1484375</c:v>
                </c:pt>
                <c:pt idx="7">
                  <c:v>0.140625</c:v>
                </c:pt>
                <c:pt idx="8">
                  <c:v>0.3671875</c:v>
                </c:pt>
              </c:numCache>
            </c:numRef>
          </c:val>
          <c:extLst>
            <c:ext xmlns:c16="http://schemas.microsoft.com/office/drawing/2014/chart" uri="{C3380CC4-5D6E-409C-BE32-E72D297353CC}">
              <c16:uniqueId val="{00000000-BE2D-BF4C-B77A-EF2E46437C9D}"/>
            </c:ext>
          </c:extLst>
        </c:ser>
        <c:dLbls>
          <c:showLegendKey val="0"/>
          <c:showVal val="0"/>
          <c:showCatName val="0"/>
          <c:showSerName val="0"/>
          <c:showPercent val="0"/>
          <c:showBubbleSize val="0"/>
        </c:dLbls>
        <c:gapWidth val="75"/>
        <c:overlap val="-25"/>
        <c:axId val="1900358479"/>
        <c:axId val="1900351311"/>
      </c:barChart>
      <c:lineChart>
        <c:grouping val="standard"/>
        <c:varyColors val="0"/>
        <c:ser>
          <c:idx val="1"/>
          <c:order val="1"/>
          <c:tx>
            <c:strRef>
              <c:f>'3-9. Expertise in Skills '!$N$164</c:f>
              <c:strCache>
                <c:ptCount val="1"/>
                <c:pt idx="0">
                  <c:v>Average level of Self-Reported Expertise (0 = No Experience, 1= Beginner, 2= Intermediate, 3= Advanced and 4 = Expert)</c:v>
                </c:pt>
              </c:strCache>
            </c:strRef>
          </c:tx>
          <c:spPr>
            <a:ln w="28575" cap="rnd">
              <a:solidFill>
                <a:srgbClr val="83F6D6"/>
              </a:solidFill>
              <a:round/>
            </a:ln>
            <a:effectLst/>
          </c:spPr>
          <c:marker>
            <c:symbol val="none"/>
          </c:marker>
          <c:cat>
            <c:numRef>
              <c:f>'3-9. Expertise in Skills '!$L$165:$L$173</c:f>
              <c:numCache>
                <c:formatCode>General</c:formatCode>
                <c:ptCount val="9"/>
                <c:pt idx="1">
                  <c:v>0</c:v>
                </c:pt>
                <c:pt idx="2">
                  <c:v>1</c:v>
                </c:pt>
                <c:pt idx="3">
                  <c:v>2</c:v>
                </c:pt>
                <c:pt idx="4">
                  <c:v>3</c:v>
                </c:pt>
                <c:pt idx="5">
                  <c:v>4</c:v>
                </c:pt>
                <c:pt idx="6">
                  <c:v>5</c:v>
                </c:pt>
                <c:pt idx="7">
                  <c:v>6</c:v>
                </c:pt>
                <c:pt idx="8">
                  <c:v>7</c:v>
                </c:pt>
              </c:numCache>
            </c:numRef>
          </c:cat>
          <c:val>
            <c:numRef>
              <c:f>'3-9. Expertise in Skills '!$N$165:$N$173</c:f>
              <c:numCache>
                <c:formatCode>General</c:formatCode>
                <c:ptCount val="9"/>
                <c:pt idx="1">
                  <c:v>0</c:v>
                </c:pt>
                <c:pt idx="2" formatCode="0.00">
                  <c:v>1.6666666666666667</c:v>
                </c:pt>
                <c:pt idx="3" formatCode="0.00">
                  <c:v>2</c:v>
                </c:pt>
                <c:pt idx="4" formatCode="0.00">
                  <c:v>2</c:v>
                </c:pt>
                <c:pt idx="5" formatCode="0.00">
                  <c:v>1.9807692307692308</c:v>
                </c:pt>
                <c:pt idx="6" formatCode="0.00">
                  <c:v>1.7052631578947368</c:v>
                </c:pt>
                <c:pt idx="7" formatCode="0.00">
                  <c:v>2.175925925925926</c:v>
                </c:pt>
                <c:pt idx="8" formatCode="0.00">
                  <c:v>2.641337386018237</c:v>
                </c:pt>
              </c:numCache>
            </c:numRef>
          </c:val>
          <c:smooth val="0"/>
          <c:extLst>
            <c:ext xmlns:c16="http://schemas.microsoft.com/office/drawing/2014/chart" uri="{C3380CC4-5D6E-409C-BE32-E72D297353CC}">
              <c16:uniqueId val="{00000001-BE2D-BF4C-B77A-EF2E46437C9D}"/>
            </c:ext>
          </c:extLst>
        </c:ser>
        <c:dLbls>
          <c:showLegendKey val="0"/>
          <c:showVal val="0"/>
          <c:showCatName val="0"/>
          <c:showSerName val="0"/>
          <c:showPercent val="0"/>
          <c:showBubbleSize val="0"/>
        </c:dLbls>
        <c:marker val="1"/>
        <c:smooth val="0"/>
        <c:axId val="2072294671"/>
        <c:axId val="2099226127"/>
      </c:lineChart>
      <c:catAx>
        <c:axId val="19003584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900351311"/>
        <c:crosses val="autoZero"/>
        <c:auto val="1"/>
        <c:lblAlgn val="ctr"/>
        <c:lblOffset val="100"/>
        <c:noMultiLvlLbl val="0"/>
      </c:catAx>
      <c:valAx>
        <c:axId val="19003513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900358479"/>
        <c:crosses val="autoZero"/>
        <c:crossBetween val="between"/>
      </c:valAx>
      <c:valAx>
        <c:axId val="2099226127"/>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Average </a:t>
                </a:r>
                <a:r>
                  <a:rPr lang="en-GB" baseline="0"/>
                  <a:t> Self-Reported </a:t>
                </a:r>
              </a:p>
              <a:p>
                <a:pPr>
                  <a:defRPr/>
                </a:pPr>
                <a:r>
                  <a:rPr lang="en-GB" baseline="0"/>
                  <a:t>Expertise level</a:t>
                </a:r>
                <a:endParaRPr lang="en-GB"/>
              </a:p>
            </c:rich>
          </c:tx>
          <c:layout>
            <c:manualLayout>
              <c:xMode val="edge"/>
              <c:yMode val="edge"/>
              <c:x val="0.93057077625570772"/>
              <c:y val="0.2769903762029746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2294671"/>
        <c:crosses val="max"/>
        <c:crossBetween val="between"/>
      </c:valAx>
      <c:catAx>
        <c:axId val="2072294671"/>
        <c:scaling>
          <c:orientation val="minMax"/>
        </c:scaling>
        <c:delete val="1"/>
        <c:axPos val="b"/>
        <c:numFmt formatCode="General" sourceLinked="1"/>
        <c:majorTickMark val="out"/>
        <c:minorTickMark val="none"/>
        <c:tickLblPos val="nextTo"/>
        <c:crossAx val="209922612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Skills Interested in First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NL"/>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'10.1 Skills interest first'!$E$5:$E$11</c:f>
              <c:strCache>
                <c:ptCount val="7"/>
                <c:pt idx="0">
                  <c:v>Circular Economy Communication</c:v>
                </c:pt>
                <c:pt idx="1">
                  <c:v>Circular Economy Collaboration</c:v>
                </c:pt>
                <c:pt idx="2">
                  <c:v>Design for Multiple Use Cycles</c:v>
                </c:pt>
                <c:pt idx="3">
                  <c:v>Design for Recovery</c:v>
                </c:pt>
                <c:pt idx="4">
                  <c:v>Circular Business Model Integration</c:v>
                </c:pt>
                <c:pt idx="5">
                  <c:v>Circular User Engagement</c:v>
                </c:pt>
                <c:pt idx="6">
                  <c:v>Circular Impact Assessment</c:v>
                </c:pt>
              </c:strCache>
            </c:strRef>
          </c:cat>
          <c:val>
            <c:numRef>
              <c:f>'10.1 Skills interest first'!$F$5:$F$11</c:f>
              <c:numCache>
                <c:formatCode>0%</c:formatCode>
                <c:ptCount val="7"/>
                <c:pt idx="0">
                  <c:v>6.3157894736842107E-2</c:v>
                </c:pt>
                <c:pt idx="1">
                  <c:v>9.4736842105263161E-2</c:v>
                </c:pt>
                <c:pt idx="2">
                  <c:v>9.4736842105263161E-2</c:v>
                </c:pt>
                <c:pt idx="3">
                  <c:v>0.10526315789473684</c:v>
                </c:pt>
                <c:pt idx="4">
                  <c:v>0.12631578947368421</c:v>
                </c:pt>
                <c:pt idx="5">
                  <c:v>0.18947368421052632</c:v>
                </c:pt>
                <c:pt idx="6">
                  <c:v>0.32631578947368423</c:v>
                </c:pt>
              </c:numCache>
            </c:numRef>
          </c:val>
          <c:extLst>
            <c:ext xmlns:c16="http://schemas.microsoft.com/office/drawing/2014/chart" uri="{C3380CC4-5D6E-409C-BE32-E72D297353CC}">
              <c16:uniqueId val="{00000000-F07E-A640-9C03-705D30F5B135}"/>
            </c:ext>
          </c:extLst>
        </c:ser>
        <c:dLbls>
          <c:dLblPos val="inEnd"/>
          <c:showLegendKey val="0"/>
          <c:showVal val="1"/>
          <c:showCatName val="0"/>
          <c:showSerName val="0"/>
          <c:showPercent val="0"/>
          <c:showBubbleSize val="0"/>
        </c:dLbls>
        <c:gapWidth val="80"/>
        <c:axId val="1834324991"/>
        <c:axId val="1834326671"/>
      </c:barChart>
      <c:catAx>
        <c:axId val="183432499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34326671"/>
        <c:crosses val="autoZero"/>
        <c:auto val="1"/>
        <c:lblAlgn val="ctr"/>
        <c:lblOffset val="100"/>
        <c:noMultiLvlLbl val="0"/>
      </c:catAx>
      <c:valAx>
        <c:axId val="183432667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8343249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Country Demographics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rgbClr val="00B0F0"/>
            </a:solidFill>
            <a:ln>
              <a:noFill/>
            </a:ln>
            <a:effectLst/>
          </c:spPr>
          <c:invertIfNegative val="0"/>
          <c:cat>
            <c:strRef>
              <c:f>'Country '!$Q$6:$Q$7</c:f>
              <c:strCache>
                <c:ptCount val="2"/>
                <c:pt idx="0">
                  <c:v>Europe</c:v>
                </c:pt>
                <c:pt idx="1">
                  <c:v>Rest of the world</c:v>
                </c:pt>
              </c:strCache>
            </c:strRef>
          </c:cat>
          <c:val>
            <c:numRef>
              <c:f>'Country '!$R$6:$R$7</c:f>
              <c:numCache>
                <c:formatCode>0%</c:formatCode>
                <c:ptCount val="2"/>
                <c:pt idx="0">
                  <c:v>0.78350515463917525</c:v>
                </c:pt>
                <c:pt idx="1">
                  <c:v>0.21649484536082472</c:v>
                </c:pt>
              </c:numCache>
            </c:numRef>
          </c:val>
          <c:extLst>
            <c:ext xmlns:c16="http://schemas.microsoft.com/office/drawing/2014/chart" uri="{C3380CC4-5D6E-409C-BE32-E72D297353CC}">
              <c16:uniqueId val="{00000000-26E7-104B-B620-92084640100B}"/>
            </c:ext>
          </c:extLst>
        </c:ser>
        <c:dLbls>
          <c:showLegendKey val="0"/>
          <c:showVal val="0"/>
          <c:showCatName val="0"/>
          <c:showSerName val="0"/>
          <c:showPercent val="0"/>
          <c:showBubbleSize val="0"/>
        </c:dLbls>
        <c:gapWidth val="219"/>
        <c:overlap val="-27"/>
        <c:axId val="1379634591"/>
        <c:axId val="1322118271"/>
      </c:barChart>
      <c:catAx>
        <c:axId val="13796345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322118271"/>
        <c:crosses val="autoZero"/>
        <c:auto val="1"/>
        <c:lblAlgn val="ctr"/>
        <c:lblOffset val="100"/>
        <c:noMultiLvlLbl val="0"/>
      </c:catAx>
      <c:valAx>
        <c:axId val="13221182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3796345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'2.2 Employment Status'!$L$4:$L$8</c:f>
              <c:strCache>
                <c:ptCount val="5"/>
                <c:pt idx="0">
                  <c:v>Full time</c:v>
                </c:pt>
                <c:pt idx="1">
                  <c:v>Part time</c:v>
                </c:pt>
                <c:pt idx="2">
                  <c:v>Self employed</c:v>
                </c:pt>
                <c:pt idx="3">
                  <c:v>Seeking opportunities</c:v>
                </c:pt>
                <c:pt idx="4">
                  <c:v>Other</c:v>
                </c:pt>
              </c:strCache>
            </c:strRef>
          </c:cat>
          <c:val>
            <c:numRef>
              <c:f>'2.2 Employment Status'!$M$4:$M$8</c:f>
              <c:numCache>
                <c:formatCode>0%</c:formatCode>
                <c:ptCount val="5"/>
                <c:pt idx="0">
                  <c:v>0.49593495934959347</c:v>
                </c:pt>
                <c:pt idx="1">
                  <c:v>7.3170731707317069E-2</c:v>
                </c:pt>
                <c:pt idx="2">
                  <c:v>0.26829268292682928</c:v>
                </c:pt>
                <c:pt idx="3">
                  <c:v>8.1300813008130079E-2</c:v>
                </c:pt>
                <c:pt idx="4">
                  <c:v>8.1300813008130079E-2</c:v>
                </c:pt>
              </c:numCache>
            </c:numRef>
          </c:val>
          <c:extLst>
            <c:ext xmlns:c16="http://schemas.microsoft.com/office/drawing/2014/chart" uri="{C3380CC4-5D6E-409C-BE32-E72D297353CC}">
              <c16:uniqueId val="{00000000-5822-5F42-84EA-612A0AC6BB3A}"/>
            </c:ext>
          </c:extLst>
        </c:ser>
        <c:dLbls>
          <c:showLegendKey val="0"/>
          <c:showVal val="0"/>
          <c:showCatName val="0"/>
          <c:showSerName val="0"/>
          <c:showPercent val="0"/>
          <c:showBubbleSize val="0"/>
        </c:dLbls>
        <c:gapWidth val="219"/>
        <c:overlap val="-27"/>
        <c:axId val="1460031855"/>
        <c:axId val="1460226671"/>
      </c:barChart>
      <c:catAx>
        <c:axId val="1460031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226671"/>
        <c:crosses val="autoZero"/>
        <c:auto val="1"/>
        <c:lblAlgn val="ctr"/>
        <c:lblOffset val="100"/>
        <c:noMultiLvlLbl val="0"/>
      </c:catAx>
      <c:valAx>
        <c:axId val="146022667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0318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cat>
            <c:strRef>
              <c:f>'2.4 Size of company'!$J$4:$J$7</c:f>
              <c:strCache>
                <c:ptCount val="4"/>
                <c:pt idx="0">
                  <c:v>Micro</c:v>
                </c:pt>
                <c:pt idx="1">
                  <c:v>Small</c:v>
                </c:pt>
                <c:pt idx="2">
                  <c:v>Medium</c:v>
                </c:pt>
                <c:pt idx="3">
                  <c:v>Large</c:v>
                </c:pt>
              </c:strCache>
            </c:strRef>
          </c:cat>
          <c:val>
            <c:numRef>
              <c:f>'2.4 Size of company'!$K$4:$K$7</c:f>
              <c:numCache>
                <c:formatCode>0%</c:formatCode>
                <c:ptCount val="4"/>
                <c:pt idx="0">
                  <c:v>0.189873417721519</c:v>
                </c:pt>
                <c:pt idx="1">
                  <c:v>0.22784810126582278</c:v>
                </c:pt>
                <c:pt idx="2">
                  <c:v>0.12658227848101267</c:v>
                </c:pt>
                <c:pt idx="3">
                  <c:v>0.45569620253164556</c:v>
                </c:pt>
              </c:numCache>
            </c:numRef>
          </c:val>
          <c:extLst>
            <c:ext xmlns:c16="http://schemas.microsoft.com/office/drawing/2014/chart" uri="{C3380CC4-5D6E-409C-BE32-E72D297353CC}">
              <c16:uniqueId val="{00000000-CF79-2E4D-8431-56E5E747EAD7}"/>
            </c:ext>
          </c:extLst>
        </c:ser>
        <c:dLbls>
          <c:showLegendKey val="0"/>
          <c:showVal val="0"/>
          <c:showCatName val="0"/>
          <c:showSerName val="0"/>
          <c:showPercent val="0"/>
          <c:showBubbleSize val="0"/>
        </c:dLbls>
        <c:gapWidth val="219"/>
        <c:overlap val="-27"/>
        <c:axId val="1460912447"/>
        <c:axId val="1460505279"/>
      </c:barChart>
      <c:catAx>
        <c:axId val="14609124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505279"/>
        <c:crosses val="autoZero"/>
        <c:auto val="1"/>
        <c:lblAlgn val="ctr"/>
        <c:lblOffset val="100"/>
        <c:noMultiLvlLbl val="0"/>
      </c:catAx>
      <c:valAx>
        <c:axId val="146050527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09124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cat>
            <c:strRef>
              <c:f>'2.6 Type of organization'!$P$3:$P$7</c:f>
              <c:strCache>
                <c:ptCount val="5"/>
                <c:pt idx="0">
                  <c:v>Other</c:v>
                </c:pt>
                <c:pt idx="1">
                  <c:v>University</c:v>
                </c:pt>
                <c:pt idx="2">
                  <c:v>Private company </c:v>
                </c:pt>
                <c:pt idx="3">
                  <c:v>Consultancy </c:v>
                </c:pt>
                <c:pt idx="4">
                  <c:v>Design Agency</c:v>
                </c:pt>
              </c:strCache>
            </c:strRef>
          </c:cat>
          <c:val>
            <c:numRef>
              <c:f>'2.6 Type of organization'!$Q$3:$Q$7</c:f>
              <c:numCache>
                <c:formatCode>0%</c:formatCode>
                <c:ptCount val="5"/>
                <c:pt idx="0">
                  <c:v>0.13157894736842105</c:v>
                </c:pt>
                <c:pt idx="1">
                  <c:v>0.14473684210526316</c:v>
                </c:pt>
                <c:pt idx="2">
                  <c:v>0.22368421052631579</c:v>
                </c:pt>
                <c:pt idx="3">
                  <c:v>0.31578947368421051</c:v>
                </c:pt>
                <c:pt idx="4">
                  <c:v>0.18421052631578946</c:v>
                </c:pt>
              </c:numCache>
            </c:numRef>
          </c:val>
          <c:extLst>
            <c:ext xmlns:c16="http://schemas.microsoft.com/office/drawing/2014/chart" uri="{C3380CC4-5D6E-409C-BE32-E72D297353CC}">
              <c16:uniqueId val="{00000000-4D1E-ED4E-898A-720A9E3DE12F}"/>
            </c:ext>
          </c:extLst>
        </c:ser>
        <c:dLbls>
          <c:showLegendKey val="0"/>
          <c:showVal val="0"/>
          <c:showCatName val="0"/>
          <c:showSerName val="0"/>
          <c:showPercent val="0"/>
          <c:showBubbleSize val="0"/>
        </c:dLbls>
        <c:gapWidth val="182"/>
        <c:axId val="1461148335"/>
        <c:axId val="1465970047"/>
      </c:barChart>
      <c:catAx>
        <c:axId val="146114833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5970047"/>
        <c:crosses val="autoZero"/>
        <c:auto val="1"/>
        <c:lblAlgn val="ctr"/>
        <c:lblOffset val="100"/>
        <c:noMultiLvlLbl val="0"/>
      </c:catAx>
      <c:valAx>
        <c:axId val="1465970047"/>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114833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NL" sz="1800" b="1" i="0" baseline="0">
                <a:effectLst/>
              </a:rPr>
              <a:t>Involved in developing {products, services, strategy, branding, buildings and/or other} </a:t>
            </a:r>
            <a:endParaRPr lang="en-NL">
              <a:effectLst/>
            </a:endParaRPr>
          </a:p>
        </c:rich>
      </c:tx>
      <c:layout>
        <c:manualLayout>
          <c:xMode val="edge"/>
          <c:yMode val="edge"/>
          <c:x val="1.8091351719721179E-3"/>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0.32940727299598499"/>
          <c:y val="0.17154811715481172"/>
          <c:w val="0.64185971279137555"/>
          <c:h val="0.75234309623430962"/>
        </c:manualLayout>
      </c:layout>
      <c:barChart>
        <c:barDir val="bar"/>
        <c:grouping val="clustered"/>
        <c:varyColors val="0"/>
        <c:ser>
          <c:idx val="0"/>
          <c:order val="0"/>
          <c:spPr>
            <a:solidFill>
              <a:schemeClr val="accent1"/>
            </a:solidFill>
            <a:ln>
              <a:noFill/>
            </a:ln>
            <a:effectLst/>
          </c:spPr>
          <c:invertIfNegative val="0"/>
          <c:cat>
            <c:strRef>
              <c:f>'2.9 Work Focus'!$P$5:$P$12</c:f>
              <c:strCache>
                <c:ptCount val="8"/>
                <c:pt idx="0">
                  <c:v>Other</c:v>
                </c:pt>
                <c:pt idx="1">
                  <c:v>Products</c:v>
                </c:pt>
                <c:pt idx="2">
                  <c:v>Strategy</c:v>
                </c:pt>
                <c:pt idx="3">
                  <c:v>Products, Services</c:v>
                </c:pt>
                <c:pt idx="4">
                  <c:v>Products, Strategy</c:v>
                </c:pt>
                <c:pt idx="5">
                  <c:v>Services, Strategy</c:v>
                </c:pt>
                <c:pt idx="6">
                  <c:v>Products, Services, Strategy</c:v>
                </c:pt>
                <c:pt idx="7">
                  <c:v>Products, Services, Strategy, Branding</c:v>
                </c:pt>
              </c:strCache>
            </c:strRef>
          </c:cat>
          <c:val>
            <c:numRef>
              <c:f>'2.9 Work Focus'!$Q$5:$Q$12</c:f>
              <c:numCache>
                <c:formatCode>0%</c:formatCode>
                <c:ptCount val="8"/>
                <c:pt idx="0">
                  <c:v>0.25471698113207547</c:v>
                </c:pt>
                <c:pt idx="1">
                  <c:v>8.4905660377358486E-2</c:v>
                </c:pt>
                <c:pt idx="2">
                  <c:v>6.6037735849056603E-2</c:v>
                </c:pt>
                <c:pt idx="3">
                  <c:v>6.6037735849056603E-2</c:v>
                </c:pt>
                <c:pt idx="4">
                  <c:v>4.716981132075472E-2</c:v>
                </c:pt>
                <c:pt idx="5">
                  <c:v>0.13207547169811321</c:v>
                </c:pt>
                <c:pt idx="6">
                  <c:v>0.20754716981132076</c:v>
                </c:pt>
                <c:pt idx="7">
                  <c:v>0.14150943396226415</c:v>
                </c:pt>
              </c:numCache>
            </c:numRef>
          </c:val>
          <c:extLst>
            <c:ext xmlns:c16="http://schemas.microsoft.com/office/drawing/2014/chart" uri="{C3380CC4-5D6E-409C-BE32-E72D297353CC}">
              <c16:uniqueId val="{00000000-31B0-E14D-8F74-6468389CE181}"/>
            </c:ext>
          </c:extLst>
        </c:ser>
        <c:dLbls>
          <c:showLegendKey val="0"/>
          <c:showVal val="0"/>
          <c:showCatName val="0"/>
          <c:showSerName val="0"/>
          <c:showPercent val="0"/>
          <c:showBubbleSize val="0"/>
        </c:dLbls>
        <c:gapWidth val="182"/>
        <c:axId val="1466467951"/>
        <c:axId val="1466704831"/>
      </c:barChart>
      <c:catAx>
        <c:axId val="146646795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6704831"/>
        <c:crosses val="autoZero"/>
        <c:auto val="1"/>
        <c:lblAlgn val="ctr"/>
        <c:lblOffset val="100"/>
        <c:noMultiLvlLbl val="0"/>
      </c:catAx>
      <c:valAx>
        <c:axId val="146670483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64679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spPr>
            <a:solidFill>
              <a:schemeClr val="accent1"/>
            </a:solidFill>
            <a:ln>
              <a:noFill/>
            </a:ln>
            <a:effectLst/>
          </c:spPr>
          <c:invertIfNegative val="0"/>
          <c:cat>
            <c:strRef>
              <c:f>'2.10 Years work experience'!$E$4:$E$8</c:f>
              <c:strCache>
                <c:ptCount val="5"/>
                <c:pt idx="0">
                  <c:v>0 - 2 years</c:v>
                </c:pt>
                <c:pt idx="1">
                  <c:v>2 - 5 years</c:v>
                </c:pt>
                <c:pt idx="2">
                  <c:v>5 - 10 years</c:v>
                </c:pt>
                <c:pt idx="3">
                  <c:v>10 - 20 years</c:v>
                </c:pt>
                <c:pt idx="4">
                  <c:v>20 years or more</c:v>
                </c:pt>
              </c:strCache>
            </c:strRef>
          </c:cat>
          <c:val>
            <c:numRef>
              <c:f>'2.10 Years work experience'!$F$4:$F$8</c:f>
              <c:numCache>
                <c:formatCode>0.00%</c:formatCode>
                <c:ptCount val="5"/>
                <c:pt idx="0">
                  <c:v>0.1981981981981982</c:v>
                </c:pt>
                <c:pt idx="1">
                  <c:v>0.2072072072072072</c:v>
                </c:pt>
                <c:pt idx="2">
                  <c:v>0.22522522522522523</c:v>
                </c:pt>
                <c:pt idx="3">
                  <c:v>0.23423423423423423</c:v>
                </c:pt>
                <c:pt idx="4">
                  <c:v>0.13513513513513514</c:v>
                </c:pt>
              </c:numCache>
            </c:numRef>
          </c:val>
          <c:extLst>
            <c:ext xmlns:c16="http://schemas.microsoft.com/office/drawing/2014/chart" uri="{C3380CC4-5D6E-409C-BE32-E72D297353CC}">
              <c16:uniqueId val="{00000000-00EC-294A-9275-A81F67C0A78D}"/>
            </c:ext>
          </c:extLst>
        </c:ser>
        <c:dLbls>
          <c:showLegendKey val="0"/>
          <c:showVal val="0"/>
          <c:showCatName val="0"/>
          <c:showSerName val="0"/>
          <c:showPercent val="0"/>
          <c:showBubbleSize val="0"/>
        </c:dLbls>
        <c:gapWidth val="182"/>
        <c:axId val="2074032223"/>
        <c:axId val="2074033855"/>
      </c:barChart>
      <c:catAx>
        <c:axId val="207403222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4033855"/>
        <c:crosses val="autoZero"/>
        <c:auto val="1"/>
        <c:lblAlgn val="ctr"/>
        <c:lblOffset val="100"/>
        <c:noMultiLvlLbl val="0"/>
      </c:catAx>
      <c:valAx>
        <c:axId val="2074033855"/>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7403222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Use</a:t>
            </a:r>
            <a:r>
              <a:rPr lang="en-US" baseline="0"/>
              <a:t> of competency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tx>
            <c:strRef>
              <c:f>'3-9. Use freq of Skills'!$M$151</c:f>
              <c:strCache>
                <c:ptCount val="1"/>
                <c:pt idx="0">
                  <c:v>Percentage</c:v>
                </c:pt>
              </c:strCache>
            </c:strRef>
          </c:tx>
          <c:spPr>
            <a:solidFill>
              <a:schemeClr val="accent1"/>
            </a:solidFill>
            <a:ln>
              <a:noFill/>
            </a:ln>
            <a:effectLst/>
          </c:spPr>
          <c:invertIfNegative val="0"/>
          <c:cat>
            <c:numRef>
              <c:f>'3-9. Use freq of Skills'!$L$152:$L$159</c:f>
              <c:numCache>
                <c:formatCode>General</c:formatCode>
                <c:ptCount val="8"/>
                <c:pt idx="0">
                  <c:v>0</c:v>
                </c:pt>
                <c:pt idx="1">
                  <c:v>1</c:v>
                </c:pt>
                <c:pt idx="2">
                  <c:v>2</c:v>
                </c:pt>
                <c:pt idx="3">
                  <c:v>3</c:v>
                </c:pt>
                <c:pt idx="4">
                  <c:v>4</c:v>
                </c:pt>
                <c:pt idx="5">
                  <c:v>5</c:v>
                </c:pt>
                <c:pt idx="6">
                  <c:v>6</c:v>
                </c:pt>
                <c:pt idx="7">
                  <c:v>7</c:v>
                </c:pt>
              </c:numCache>
            </c:numRef>
          </c:cat>
          <c:val>
            <c:numRef>
              <c:f>'3-9. Use freq of Skills'!$M$152:$M$159</c:f>
              <c:numCache>
                <c:formatCode>0%</c:formatCode>
                <c:ptCount val="8"/>
                <c:pt idx="0">
                  <c:v>6.25E-2</c:v>
                </c:pt>
                <c:pt idx="1">
                  <c:v>7.8125E-2</c:v>
                </c:pt>
                <c:pt idx="2">
                  <c:v>4.6875E-2</c:v>
                </c:pt>
                <c:pt idx="3">
                  <c:v>6.25E-2</c:v>
                </c:pt>
                <c:pt idx="4">
                  <c:v>0.1640625</c:v>
                </c:pt>
                <c:pt idx="5">
                  <c:v>0.1796875</c:v>
                </c:pt>
                <c:pt idx="6">
                  <c:v>0.125</c:v>
                </c:pt>
                <c:pt idx="7">
                  <c:v>0.28125</c:v>
                </c:pt>
              </c:numCache>
            </c:numRef>
          </c:val>
          <c:extLst>
            <c:ext xmlns:c16="http://schemas.microsoft.com/office/drawing/2014/chart" uri="{C3380CC4-5D6E-409C-BE32-E72D297353CC}">
              <c16:uniqueId val="{00000000-6FC6-5F40-8D10-3CB05340303E}"/>
            </c:ext>
          </c:extLst>
        </c:ser>
        <c:dLbls>
          <c:showLegendKey val="0"/>
          <c:showVal val="0"/>
          <c:showCatName val="0"/>
          <c:showSerName val="0"/>
          <c:showPercent val="0"/>
          <c:showBubbleSize val="0"/>
        </c:dLbls>
        <c:gapWidth val="182"/>
        <c:axId val="1467679455"/>
        <c:axId val="1467966447"/>
      </c:barChart>
      <c:catAx>
        <c:axId val="1467679455"/>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GB" sz="1200"/>
                  <a:t>Amount of competenies used </a:t>
                </a:r>
              </a:p>
              <a:p>
                <a:pPr>
                  <a:defRPr sz="1200"/>
                </a:pPr>
                <a:r>
                  <a:rPr lang="en-GB" sz="1200"/>
                  <a:t>(at</a:t>
                </a:r>
                <a:r>
                  <a:rPr lang="en-GB" sz="1200" baseline="0"/>
                  <a:t> least once) </a:t>
                </a:r>
                <a:endParaRPr lang="en-GB" sz="1200"/>
              </a:p>
            </c:rich>
          </c:tx>
          <c:layout>
            <c:manualLayout>
              <c:xMode val="edge"/>
              <c:yMode val="edge"/>
              <c:x val="1.1111111111111112E-2"/>
              <c:y val="0.24074074074074073"/>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7966447"/>
        <c:crosses val="autoZero"/>
        <c:auto val="1"/>
        <c:lblAlgn val="ctr"/>
        <c:lblOffset val="100"/>
        <c:noMultiLvlLbl val="0"/>
      </c:catAx>
      <c:valAx>
        <c:axId val="146796644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4676794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tx>
            <c:strRef>
              <c:f>'3-9. Use freq of Skills'!$M$165</c:f>
              <c:strCache>
                <c:ptCount val="1"/>
                <c:pt idx="0">
                  <c:v>Percentage</c:v>
                </c:pt>
              </c:strCache>
            </c:strRef>
          </c:tx>
          <c:spPr>
            <a:solidFill>
              <a:srgbClr val="00B0F0"/>
            </a:solidFill>
            <a:ln>
              <a:noFill/>
            </a:ln>
            <a:effectLst/>
          </c:spPr>
          <c:invertIfNegative val="0"/>
          <c:cat>
            <c:numRef>
              <c:f>'3-9. Use freq of Skills'!$L$166:$L$173</c:f>
              <c:numCache>
                <c:formatCode>General</c:formatCode>
                <c:ptCount val="8"/>
                <c:pt idx="0">
                  <c:v>0</c:v>
                </c:pt>
                <c:pt idx="1">
                  <c:v>1</c:v>
                </c:pt>
                <c:pt idx="2">
                  <c:v>2</c:v>
                </c:pt>
                <c:pt idx="3">
                  <c:v>3</c:v>
                </c:pt>
                <c:pt idx="4">
                  <c:v>4</c:v>
                </c:pt>
                <c:pt idx="5">
                  <c:v>5</c:v>
                </c:pt>
                <c:pt idx="6">
                  <c:v>6</c:v>
                </c:pt>
                <c:pt idx="7">
                  <c:v>7</c:v>
                </c:pt>
              </c:numCache>
            </c:numRef>
          </c:cat>
          <c:val>
            <c:numRef>
              <c:f>'3-9. Use freq of Skills'!$M$166:$M$173</c:f>
              <c:numCache>
                <c:formatCode>0%</c:formatCode>
                <c:ptCount val="8"/>
                <c:pt idx="0">
                  <c:v>0.06</c:v>
                </c:pt>
                <c:pt idx="1">
                  <c:v>7.8125E-2</c:v>
                </c:pt>
                <c:pt idx="2">
                  <c:v>4.6875E-2</c:v>
                </c:pt>
                <c:pt idx="3">
                  <c:v>6.25E-2</c:v>
                </c:pt>
                <c:pt idx="4">
                  <c:v>0.1640625</c:v>
                </c:pt>
                <c:pt idx="5">
                  <c:v>0.1796875</c:v>
                </c:pt>
                <c:pt idx="6">
                  <c:v>0.125</c:v>
                </c:pt>
                <c:pt idx="7">
                  <c:v>0.28125</c:v>
                </c:pt>
              </c:numCache>
            </c:numRef>
          </c:val>
          <c:extLst>
            <c:ext xmlns:c16="http://schemas.microsoft.com/office/drawing/2014/chart" uri="{C3380CC4-5D6E-409C-BE32-E72D297353CC}">
              <c16:uniqueId val="{00000000-E054-C04C-8B50-C1784D87AAD6}"/>
            </c:ext>
          </c:extLst>
        </c:ser>
        <c:dLbls>
          <c:showLegendKey val="0"/>
          <c:showVal val="0"/>
          <c:showCatName val="0"/>
          <c:showSerName val="0"/>
          <c:showPercent val="0"/>
          <c:showBubbleSize val="0"/>
        </c:dLbls>
        <c:gapWidth val="219"/>
        <c:axId val="1594119199"/>
        <c:axId val="1575510559"/>
      </c:barChart>
      <c:lineChart>
        <c:grouping val="standard"/>
        <c:varyColors val="0"/>
        <c:ser>
          <c:idx val="1"/>
          <c:order val="1"/>
          <c:tx>
            <c:strRef>
              <c:f>'3-9. Use freq of Skills'!$N$165</c:f>
              <c:strCache>
                <c:ptCount val="1"/>
                <c:pt idx="0">
                  <c:v>Average use frequency (0 = Never, 1= In one project, 2 = In half of the projects and 3 = In all projects)</c:v>
                </c:pt>
              </c:strCache>
            </c:strRef>
          </c:tx>
          <c:spPr>
            <a:ln w="28575" cap="rnd">
              <a:solidFill>
                <a:srgbClr val="83F6D6"/>
              </a:solidFill>
              <a:round/>
            </a:ln>
            <a:effectLst/>
          </c:spPr>
          <c:marker>
            <c:symbol val="none"/>
          </c:marker>
          <c:cat>
            <c:numRef>
              <c:f>'3-9. Use freq of Skills'!$L$166:$L$173</c:f>
              <c:numCache>
                <c:formatCode>General</c:formatCode>
                <c:ptCount val="8"/>
                <c:pt idx="0">
                  <c:v>0</c:v>
                </c:pt>
                <c:pt idx="1">
                  <c:v>1</c:v>
                </c:pt>
                <c:pt idx="2">
                  <c:v>2</c:v>
                </c:pt>
                <c:pt idx="3">
                  <c:v>3</c:v>
                </c:pt>
                <c:pt idx="4">
                  <c:v>4</c:v>
                </c:pt>
                <c:pt idx="5">
                  <c:v>5</c:v>
                </c:pt>
                <c:pt idx="6">
                  <c:v>6</c:v>
                </c:pt>
                <c:pt idx="7">
                  <c:v>7</c:v>
                </c:pt>
              </c:numCache>
            </c:numRef>
          </c:cat>
          <c:val>
            <c:numRef>
              <c:f>'3-9. Use freq of Skills'!$N$166:$N$173</c:f>
              <c:numCache>
                <c:formatCode>0.00</c:formatCode>
                <c:ptCount val="8"/>
                <c:pt idx="0" formatCode="General">
                  <c:v>0</c:v>
                </c:pt>
                <c:pt idx="1">
                  <c:v>2</c:v>
                </c:pt>
                <c:pt idx="2">
                  <c:v>2.0833333333333335</c:v>
                </c:pt>
                <c:pt idx="3">
                  <c:v>1.75</c:v>
                </c:pt>
                <c:pt idx="4">
                  <c:v>1.7738095238095237</c:v>
                </c:pt>
                <c:pt idx="5">
                  <c:v>1.6956521739130435</c:v>
                </c:pt>
                <c:pt idx="6">
                  <c:v>2.125</c:v>
                </c:pt>
                <c:pt idx="7">
                  <c:v>2.3571428571428572</c:v>
                </c:pt>
              </c:numCache>
            </c:numRef>
          </c:val>
          <c:smooth val="0"/>
          <c:extLst>
            <c:ext xmlns:c16="http://schemas.microsoft.com/office/drawing/2014/chart" uri="{C3380CC4-5D6E-409C-BE32-E72D297353CC}">
              <c16:uniqueId val="{00000001-E054-C04C-8B50-C1784D87AAD6}"/>
            </c:ext>
          </c:extLst>
        </c:ser>
        <c:dLbls>
          <c:showLegendKey val="0"/>
          <c:showVal val="0"/>
          <c:showCatName val="0"/>
          <c:showSerName val="0"/>
          <c:showPercent val="0"/>
          <c:showBubbleSize val="0"/>
        </c:dLbls>
        <c:marker val="1"/>
        <c:smooth val="0"/>
        <c:axId val="2060913487"/>
        <c:axId val="2099645583"/>
      </c:lineChart>
      <c:catAx>
        <c:axId val="1594119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575510559"/>
        <c:crosses val="autoZero"/>
        <c:auto val="1"/>
        <c:lblAlgn val="ctr"/>
        <c:lblOffset val="100"/>
        <c:noMultiLvlLbl val="0"/>
      </c:catAx>
      <c:valAx>
        <c:axId val="15755105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1594119199"/>
        <c:crosses val="autoZero"/>
        <c:crossBetween val="between"/>
      </c:valAx>
      <c:valAx>
        <c:axId val="2099645583"/>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baseline="0">
                    <a:effectLst/>
                  </a:rPr>
                  <a:t>Average Use Frequency level</a:t>
                </a:r>
                <a:endParaRPr lang="en-NL"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NL"/>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60913487"/>
        <c:crosses val="max"/>
        <c:crossBetween val="between"/>
      </c:valAx>
      <c:catAx>
        <c:axId val="2060913487"/>
        <c:scaling>
          <c:orientation val="minMax"/>
        </c:scaling>
        <c:delete val="1"/>
        <c:axPos val="b"/>
        <c:numFmt formatCode="General" sourceLinked="1"/>
        <c:majorTickMark val="out"/>
        <c:minorTickMark val="none"/>
        <c:tickLblPos val="nextTo"/>
        <c:crossAx val="2099645583"/>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Self-reported Expertise in competencies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bar"/>
        <c:grouping val="clustered"/>
        <c:varyColors val="0"/>
        <c:ser>
          <c:idx val="0"/>
          <c:order val="0"/>
          <c:tx>
            <c:strRef>
              <c:f>'3-9. Expertise in Skills '!$M$151</c:f>
              <c:strCache>
                <c:ptCount val="1"/>
                <c:pt idx="0">
                  <c:v>Percentage</c:v>
                </c:pt>
              </c:strCache>
            </c:strRef>
          </c:tx>
          <c:spPr>
            <a:solidFill>
              <a:schemeClr val="accent1"/>
            </a:solidFill>
            <a:ln>
              <a:noFill/>
            </a:ln>
            <a:effectLst/>
          </c:spPr>
          <c:invertIfNegative val="0"/>
          <c:cat>
            <c:numRef>
              <c:f>'3-9. Expertise in Skills '!$L$153:$L$160</c:f>
              <c:numCache>
                <c:formatCode>General</c:formatCode>
                <c:ptCount val="8"/>
                <c:pt idx="0">
                  <c:v>0</c:v>
                </c:pt>
                <c:pt idx="1">
                  <c:v>1</c:v>
                </c:pt>
                <c:pt idx="2">
                  <c:v>2</c:v>
                </c:pt>
                <c:pt idx="3">
                  <c:v>3</c:v>
                </c:pt>
                <c:pt idx="4">
                  <c:v>4</c:v>
                </c:pt>
                <c:pt idx="5">
                  <c:v>5</c:v>
                </c:pt>
                <c:pt idx="6">
                  <c:v>6</c:v>
                </c:pt>
                <c:pt idx="7">
                  <c:v>7</c:v>
                </c:pt>
              </c:numCache>
            </c:numRef>
          </c:cat>
          <c:val>
            <c:numRef>
              <c:f>'3-9. Expertise in Skills '!$M$153:$M$160</c:f>
              <c:numCache>
                <c:formatCode>0%</c:formatCode>
                <c:ptCount val="8"/>
                <c:pt idx="0">
                  <c:v>2.34375E-2</c:v>
                </c:pt>
                <c:pt idx="1">
                  <c:v>9.375E-2</c:v>
                </c:pt>
                <c:pt idx="2">
                  <c:v>5.46875E-2</c:v>
                </c:pt>
                <c:pt idx="3">
                  <c:v>7.03125E-2</c:v>
                </c:pt>
                <c:pt idx="4">
                  <c:v>0.1015625</c:v>
                </c:pt>
                <c:pt idx="5">
                  <c:v>0.1484375</c:v>
                </c:pt>
                <c:pt idx="6">
                  <c:v>0.140625</c:v>
                </c:pt>
                <c:pt idx="7">
                  <c:v>0.3671875</c:v>
                </c:pt>
              </c:numCache>
            </c:numRef>
          </c:val>
          <c:extLst>
            <c:ext xmlns:c16="http://schemas.microsoft.com/office/drawing/2014/chart" uri="{C3380CC4-5D6E-409C-BE32-E72D297353CC}">
              <c16:uniqueId val="{00000000-E96E-C642-A5B5-6E2E52F67816}"/>
            </c:ext>
          </c:extLst>
        </c:ser>
        <c:dLbls>
          <c:showLegendKey val="0"/>
          <c:showVal val="0"/>
          <c:showCatName val="0"/>
          <c:showSerName val="0"/>
          <c:showPercent val="0"/>
          <c:showBubbleSize val="0"/>
        </c:dLbls>
        <c:gapWidth val="182"/>
        <c:axId val="2011653103"/>
        <c:axId val="2011654735"/>
      </c:barChart>
      <c:catAx>
        <c:axId val="201165310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11654735"/>
        <c:crosses val="autoZero"/>
        <c:auto val="1"/>
        <c:lblAlgn val="ctr"/>
        <c:lblOffset val="100"/>
        <c:noMultiLvlLbl val="0"/>
      </c:catAx>
      <c:valAx>
        <c:axId val="2011654735"/>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201165310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3</xdr:col>
      <xdr:colOff>1181100</xdr:colOff>
      <xdr:row>15</xdr:row>
      <xdr:rowOff>50800</xdr:rowOff>
    </xdr:from>
    <xdr:to>
      <xdr:col>10</xdr:col>
      <xdr:colOff>800100</xdr:colOff>
      <xdr:row>26</xdr:row>
      <xdr:rowOff>355600</xdr:rowOff>
    </xdr:to>
    <xdr:graphicFrame macro="">
      <xdr:nvGraphicFramePr>
        <xdr:cNvPr id="3" name="Chart 2">
          <a:extLst>
            <a:ext uri="{FF2B5EF4-FFF2-40B4-BE49-F238E27FC236}">
              <a16:creationId xmlns:a16="http://schemas.microsoft.com/office/drawing/2014/main" id="{EB088A1A-ED28-334B-A883-AF550A9887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215900</xdr:colOff>
      <xdr:row>12</xdr:row>
      <xdr:rowOff>0</xdr:rowOff>
    </xdr:from>
    <xdr:to>
      <xdr:col>16</xdr:col>
      <xdr:colOff>660400</xdr:colOff>
      <xdr:row>23</xdr:row>
      <xdr:rowOff>101600</xdr:rowOff>
    </xdr:to>
    <xdr:graphicFrame macro="">
      <xdr:nvGraphicFramePr>
        <xdr:cNvPr id="4" name="Chart 3">
          <a:extLst>
            <a:ext uri="{FF2B5EF4-FFF2-40B4-BE49-F238E27FC236}">
              <a16:creationId xmlns:a16="http://schemas.microsoft.com/office/drawing/2014/main" id="{99B5A787-D5FA-8343-AB5B-E890624309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584200</xdr:colOff>
      <xdr:row>9</xdr:row>
      <xdr:rowOff>165100</xdr:rowOff>
    </xdr:from>
    <xdr:to>
      <xdr:col>14</xdr:col>
      <xdr:colOff>203200</xdr:colOff>
      <xdr:row>23</xdr:row>
      <xdr:rowOff>88900</xdr:rowOff>
    </xdr:to>
    <xdr:graphicFrame macro="">
      <xdr:nvGraphicFramePr>
        <xdr:cNvPr id="3" name="Chart 2">
          <a:extLst>
            <a:ext uri="{FF2B5EF4-FFF2-40B4-BE49-F238E27FC236}">
              <a16:creationId xmlns:a16="http://schemas.microsoft.com/office/drawing/2014/main" id="{0E4AED74-E395-5741-81C4-15976DA4EE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15</xdr:col>
      <xdr:colOff>31750</xdr:colOff>
      <xdr:row>7</xdr:row>
      <xdr:rowOff>266700</xdr:rowOff>
    </xdr:from>
    <xdr:to>
      <xdr:col>19</xdr:col>
      <xdr:colOff>82550</xdr:colOff>
      <xdr:row>9</xdr:row>
      <xdr:rowOff>323850</xdr:rowOff>
    </xdr:to>
    <xdr:graphicFrame macro="">
      <xdr:nvGraphicFramePr>
        <xdr:cNvPr id="4" name="Chart 3">
          <a:extLst>
            <a:ext uri="{FF2B5EF4-FFF2-40B4-BE49-F238E27FC236}">
              <a16:creationId xmlns:a16="http://schemas.microsoft.com/office/drawing/2014/main" id="{06E7517A-D8F3-394C-BE87-8D8F78C266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19050</xdr:colOff>
      <xdr:row>14</xdr:row>
      <xdr:rowOff>152400</xdr:rowOff>
    </xdr:from>
    <xdr:to>
      <xdr:col>22</xdr:col>
      <xdr:colOff>330200</xdr:colOff>
      <xdr:row>22</xdr:row>
      <xdr:rowOff>546100</xdr:rowOff>
    </xdr:to>
    <xdr:graphicFrame macro="">
      <xdr:nvGraphicFramePr>
        <xdr:cNvPr id="3" name="Chart 2">
          <a:extLst>
            <a:ext uri="{FF2B5EF4-FFF2-40B4-BE49-F238E27FC236}">
              <a16:creationId xmlns:a16="http://schemas.microsoft.com/office/drawing/2014/main" id="{EFD09FD9-3C92-0C48-8CA5-32BEC301FA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44450</xdr:colOff>
      <xdr:row>1</xdr:row>
      <xdr:rowOff>1549400</xdr:rowOff>
    </xdr:from>
    <xdr:to>
      <xdr:col>13</xdr:col>
      <xdr:colOff>488950</xdr:colOff>
      <xdr:row>12</xdr:row>
      <xdr:rowOff>25400</xdr:rowOff>
    </xdr:to>
    <xdr:graphicFrame macro="">
      <xdr:nvGraphicFramePr>
        <xdr:cNvPr id="3" name="Chart 2">
          <a:extLst>
            <a:ext uri="{FF2B5EF4-FFF2-40B4-BE49-F238E27FC236}">
              <a16:creationId xmlns:a16="http://schemas.microsoft.com/office/drawing/2014/main" id="{47CB062C-82D7-2C4F-B9D6-8472A991D6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336550</xdr:colOff>
      <xdr:row>149</xdr:row>
      <xdr:rowOff>0</xdr:rowOff>
    </xdr:from>
    <xdr:to>
      <xdr:col>9</xdr:col>
      <xdr:colOff>774700</xdr:colOff>
      <xdr:row>164</xdr:row>
      <xdr:rowOff>292100</xdr:rowOff>
    </xdr:to>
    <xdr:graphicFrame macro="">
      <xdr:nvGraphicFramePr>
        <xdr:cNvPr id="2" name="Chart 1">
          <a:extLst>
            <a:ext uri="{FF2B5EF4-FFF2-40B4-BE49-F238E27FC236}">
              <a16:creationId xmlns:a16="http://schemas.microsoft.com/office/drawing/2014/main" id="{2DC21C3A-A85B-1948-97E7-D9CF81502F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673100</xdr:colOff>
      <xdr:row>183</xdr:row>
      <xdr:rowOff>31750</xdr:rowOff>
    </xdr:from>
    <xdr:to>
      <xdr:col>10</xdr:col>
      <xdr:colOff>419100</xdr:colOff>
      <xdr:row>197</xdr:row>
      <xdr:rowOff>107950</xdr:rowOff>
    </xdr:to>
    <xdr:graphicFrame macro="">
      <xdr:nvGraphicFramePr>
        <xdr:cNvPr id="9" name="Chart 8">
          <a:extLst>
            <a:ext uri="{FF2B5EF4-FFF2-40B4-BE49-F238E27FC236}">
              <a16:creationId xmlns:a16="http://schemas.microsoft.com/office/drawing/2014/main" id="{3F557B5F-6E58-7C4E-B92D-233123D551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1092200</xdr:colOff>
      <xdr:row>150</xdr:row>
      <xdr:rowOff>558800</xdr:rowOff>
    </xdr:from>
    <xdr:to>
      <xdr:col>8</xdr:col>
      <xdr:colOff>838200</xdr:colOff>
      <xdr:row>165</xdr:row>
      <xdr:rowOff>25400</xdr:rowOff>
    </xdr:to>
    <xdr:graphicFrame macro="">
      <xdr:nvGraphicFramePr>
        <xdr:cNvPr id="2" name="Chart 1">
          <a:extLst>
            <a:ext uri="{FF2B5EF4-FFF2-40B4-BE49-F238E27FC236}">
              <a16:creationId xmlns:a16="http://schemas.microsoft.com/office/drawing/2014/main" id="{0F6AF43A-D1EC-4C4F-8C46-954F743127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355600</xdr:colOff>
      <xdr:row>176</xdr:row>
      <xdr:rowOff>184150</xdr:rowOff>
    </xdr:from>
    <xdr:to>
      <xdr:col>17</xdr:col>
      <xdr:colOff>673100</xdr:colOff>
      <xdr:row>191</xdr:row>
      <xdr:rowOff>69850</xdr:rowOff>
    </xdr:to>
    <xdr:graphicFrame macro="">
      <xdr:nvGraphicFramePr>
        <xdr:cNvPr id="4" name="Chart 3">
          <a:extLst>
            <a:ext uri="{FF2B5EF4-FFF2-40B4-BE49-F238E27FC236}">
              <a16:creationId xmlns:a16="http://schemas.microsoft.com/office/drawing/2014/main" id="{C7BEA72E-4F0E-6B42-BA0E-F47716237DF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285750</xdr:colOff>
      <xdr:row>13</xdr:row>
      <xdr:rowOff>25400</xdr:rowOff>
    </xdr:from>
    <xdr:to>
      <xdr:col>9</xdr:col>
      <xdr:colOff>603250</xdr:colOff>
      <xdr:row>22</xdr:row>
      <xdr:rowOff>114300</xdr:rowOff>
    </xdr:to>
    <xdr:graphicFrame macro="">
      <xdr:nvGraphicFramePr>
        <xdr:cNvPr id="2" name="Chart 1">
          <a:extLst>
            <a:ext uri="{FF2B5EF4-FFF2-40B4-BE49-F238E27FC236}">
              <a16:creationId xmlns:a16="http://schemas.microsoft.com/office/drawing/2014/main" id="{280EA4BF-4CC0-3D4F-9206-7BF24F95B0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330200</xdr:colOff>
      <xdr:row>31</xdr:row>
      <xdr:rowOff>0</xdr:rowOff>
    </xdr:from>
    <xdr:to>
      <xdr:col>13</xdr:col>
      <xdr:colOff>203200</xdr:colOff>
      <xdr:row>44</xdr:row>
      <xdr:rowOff>101600</xdr:rowOff>
    </xdr:to>
    <xdr:graphicFrame macro="">
      <xdr:nvGraphicFramePr>
        <xdr:cNvPr id="2" name="Chart 1">
          <a:extLst>
            <a:ext uri="{FF2B5EF4-FFF2-40B4-BE49-F238E27FC236}">
              <a16:creationId xmlns:a16="http://schemas.microsoft.com/office/drawing/2014/main" id="{A131EEE1-A277-DC49-9959-D456791362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ABEEF-39CE-C245-9F31-C21BEE9F0C5E}">
  <dimension ref="B3:E24"/>
  <sheetViews>
    <sheetView topLeftCell="A3" workbookViewId="0">
      <selection activeCell="D19" sqref="D19"/>
    </sheetView>
  </sheetViews>
  <sheetFormatPr baseColWidth="10" defaultRowHeight="15"/>
  <cols>
    <col min="1" max="1" width="10.83203125" style="1"/>
    <col min="2" max="2" width="20.83203125" style="1" customWidth="1"/>
    <col min="3" max="3" width="75.83203125" style="1" customWidth="1"/>
    <col min="4" max="4" width="106.1640625" style="1" customWidth="1"/>
    <col min="5" max="16384" width="10.83203125" style="1"/>
  </cols>
  <sheetData>
    <row r="3" spans="2:5" ht="16">
      <c r="B3" s="407" t="s">
        <v>1948</v>
      </c>
      <c r="C3" s="408"/>
      <c r="D3" s="408"/>
    </row>
    <row r="4" spans="2:5" s="3" customFormat="1" ht="16">
      <c r="B4" s="405" t="s">
        <v>1949</v>
      </c>
      <c r="C4" s="405" t="s">
        <v>1950</v>
      </c>
      <c r="D4" s="405" t="s">
        <v>2032</v>
      </c>
    </row>
    <row r="5" spans="2:5" s="3" customFormat="1" ht="16">
      <c r="B5" s="3" t="s">
        <v>2297</v>
      </c>
      <c r="C5" s="3" t="s">
        <v>2298</v>
      </c>
    </row>
    <row r="6" spans="2:5" s="3" customFormat="1" ht="48">
      <c r="B6" s="3" t="s">
        <v>1952</v>
      </c>
      <c r="C6" s="3" t="s">
        <v>1951</v>
      </c>
      <c r="D6" s="4" t="s">
        <v>2288</v>
      </c>
    </row>
    <row r="7" spans="2:5" s="3" customFormat="1" ht="32">
      <c r="B7" s="3" t="s">
        <v>2118</v>
      </c>
      <c r="C7" s="3" t="s">
        <v>2119</v>
      </c>
      <c r="D7" s="4" t="s">
        <v>2287</v>
      </c>
    </row>
    <row r="8" spans="2:5" s="3" customFormat="1" ht="32">
      <c r="B8" s="3" t="s">
        <v>2117</v>
      </c>
      <c r="C8" s="3" t="s">
        <v>2289</v>
      </c>
      <c r="D8" s="4"/>
    </row>
    <row r="9" spans="2:5" s="3" customFormat="1" ht="16">
      <c r="B9" s="3" t="s">
        <v>2120</v>
      </c>
      <c r="C9" s="3" t="s">
        <v>2290</v>
      </c>
      <c r="D9" s="4"/>
    </row>
    <row r="10" spans="2:5" s="3" customFormat="1" ht="16">
      <c r="B10" s="3" t="s">
        <v>2121</v>
      </c>
      <c r="C10" s="3" t="s">
        <v>2291</v>
      </c>
      <c r="D10" s="4"/>
      <c r="E10" s="78"/>
    </row>
    <row r="11" spans="2:5" s="3" customFormat="1" ht="32">
      <c r="B11" s="3" t="s">
        <v>2122</v>
      </c>
      <c r="C11" s="3" t="s">
        <v>2292</v>
      </c>
      <c r="D11" s="4"/>
      <c r="E11" s="78"/>
    </row>
    <row r="12" spans="2:5" s="3" customFormat="1" ht="32">
      <c r="B12" s="3" t="s">
        <v>2293</v>
      </c>
      <c r="C12" s="3" t="s">
        <v>2295</v>
      </c>
      <c r="D12" s="4" t="s">
        <v>2294</v>
      </c>
      <c r="E12" s="78"/>
    </row>
    <row r="13" spans="2:5" s="3" customFormat="1" ht="32">
      <c r="B13" s="3" t="s">
        <v>2123</v>
      </c>
      <c r="C13" s="3" t="s">
        <v>2296</v>
      </c>
      <c r="D13" s="4"/>
      <c r="E13" s="78"/>
    </row>
    <row r="14" spans="2:5" s="3" customFormat="1" ht="80">
      <c r="B14" s="3" t="s">
        <v>2028</v>
      </c>
      <c r="C14" s="3" t="s">
        <v>2029</v>
      </c>
      <c r="D14" s="4" t="s">
        <v>2299</v>
      </c>
      <c r="E14" s="78"/>
    </row>
    <row r="15" spans="2:5" s="3" customFormat="1" ht="48">
      <c r="B15" s="3" t="s">
        <v>2031</v>
      </c>
      <c r="C15" s="3" t="s">
        <v>2030</v>
      </c>
      <c r="D15" s="4" t="s">
        <v>2300</v>
      </c>
    </row>
    <row r="16" spans="2:5" s="3" customFormat="1" ht="32">
      <c r="B16" s="3" t="s">
        <v>2124</v>
      </c>
      <c r="C16" s="3" t="s">
        <v>2308</v>
      </c>
      <c r="D16" s="4" t="s">
        <v>2311</v>
      </c>
    </row>
    <row r="17" spans="2:4" s="3" customFormat="1" ht="48">
      <c r="B17" s="3" t="s">
        <v>2130</v>
      </c>
      <c r="C17" s="3" t="s">
        <v>2310</v>
      </c>
      <c r="D17" s="4" t="s">
        <v>2312</v>
      </c>
    </row>
    <row r="18" spans="2:4" s="3" customFormat="1" ht="64">
      <c r="B18" s="3" t="s">
        <v>2129</v>
      </c>
      <c r="C18" s="3" t="s">
        <v>2309</v>
      </c>
      <c r="D18" s="4" t="s">
        <v>2313</v>
      </c>
    </row>
    <row r="19" spans="2:4" s="3" customFormat="1" ht="16">
      <c r="B19" s="3" t="s">
        <v>2125</v>
      </c>
      <c r="C19" s="3" t="s">
        <v>2126</v>
      </c>
      <c r="D19" s="4"/>
    </row>
    <row r="20" spans="2:4" s="3" customFormat="1" ht="16">
      <c r="B20" s="3" t="s">
        <v>2127</v>
      </c>
      <c r="C20" s="3" t="s">
        <v>2128</v>
      </c>
    </row>
    <row r="21" spans="2:4" s="3" customFormat="1"/>
    <row r="22" spans="2:4" s="3" customFormat="1">
      <c r="B22" s="1"/>
      <c r="C22" s="1"/>
    </row>
    <row r="23" spans="2:4" s="3" customFormat="1">
      <c r="B23" s="1"/>
      <c r="C23" s="1"/>
    </row>
    <row r="24" spans="2:4" s="3" customFormat="1">
      <c r="B24" s="1"/>
      <c r="C24" s="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BB50B-21B8-FA48-8171-D12E9CE7A1EC}">
  <dimension ref="A1:G147"/>
  <sheetViews>
    <sheetView workbookViewId="0">
      <selection activeCell="F4" sqref="F4:F8"/>
    </sheetView>
  </sheetViews>
  <sheetFormatPr baseColWidth="10" defaultRowHeight="15"/>
  <cols>
    <col min="1" max="1" width="9.83203125" style="23" customWidth="1"/>
    <col min="2" max="2" width="10.33203125" style="23" customWidth="1"/>
  </cols>
  <sheetData>
    <row r="1" spans="1:7" ht="16">
      <c r="A1" s="13"/>
      <c r="C1" s="60" t="s">
        <v>19</v>
      </c>
    </row>
    <row r="2" spans="1:7" ht="128">
      <c r="A2" s="18" t="s">
        <v>1962</v>
      </c>
      <c r="B2" s="8" t="s">
        <v>1961</v>
      </c>
      <c r="C2" s="147" t="s">
        <v>68</v>
      </c>
    </row>
    <row r="3" spans="1:7" ht="32">
      <c r="A3" s="13">
        <v>4</v>
      </c>
      <c r="B3" s="23">
        <v>1</v>
      </c>
      <c r="C3" s="66" t="s">
        <v>99</v>
      </c>
      <c r="E3" s="249" t="s">
        <v>2065</v>
      </c>
      <c r="F3" s="247" t="s">
        <v>2062</v>
      </c>
      <c r="G3" s="247" t="s">
        <v>2025</v>
      </c>
    </row>
    <row r="4" spans="1:7" ht="16">
      <c r="A4" s="18">
        <v>5</v>
      </c>
      <c r="B4" s="23">
        <f t="shared" ref="B4:B67" si="0">B3+1</f>
        <v>2</v>
      </c>
      <c r="C4" s="66"/>
      <c r="E4" s="66" t="s">
        <v>165</v>
      </c>
      <c r="F4" s="402">
        <f>G4/$G$9</f>
        <v>0.1981981981981982</v>
      </c>
      <c r="G4">
        <f>COUNTIF($C$3:$C$130,E4)</f>
        <v>22</v>
      </c>
    </row>
    <row r="5" spans="1:7" ht="16">
      <c r="A5" s="13">
        <v>6</v>
      </c>
      <c r="B5" s="23">
        <f t="shared" si="0"/>
        <v>3</v>
      </c>
      <c r="C5" s="66"/>
      <c r="E5" s="66" t="s">
        <v>99</v>
      </c>
      <c r="F5" s="402">
        <f>G5/$G$9</f>
        <v>0.2072072072072072</v>
      </c>
      <c r="G5">
        <f>COUNTIF($C$3:$C$130,E5)</f>
        <v>23</v>
      </c>
    </row>
    <row r="6" spans="1:7" ht="16">
      <c r="A6" s="13">
        <v>8</v>
      </c>
      <c r="B6" s="23">
        <f t="shared" si="0"/>
        <v>4</v>
      </c>
      <c r="C6" s="66"/>
      <c r="E6" s="66" t="s">
        <v>221</v>
      </c>
      <c r="F6" s="402">
        <f>G6/$G$9</f>
        <v>0.22522522522522523</v>
      </c>
      <c r="G6">
        <f>COUNTIF($C$3:$C$130,E6)</f>
        <v>25</v>
      </c>
    </row>
    <row r="7" spans="1:7" ht="16">
      <c r="A7" s="13">
        <v>11</v>
      </c>
      <c r="B7" s="23">
        <f t="shared" si="0"/>
        <v>5</v>
      </c>
      <c r="C7" s="66" t="s">
        <v>165</v>
      </c>
      <c r="E7" s="66" t="s">
        <v>298</v>
      </c>
      <c r="F7" s="402">
        <f>G7/$G$9</f>
        <v>0.23423423423423423</v>
      </c>
      <c r="G7">
        <f>COUNTIF($C$3:$C$130,E7)</f>
        <v>26</v>
      </c>
    </row>
    <row r="8" spans="1:7" ht="32">
      <c r="A8" s="13">
        <v>13</v>
      </c>
      <c r="B8" s="23">
        <f t="shared" si="0"/>
        <v>6</v>
      </c>
      <c r="C8" s="66" t="s">
        <v>165</v>
      </c>
      <c r="E8" s="62" t="s">
        <v>241</v>
      </c>
      <c r="F8" s="404">
        <f>G8/$G$9</f>
        <v>0.13513513513513514</v>
      </c>
      <c r="G8" s="101">
        <f>COUNTIF($C$3:$C$130,E8)</f>
        <v>15</v>
      </c>
    </row>
    <row r="9" spans="1:7" ht="16">
      <c r="A9" s="13">
        <v>14</v>
      </c>
      <c r="B9" s="23">
        <f t="shared" si="0"/>
        <v>7</v>
      </c>
      <c r="C9" s="66" t="s">
        <v>165</v>
      </c>
      <c r="E9" s="5" t="s">
        <v>2066</v>
      </c>
      <c r="F9" s="245">
        <f>SUM(F4:F8)</f>
        <v>1</v>
      </c>
      <c r="G9">
        <f>SUM(G4:G8)</f>
        <v>111</v>
      </c>
    </row>
    <row r="10" spans="1:7" ht="16">
      <c r="A10" s="13">
        <v>18</v>
      </c>
      <c r="B10" s="23">
        <f t="shared" si="0"/>
        <v>8</v>
      </c>
      <c r="C10" s="66" t="s">
        <v>221</v>
      </c>
    </row>
    <row r="11" spans="1:7" ht="32">
      <c r="A11" s="13">
        <v>19</v>
      </c>
      <c r="B11" s="23">
        <f t="shared" si="0"/>
        <v>9</v>
      </c>
      <c r="C11" s="66" t="s">
        <v>241</v>
      </c>
    </row>
    <row r="12" spans="1:7" ht="16">
      <c r="A12" s="13">
        <v>20</v>
      </c>
      <c r="B12" s="23">
        <f t="shared" si="0"/>
        <v>10</v>
      </c>
      <c r="C12" s="66" t="s">
        <v>221</v>
      </c>
    </row>
    <row r="13" spans="1:7" ht="16">
      <c r="A13" s="13">
        <v>21</v>
      </c>
      <c r="B13" s="23">
        <f t="shared" si="0"/>
        <v>11</v>
      </c>
      <c r="C13" s="66" t="s">
        <v>99</v>
      </c>
    </row>
    <row r="14" spans="1:7" ht="16">
      <c r="A14" s="13">
        <v>23</v>
      </c>
      <c r="B14" s="23">
        <f t="shared" si="0"/>
        <v>12</v>
      </c>
      <c r="C14" s="66" t="s">
        <v>165</v>
      </c>
    </row>
    <row r="15" spans="1:7" ht="16">
      <c r="A15" s="13">
        <v>24</v>
      </c>
      <c r="B15" s="23">
        <f t="shared" si="0"/>
        <v>13</v>
      </c>
      <c r="C15" s="66" t="s">
        <v>99</v>
      </c>
    </row>
    <row r="16" spans="1:7" ht="16">
      <c r="A16" s="13">
        <v>25</v>
      </c>
      <c r="B16" s="175">
        <f t="shared" si="0"/>
        <v>14</v>
      </c>
      <c r="C16" s="66" t="s">
        <v>298</v>
      </c>
    </row>
    <row r="17" spans="1:3" ht="16">
      <c r="A17" s="13">
        <v>27</v>
      </c>
      <c r="B17" s="23">
        <f t="shared" si="0"/>
        <v>15</v>
      </c>
      <c r="C17" s="66" t="s">
        <v>221</v>
      </c>
    </row>
    <row r="18" spans="1:3">
      <c r="A18" s="13">
        <v>28</v>
      </c>
      <c r="B18" s="23">
        <f t="shared" si="0"/>
        <v>16</v>
      </c>
      <c r="C18" s="66"/>
    </row>
    <row r="19" spans="1:3" ht="16">
      <c r="A19" s="13">
        <v>29</v>
      </c>
      <c r="B19" s="23">
        <f t="shared" si="0"/>
        <v>17</v>
      </c>
      <c r="C19" s="66" t="s">
        <v>221</v>
      </c>
    </row>
    <row r="20" spans="1:3" ht="16">
      <c r="A20" s="13">
        <v>31</v>
      </c>
      <c r="B20" s="23">
        <f t="shared" si="0"/>
        <v>18</v>
      </c>
      <c r="C20" s="66" t="s">
        <v>99</v>
      </c>
    </row>
    <row r="21" spans="1:3" ht="16">
      <c r="A21" s="13">
        <v>32</v>
      </c>
      <c r="B21" s="23">
        <f t="shared" si="0"/>
        <v>19</v>
      </c>
      <c r="C21" s="66" t="s">
        <v>221</v>
      </c>
    </row>
    <row r="22" spans="1:3" ht="16">
      <c r="A22" s="13">
        <v>33</v>
      </c>
      <c r="B22" s="23">
        <f t="shared" si="0"/>
        <v>20</v>
      </c>
      <c r="C22" s="66" t="s">
        <v>165</v>
      </c>
    </row>
    <row r="23" spans="1:3" ht="16">
      <c r="A23" s="13">
        <v>36</v>
      </c>
      <c r="B23" s="23">
        <f t="shared" si="0"/>
        <v>21</v>
      </c>
      <c r="C23" s="66" t="s">
        <v>99</v>
      </c>
    </row>
    <row r="24" spans="1:3" ht="16">
      <c r="A24" s="13">
        <v>37</v>
      </c>
      <c r="B24" s="23">
        <f t="shared" si="0"/>
        <v>22</v>
      </c>
      <c r="C24" s="66" t="s">
        <v>99</v>
      </c>
    </row>
    <row r="25" spans="1:3" ht="16">
      <c r="A25" s="13">
        <v>38</v>
      </c>
      <c r="B25" s="23">
        <f t="shared" si="0"/>
        <v>23</v>
      </c>
      <c r="C25" s="66" t="s">
        <v>221</v>
      </c>
    </row>
    <row r="26" spans="1:3" ht="16">
      <c r="A26" s="13">
        <v>39</v>
      </c>
      <c r="B26" s="23">
        <f t="shared" si="0"/>
        <v>24</v>
      </c>
      <c r="C26" s="66" t="s">
        <v>165</v>
      </c>
    </row>
    <row r="27" spans="1:3">
      <c r="A27" s="13">
        <v>41</v>
      </c>
      <c r="B27" s="23">
        <f t="shared" si="0"/>
        <v>25</v>
      </c>
      <c r="C27" s="66"/>
    </row>
    <row r="28" spans="1:3" ht="16">
      <c r="A28" s="13">
        <v>43</v>
      </c>
      <c r="B28" s="23">
        <f t="shared" si="0"/>
        <v>26</v>
      </c>
      <c r="C28" s="66" t="s">
        <v>221</v>
      </c>
    </row>
    <row r="29" spans="1:3" ht="16">
      <c r="A29" s="13">
        <v>44</v>
      </c>
      <c r="B29" s="23">
        <f t="shared" si="0"/>
        <v>27</v>
      </c>
      <c r="C29" s="66" t="s">
        <v>165</v>
      </c>
    </row>
    <row r="30" spans="1:3" ht="16">
      <c r="A30" s="13">
        <v>45</v>
      </c>
      <c r="B30" s="23">
        <f t="shared" si="0"/>
        <v>28</v>
      </c>
      <c r="C30" s="66" t="s">
        <v>165</v>
      </c>
    </row>
    <row r="31" spans="1:3">
      <c r="A31" s="13">
        <v>46</v>
      </c>
      <c r="B31" s="23">
        <f t="shared" si="0"/>
        <v>29</v>
      </c>
      <c r="C31" s="66"/>
    </row>
    <row r="32" spans="1:3" ht="16">
      <c r="A32" s="13">
        <v>47</v>
      </c>
      <c r="B32" s="23">
        <f t="shared" si="0"/>
        <v>30</v>
      </c>
      <c r="C32" s="66" t="s">
        <v>221</v>
      </c>
    </row>
    <row r="33" spans="1:3" ht="16">
      <c r="A33" s="13">
        <v>48</v>
      </c>
      <c r="B33" s="23">
        <f t="shared" si="0"/>
        <v>31</v>
      </c>
      <c r="C33" s="66" t="s">
        <v>99</v>
      </c>
    </row>
    <row r="34" spans="1:3">
      <c r="A34" s="13">
        <v>49</v>
      </c>
      <c r="B34" s="23">
        <f t="shared" si="0"/>
        <v>32</v>
      </c>
      <c r="C34" s="66"/>
    </row>
    <row r="35" spans="1:3" ht="16">
      <c r="A35" s="13">
        <v>51</v>
      </c>
      <c r="B35" s="23">
        <f t="shared" si="0"/>
        <v>33</v>
      </c>
      <c r="C35" s="66" t="s">
        <v>99</v>
      </c>
    </row>
    <row r="36" spans="1:3" ht="16">
      <c r="A36" s="13">
        <v>52</v>
      </c>
      <c r="B36" s="23">
        <f t="shared" si="0"/>
        <v>34</v>
      </c>
      <c r="C36" s="66" t="s">
        <v>298</v>
      </c>
    </row>
    <row r="37" spans="1:3" ht="16">
      <c r="A37" s="13">
        <v>53</v>
      </c>
      <c r="B37" s="23">
        <f t="shared" si="0"/>
        <v>35</v>
      </c>
      <c r="C37" s="66" t="s">
        <v>221</v>
      </c>
    </row>
    <row r="38" spans="1:3" ht="16">
      <c r="A38" s="13">
        <v>55</v>
      </c>
      <c r="B38" s="23">
        <f t="shared" si="0"/>
        <v>36</v>
      </c>
      <c r="C38" s="66" t="s">
        <v>221</v>
      </c>
    </row>
    <row r="39" spans="1:3" ht="16">
      <c r="A39" s="13">
        <v>58</v>
      </c>
      <c r="B39" s="23">
        <f t="shared" si="0"/>
        <v>37</v>
      </c>
      <c r="C39" s="66" t="s">
        <v>298</v>
      </c>
    </row>
    <row r="40" spans="1:3" ht="16">
      <c r="A40" s="13">
        <v>60</v>
      </c>
      <c r="B40" s="23">
        <f t="shared" si="0"/>
        <v>38</v>
      </c>
      <c r="C40" s="66" t="s">
        <v>298</v>
      </c>
    </row>
    <row r="41" spans="1:3" ht="16">
      <c r="A41" s="13">
        <v>61</v>
      </c>
      <c r="B41" s="23">
        <f t="shared" si="0"/>
        <v>39</v>
      </c>
      <c r="C41" s="66" t="s">
        <v>99</v>
      </c>
    </row>
    <row r="42" spans="1:3">
      <c r="A42" s="13">
        <v>64</v>
      </c>
      <c r="B42" s="23">
        <f t="shared" si="0"/>
        <v>40</v>
      </c>
      <c r="C42" s="66"/>
    </row>
    <row r="43" spans="1:3">
      <c r="A43" s="13">
        <v>66</v>
      </c>
      <c r="B43" s="23">
        <f t="shared" si="0"/>
        <v>41</v>
      </c>
      <c r="C43" s="66"/>
    </row>
    <row r="44" spans="1:3" ht="16">
      <c r="A44" s="13">
        <v>68</v>
      </c>
      <c r="B44" s="23">
        <f t="shared" si="0"/>
        <v>42</v>
      </c>
      <c r="C44" s="66" t="s">
        <v>298</v>
      </c>
    </row>
    <row r="45" spans="1:3" ht="16">
      <c r="A45" s="13">
        <v>71</v>
      </c>
      <c r="B45" s="23">
        <f t="shared" si="0"/>
        <v>43</v>
      </c>
      <c r="C45" s="66" t="s">
        <v>99</v>
      </c>
    </row>
    <row r="46" spans="1:3" ht="16">
      <c r="A46" s="13">
        <v>76</v>
      </c>
      <c r="B46" s="23">
        <f t="shared" si="0"/>
        <v>44</v>
      </c>
      <c r="C46" s="66" t="s">
        <v>165</v>
      </c>
    </row>
    <row r="47" spans="1:3" ht="16">
      <c r="A47" s="13">
        <v>79</v>
      </c>
      <c r="B47" s="23">
        <f t="shared" si="0"/>
        <v>45</v>
      </c>
      <c r="C47" s="66" t="s">
        <v>298</v>
      </c>
    </row>
    <row r="48" spans="1:3" ht="16">
      <c r="A48" s="13">
        <v>82</v>
      </c>
      <c r="B48" s="23">
        <f t="shared" si="0"/>
        <v>46</v>
      </c>
      <c r="C48" s="66" t="s">
        <v>165</v>
      </c>
    </row>
    <row r="49" spans="1:3" ht="16">
      <c r="A49" s="13">
        <v>83</v>
      </c>
      <c r="B49" s="23">
        <f t="shared" si="0"/>
        <v>47</v>
      </c>
      <c r="C49" s="66" t="s">
        <v>298</v>
      </c>
    </row>
    <row r="50" spans="1:3" ht="16">
      <c r="A50" s="13">
        <v>84</v>
      </c>
      <c r="B50" s="23">
        <f t="shared" si="0"/>
        <v>48</v>
      </c>
      <c r="C50" s="66" t="s">
        <v>165</v>
      </c>
    </row>
    <row r="51" spans="1:3" ht="16">
      <c r="A51" s="13">
        <v>86</v>
      </c>
      <c r="B51" s="23">
        <f t="shared" si="0"/>
        <v>49</v>
      </c>
      <c r="C51" s="66" t="s">
        <v>221</v>
      </c>
    </row>
    <row r="52" spans="1:3" ht="16">
      <c r="A52" s="13">
        <v>87</v>
      </c>
      <c r="B52" s="23">
        <f t="shared" si="0"/>
        <v>50</v>
      </c>
      <c r="C52" s="66" t="s">
        <v>99</v>
      </c>
    </row>
    <row r="53" spans="1:3" ht="16">
      <c r="A53" s="13">
        <v>90</v>
      </c>
      <c r="B53" s="23">
        <f t="shared" si="0"/>
        <v>51</v>
      </c>
      <c r="C53" s="66" t="s">
        <v>298</v>
      </c>
    </row>
    <row r="54" spans="1:3" ht="16">
      <c r="A54" s="13">
        <v>91</v>
      </c>
      <c r="B54" s="23">
        <f t="shared" si="0"/>
        <v>52</v>
      </c>
      <c r="C54" s="66" t="s">
        <v>221</v>
      </c>
    </row>
    <row r="55" spans="1:3" ht="16">
      <c r="A55" s="13">
        <v>93</v>
      </c>
      <c r="B55" s="23">
        <f t="shared" si="0"/>
        <v>53</v>
      </c>
      <c r="C55" s="66" t="s">
        <v>165</v>
      </c>
    </row>
    <row r="56" spans="1:3">
      <c r="A56" s="13">
        <v>95</v>
      </c>
      <c r="B56" s="23">
        <f t="shared" si="0"/>
        <v>54</v>
      </c>
      <c r="C56" s="66"/>
    </row>
    <row r="57" spans="1:3" ht="32">
      <c r="A57" s="13">
        <v>96</v>
      </c>
      <c r="B57" s="23">
        <f t="shared" si="0"/>
        <v>55</v>
      </c>
      <c r="C57" s="66" t="s">
        <v>241</v>
      </c>
    </row>
    <row r="58" spans="1:3" ht="16">
      <c r="A58" s="13">
        <v>98</v>
      </c>
      <c r="B58" s="23">
        <f t="shared" si="0"/>
        <v>56</v>
      </c>
      <c r="C58" s="66" t="s">
        <v>221</v>
      </c>
    </row>
    <row r="59" spans="1:3" ht="32">
      <c r="A59" s="13">
        <v>99</v>
      </c>
      <c r="B59" s="23">
        <f t="shared" si="0"/>
        <v>57</v>
      </c>
      <c r="C59" s="66" t="s">
        <v>241</v>
      </c>
    </row>
    <row r="60" spans="1:3" ht="16">
      <c r="A60" s="13">
        <v>102</v>
      </c>
      <c r="B60" s="23">
        <f t="shared" si="0"/>
        <v>58</v>
      </c>
      <c r="C60" s="66" t="s">
        <v>298</v>
      </c>
    </row>
    <row r="61" spans="1:3" ht="16">
      <c r="A61" s="13">
        <v>104</v>
      </c>
      <c r="B61" s="23">
        <f t="shared" si="0"/>
        <v>59</v>
      </c>
      <c r="C61" s="66" t="s">
        <v>298</v>
      </c>
    </row>
    <row r="62" spans="1:3" ht="16">
      <c r="A62" s="13">
        <v>105</v>
      </c>
      <c r="B62" s="23">
        <f t="shared" si="0"/>
        <v>60</v>
      </c>
      <c r="C62" s="66" t="s">
        <v>298</v>
      </c>
    </row>
    <row r="63" spans="1:3" ht="32">
      <c r="A63" s="13">
        <v>106</v>
      </c>
      <c r="B63" s="23">
        <f t="shared" si="0"/>
        <v>61</v>
      </c>
      <c r="C63" s="66" t="s">
        <v>241</v>
      </c>
    </row>
    <row r="64" spans="1:3" ht="16">
      <c r="A64" s="13">
        <v>108</v>
      </c>
      <c r="B64" s="23">
        <f t="shared" si="0"/>
        <v>62</v>
      </c>
      <c r="C64" s="66" t="s">
        <v>99</v>
      </c>
    </row>
    <row r="65" spans="1:3" ht="16">
      <c r="A65" s="13">
        <v>112</v>
      </c>
      <c r="B65" s="23">
        <f t="shared" si="0"/>
        <v>63</v>
      </c>
      <c r="C65" s="66" t="s">
        <v>221</v>
      </c>
    </row>
    <row r="66" spans="1:3" ht="32">
      <c r="A66" s="13">
        <v>114</v>
      </c>
      <c r="B66" s="23">
        <f t="shared" si="0"/>
        <v>64</v>
      </c>
      <c r="C66" s="66" t="s">
        <v>241</v>
      </c>
    </row>
    <row r="67" spans="1:3" ht="16">
      <c r="A67" s="13">
        <v>115</v>
      </c>
      <c r="B67" s="23">
        <f t="shared" si="0"/>
        <v>65</v>
      </c>
      <c r="C67" s="66" t="s">
        <v>298</v>
      </c>
    </row>
    <row r="68" spans="1:3" ht="32">
      <c r="A68" s="13">
        <v>121</v>
      </c>
      <c r="B68" s="23">
        <f t="shared" ref="B68:B130" si="1">B67+1</f>
        <v>66</v>
      </c>
      <c r="C68" s="66" t="s">
        <v>241</v>
      </c>
    </row>
    <row r="69" spans="1:3" ht="16">
      <c r="A69" s="13">
        <v>125</v>
      </c>
      <c r="B69" s="23">
        <f t="shared" si="1"/>
        <v>67</v>
      </c>
      <c r="C69" s="66" t="s">
        <v>165</v>
      </c>
    </row>
    <row r="70" spans="1:3" ht="16">
      <c r="A70" s="13">
        <v>126</v>
      </c>
      <c r="B70" s="23">
        <f t="shared" si="1"/>
        <v>68</v>
      </c>
      <c r="C70" s="66" t="s">
        <v>99</v>
      </c>
    </row>
    <row r="71" spans="1:3">
      <c r="A71" s="13">
        <v>128</v>
      </c>
      <c r="B71" s="23">
        <f t="shared" si="1"/>
        <v>69</v>
      </c>
      <c r="C71" s="66"/>
    </row>
    <row r="72" spans="1:3">
      <c r="A72" s="13">
        <v>129</v>
      </c>
      <c r="B72" s="23">
        <f t="shared" si="1"/>
        <v>70</v>
      </c>
      <c r="C72" s="66"/>
    </row>
    <row r="73" spans="1:3" ht="16">
      <c r="A73" s="13">
        <v>130</v>
      </c>
      <c r="B73" s="23">
        <f t="shared" si="1"/>
        <v>71</v>
      </c>
      <c r="C73" s="66" t="s">
        <v>165</v>
      </c>
    </row>
    <row r="74" spans="1:3" ht="16">
      <c r="A74" s="13">
        <v>131</v>
      </c>
      <c r="B74" s="23">
        <f t="shared" si="1"/>
        <v>72</v>
      </c>
      <c r="C74" s="66" t="s">
        <v>221</v>
      </c>
    </row>
    <row r="75" spans="1:3" ht="16">
      <c r="A75" s="13">
        <v>132</v>
      </c>
      <c r="B75" s="23">
        <f t="shared" si="1"/>
        <v>73</v>
      </c>
      <c r="C75" s="66" t="s">
        <v>165</v>
      </c>
    </row>
    <row r="76" spans="1:3" ht="32">
      <c r="A76" s="13">
        <v>133</v>
      </c>
      <c r="B76" s="23">
        <f t="shared" si="1"/>
        <v>74</v>
      </c>
      <c r="C76" s="66" t="s">
        <v>241</v>
      </c>
    </row>
    <row r="77" spans="1:3" ht="32">
      <c r="A77" s="13">
        <v>135</v>
      </c>
      <c r="B77" s="23">
        <f t="shared" si="1"/>
        <v>75</v>
      </c>
      <c r="C77" s="66" t="s">
        <v>241</v>
      </c>
    </row>
    <row r="78" spans="1:3" ht="16">
      <c r="A78" s="13">
        <v>136</v>
      </c>
      <c r="B78" s="23">
        <f t="shared" si="1"/>
        <v>76</v>
      </c>
      <c r="C78" s="66" t="s">
        <v>298</v>
      </c>
    </row>
    <row r="79" spans="1:3" ht="16">
      <c r="A79" s="13">
        <v>137</v>
      </c>
      <c r="B79" s="23">
        <f t="shared" si="1"/>
        <v>77</v>
      </c>
      <c r="C79" s="66" t="s">
        <v>165</v>
      </c>
    </row>
    <row r="80" spans="1:3" ht="16">
      <c r="A80" s="13">
        <v>139</v>
      </c>
      <c r="B80" s="23">
        <f t="shared" si="1"/>
        <v>78</v>
      </c>
      <c r="C80" s="66" t="s">
        <v>298</v>
      </c>
    </row>
    <row r="81" spans="1:3" ht="16">
      <c r="A81" s="13">
        <v>142</v>
      </c>
      <c r="B81" s="23">
        <f t="shared" si="1"/>
        <v>79</v>
      </c>
      <c r="C81" s="66" t="s">
        <v>298</v>
      </c>
    </row>
    <row r="82" spans="1:3" ht="16">
      <c r="A82" s="13">
        <v>144</v>
      </c>
      <c r="B82" s="23">
        <f t="shared" si="1"/>
        <v>80</v>
      </c>
      <c r="C82" s="66" t="s">
        <v>99</v>
      </c>
    </row>
    <row r="83" spans="1:3" ht="32">
      <c r="A83" s="13">
        <v>146</v>
      </c>
      <c r="B83" s="23">
        <f t="shared" si="1"/>
        <v>81</v>
      </c>
      <c r="C83" s="66" t="s">
        <v>241</v>
      </c>
    </row>
    <row r="84" spans="1:3" ht="16">
      <c r="A84" s="13">
        <v>147</v>
      </c>
      <c r="B84" s="23">
        <f t="shared" si="1"/>
        <v>82</v>
      </c>
      <c r="C84" s="66" t="s">
        <v>165</v>
      </c>
    </row>
    <row r="85" spans="1:3" ht="16">
      <c r="A85" s="13">
        <v>153</v>
      </c>
      <c r="B85" s="23">
        <f t="shared" si="1"/>
        <v>83</v>
      </c>
      <c r="C85" s="66" t="s">
        <v>221</v>
      </c>
    </row>
    <row r="86" spans="1:3" ht="32">
      <c r="A86" s="13">
        <v>155</v>
      </c>
      <c r="B86" s="23">
        <f t="shared" si="1"/>
        <v>84</v>
      </c>
      <c r="C86" s="66" t="s">
        <v>241</v>
      </c>
    </row>
    <row r="87" spans="1:3" ht="16">
      <c r="A87" s="13">
        <v>156</v>
      </c>
      <c r="B87" s="23">
        <f t="shared" si="1"/>
        <v>85</v>
      </c>
      <c r="C87" s="66" t="s">
        <v>221</v>
      </c>
    </row>
    <row r="88" spans="1:3" ht="16">
      <c r="A88" s="13">
        <v>159</v>
      </c>
      <c r="B88" s="23">
        <f t="shared" si="1"/>
        <v>86</v>
      </c>
      <c r="C88" s="66" t="s">
        <v>99</v>
      </c>
    </row>
    <row r="89" spans="1:3" ht="16">
      <c r="A89" s="13">
        <v>160</v>
      </c>
      <c r="B89" s="23">
        <f t="shared" si="1"/>
        <v>87</v>
      </c>
      <c r="C89" s="66" t="s">
        <v>99</v>
      </c>
    </row>
    <row r="90" spans="1:3" ht="16">
      <c r="A90" s="13">
        <v>161</v>
      </c>
      <c r="B90" s="23">
        <f t="shared" si="1"/>
        <v>88</v>
      </c>
      <c r="C90" s="66" t="s">
        <v>221</v>
      </c>
    </row>
    <row r="91" spans="1:3" ht="16">
      <c r="A91" s="13">
        <v>163</v>
      </c>
      <c r="B91" s="23">
        <f t="shared" si="1"/>
        <v>89</v>
      </c>
      <c r="C91" s="66" t="s">
        <v>99</v>
      </c>
    </row>
    <row r="92" spans="1:3" ht="16">
      <c r="A92" s="13">
        <v>164</v>
      </c>
      <c r="B92" s="23">
        <f t="shared" si="1"/>
        <v>90</v>
      </c>
      <c r="C92" s="66" t="s">
        <v>99</v>
      </c>
    </row>
    <row r="93" spans="1:3">
      <c r="A93" s="13">
        <v>165</v>
      </c>
      <c r="B93" s="23">
        <f t="shared" si="1"/>
        <v>91</v>
      </c>
      <c r="C93" s="66"/>
    </row>
    <row r="94" spans="1:3" ht="16">
      <c r="A94" s="13">
        <v>168</v>
      </c>
      <c r="B94" s="23">
        <f t="shared" si="1"/>
        <v>92</v>
      </c>
      <c r="C94" s="66" t="s">
        <v>165</v>
      </c>
    </row>
    <row r="95" spans="1:3" ht="32">
      <c r="A95" s="13">
        <v>169</v>
      </c>
      <c r="B95" s="23">
        <f t="shared" si="1"/>
        <v>93</v>
      </c>
      <c r="C95" s="66" t="s">
        <v>241</v>
      </c>
    </row>
    <row r="96" spans="1:3" ht="32">
      <c r="A96" s="13">
        <v>170</v>
      </c>
      <c r="B96" s="23">
        <f t="shared" si="1"/>
        <v>94</v>
      </c>
      <c r="C96" s="66" t="s">
        <v>241</v>
      </c>
    </row>
    <row r="97" spans="1:3" ht="16">
      <c r="A97" s="13">
        <v>173</v>
      </c>
      <c r="B97" s="23">
        <f t="shared" si="1"/>
        <v>95</v>
      </c>
      <c r="C97" s="66" t="s">
        <v>298</v>
      </c>
    </row>
    <row r="98" spans="1:3" ht="16">
      <c r="A98" s="13">
        <v>176</v>
      </c>
      <c r="B98" s="23">
        <f t="shared" si="1"/>
        <v>96</v>
      </c>
      <c r="C98" s="66" t="s">
        <v>298</v>
      </c>
    </row>
    <row r="99" spans="1:3" ht="16">
      <c r="A99" s="13">
        <v>177</v>
      </c>
      <c r="B99" s="23">
        <f t="shared" si="1"/>
        <v>97</v>
      </c>
      <c r="C99" s="66" t="s">
        <v>298</v>
      </c>
    </row>
    <row r="100" spans="1:3" ht="16">
      <c r="A100" s="13">
        <v>180</v>
      </c>
      <c r="B100" s="23">
        <f t="shared" si="1"/>
        <v>98</v>
      </c>
      <c r="C100" s="66" t="s">
        <v>221</v>
      </c>
    </row>
    <row r="101" spans="1:3" ht="16">
      <c r="A101" s="13">
        <v>181</v>
      </c>
      <c r="B101" s="23">
        <f t="shared" si="1"/>
        <v>99</v>
      </c>
      <c r="C101" s="66" t="s">
        <v>221</v>
      </c>
    </row>
    <row r="102" spans="1:3" ht="16">
      <c r="A102" s="13">
        <v>182</v>
      </c>
      <c r="B102" s="23">
        <f t="shared" si="1"/>
        <v>100</v>
      </c>
      <c r="C102" s="66" t="s">
        <v>221</v>
      </c>
    </row>
    <row r="103" spans="1:3" ht="16">
      <c r="A103" s="13">
        <v>183</v>
      </c>
      <c r="B103" s="23">
        <f t="shared" si="1"/>
        <v>101</v>
      </c>
      <c r="C103" s="66" t="s">
        <v>99</v>
      </c>
    </row>
    <row r="104" spans="1:3" ht="16">
      <c r="A104" s="13">
        <v>185</v>
      </c>
      <c r="B104" s="23">
        <f t="shared" si="1"/>
        <v>102</v>
      </c>
      <c r="C104" s="66" t="s">
        <v>298</v>
      </c>
    </row>
    <row r="105" spans="1:3" ht="16">
      <c r="A105" s="13">
        <v>187</v>
      </c>
      <c r="B105" s="23">
        <f t="shared" si="1"/>
        <v>103</v>
      </c>
      <c r="C105" s="66" t="s">
        <v>99</v>
      </c>
    </row>
    <row r="106" spans="1:3" ht="32">
      <c r="A106" s="13">
        <v>188</v>
      </c>
      <c r="B106" s="23">
        <f t="shared" si="1"/>
        <v>104</v>
      </c>
      <c r="C106" s="66" t="s">
        <v>241</v>
      </c>
    </row>
    <row r="107" spans="1:3" ht="16">
      <c r="A107" s="13">
        <v>191</v>
      </c>
      <c r="B107" s="23">
        <f t="shared" si="1"/>
        <v>105</v>
      </c>
      <c r="C107" s="66" t="s">
        <v>99</v>
      </c>
    </row>
    <row r="108" spans="1:3" ht="16">
      <c r="A108" s="13">
        <v>192</v>
      </c>
      <c r="B108" s="23">
        <f t="shared" si="1"/>
        <v>106</v>
      </c>
      <c r="C108" s="66" t="s">
        <v>298</v>
      </c>
    </row>
    <row r="109" spans="1:3" ht="16">
      <c r="A109" s="13">
        <v>193</v>
      </c>
      <c r="B109" s="23">
        <f t="shared" si="1"/>
        <v>107</v>
      </c>
      <c r="C109" s="66" t="s">
        <v>221</v>
      </c>
    </row>
    <row r="110" spans="1:3">
      <c r="A110" s="13">
        <v>196</v>
      </c>
      <c r="B110" s="23">
        <f t="shared" si="1"/>
        <v>108</v>
      </c>
      <c r="C110" s="66"/>
    </row>
    <row r="111" spans="1:3" ht="16">
      <c r="A111" s="13">
        <v>204</v>
      </c>
      <c r="B111" s="23">
        <f t="shared" si="1"/>
        <v>109</v>
      </c>
      <c r="C111" s="66" t="s">
        <v>298</v>
      </c>
    </row>
    <row r="112" spans="1:3" ht="16">
      <c r="A112" s="13">
        <v>212</v>
      </c>
      <c r="B112" s="23">
        <f t="shared" si="1"/>
        <v>110</v>
      </c>
      <c r="C112" s="66" t="s">
        <v>165</v>
      </c>
    </row>
    <row r="113" spans="1:3" ht="16">
      <c r="A113" s="13">
        <v>216</v>
      </c>
      <c r="B113" s="23">
        <f t="shared" si="1"/>
        <v>111</v>
      </c>
      <c r="C113" s="66" t="s">
        <v>298</v>
      </c>
    </row>
    <row r="114" spans="1:3" ht="32">
      <c r="A114" s="13">
        <v>220</v>
      </c>
      <c r="B114" s="23">
        <f t="shared" si="1"/>
        <v>112</v>
      </c>
      <c r="C114" s="66" t="s">
        <v>241</v>
      </c>
    </row>
    <row r="115" spans="1:3" ht="16">
      <c r="A115" s="13">
        <v>228</v>
      </c>
      <c r="B115" s="23">
        <f t="shared" si="1"/>
        <v>113</v>
      </c>
      <c r="C115" s="66" t="s">
        <v>298</v>
      </c>
    </row>
    <row r="116" spans="1:3" ht="32">
      <c r="A116" s="13">
        <v>230</v>
      </c>
      <c r="B116" s="23">
        <f t="shared" si="1"/>
        <v>114</v>
      </c>
      <c r="C116" s="66" t="s">
        <v>241</v>
      </c>
    </row>
    <row r="117" spans="1:3" ht="16">
      <c r="A117" s="13">
        <v>234</v>
      </c>
      <c r="B117" s="23">
        <f t="shared" si="1"/>
        <v>115</v>
      </c>
      <c r="C117" s="66" t="s">
        <v>298</v>
      </c>
    </row>
    <row r="118" spans="1:3">
      <c r="A118" s="13">
        <v>269</v>
      </c>
      <c r="B118" s="23">
        <f t="shared" si="1"/>
        <v>116</v>
      </c>
      <c r="C118" s="66"/>
    </row>
    <row r="119" spans="1:3" ht="16">
      <c r="A119" s="13">
        <v>276</v>
      </c>
      <c r="B119" s="23">
        <f t="shared" si="1"/>
        <v>117</v>
      </c>
      <c r="C119" s="66" t="s">
        <v>99</v>
      </c>
    </row>
    <row r="120" spans="1:3">
      <c r="A120" s="13">
        <v>281</v>
      </c>
      <c r="B120" s="23">
        <f t="shared" si="1"/>
        <v>118</v>
      </c>
      <c r="C120" s="66"/>
    </row>
    <row r="121" spans="1:3" ht="16">
      <c r="A121" s="13">
        <v>287</v>
      </c>
      <c r="B121" s="23">
        <f t="shared" si="1"/>
        <v>119</v>
      </c>
      <c r="C121" s="66" t="s">
        <v>221</v>
      </c>
    </row>
    <row r="122" spans="1:3" ht="16">
      <c r="A122" s="13">
        <v>289</v>
      </c>
      <c r="B122" s="23">
        <f t="shared" si="1"/>
        <v>120</v>
      </c>
      <c r="C122" s="66" t="s">
        <v>221</v>
      </c>
    </row>
    <row r="123" spans="1:3">
      <c r="A123" s="13">
        <v>291</v>
      </c>
      <c r="B123" s="23">
        <f t="shared" si="1"/>
        <v>121</v>
      </c>
      <c r="C123" s="66"/>
    </row>
    <row r="124" spans="1:3" ht="16">
      <c r="A124" s="13">
        <v>292</v>
      </c>
      <c r="B124" s="23">
        <f t="shared" si="1"/>
        <v>122</v>
      </c>
      <c r="C124" s="66" t="s">
        <v>298</v>
      </c>
    </row>
    <row r="125" spans="1:3" ht="16">
      <c r="A125" s="13">
        <v>305</v>
      </c>
      <c r="B125" s="23">
        <f t="shared" si="1"/>
        <v>123</v>
      </c>
      <c r="C125" s="66" t="s">
        <v>298</v>
      </c>
    </row>
    <row r="126" spans="1:3" ht="16">
      <c r="A126" s="13">
        <v>308</v>
      </c>
      <c r="B126" s="23">
        <f t="shared" si="1"/>
        <v>124</v>
      </c>
      <c r="C126" s="66" t="s">
        <v>221</v>
      </c>
    </row>
    <row r="127" spans="1:3" ht="16">
      <c r="A127" s="13">
        <v>310</v>
      </c>
      <c r="B127" s="23">
        <f t="shared" si="1"/>
        <v>125</v>
      </c>
      <c r="C127" s="66" t="s">
        <v>165</v>
      </c>
    </row>
    <row r="128" spans="1:3" ht="16">
      <c r="A128" s="13">
        <v>311</v>
      </c>
      <c r="B128" s="23">
        <f t="shared" si="1"/>
        <v>126</v>
      </c>
      <c r="C128" s="66" t="s">
        <v>165</v>
      </c>
    </row>
    <row r="129" spans="1:3" ht="16">
      <c r="A129" s="13">
        <v>312</v>
      </c>
      <c r="B129" s="23">
        <f t="shared" si="1"/>
        <v>127</v>
      </c>
      <c r="C129" s="66" t="s">
        <v>165</v>
      </c>
    </row>
    <row r="130" spans="1:3" ht="16">
      <c r="A130" s="13">
        <v>313</v>
      </c>
      <c r="B130" s="23">
        <f t="shared" si="1"/>
        <v>128</v>
      </c>
      <c r="C130" s="66" t="s">
        <v>99</v>
      </c>
    </row>
    <row r="131" spans="1:3">
      <c r="A131" s="13"/>
      <c r="C131" s="67"/>
    </row>
    <row r="132" spans="1:3">
      <c r="A132" s="13"/>
      <c r="C132" s="67"/>
    </row>
    <row r="133" spans="1:3">
      <c r="A133" s="13"/>
      <c r="C133" s="67"/>
    </row>
    <row r="134" spans="1:3">
      <c r="A134" s="13"/>
      <c r="C134" s="67"/>
    </row>
    <row r="135" spans="1:3">
      <c r="A135" s="13"/>
      <c r="C135" s="67"/>
    </row>
    <row r="136" spans="1:3">
      <c r="A136" s="13"/>
      <c r="C136" s="67"/>
    </row>
    <row r="137" spans="1:3">
      <c r="A137" s="13"/>
      <c r="C137" s="67"/>
    </row>
    <row r="138" spans="1:3">
      <c r="A138" s="13"/>
      <c r="C138" s="67"/>
    </row>
    <row r="139" spans="1:3">
      <c r="A139" s="13"/>
      <c r="C139" s="67"/>
    </row>
    <row r="140" spans="1:3">
      <c r="A140" s="13"/>
      <c r="C140" s="67"/>
    </row>
    <row r="141" spans="1:3">
      <c r="A141" s="13"/>
      <c r="C141" s="67"/>
    </row>
    <row r="142" spans="1:3">
      <c r="A142" s="13"/>
      <c r="C142" s="67"/>
    </row>
    <row r="143" spans="1:3">
      <c r="A143" s="13"/>
      <c r="C143" s="67"/>
    </row>
    <row r="144" spans="1:3">
      <c r="A144" s="13"/>
      <c r="C144" s="67"/>
    </row>
    <row r="145" spans="1:3">
      <c r="A145" s="13"/>
      <c r="C145" s="67"/>
    </row>
    <row r="146" spans="1:3">
      <c r="A146" s="13"/>
      <c r="C146" s="67"/>
    </row>
    <row r="147" spans="1:3">
      <c r="A147" s="13"/>
      <c r="C147" s="67"/>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51DDE-C27C-9047-9C97-BB0159B4167C}">
  <dimension ref="A1:BH178"/>
  <sheetViews>
    <sheetView workbookViewId="0">
      <pane xSplit="3" ySplit="2" topLeftCell="D3" activePane="bottomRight" state="frozen"/>
      <selection pane="topRight" activeCell="D1" sqref="D1"/>
      <selection pane="bottomLeft" activeCell="A3" sqref="A3"/>
      <selection pane="bottomRight" activeCell="I165" sqref="I165"/>
    </sheetView>
  </sheetViews>
  <sheetFormatPr baseColWidth="10" defaultColWidth="15.83203125" defaultRowHeight="15" outlineLevelCol="2"/>
  <cols>
    <col min="1" max="1" width="9.83203125" style="23" customWidth="1"/>
    <col min="2" max="2" width="10.33203125" style="23" customWidth="1"/>
    <col min="3" max="3" width="10.83203125" style="3" collapsed="1"/>
    <col min="4" max="10" width="15.83203125" style="3"/>
    <col min="11" max="11" width="5.83203125" style="3" customWidth="1"/>
    <col min="12" max="14" width="10.83203125" style="3" customWidth="1"/>
    <col min="15" max="15" width="9.83203125" style="3" hidden="1" customWidth="1" outlineLevel="1"/>
    <col min="16" max="16" width="0" style="168" hidden="1" customWidth="1" outlineLevel="1"/>
    <col min="17" max="17" width="3.33203125" style="3" customWidth="1" collapsed="1"/>
    <col min="18" max="18" width="3.33203125" style="3" customWidth="1"/>
    <col min="19" max="22" width="8.6640625" style="3" customWidth="1"/>
    <col min="23" max="24" width="8.33203125" style="3" customWidth="1"/>
    <col min="25" max="29" width="3.33203125" style="3" customWidth="1"/>
    <col min="30" max="30" width="4.5" style="3" customWidth="1"/>
    <col min="31" max="34" width="4.5" style="3" hidden="1" customWidth="1" outlineLevel="1"/>
    <col min="35" max="35" width="4.5" style="3" customWidth="1" collapsed="1"/>
    <col min="36" max="39" width="4.5" style="3" hidden="1" customWidth="1" outlineLevel="1"/>
    <col min="40" max="40" width="4.5" style="3" customWidth="1" collapsed="1"/>
    <col min="41" max="44" width="4.5" style="3" hidden="1" customWidth="1" outlineLevel="1"/>
    <col min="45" max="45" width="4.5" style="3" customWidth="1" collapsed="1"/>
    <col min="46" max="49" width="4.5" style="3" hidden="1" customWidth="1" outlineLevel="2"/>
    <col min="50" max="50" width="4.5" style="3" customWidth="1" collapsed="1"/>
    <col min="51" max="54" width="4" style="3" hidden="1" customWidth="1" outlineLevel="2"/>
    <col min="55" max="55" width="4" style="3" customWidth="1" collapsed="1"/>
    <col min="56" max="59" width="4" style="3" hidden="1" customWidth="1" outlineLevel="1"/>
    <col min="60" max="60" width="15.83203125" style="3" collapsed="1"/>
    <col min="61" max="16384" width="15.83203125" style="3"/>
  </cols>
  <sheetData>
    <row r="1" spans="1:59" ht="32">
      <c r="A1" s="13"/>
      <c r="C1" s="2" t="s">
        <v>10</v>
      </c>
      <c r="D1" s="2" t="s">
        <v>22</v>
      </c>
      <c r="E1" s="2" t="s">
        <v>25</v>
      </c>
      <c r="F1" s="2" t="s">
        <v>28</v>
      </c>
      <c r="G1" s="2" t="s">
        <v>31</v>
      </c>
      <c r="H1" s="2" t="s">
        <v>34</v>
      </c>
      <c r="I1" s="2" t="s">
        <v>37</v>
      </c>
      <c r="J1" s="2" t="s">
        <v>40</v>
      </c>
      <c r="L1" s="179"/>
      <c r="M1" s="179" t="s">
        <v>2022</v>
      </c>
      <c r="N1" s="179"/>
      <c r="S1" s="168">
        <v>1</v>
      </c>
      <c r="T1" s="3">
        <v>2</v>
      </c>
      <c r="U1" s="3">
        <v>3</v>
      </c>
      <c r="V1" s="3">
        <v>4</v>
      </c>
    </row>
    <row r="2" spans="1:59" s="6" customFormat="1" ht="96">
      <c r="A2" s="18" t="s">
        <v>1962</v>
      </c>
      <c r="B2" s="8" t="s">
        <v>1961</v>
      </c>
      <c r="C2" s="7" t="s">
        <v>59</v>
      </c>
      <c r="D2" s="7" t="s">
        <v>71</v>
      </c>
      <c r="E2" s="7" t="s">
        <v>71</v>
      </c>
      <c r="F2" s="7" t="s">
        <v>71</v>
      </c>
      <c r="G2" s="7" t="s">
        <v>71</v>
      </c>
      <c r="H2" s="7" t="s">
        <v>75</v>
      </c>
      <c r="I2" s="7" t="s">
        <v>71</v>
      </c>
      <c r="J2" s="7" t="s">
        <v>71</v>
      </c>
      <c r="L2" s="177" t="s">
        <v>177</v>
      </c>
      <c r="M2" s="178" t="s">
        <v>872</v>
      </c>
      <c r="N2" s="177" t="s">
        <v>2021</v>
      </c>
      <c r="S2" s="359" t="s">
        <v>177</v>
      </c>
      <c r="T2" s="359" t="s">
        <v>182</v>
      </c>
      <c r="U2" s="359" t="s">
        <v>186</v>
      </c>
      <c r="V2" s="359" t="s">
        <v>179</v>
      </c>
      <c r="Y2" s="339">
        <v>1</v>
      </c>
      <c r="Z2" s="3"/>
      <c r="AA2" s="3"/>
      <c r="AB2" s="3"/>
      <c r="AC2" s="3"/>
      <c r="AD2" s="316">
        <v>2</v>
      </c>
      <c r="AE2" s="168"/>
      <c r="AF2" s="168"/>
      <c r="AG2" s="3"/>
      <c r="AH2" s="3"/>
      <c r="AI2" s="338">
        <v>3</v>
      </c>
      <c r="AJ2" s="3"/>
      <c r="AK2" s="3"/>
      <c r="AL2" s="3"/>
      <c r="AM2" s="3"/>
      <c r="AN2" s="337">
        <v>4</v>
      </c>
      <c r="AO2" s="3"/>
      <c r="AP2" s="3"/>
      <c r="AQ2" s="3"/>
      <c r="AR2" s="3"/>
      <c r="AS2" s="336">
        <v>5</v>
      </c>
      <c r="AT2" s="3"/>
      <c r="AU2" s="3"/>
      <c r="AV2" s="3"/>
      <c r="AW2" s="3"/>
      <c r="AX2" s="335">
        <v>6</v>
      </c>
      <c r="AY2" s="3"/>
      <c r="AZ2" s="3"/>
      <c r="BA2" s="3"/>
      <c r="BB2" s="3"/>
      <c r="BC2" s="324">
        <v>7</v>
      </c>
    </row>
    <row r="3" spans="1:59" ht="16">
      <c r="A3" s="186">
        <v>4</v>
      </c>
      <c r="B3" s="187">
        <v>1</v>
      </c>
      <c r="C3" s="5" t="s">
        <v>89</v>
      </c>
      <c r="D3" s="140" t="s">
        <v>872</v>
      </c>
      <c r="E3" s="140" t="s">
        <v>872</v>
      </c>
      <c r="F3" s="140" t="s">
        <v>872</v>
      </c>
      <c r="G3" s="140" t="s">
        <v>872</v>
      </c>
      <c r="H3" s="140" t="s">
        <v>872</v>
      </c>
      <c r="I3" s="140" t="s">
        <v>872</v>
      </c>
      <c r="J3" s="140" t="s">
        <v>872</v>
      </c>
      <c r="L3" s="176">
        <f>COUNTIF(D3:J3,$L$2)</f>
        <v>0</v>
      </c>
      <c r="M3" s="190">
        <f>COUNTIF(D3:J3,$M$2)</f>
        <v>7</v>
      </c>
      <c r="N3" s="190">
        <f>7-L3-M3</f>
        <v>0</v>
      </c>
      <c r="P3" s="168">
        <f>COUNTIF(D3:J3,$S$2)</f>
        <v>0</v>
      </c>
      <c r="S3" s="305">
        <f>COUNTIF(D3:J3,$S$2)</f>
        <v>0</v>
      </c>
      <c r="T3" s="305">
        <f>COUNTIF(D3:J3,$T$2)</f>
        <v>0</v>
      </c>
      <c r="U3" s="305">
        <f>COUNTIF(D3:J3,$U$2)</f>
        <v>0</v>
      </c>
      <c r="V3" s="305">
        <f>COUNTIF(D3:J3,$V$2)</f>
        <v>0</v>
      </c>
    </row>
    <row r="4" spans="1:59" ht="16">
      <c r="A4" s="194">
        <v>5</v>
      </c>
      <c r="B4" s="187">
        <f t="shared" ref="B4:B67" si="0">B3+1</f>
        <v>2</v>
      </c>
      <c r="C4" s="5" t="s">
        <v>89</v>
      </c>
      <c r="D4" s="140" t="s">
        <v>872</v>
      </c>
      <c r="E4" s="140" t="s">
        <v>872</v>
      </c>
      <c r="F4" s="140" t="s">
        <v>872</v>
      </c>
      <c r="G4" s="140" t="s">
        <v>872</v>
      </c>
      <c r="H4" s="140" t="s">
        <v>872</v>
      </c>
      <c r="I4" s="140" t="s">
        <v>872</v>
      </c>
      <c r="J4" s="140" t="s">
        <v>872</v>
      </c>
      <c r="L4" s="176">
        <f t="shared" ref="L4:L19" si="1">COUNTIF(D4:J4,$L$2)</f>
        <v>0</v>
      </c>
      <c r="M4" s="190">
        <f t="shared" ref="M4:M66" si="2">COUNTIF(D4:J4,$M$2)</f>
        <v>7</v>
      </c>
      <c r="N4" s="190">
        <f t="shared" ref="N4:N66" si="3">7-L4-M4</f>
        <v>0</v>
      </c>
      <c r="S4" s="305">
        <f t="shared" ref="S4:S8" si="4">COUNTIF(D4:J4,$S$2)</f>
        <v>0</v>
      </c>
      <c r="T4" s="305">
        <f t="shared" ref="T4:T8" si="5">COUNTIF(D4:J4,$T$2)</f>
        <v>0</v>
      </c>
      <c r="U4" s="305">
        <f t="shared" ref="U4:U8" si="6">COUNTIF(D4:J4,$U$2)</f>
        <v>0</v>
      </c>
      <c r="V4" s="305">
        <f t="shared" ref="V4:V8" si="7">COUNTIF(D4:J4,$V$2)</f>
        <v>0</v>
      </c>
    </row>
    <row r="5" spans="1:59" ht="16">
      <c r="A5" s="186">
        <v>6</v>
      </c>
      <c r="B5" s="187">
        <f t="shared" si="0"/>
        <v>3</v>
      </c>
      <c r="C5" s="5" t="s">
        <v>89</v>
      </c>
      <c r="D5" s="140" t="s">
        <v>872</v>
      </c>
      <c r="E5" s="140" t="s">
        <v>872</v>
      </c>
      <c r="F5" s="140" t="s">
        <v>872</v>
      </c>
      <c r="G5" s="140" t="s">
        <v>872</v>
      </c>
      <c r="H5" s="140" t="s">
        <v>872</v>
      </c>
      <c r="I5" s="140" t="s">
        <v>872</v>
      </c>
      <c r="J5" s="140" t="s">
        <v>872</v>
      </c>
      <c r="L5" s="176">
        <f t="shared" si="1"/>
        <v>0</v>
      </c>
      <c r="M5" s="190">
        <f t="shared" si="2"/>
        <v>7</v>
      </c>
      <c r="N5" s="190">
        <f t="shared" si="3"/>
        <v>0</v>
      </c>
      <c r="S5" s="305">
        <f t="shared" si="4"/>
        <v>0</v>
      </c>
      <c r="T5" s="305">
        <f t="shared" si="5"/>
        <v>0</v>
      </c>
      <c r="U5" s="305">
        <f t="shared" si="6"/>
        <v>0</v>
      </c>
      <c r="V5" s="305">
        <f t="shared" si="7"/>
        <v>0</v>
      </c>
    </row>
    <row r="6" spans="1:59" ht="16">
      <c r="A6" s="186">
        <v>8</v>
      </c>
      <c r="B6" s="187">
        <f t="shared" si="0"/>
        <v>4</v>
      </c>
      <c r="C6" s="5" t="s">
        <v>89</v>
      </c>
      <c r="D6" s="140" t="s">
        <v>872</v>
      </c>
      <c r="E6" s="140" t="s">
        <v>872</v>
      </c>
      <c r="F6" s="140" t="s">
        <v>872</v>
      </c>
      <c r="G6" s="140" t="s">
        <v>872</v>
      </c>
      <c r="H6" s="140" t="s">
        <v>872</v>
      </c>
      <c r="I6" s="140" t="s">
        <v>872</v>
      </c>
      <c r="J6" s="140" t="s">
        <v>872</v>
      </c>
      <c r="L6" s="176">
        <f t="shared" si="1"/>
        <v>0</v>
      </c>
      <c r="M6" s="190">
        <f t="shared" si="2"/>
        <v>7</v>
      </c>
      <c r="N6" s="190">
        <f t="shared" si="3"/>
        <v>0</v>
      </c>
      <c r="S6" s="305">
        <f t="shared" si="4"/>
        <v>0</v>
      </c>
      <c r="T6" s="305">
        <f t="shared" si="5"/>
        <v>0</v>
      </c>
      <c r="U6" s="305">
        <f t="shared" si="6"/>
        <v>0</v>
      </c>
      <c r="V6" s="305">
        <f t="shared" si="7"/>
        <v>0</v>
      </c>
    </row>
    <row r="7" spans="1:59" ht="16">
      <c r="A7" s="186">
        <v>11</v>
      </c>
      <c r="B7" s="187">
        <f t="shared" si="0"/>
        <v>5</v>
      </c>
      <c r="C7" s="5" t="s">
        <v>89</v>
      </c>
      <c r="D7" s="140" t="s">
        <v>872</v>
      </c>
      <c r="E7" s="140" t="s">
        <v>872</v>
      </c>
      <c r="F7" s="140" t="s">
        <v>872</v>
      </c>
      <c r="G7" s="140" t="s">
        <v>872</v>
      </c>
      <c r="H7" s="140" t="s">
        <v>872</v>
      </c>
      <c r="I7" s="140" t="s">
        <v>872</v>
      </c>
      <c r="J7" s="140" t="s">
        <v>872</v>
      </c>
      <c r="L7" s="176">
        <f t="shared" si="1"/>
        <v>0</v>
      </c>
      <c r="M7" s="190">
        <f t="shared" si="2"/>
        <v>7</v>
      </c>
      <c r="N7" s="190">
        <f t="shared" si="3"/>
        <v>0</v>
      </c>
      <c r="S7" s="305">
        <f t="shared" si="4"/>
        <v>0</v>
      </c>
      <c r="T7" s="305">
        <f t="shared" si="5"/>
        <v>0</v>
      </c>
      <c r="U7" s="305">
        <f t="shared" si="6"/>
        <v>0</v>
      </c>
      <c r="V7" s="305">
        <f t="shared" si="7"/>
        <v>0</v>
      </c>
    </row>
    <row r="8" spans="1:59" ht="32">
      <c r="A8" s="13">
        <v>13</v>
      </c>
      <c r="B8" s="23">
        <f t="shared" si="0"/>
        <v>6</v>
      </c>
      <c r="C8" s="5" t="s">
        <v>171</v>
      </c>
      <c r="D8" s="5" t="s">
        <v>177</v>
      </c>
      <c r="E8" s="5" t="s">
        <v>179</v>
      </c>
      <c r="F8" s="5" t="s">
        <v>179</v>
      </c>
      <c r="G8" s="5" t="s">
        <v>182</v>
      </c>
      <c r="H8" s="5" t="s">
        <v>182</v>
      </c>
      <c r="I8" s="5" t="s">
        <v>182</v>
      </c>
      <c r="J8" s="5" t="s">
        <v>186</v>
      </c>
      <c r="L8" s="176">
        <f t="shared" si="1"/>
        <v>1</v>
      </c>
      <c r="M8" s="176">
        <f t="shared" si="2"/>
        <v>0</v>
      </c>
      <c r="N8" s="334">
        <f t="shared" si="3"/>
        <v>6</v>
      </c>
      <c r="O8" s="335"/>
      <c r="P8" s="335"/>
      <c r="Q8" s="335"/>
      <c r="R8" s="335"/>
      <c r="S8" s="334">
        <f t="shared" si="4"/>
        <v>1</v>
      </c>
      <c r="T8" s="334">
        <f t="shared" si="5"/>
        <v>3</v>
      </c>
      <c r="U8" s="334">
        <f t="shared" si="6"/>
        <v>1</v>
      </c>
      <c r="V8" s="334">
        <f t="shared" si="7"/>
        <v>2</v>
      </c>
      <c r="AY8" s="334">
        <f>S8</f>
        <v>1</v>
      </c>
      <c r="AZ8" s="334">
        <f t="shared" ref="AZ8" si="8">T8</f>
        <v>3</v>
      </c>
      <c r="BA8" s="334">
        <f t="shared" ref="BA8" si="9">U8</f>
        <v>1</v>
      </c>
      <c r="BB8" s="334">
        <f t="shared" ref="BB8" si="10">V8</f>
        <v>2</v>
      </c>
    </row>
    <row r="9" spans="1:59" ht="48">
      <c r="A9" s="13">
        <v>14</v>
      </c>
      <c r="B9" s="23">
        <f t="shared" si="0"/>
        <v>7</v>
      </c>
      <c r="C9" s="5" t="s">
        <v>194</v>
      </c>
      <c r="D9" s="5" t="s">
        <v>177</v>
      </c>
      <c r="E9" s="5" t="s">
        <v>182</v>
      </c>
      <c r="F9" s="5" t="s">
        <v>186</v>
      </c>
      <c r="G9" s="5" t="s">
        <v>177</v>
      </c>
      <c r="H9" s="5" t="s">
        <v>182</v>
      </c>
      <c r="I9" s="5" t="s">
        <v>186</v>
      </c>
      <c r="J9" s="5" t="s">
        <v>186</v>
      </c>
      <c r="L9" s="176">
        <f t="shared" si="1"/>
        <v>2</v>
      </c>
      <c r="M9" s="176">
        <f t="shared" si="2"/>
        <v>0</v>
      </c>
      <c r="N9" s="332">
        <f t="shared" si="3"/>
        <v>5</v>
      </c>
      <c r="O9" s="336"/>
      <c r="P9" s="336"/>
      <c r="Q9" s="336"/>
      <c r="R9" s="336"/>
      <c r="S9" s="332">
        <f t="shared" ref="S9:S72" si="11">COUNTIF(D9:J9,$S$2)</f>
        <v>2</v>
      </c>
      <c r="T9" s="332">
        <f t="shared" ref="T9:T72" si="12">COUNTIF(D9:J9,$T$2)</f>
        <v>2</v>
      </c>
      <c r="U9" s="332">
        <f t="shared" ref="U9:U72" si="13">COUNTIF(D9:J9,$U$2)</f>
        <v>3</v>
      </c>
      <c r="V9" s="332">
        <f t="shared" ref="V9:V72" si="14">COUNTIF(D9:J9,$V$2)</f>
        <v>0</v>
      </c>
      <c r="AT9" s="332">
        <f>S9</f>
        <v>2</v>
      </c>
      <c r="AU9" s="332">
        <f t="shared" ref="AU9:AW9" si="15">T9</f>
        <v>2</v>
      </c>
      <c r="AV9" s="332">
        <f t="shared" si="15"/>
        <v>3</v>
      </c>
      <c r="AW9" s="332">
        <f t="shared" si="15"/>
        <v>0</v>
      </c>
    </row>
    <row r="10" spans="1:59" ht="32">
      <c r="A10" s="13">
        <v>18</v>
      </c>
      <c r="B10" s="23">
        <f t="shared" si="0"/>
        <v>8</v>
      </c>
      <c r="C10" s="5" t="s">
        <v>171</v>
      </c>
      <c r="D10" s="5" t="s">
        <v>186</v>
      </c>
      <c r="E10" s="5" t="s">
        <v>179</v>
      </c>
      <c r="F10" s="5" t="s">
        <v>179</v>
      </c>
      <c r="G10" s="5" t="s">
        <v>186</v>
      </c>
      <c r="H10" s="5" t="s">
        <v>177</v>
      </c>
      <c r="I10" s="5" t="s">
        <v>186</v>
      </c>
      <c r="J10" s="5" t="s">
        <v>186</v>
      </c>
      <c r="L10" s="176">
        <f t="shared" si="1"/>
        <v>1</v>
      </c>
      <c r="M10" s="176">
        <f t="shared" si="2"/>
        <v>0</v>
      </c>
      <c r="N10" s="334">
        <f t="shared" si="3"/>
        <v>6</v>
      </c>
      <c r="O10" s="335"/>
      <c r="P10" s="335"/>
      <c r="Q10" s="335"/>
      <c r="R10" s="335"/>
      <c r="S10" s="334">
        <f t="shared" si="11"/>
        <v>1</v>
      </c>
      <c r="T10" s="334">
        <f t="shared" si="12"/>
        <v>0</v>
      </c>
      <c r="U10" s="334">
        <f t="shared" si="13"/>
        <v>4</v>
      </c>
      <c r="V10" s="334">
        <f t="shared" si="14"/>
        <v>2</v>
      </c>
      <c r="AY10" s="334">
        <f>S10</f>
        <v>1</v>
      </c>
      <c r="AZ10" s="334">
        <f t="shared" ref="AZ10" si="16">T10</f>
        <v>0</v>
      </c>
      <c r="BA10" s="334">
        <f t="shared" ref="BA10" si="17">U10</f>
        <v>4</v>
      </c>
      <c r="BB10" s="334">
        <f t="shared" ref="BB10" si="18">V10</f>
        <v>2</v>
      </c>
    </row>
    <row r="11" spans="1:59" ht="32">
      <c r="A11" s="13">
        <v>19</v>
      </c>
      <c r="B11" s="23">
        <f t="shared" si="0"/>
        <v>9</v>
      </c>
      <c r="C11" s="5" t="s">
        <v>171</v>
      </c>
      <c r="D11" s="5" t="s">
        <v>179</v>
      </c>
      <c r="E11" s="5" t="s">
        <v>179</v>
      </c>
      <c r="F11" s="5" t="s">
        <v>179</v>
      </c>
      <c r="G11" s="5" t="s">
        <v>179</v>
      </c>
      <c r="H11" s="5" t="s">
        <v>179</v>
      </c>
      <c r="I11" s="5" t="s">
        <v>179</v>
      </c>
      <c r="J11" s="5" t="s">
        <v>179</v>
      </c>
      <c r="L11" s="176">
        <f t="shared" si="1"/>
        <v>0</v>
      </c>
      <c r="M11" s="176">
        <f t="shared" si="2"/>
        <v>0</v>
      </c>
      <c r="N11" s="285">
        <f t="shared" si="3"/>
        <v>7</v>
      </c>
      <c r="O11" s="324"/>
      <c r="P11" s="324"/>
      <c r="Q11" s="324"/>
      <c r="R11" s="324"/>
      <c r="S11" s="285">
        <f t="shared" si="11"/>
        <v>0</v>
      </c>
      <c r="T11" s="285">
        <f t="shared" si="12"/>
        <v>0</v>
      </c>
      <c r="U11" s="285">
        <f t="shared" si="13"/>
        <v>0</v>
      </c>
      <c r="V11" s="285">
        <f t="shared" si="14"/>
        <v>7</v>
      </c>
      <c r="BD11" s="285">
        <f>S11</f>
        <v>0</v>
      </c>
      <c r="BE11" s="285">
        <f t="shared" ref="BE11:BG11" si="19">T11</f>
        <v>0</v>
      </c>
      <c r="BF11" s="285">
        <f t="shared" si="19"/>
        <v>0</v>
      </c>
      <c r="BG11" s="285">
        <f t="shared" si="19"/>
        <v>7</v>
      </c>
    </row>
    <row r="12" spans="1:59" ht="32">
      <c r="A12" s="13">
        <v>20</v>
      </c>
      <c r="B12" s="23">
        <f t="shared" si="0"/>
        <v>10</v>
      </c>
      <c r="C12" s="5" t="s">
        <v>171</v>
      </c>
      <c r="D12" s="5" t="s">
        <v>182</v>
      </c>
      <c r="E12" s="5" t="s">
        <v>182</v>
      </c>
      <c r="F12" s="5" t="s">
        <v>177</v>
      </c>
      <c r="G12" s="5" t="s">
        <v>177</v>
      </c>
      <c r="H12" s="5" t="s">
        <v>177</v>
      </c>
      <c r="I12" s="5" t="s">
        <v>179</v>
      </c>
      <c r="J12" s="5" t="s">
        <v>186</v>
      </c>
      <c r="L12" s="176">
        <f t="shared" si="1"/>
        <v>3</v>
      </c>
      <c r="M12" s="176">
        <f t="shared" si="2"/>
        <v>0</v>
      </c>
      <c r="N12" s="331">
        <f t="shared" si="3"/>
        <v>4</v>
      </c>
      <c r="O12" s="337"/>
      <c r="P12" s="337"/>
      <c r="Q12" s="337"/>
      <c r="R12" s="337"/>
      <c r="S12" s="331">
        <f t="shared" si="11"/>
        <v>3</v>
      </c>
      <c r="T12" s="331">
        <f t="shared" si="12"/>
        <v>2</v>
      </c>
      <c r="U12" s="331">
        <f t="shared" si="13"/>
        <v>1</v>
      </c>
      <c r="V12" s="331">
        <f t="shared" si="14"/>
        <v>1</v>
      </c>
      <c r="AO12" s="331">
        <f>S12</f>
        <v>3</v>
      </c>
      <c r="AP12" s="331">
        <f t="shared" ref="AP12:AR12" si="20">T12</f>
        <v>2</v>
      </c>
      <c r="AQ12" s="331">
        <f t="shared" si="20"/>
        <v>1</v>
      </c>
      <c r="AR12" s="331">
        <f t="shared" si="20"/>
        <v>1</v>
      </c>
    </row>
    <row r="13" spans="1:59" ht="32">
      <c r="A13" s="13">
        <v>21</v>
      </c>
      <c r="B13" s="23">
        <f t="shared" si="0"/>
        <v>11</v>
      </c>
      <c r="C13" s="5" t="s">
        <v>259</v>
      </c>
      <c r="D13" s="5" t="s">
        <v>179</v>
      </c>
      <c r="E13" s="5" t="s">
        <v>177</v>
      </c>
      <c r="F13" s="5" t="s">
        <v>177</v>
      </c>
      <c r="G13" s="5" t="s">
        <v>179</v>
      </c>
      <c r="H13" s="5" t="s">
        <v>186</v>
      </c>
      <c r="I13" s="5" t="s">
        <v>186</v>
      </c>
      <c r="J13" s="5" t="s">
        <v>177</v>
      </c>
      <c r="L13" s="176">
        <f t="shared" si="1"/>
        <v>3</v>
      </c>
      <c r="M13" s="176">
        <f t="shared" si="2"/>
        <v>0</v>
      </c>
      <c r="N13" s="331">
        <f t="shared" si="3"/>
        <v>4</v>
      </c>
      <c r="O13" s="337"/>
      <c r="P13" s="337"/>
      <c r="Q13" s="337"/>
      <c r="R13" s="337"/>
      <c r="S13" s="331">
        <f t="shared" si="11"/>
        <v>3</v>
      </c>
      <c r="T13" s="331">
        <f t="shared" si="12"/>
        <v>0</v>
      </c>
      <c r="U13" s="331">
        <f t="shared" si="13"/>
        <v>2</v>
      </c>
      <c r="V13" s="331">
        <f t="shared" si="14"/>
        <v>2</v>
      </c>
      <c r="AO13" s="331">
        <f>S13</f>
        <v>3</v>
      </c>
      <c r="AP13" s="331">
        <f t="shared" ref="AP13" si="21">T13</f>
        <v>0</v>
      </c>
      <c r="AQ13" s="331">
        <f t="shared" ref="AQ13" si="22">U13</f>
        <v>2</v>
      </c>
      <c r="AR13" s="331">
        <f t="shared" ref="AR13" si="23">V13</f>
        <v>2</v>
      </c>
    </row>
    <row r="14" spans="1:59" ht="32">
      <c r="A14" s="13">
        <v>23</v>
      </c>
      <c r="B14" s="23">
        <f t="shared" si="0"/>
        <v>12</v>
      </c>
      <c r="C14" s="5" t="s">
        <v>171</v>
      </c>
      <c r="D14" s="5" t="s">
        <v>186</v>
      </c>
      <c r="E14" s="5" t="s">
        <v>179</v>
      </c>
      <c r="F14" s="5" t="s">
        <v>179</v>
      </c>
      <c r="G14" s="5" t="s">
        <v>179</v>
      </c>
      <c r="H14" s="5" t="s">
        <v>179</v>
      </c>
      <c r="I14" s="5" t="s">
        <v>186</v>
      </c>
      <c r="J14" s="5" t="s">
        <v>182</v>
      </c>
      <c r="L14" s="176">
        <f t="shared" si="1"/>
        <v>0</v>
      </c>
      <c r="M14" s="176">
        <f t="shared" si="2"/>
        <v>0</v>
      </c>
      <c r="N14" s="285">
        <f t="shared" si="3"/>
        <v>7</v>
      </c>
      <c r="O14" s="324"/>
      <c r="P14" s="324"/>
      <c r="Q14" s="324"/>
      <c r="R14" s="324"/>
      <c r="S14" s="285">
        <f t="shared" si="11"/>
        <v>0</v>
      </c>
      <c r="T14" s="285">
        <f t="shared" si="12"/>
        <v>1</v>
      </c>
      <c r="U14" s="285">
        <f t="shared" si="13"/>
        <v>2</v>
      </c>
      <c r="V14" s="285">
        <f t="shared" si="14"/>
        <v>4</v>
      </c>
      <c r="BD14" s="285">
        <f>S14</f>
        <v>0</v>
      </c>
      <c r="BE14" s="285">
        <f t="shared" ref="BE14:BE15" si="24">T14</f>
        <v>1</v>
      </c>
      <c r="BF14" s="285">
        <f t="shared" ref="BF14:BF15" si="25">U14</f>
        <v>2</v>
      </c>
      <c r="BG14" s="285">
        <f t="shared" ref="BG14:BG15" si="26">V14</f>
        <v>4</v>
      </c>
    </row>
    <row r="15" spans="1:59" ht="32">
      <c r="A15" s="13">
        <v>24</v>
      </c>
      <c r="B15" s="23">
        <f t="shared" si="0"/>
        <v>13</v>
      </c>
      <c r="C15" s="5" t="s">
        <v>213</v>
      </c>
      <c r="D15" s="5" t="s">
        <v>179</v>
      </c>
      <c r="E15" s="5" t="s">
        <v>179</v>
      </c>
      <c r="F15" s="5" t="s">
        <v>179</v>
      </c>
      <c r="G15" s="5" t="s">
        <v>179</v>
      </c>
      <c r="H15" s="5" t="s">
        <v>179</v>
      </c>
      <c r="I15" s="5" t="s">
        <v>179</v>
      </c>
      <c r="J15" s="5" t="s">
        <v>179</v>
      </c>
      <c r="L15" s="176">
        <f t="shared" si="1"/>
        <v>0</v>
      </c>
      <c r="M15" s="176">
        <f t="shared" si="2"/>
        <v>0</v>
      </c>
      <c r="N15" s="285">
        <f t="shared" si="3"/>
        <v>7</v>
      </c>
      <c r="O15" s="324"/>
      <c r="P15" s="324"/>
      <c r="Q15" s="324"/>
      <c r="R15" s="324"/>
      <c r="S15" s="285">
        <f t="shared" si="11"/>
        <v>0</v>
      </c>
      <c r="T15" s="285">
        <f t="shared" si="12"/>
        <v>0</v>
      </c>
      <c r="U15" s="285">
        <f t="shared" si="13"/>
        <v>0</v>
      </c>
      <c r="V15" s="285">
        <f t="shared" si="14"/>
        <v>7</v>
      </c>
      <c r="BD15" s="285">
        <f>S15</f>
        <v>0</v>
      </c>
      <c r="BE15" s="285">
        <f t="shared" si="24"/>
        <v>0</v>
      </c>
      <c r="BF15" s="285">
        <f t="shared" si="25"/>
        <v>0</v>
      </c>
      <c r="BG15" s="285">
        <f t="shared" si="26"/>
        <v>7</v>
      </c>
    </row>
    <row r="16" spans="1:59" ht="32">
      <c r="A16" s="13">
        <v>25</v>
      </c>
      <c r="B16" s="23">
        <f t="shared" si="0"/>
        <v>14</v>
      </c>
      <c r="C16" s="5" t="s">
        <v>171</v>
      </c>
      <c r="D16" s="5" t="s">
        <v>186</v>
      </c>
      <c r="E16" s="5" t="s">
        <v>179</v>
      </c>
      <c r="F16" s="5" t="s">
        <v>177</v>
      </c>
      <c r="G16" s="5" t="s">
        <v>179</v>
      </c>
      <c r="H16" s="5" t="s">
        <v>186</v>
      </c>
      <c r="I16" s="5" t="s">
        <v>182</v>
      </c>
      <c r="J16" s="5" t="s">
        <v>179</v>
      </c>
      <c r="L16" s="176">
        <f t="shared" si="1"/>
        <v>1</v>
      </c>
      <c r="M16" s="176">
        <f t="shared" si="2"/>
        <v>0</v>
      </c>
      <c r="N16" s="334">
        <f t="shared" si="3"/>
        <v>6</v>
      </c>
      <c r="O16" s="335"/>
      <c r="P16" s="335"/>
      <c r="Q16" s="335"/>
      <c r="R16" s="335"/>
      <c r="S16" s="334">
        <f t="shared" si="11"/>
        <v>1</v>
      </c>
      <c r="T16" s="334">
        <f t="shared" si="12"/>
        <v>1</v>
      </c>
      <c r="U16" s="334">
        <f t="shared" si="13"/>
        <v>2</v>
      </c>
      <c r="V16" s="334">
        <f t="shared" si="14"/>
        <v>3</v>
      </c>
      <c r="AY16" s="334">
        <f>S16</f>
        <v>1</v>
      </c>
      <c r="AZ16" s="334">
        <f t="shared" ref="AZ16" si="27">T16</f>
        <v>1</v>
      </c>
      <c r="BA16" s="334">
        <f t="shared" ref="BA16" si="28">U16</f>
        <v>2</v>
      </c>
      <c r="BB16" s="334">
        <f t="shared" ref="BB16" si="29">V16</f>
        <v>3</v>
      </c>
    </row>
    <row r="17" spans="1:59" ht="32">
      <c r="A17" s="13">
        <v>27</v>
      </c>
      <c r="B17" s="23">
        <f t="shared" si="0"/>
        <v>15</v>
      </c>
      <c r="C17" s="5" t="s">
        <v>171</v>
      </c>
      <c r="D17" s="5" t="s">
        <v>179</v>
      </c>
      <c r="E17" s="5" t="s">
        <v>179</v>
      </c>
      <c r="F17" s="5" t="s">
        <v>186</v>
      </c>
      <c r="G17" s="5" t="s">
        <v>182</v>
      </c>
      <c r="H17" s="5" t="s">
        <v>186</v>
      </c>
      <c r="I17" s="5" t="s">
        <v>179</v>
      </c>
      <c r="J17" s="5" t="s">
        <v>179</v>
      </c>
      <c r="L17" s="176">
        <f t="shared" si="1"/>
        <v>0</v>
      </c>
      <c r="M17" s="176">
        <f t="shared" si="2"/>
        <v>0</v>
      </c>
      <c r="N17" s="285">
        <f t="shared" si="3"/>
        <v>7</v>
      </c>
      <c r="O17" s="324"/>
      <c r="P17" s="324"/>
      <c r="Q17" s="324"/>
      <c r="R17" s="324"/>
      <c r="S17" s="285">
        <f t="shared" si="11"/>
        <v>0</v>
      </c>
      <c r="T17" s="285">
        <f t="shared" si="12"/>
        <v>1</v>
      </c>
      <c r="U17" s="285">
        <f t="shared" si="13"/>
        <v>2</v>
      </c>
      <c r="V17" s="285">
        <f t="shared" si="14"/>
        <v>4</v>
      </c>
      <c r="BD17" s="285">
        <f>S17</f>
        <v>0</v>
      </c>
      <c r="BE17" s="285">
        <f t="shared" ref="BE17" si="30">T17</f>
        <v>1</v>
      </c>
      <c r="BF17" s="285">
        <f t="shared" ref="BF17" si="31">U17</f>
        <v>2</v>
      </c>
      <c r="BG17" s="285">
        <f t="shared" ref="BG17" si="32">V17</f>
        <v>4</v>
      </c>
    </row>
    <row r="18" spans="1:59" ht="48">
      <c r="A18" s="13">
        <v>28</v>
      </c>
      <c r="B18" s="23">
        <f t="shared" si="0"/>
        <v>16</v>
      </c>
      <c r="C18" s="5" t="s">
        <v>328</v>
      </c>
      <c r="D18" s="5" t="s">
        <v>177</v>
      </c>
      <c r="E18" s="5" t="s">
        <v>182</v>
      </c>
      <c r="F18" s="5" t="s">
        <v>179</v>
      </c>
      <c r="G18" s="5" t="s">
        <v>177</v>
      </c>
      <c r="H18" s="5" t="s">
        <v>177</v>
      </c>
      <c r="I18" s="5" t="s">
        <v>182</v>
      </c>
      <c r="J18" s="5" t="s">
        <v>186</v>
      </c>
      <c r="L18" s="176">
        <f t="shared" si="1"/>
        <v>3</v>
      </c>
      <c r="M18" s="176">
        <f t="shared" si="2"/>
        <v>0</v>
      </c>
      <c r="N18" s="331">
        <f t="shared" si="3"/>
        <v>4</v>
      </c>
      <c r="O18" s="337"/>
      <c r="P18" s="337"/>
      <c r="Q18" s="337"/>
      <c r="R18" s="337"/>
      <c r="S18" s="331">
        <f t="shared" si="11"/>
        <v>3</v>
      </c>
      <c r="T18" s="331">
        <f t="shared" si="12"/>
        <v>2</v>
      </c>
      <c r="U18" s="331">
        <f t="shared" si="13"/>
        <v>1</v>
      </c>
      <c r="V18" s="331">
        <f t="shared" si="14"/>
        <v>1</v>
      </c>
      <c r="AO18" s="331">
        <f>S18</f>
        <v>3</v>
      </c>
      <c r="AP18" s="331">
        <f t="shared" ref="AP18" si="33">T18</f>
        <v>2</v>
      </c>
      <c r="AQ18" s="331">
        <f t="shared" ref="AQ18" si="34">U18</f>
        <v>1</v>
      </c>
      <c r="AR18" s="331">
        <f t="shared" ref="AR18" si="35">V18</f>
        <v>1</v>
      </c>
    </row>
    <row r="19" spans="1:59" ht="32">
      <c r="A19" s="13">
        <v>29</v>
      </c>
      <c r="B19" s="23">
        <f t="shared" si="0"/>
        <v>17</v>
      </c>
      <c r="C19" s="5" t="s">
        <v>171</v>
      </c>
      <c r="D19" s="5" t="s">
        <v>186</v>
      </c>
      <c r="E19" s="5" t="s">
        <v>179</v>
      </c>
      <c r="F19" s="5" t="s">
        <v>179</v>
      </c>
      <c r="G19" s="5" t="s">
        <v>179</v>
      </c>
      <c r="H19" s="5" t="s">
        <v>179</v>
      </c>
      <c r="I19" s="5" t="s">
        <v>186</v>
      </c>
      <c r="J19" s="5" t="s">
        <v>186</v>
      </c>
      <c r="L19" s="176">
        <f t="shared" si="1"/>
        <v>0</v>
      </c>
      <c r="M19" s="176">
        <f t="shared" si="2"/>
        <v>0</v>
      </c>
      <c r="N19" s="285">
        <f t="shared" si="3"/>
        <v>7</v>
      </c>
      <c r="O19" s="324"/>
      <c r="P19" s="324"/>
      <c r="Q19" s="324"/>
      <c r="R19" s="324"/>
      <c r="S19" s="285">
        <f t="shared" si="11"/>
        <v>0</v>
      </c>
      <c r="T19" s="285">
        <f t="shared" si="12"/>
        <v>0</v>
      </c>
      <c r="U19" s="285">
        <f t="shared" si="13"/>
        <v>3</v>
      </c>
      <c r="V19" s="285">
        <f t="shared" si="14"/>
        <v>4</v>
      </c>
      <c r="BD19" s="285">
        <f>S19</f>
        <v>0</v>
      </c>
      <c r="BE19" s="285">
        <f t="shared" ref="BE19" si="36">T19</f>
        <v>0</v>
      </c>
      <c r="BF19" s="285">
        <f t="shared" ref="BF19" si="37">U19</f>
        <v>3</v>
      </c>
      <c r="BG19" s="285">
        <f t="shared" ref="BG19" si="38">V19</f>
        <v>4</v>
      </c>
    </row>
    <row r="20" spans="1:59" ht="32">
      <c r="A20" s="13">
        <v>31</v>
      </c>
      <c r="B20" s="23">
        <f t="shared" si="0"/>
        <v>18</v>
      </c>
      <c r="C20" s="5" t="s">
        <v>171</v>
      </c>
      <c r="D20" s="5" t="s">
        <v>182</v>
      </c>
      <c r="E20" s="5" t="s">
        <v>182</v>
      </c>
      <c r="F20" s="5" t="s">
        <v>177</v>
      </c>
      <c r="G20" s="5" t="s">
        <v>182</v>
      </c>
      <c r="H20" s="5" t="s">
        <v>177</v>
      </c>
      <c r="I20" s="5" t="s">
        <v>182</v>
      </c>
      <c r="J20" s="5" t="s">
        <v>177</v>
      </c>
      <c r="L20" s="176">
        <f>COUNTIF(D20:J20,$L$2)</f>
        <v>3</v>
      </c>
      <c r="M20" s="176">
        <f t="shared" si="2"/>
        <v>0</v>
      </c>
      <c r="N20" s="331">
        <f t="shared" si="3"/>
        <v>4</v>
      </c>
      <c r="O20" s="337"/>
      <c r="P20" s="337"/>
      <c r="Q20" s="337"/>
      <c r="R20" s="337"/>
      <c r="S20" s="331">
        <f t="shared" si="11"/>
        <v>3</v>
      </c>
      <c r="T20" s="331">
        <f t="shared" si="12"/>
        <v>4</v>
      </c>
      <c r="U20" s="331">
        <f t="shared" si="13"/>
        <v>0</v>
      </c>
      <c r="V20" s="331">
        <f t="shared" si="14"/>
        <v>0</v>
      </c>
      <c r="AO20" s="331">
        <f>S20</f>
        <v>3</v>
      </c>
      <c r="AP20" s="331">
        <f t="shared" ref="AP20" si="39">T20</f>
        <v>4</v>
      </c>
      <c r="AQ20" s="331">
        <f t="shared" ref="AQ20" si="40">U20</f>
        <v>0</v>
      </c>
      <c r="AR20" s="331">
        <f t="shared" ref="AR20" si="41">V20</f>
        <v>0</v>
      </c>
    </row>
    <row r="21" spans="1:59" ht="32">
      <c r="A21" s="13">
        <v>32</v>
      </c>
      <c r="B21" s="23">
        <f t="shared" si="0"/>
        <v>19</v>
      </c>
      <c r="C21" s="5" t="s">
        <v>171</v>
      </c>
      <c r="D21" s="5" t="s">
        <v>186</v>
      </c>
      <c r="E21" s="5" t="s">
        <v>179</v>
      </c>
      <c r="F21" s="5" t="s">
        <v>179</v>
      </c>
      <c r="G21" s="5" t="s">
        <v>179</v>
      </c>
      <c r="H21" s="5" t="s">
        <v>186</v>
      </c>
      <c r="I21" s="5" t="s">
        <v>179</v>
      </c>
      <c r="J21" s="5" t="s">
        <v>179</v>
      </c>
      <c r="L21" s="176">
        <f>COUNTIF(D21:J21,$L$2)</f>
        <v>0</v>
      </c>
      <c r="M21" s="176">
        <f t="shared" si="2"/>
        <v>0</v>
      </c>
      <c r="N21" s="285">
        <f t="shared" si="3"/>
        <v>7</v>
      </c>
      <c r="O21" s="324"/>
      <c r="P21" s="324"/>
      <c r="Q21" s="324"/>
      <c r="R21" s="324"/>
      <c r="S21" s="285">
        <f t="shared" si="11"/>
        <v>0</v>
      </c>
      <c r="T21" s="285">
        <f t="shared" si="12"/>
        <v>0</v>
      </c>
      <c r="U21" s="285">
        <f t="shared" si="13"/>
        <v>2</v>
      </c>
      <c r="V21" s="285">
        <f t="shared" si="14"/>
        <v>5</v>
      </c>
      <c r="BD21" s="285">
        <f>S21</f>
        <v>0</v>
      </c>
      <c r="BE21" s="285">
        <f t="shared" ref="BE21" si="42">T21</f>
        <v>0</v>
      </c>
      <c r="BF21" s="285">
        <f t="shared" ref="BF21" si="43">U21</f>
        <v>2</v>
      </c>
      <c r="BG21" s="285">
        <f t="shared" ref="BG21" si="44">V21</f>
        <v>5</v>
      </c>
    </row>
    <row r="22" spans="1:59" ht="32">
      <c r="A22" s="13">
        <v>33</v>
      </c>
      <c r="B22" s="23">
        <f t="shared" si="0"/>
        <v>20</v>
      </c>
      <c r="C22" s="5" t="s">
        <v>171</v>
      </c>
      <c r="D22" s="5" t="s">
        <v>177</v>
      </c>
      <c r="E22" s="5" t="s">
        <v>182</v>
      </c>
      <c r="F22" s="5" t="s">
        <v>182</v>
      </c>
      <c r="G22" s="5" t="s">
        <v>179</v>
      </c>
      <c r="H22" s="5" t="s">
        <v>177</v>
      </c>
      <c r="I22" s="5" t="s">
        <v>179</v>
      </c>
      <c r="J22" s="5" t="s">
        <v>179</v>
      </c>
      <c r="L22" s="176">
        <f t="shared" ref="L22:L84" si="45">COUNTIF(D22:J22,$L$2)</f>
        <v>2</v>
      </c>
      <c r="M22" s="176">
        <f t="shared" si="2"/>
        <v>0</v>
      </c>
      <c r="N22" s="332">
        <f t="shared" si="3"/>
        <v>5</v>
      </c>
      <c r="O22" s="336"/>
      <c r="P22" s="336"/>
      <c r="Q22" s="336"/>
      <c r="R22" s="336"/>
      <c r="S22" s="332">
        <f t="shared" si="11"/>
        <v>2</v>
      </c>
      <c r="T22" s="332">
        <f t="shared" si="12"/>
        <v>2</v>
      </c>
      <c r="U22" s="332">
        <f t="shared" si="13"/>
        <v>0</v>
      </c>
      <c r="V22" s="332">
        <f t="shared" si="14"/>
        <v>3</v>
      </c>
      <c r="AT22" s="332">
        <f>S22</f>
        <v>2</v>
      </c>
      <c r="AU22" s="332">
        <f t="shared" ref="AU22" si="46">T22</f>
        <v>2</v>
      </c>
      <c r="AV22" s="332">
        <f t="shared" ref="AV22" si="47">U22</f>
        <v>0</v>
      </c>
      <c r="AW22" s="332">
        <f t="shared" ref="AW22" si="48">V22</f>
        <v>3</v>
      </c>
    </row>
    <row r="23" spans="1:59" ht="32">
      <c r="A23" s="13">
        <v>36</v>
      </c>
      <c r="B23" s="23">
        <f t="shared" si="0"/>
        <v>21</v>
      </c>
      <c r="C23" s="5" t="s">
        <v>171</v>
      </c>
      <c r="D23" s="5" t="s">
        <v>179</v>
      </c>
      <c r="E23" s="5" t="s">
        <v>179</v>
      </c>
      <c r="F23" s="5" t="s">
        <v>179</v>
      </c>
      <c r="G23" s="5" t="s">
        <v>186</v>
      </c>
      <c r="H23" s="5" t="s">
        <v>179</v>
      </c>
      <c r="I23" s="5" t="s">
        <v>186</v>
      </c>
      <c r="J23" s="5" t="s">
        <v>179</v>
      </c>
      <c r="L23" s="176">
        <f t="shared" si="45"/>
        <v>0</v>
      </c>
      <c r="M23" s="176">
        <f t="shared" si="2"/>
        <v>0</v>
      </c>
      <c r="N23" s="285">
        <f t="shared" si="3"/>
        <v>7</v>
      </c>
      <c r="O23" s="324" t="s">
        <v>2027</v>
      </c>
      <c r="P23" s="324"/>
      <c r="Q23" s="324"/>
      <c r="R23" s="324"/>
      <c r="S23" s="285">
        <f t="shared" si="11"/>
        <v>0</v>
      </c>
      <c r="T23" s="285">
        <f t="shared" si="12"/>
        <v>0</v>
      </c>
      <c r="U23" s="285">
        <f t="shared" si="13"/>
        <v>2</v>
      </c>
      <c r="V23" s="285">
        <f t="shared" si="14"/>
        <v>5</v>
      </c>
      <c r="BD23" s="285">
        <f>S23</f>
        <v>0</v>
      </c>
      <c r="BE23" s="285">
        <f t="shared" ref="BE23" si="49">T23</f>
        <v>0</v>
      </c>
      <c r="BF23" s="285">
        <f t="shared" ref="BF23" si="50">U23</f>
        <v>2</v>
      </c>
      <c r="BG23" s="285">
        <f t="shared" ref="BG23" si="51">V23</f>
        <v>5</v>
      </c>
    </row>
    <row r="24" spans="1:59" ht="32">
      <c r="A24" s="13">
        <v>37</v>
      </c>
      <c r="B24" s="23">
        <f t="shared" si="0"/>
        <v>22</v>
      </c>
      <c r="C24" s="5" t="s">
        <v>171</v>
      </c>
      <c r="D24" s="5" t="s">
        <v>179</v>
      </c>
      <c r="E24" s="5" t="s">
        <v>182</v>
      </c>
      <c r="F24" s="5" t="s">
        <v>182</v>
      </c>
      <c r="G24" s="5" t="s">
        <v>177</v>
      </c>
      <c r="H24" s="5" t="s">
        <v>177</v>
      </c>
      <c r="I24" s="5" t="s">
        <v>182</v>
      </c>
      <c r="J24" s="5" t="s">
        <v>179</v>
      </c>
      <c r="L24" s="176">
        <f t="shared" si="45"/>
        <v>2</v>
      </c>
      <c r="M24" s="176">
        <f t="shared" si="2"/>
        <v>0</v>
      </c>
      <c r="N24" s="332">
        <f t="shared" si="3"/>
        <v>5</v>
      </c>
      <c r="O24" s="336"/>
      <c r="P24" s="336"/>
      <c r="Q24" s="336"/>
      <c r="R24" s="336"/>
      <c r="S24" s="332">
        <f t="shared" si="11"/>
        <v>2</v>
      </c>
      <c r="T24" s="332">
        <f t="shared" si="12"/>
        <v>3</v>
      </c>
      <c r="U24" s="332">
        <f t="shared" si="13"/>
        <v>0</v>
      </c>
      <c r="V24" s="332">
        <f t="shared" si="14"/>
        <v>2</v>
      </c>
      <c r="AT24" s="332">
        <f>S24</f>
        <v>2</v>
      </c>
      <c r="AU24" s="332">
        <f t="shared" ref="AU24" si="52">T24</f>
        <v>3</v>
      </c>
      <c r="AV24" s="332">
        <f t="shared" ref="AV24" si="53">U24</f>
        <v>0</v>
      </c>
      <c r="AW24" s="332">
        <f t="shared" ref="AW24" si="54">V24</f>
        <v>2</v>
      </c>
    </row>
    <row r="25" spans="1:59" ht="32">
      <c r="A25" s="13">
        <v>38</v>
      </c>
      <c r="B25" s="23">
        <f t="shared" si="0"/>
        <v>23</v>
      </c>
      <c r="C25" s="5" t="s">
        <v>171</v>
      </c>
      <c r="D25" s="5" t="s">
        <v>177</v>
      </c>
      <c r="E25" s="5" t="s">
        <v>177</v>
      </c>
      <c r="F25" s="5" t="s">
        <v>177</v>
      </c>
      <c r="G25" s="5" t="s">
        <v>182</v>
      </c>
      <c r="H25" s="5" t="s">
        <v>182</v>
      </c>
      <c r="I25" s="5" t="s">
        <v>182</v>
      </c>
      <c r="J25" s="5" t="s">
        <v>177</v>
      </c>
      <c r="L25" s="176">
        <f t="shared" si="45"/>
        <v>4</v>
      </c>
      <c r="M25" s="176">
        <f t="shared" si="2"/>
        <v>0</v>
      </c>
      <c r="N25" s="327">
        <f t="shared" si="3"/>
        <v>3</v>
      </c>
      <c r="O25" s="338"/>
      <c r="P25" s="338"/>
      <c r="Q25" s="338"/>
      <c r="R25" s="338"/>
      <c r="S25" s="327">
        <f t="shared" si="11"/>
        <v>4</v>
      </c>
      <c r="T25" s="327">
        <f t="shared" si="12"/>
        <v>3</v>
      </c>
      <c r="U25" s="327">
        <f t="shared" si="13"/>
        <v>0</v>
      </c>
      <c r="V25" s="327">
        <f t="shared" si="14"/>
        <v>0</v>
      </c>
      <c r="AJ25" s="327">
        <f>S25</f>
        <v>4</v>
      </c>
      <c r="AK25" s="327">
        <f t="shared" ref="AK25" si="55">T25</f>
        <v>3</v>
      </c>
      <c r="AL25" s="327">
        <f t="shared" ref="AL25" si="56">U25</f>
        <v>0</v>
      </c>
      <c r="AM25" s="327">
        <f t="shared" ref="AM25" si="57">V25</f>
        <v>0</v>
      </c>
    </row>
    <row r="26" spans="1:59" ht="32">
      <c r="A26" s="13">
        <v>39</v>
      </c>
      <c r="B26" s="23">
        <f t="shared" si="0"/>
        <v>24</v>
      </c>
      <c r="C26" s="5" t="s">
        <v>171</v>
      </c>
      <c r="D26" s="5" t="s">
        <v>182</v>
      </c>
      <c r="E26" s="5" t="s">
        <v>182</v>
      </c>
      <c r="F26" s="5" t="s">
        <v>182</v>
      </c>
      <c r="G26" s="5" t="s">
        <v>177</v>
      </c>
      <c r="H26" s="5" t="s">
        <v>177</v>
      </c>
      <c r="I26" s="5" t="s">
        <v>182</v>
      </c>
      <c r="J26" s="5" t="s">
        <v>182</v>
      </c>
      <c r="L26" s="176">
        <f t="shared" si="45"/>
        <v>2</v>
      </c>
      <c r="M26" s="176">
        <f t="shared" si="2"/>
        <v>0</v>
      </c>
      <c r="N26" s="332">
        <f t="shared" si="3"/>
        <v>5</v>
      </c>
      <c r="O26" s="336"/>
      <c r="P26" s="336"/>
      <c r="Q26" s="336"/>
      <c r="R26" s="336"/>
      <c r="S26" s="332">
        <f t="shared" si="11"/>
        <v>2</v>
      </c>
      <c r="T26" s="332">
        <f t="shared" si="12"/>
        <v>5</v>
      </c>
      <c r="U26" s="332">
        <f t="shared" si="13"/>
        <v>0</v>
      </c>
      <c r="V26" s="332">
        <f t="shared" si="14"/>
        <v>0</v>
      </c>
      <c r="AT26" s="332">
        <f>S26</f>
        <v>2</v>
      </c>
      <c r="AU26" s="332">
        <f t="shared" ref="AU26" si="58">T26</f>
        <v>5</v>
      </c>
      <c r="AV26" s="332">
        <f t="shared" ref="AV26" si="59">U26</f>
        <v>0</v>
      </c>
      <c r="AW26" s="332">
        <f t="shared" ref="AW26" si="60">V26</f>
        <v>0</v>
      </c>
    </row>
    <row r="27" spans="1:59" ht="32">
      <c r="A27" s="13">
        <v>40</v>
      </c>
      <c r="B27" s="23">
        <f t="shared" si="0"/>
        <v>25</v>
      </c>
      <c r="C27" s="188" t="s">
        <v>467</v>
      </c>
      <c r="D27" s="188" t="s">
        <v>186</v>
      </c>
      <c r="E27" s="188" t="s">
        <v>179</v>
      </c>
      <c r="F27" s="188" t="s">
        <v>177</v>
      </c>
      <c r="G27" s="188" t="s">
        <v>177</v>
      </c>
      <c r="H27" s="188" t="s">
        <v>179</v>
      </c>
      <c r="I27" s="188" t="s">
        <v>177</v>
      </c>
      <c r="J27" s="188" t="s">
        <v>177</v>
      </c>
      <c r="L27" s="283"/>
      <c r="M27" s="283"/>
      <c r="N27" s="283"/>
      <c r="S27" s="283">
        <f t="shared" si="11"/>
        <v>4</v>
      </c>
      <c r="T27" s="283">
        <f t="shared" si="12"/>
        <v>0</v>
      </c>
      <c r="U27" s="283">
        <f t="shared" si="13"/>
        <v>1</v>
      </c>
      <c r="V27" s="283">
        <f t="shared" si="14"/>
        <v>2</v>
      </c>
    </row>
    <row r="28" spans="1:59" ht="48">
      <c r="A28" s="13">
        <v>41</v>
      </c>
      <c r="B28" s="23">
        <f t="shared" si="0"/>
        <v>26</v>
      </c>
      <c r="C28" s="5" t="s">
        <v>328</v>
      </c>
      <c r="D28" s="5" t="s">
        <v>179</v>
      </c>
      <c r="E28" s="140" t="s">
        <v>872</v>
      </c>
      <c r="F28" s="140" t="s">
        <v>872</v>
      </c>
      <c r="G28" s="140" t="s">
        <v>872</v>
      </c>
      <c r="H28" s="140" t="s">
        <v>872</v>
      </c>
      <c r="I28" s="5" t="s">
        <v>186</v>
      </c>
      <c r="J28" s="140" t="s">
        <v>872</v>
      </c>
      <c r="L28" s="176">
        <f t="shared" si="45"/>
        <v>0</v>
      </c>
      <c r="M28" s="176">
        <f t="shared" si="2"/>
        <v>5</v>
      </c>
      <c r="N28" s="360">
        <f t="shared" si="3"/>
        <v>2</v>
      </c>
      <c r="O28" s="361"/>
      <c r="P28" s="361"/>
      <c r="Q28" s="361"/>
      <c r="R28" s="361"/>
      <c r="S28" s="360">
        <f t="shared" si="11"/>
        <v>0</v>
      </c>
      <c r="T28" s="360">
        <f t="shared" si="12"/>
        <v>0</v>
      </c>
      <c r="U28" s="360">
        <f t="shared" si="13"/>
        <v>1</v>
      </c>
      <c r="V28" s="360">
        <f t="shared" si="14"/>
        <v>1</v>
      </c>
      <c r="AE28" s="360">
        <f>S28</f>
        <v>0</v>
      </c>
      <c r="AF28" s="360">
        <f t="shared" ref="AF28:AH28" si="61">T28</f>
        <v>0</v>
      </c>
      <c r="AG28" s="360">
        <f t="shared" si="61"/>
        <v>1</v>
      </c>
      <c r="AH28" s="360">
        <f t="shared" si="61"/>
        <v>1</v>
      </c>
    </row>
    <row r="29" spans="1:59" ht="32">
      <c r="A29" s="13">
        <v>43</v>
      </c>
      <c r="B29" s="23">
        <f t="shared" si="0"/>
        <v>27</v>
      </c>
      <c r="C29" s="5" t="s">
        <v>171</v>
      </c>
      <c r="D29" s="5" t="s">
        <v>186</v>
      </c>
      <c r="E29" s="5" t="s">
        <v>186</v>
      </c>
      <c r="F29" s="5" t="s">
        <v>182</v>
      </c>
      <c r="G29" s="5" t="s">
        <v>179</v>
      </c>
      <c r="H29" s="5" t="s">
        <v>186</v>
      </c>
      <c r="I29" s="5" t="s">
        <v>179</v>
      </c>
      <c r="J29" s="5" t="s">
        <v>186</v>
      </c>
      <c r="L29" s="176">
        <f t="shared" si="45"/>
        <v>0</v>
      </c>
      <c r="M29" s="176">
        <f t="shared" si="2"/>
        <v>0</v>
      </c>
      <c r="N29" s="285">
        <f t="shared" si="3"/>
        <v>7</v>
      </c>
      <c r="O29" s="324"/>
      <c r="P29" s="324"/>
      <c r="Q29" s="324"/>
      <c r="R29" s="324"/>
      <c r="S29" s="285">
        <f t="shared" si="11"/>
        <v>0</v>
      </c>
      <c r="T29" s="285">
        <f t="shared" si="12"/>
        <v>1</v>
      </c>
      <c r="U29" s="285">
        <f t="shared" si="13"/>
        <v>4</v>
      </c>
      <c r="V29" s="285">
        <f t="shared" si="14"/>
        <v>2</v>
      </c>
      <c r="BD29" s="285">
        <f>S29</f>
        <v>0</v>
      </c>
      <c r="BE29" s="285">
        <f t="shared" ref="BE29" si="62">T29</f>
        <v>1</v>
      </c>
      <c r="BF29" s="285">
        <f t="shared" ref="BF29" si="63">U29</f>
        <v>4</v>
      </c>
      <c r="BG29" s="285">
        <f t="shared" ref="BG29" si="64">V29</f>
        <v>2</v>
      </c>
    </row>
    <row r="30" spans="1:59" ht="32">
      <c r="A30" s="13">
        <v>44</v>
      </c>
      <c r="B30" s="23">
        <f t="shared" si="0"/>
        <v>28</v>
      </c>
      <c r="C30" s="5" t="s">
        <v>171</v>
      </c>
      <c r="D30" s="5" t="s">
        <v>186</v>
      </c>
      <c r="E30" s="5" t="s">
        <v>182</v>
      </c>
      <c r="F30" s="5" t="s">
        <v>182</v>
      </c>
      <c r="G30" s="5" t="s">
        <v>182</v>
      </c>
      <c r="H30" s="5" t="s">
        <v>177</v>
      </c>
      <c r="I30" s="5" t="s">
        <v>186</v>
      </c>
      <c r="J30" s="5" t="s">
        <v>177</v>
      </c>
      <c r="L30" s="176">
        <f t="shared" si="45"/>
        <v>2</v>
      </c>
      <c r="M30" s="176">
        <f t="shared" si="2"/>
        <v>0</v>
      </c>
      <c r="N30" s="332">
        <f t="shared" si="3"/>
        <v>5</v>
      </c>
      <c r="O30" s="336"/>
      <c r="P30" s="336"/>
      <c r="Q30" s="336"/>
      <c r="R30" s="336"/>
      <c r="S30" s="332">
        <f t="shared" si="11"/>
        <v>2</v>
      </c>
      <c r="T30" s="332">
        <f t="shared" si="12"/>
        <v>3</v>
      </c>
      <c r="U30" s="332">
        <f t="shared" si="13"/>
        <v>2</v>
      </c>
      <c r="V30" s="332">
        <f t="shared" si="14"/>
        <v>0</v>
      </c>
      <c r="AT30" s="332">
        <f>S30</f>
        <v>2</v>
      </c>
      <c r="AU30" s="332">
        <f t="shared" ref="AU30" si="65">T30</f>
        <v>3</v>
      </c>
      <c r="AV30" s="332">
        <f t="shared" ref="AV30" si="66">U30</f>
        <v>2</v>
      </c>
      <c r="AW30" s="332">
        <f t="shared" ref="AW30" si="67">V30</f>
        <v>0</v>
      </c>
    </row>
    <row r="31" spans="1:59" ht="32">
      <c r="A31" s="13">
        <v>45</v>
      </c>
      <c r="B31" s="23">
        <f t="shared" si="0"/>
        <v>29</v>
      </c>
      <c r="C31" s="5" t="s">
        <v>171</v>
      </c>
      <c r="D31" s="5" t="s">
        <v>182</v>
      </c>
      <c r="E31" s="5" t="s">
        <v>177</v>
      </c>
      <c r="F31" s="5" t="s">
        <v>177</v>
      </c>
      <c r="G31" s="5" t="s">
        <v>177</v>
      </c>
      <c r="H31" s="5" t="s">
        <v>182</v>
      </c>
      <c r="I31" s="5" t="s">
        <v>182</v>
      </c>
      <c r="J31" s="5" t="s">
        <v>182</v>
      </c>
      <c r="L31" s="176">
        <f t="shared" si="45"/>
        <v>3</v>
      </c>
      <c r="M31" s="176">
        <f t="shared" si="2"/>
        <v>0</v>
      </c>
      <c r="N31" s="331">
        <f t="shared" si="3"/>
        <v>4</v>
      </c>
      <c r="O31" s="337"/>
      <c r="P31" s="337"/>
      <c r="Q31" s="337"/>
      <c r="R31" s="337"/>
      <c r="S31" s="331">
        <f t="shared" si="11"/>
        <v>3</v>
      </c>
      <c r="T31" s="331">
        <f t="shared" si="12"/>
        <v>4</v>
      </c>
      <c r="U31" s="331">
        <f t="shared" si="13"/>
        <v>0</v>
      </c>
      <c r="V31" s="331">
        <f t="shared" si="14"/>
        <v>0</v>
      </c>
      <c r="AO31" s="331">
        <f>S31</f>
        <v>3</v>
      </c>
      <c r="AP31" s="331">
        <f t="shared" ref="AP31" si="68">T31</f>
        <v>4</v>
      </c>
      <c r="AQ31" s="331">
        <f t="shared" ref="AQ31" si="69">U31</f>
        <v>0</v>
      </c>
      <c r="AR31" s="331">
        <f t="shared" ref="AR31" si="70">V31</f>
        <v>0</v>
      </c>
    </row>
    <row r="32" spans="1:59" ht="32">
      <c r="A32" s="13">
        <v>46</v>
      </c>
      <c r="B32" s="23">
        <f t="shared" si="0"/>
        <v>30</v>
      </c>
      <c r="C32" s="5" t="s">
        <v>259</v>
      </c>
      <c r="D32" s="5" t="s">
        <v>186</v>
      </c>
      <c r="E32" s="5" t="s">
        <v>179</v>
      </c>
      <c r="F32" s="5" t="s">
        <v>182</v>
      </c>
      <c r="G32" s="5" t="s">
        <v>179</v>
      </c>
      <c r="H32" s="5" t="s">
        <v>186</v>
      </c>
      <c r="I32" s="5" t="s">
        <v>186</v>
      </c>
      <c r="J32" s="5" t="s">
        <v>177</v>
      </c>
      <c r="L32" s="176">
        <f t="shared" si="45"/>
        <v>1</v>
      </c>
      <c r="M32" s="176">
        <f t="shared" si="2"/>
        <v>0</v>
      </c>
      <c r="N32" s="334">
        <f t="shared" si="3"/>
        <v>6</v>
      </c>
      <c r="O32" s="335"/>
      <c r="P32" s="335"/>
      <c r="Q32" s="335"/>
      <c r="R32" s="335"/>
      <c r="S32" s="334">
        <f t="shared" si="11"/>
        <v>1</v>
      </c>
      <c r="T32" s="334">
        <f t="shared" si="12"/>
        <v>1</v>
      </c>
      <c r="U32" s="334">
        <f t="shared" si="13"/>
        <v>3</v>
      </c>
      <c r="V32" s="334">
        <f t="shared" si="14"/>
        <v>2</v>
      </c>
      <c r="AY32" s="334">
        <f>S32</f>
        <v>1</v>
      </c>
      <c r="AZ32" s="334">
        <f t="shared" ref="AZ32" si="71">T32</f>
        <v>1</v>
      </c>
      <c r="BA32" s="334">
        <f t="shared" ref="BA32" si="72">U32</f>
        <v>3</v>
      </c>
      <c r="BB32" s="334">
        <f t="shared" ref="BB32" si="73">V32</f>
        <v>2</v>
      </c>
    </row>
    <row r="33" spans="1:59" ht="48">
      <c r="A33" s="13">
        <v>47</v>
      </c>
      <c r="B33" s="23">
        <f t="shared" si="0"/>
        <v>31</v>
      </c>
      <c r="C33" s="5" t="s">
        <v>194</v>
      </c>
      <c r="D33" s="5" t="s">
        <v>179</v>
      </c>
      <c r="E33" s="5" t="s">
        <v>179</v>
      </c>
      <c r="F33" s="5" t="s">
        <v>179</v>
      </c>
      <c r="G33" s="5" t="s">
        <v>179</v>
      </c>
      <c r="H33" s="5" t="s">
        <v>177</v>
      </c>
      <c r="I33" s="5" t="s">
        <v>186</v>
      </c>
      <c r="J33" s="140" t="s">
        <v>872</v>
      </c>
      <c r="L33" s="176">
        <f t="shared" si="45"/>
        <v>1</v>
      </c>
      <c r="M33" s="176">
        <f t="shared" si="2"/>
        <v>1</v>
      </c>
      <c r="N33" s="332">
        <f t="shared" si="3"/>
        <v>5</v>
      </c>
      <c r="O33" s="336"/>
      <c r="P33" s="336"/>
      <c r="Q33" s="336"/>
      <c r="R33" s="336"/>
      <c r="S33" s="332">
        <f t="shared" si="11"/>
        <v>1</v>
      </c>
      <c r="T33" s="332">
        <f t="shared" si="12"/>
        <v>0</v>
      </c>
      <c r="U33" s="332">
        <f t="shared" si="13"/>
        <v>1</v>
      </c>
      <c r="V33" s="332">
        <f t="shared" si="14"/>
        <v>4</v>
      </c>
      <c r="AT33" s="332">
        <f>S33</f>
        <v>1</v>
      </c>
      <c r="AU33" s="332">
        <f t="shared" ref="AU33" si="74">T33</f>
        <v>0</v>
      </c>
      <c r="AV33" s="332">
        <f t="shared" ref="AV33" si="75">U33</f>
        <v>1</v>
      </c>
      <c r="AW33" s="332">
        <f t="shared" ref="AW33" si="76">V33</f>
        <v>4</v>
      </c>
    </row>
    <row r="34" spans="1:59" ht="32">
      <c r="A34" s="13">
        <v>48</v>
      </c>
      <c r="B34" s="23">
        <f t="shared" si="0"/>
        <v>32</v>
      </c>
      <c r="C34" s="5" t="s">
        <v>171</v>
      </c>
      <c r="D34" s="5" t="s">
        <v>186</v>
      </c>
      <c r="E34" s="5" t="s">
        <v>179</v>
      </c>
      <c r="F34" s="5" t="s">
        <v>186</v>
      </c>
      <c r="G34" s="5" t="s">
        <v>186</v>
      </c>
      <c r="H34" s="5" t="s">
        <v>182</v>
      </c>
      <c r="I34" s="5" t="s">
        <v>186</v>
      </c>
      <c r="J34" s="5" t="s">
        <v>179</v>
      </c>
      <c r="L34" s="176">
        <f t="shared" si="45"/>
        <v>0</v>
      </c>
      <c r="M34" s="176">
        <f t="shared" si="2"/>
        <v>0</v>
      </c>
      <c r="N34" s="285">
        <f t="shared" si="3"/>
        <v>7</v>
      </c>
      <c r="O34" s="324"/>
      <c r="P34" s="324"/>
      <c r="Q34" s="324"/>
      <c r="R34" s="324"/>
      <c r="S34" s="285">
        <f t="shared" si="11"/>
        <v>0</v>
      </c>
      <c r="T34" s="285">
        <f t="shared" si="12"/>
        <v>1</v>
      </c>
      <c r="U34" s="285">
        <f t="shared" si="13"/>
        <v>4</v>
      </c>
      <c r="V34" s="285">
        <f t="shared" si="14"/>
        <v>2</v>
      </c>
      <c r="BD34" s="285">
        <f>S34</f>
        <v>0</v>
      </c>
      <c r="BE34" s="285">
        <f t="shared" ref="BE34" si="77">T34</f>
        <v>1</v>
      </c>
      <c r="BF34" s="285">
        <f t="shared" ref="BF34" si="78">U34</f>
        <v>4</v>
      </c>
      <c r="BG34" s="285">
        <f t="shared" ref="BG34" si="79">V34</f>
        <v>2</v>
      </c>
    </row>
    <row r="35" spans="1:59" ht="48">
      <c r="A35" s="13">
        <v>49</v>
      </c>
      <c r="B35" s="23">
        <f t="shared" si="0"/>
        <v>33</v>
      </c>
      <c r="C35" s="5" t="s">
        <v>328</v>
      </c>
      <c r="D35" s="140" t="s">
        <v>872</v>
      </c>
      <c r="E35" s="5" t="s">
        <v>182</v>
      </c>
      <c r="F35" s="5" t="s">
        <v>177</v>
      </c>
      <c r="G35" s="5" t="s">
        <v>182</v>
      </c>
      <c r="H35" s="5" t="s">
        <v>182</v>
      </c>
      <c r="I35" s="5" t="s">
        <v>177</v>
      </c>
      <c r="J35" s="5" t="s">
        <v>182</v>
      </c>
      <c r="L35" s="176">
        <f t="shared" si="45"/>
        <v>2</v>
      </c>
      <c r="M35" s="176">
        <f t="shared" si="2"/>
        <v>1</v>
      </c>
      <c r="N35" s="331">
        <f t="shared" si="3"/>
        <v>4</v>
      </c>
      <c r="O35" s="337"/>
      <c r="P35" s="337"/>
      <c r="Q35" s="337"/>
      <c r="R35" s="337"/>
      <c r="S35" s="331">
        <f t="shared" si="11"/>
        <v>2</v>
      </c>
      <c r="T35" s="331">
        <f t="shared" si="12"/>
        <v>4</v>
      </c>
      <c r="U35" s="331">
        <f t="shared" si="13"/>
        <v>0</v>
      </c>
      <c r="V35" s="331">
        <f t="shared" si="14"/>
        <v>0</v>
      </c>
      <c r="AO35" s="331">
        <f>S35</f>
        <v>2</v>
      </c>
      <c r="AP35" s="331">
        <f t="shared" ref="AP35" si="80">T35</f>
        <v>4</v>
      </c>
      <c r="AQ35" s="331">
        <f t="shared" ref="AQ35" si="81">U35</f>
        <v>0</v>
      </c>
      <c r="AR35" s="331">
        <f t="shared" ref="AR35" si="82">V35</f>
        <v>0</v>
      </c>
    </row>
    <row r="36" spans="1:59" ht="32">
      <c r="A36" s="13">
        <v>50</v>
      </c>
      <c r="B36" s="23">
        <f t="shared" si="0"/>
        <v>34</v>
      </c>
      <c r="C36" s="188" t="s">
        <v>467</v>
      </c>
      <c r="D36" s="188" t="s">
        <v>179</v>
      </c>
      <c r="E36" s="188" t="s">
        <v>182</v>
      </c>
      <c r="F36" s="188" t="s">
        <v>182</v>
      </c>
      <c r="G36" s="188" t="s">
        <v>182</v>
      </c>
      <c r="H36" s="188" t="s">
        <v>179</v>
      </c>
      <c r="I36" s="188" t="s">
        <v>177</v>
      </c>
      <c r="J36" s="188" t="s">
        <v>186</v>
      </c>
      <c r="L36" s="283"/>
      <c r="M36" s="283"/>
      <c r="N36" s="283"/>
      <c r="S36" s="283">
        <f t="shared" si="11"/>
        <v>1</v>
      </c>
      <c r="T36" s="283">
        <f t="shared" si="12"/>
        <v>3</v>
      </c>
      <c r="U36" s="283">
        <f t="shared" si="13"/>
        <v>1</v>
      </c>
      <c r="V36" s="283">
        <f t="shared" si="14"/>
        <v>2</v>
      </c>
    </row>
    <row r="37" spans="1:59" ht="64">
      <c r="A37" s="13">
        <v>51</v>
      </c>
      <c r="B37" s="23">
        <f t="shared" si="0"/>
        <v>35</v>
      </c>
      <c r="C37" s="5" t="s">
        <v>171</v>
      </c>
      <c r="D37" s="140" t="s">
        <v>872</v>
      </c>
      <c r="E37" s="140" t="s">
        <v>872</v>
      </c>
      <c r="F37" s="140" t="s">
        <v>872</v>
      </c>
      <c r="G37" s="199" t="s">
        <v>179</v>
      </c>
      <c r="H37" s="140" t="s">
        <v>872</v>
      </c>
      <c r="I37" s="140" t="s">
        <v>872</v>
      </c>
      <c r="J37" s="140" t="s">
        <v>872</v>
      </c>
      <c r="L37" s="176">
        <f t="shared" si="45"/>
        <v>0</v>
      </c>
      <c r="M37" s="176">
        <f t="shared" si="2"/>
        <v>6</v>
      </c>
      <c r="N37" s="362">
        <f t="shared" si="3"/>
        <v>1</v>
      </c>
      <c r="O37" s="339" t="s">
        <v>249</v>
      </c>
      <c r="P37" s="363" t="s">
        <v>179</v>
      </c>
      <c r="Q37" s="339"/>
      <c r="R37" s="339"/>
      <c r="S37" s="362">
        <f t="shared" si="11"/>
        <v>0</v>
      </c>
      <c r="T37" s="362">
        <f t="shared" si="12"/>
        <v>0</v>
      </c>
      <c r="U37" s="362">
        <f t="shared" si="13"/>
        <v>0</v>
      </c>
      <c r="V37" s="362">
        <f t="shared" si="14"/>
        <v>1</v>
      </c>
      <c r="Z37" s="362">
        <f t="shared" ref="Z37" si="83">COUNTIF(K37:Q37,$S$2)</f>
        <v>0</v>
      </c>
      <c r="AA37" s="362">
        <f t="shared" ref="AA37" si="84">COUNTIF(K37:Q37,$T$2)</f>
        <v>0</v>
      </c>
      <c r="AB37" s="362">
        <f t="shared" ref="AB37" si="85">COUNTIF(K37:Q37,$U$2)</f>
        <v>0</v>
      </c>
      <c r="AC37" s="362">
        <f t="shared" ref="AC37" si="86">COUNTIF(K37:Q37,$V$2)</f>
        <v>1</v>
      </c>
    </row>
    <row r="38" spans="1:59" ht="32">
      <c r="A38" s="13">
        <v>52</v>
      </c>
      <c r="B38" s="23">
        <f t="shared" si="0"/>
        <v>36</v>
      </c>
      <c r="C38" s="5" t="s">
        <v>171</v>
      </c>
      <c r="D38" s="5" t="s">
        <v>182</v>
      </c>
      <c r="E38" s="5" t="s">
        <v>182</v>
      </c>
      <c r="F38" s="5" t="s">
        <v>179</v>
      </c>
      <c r="G38" s="5" t="s">
        <v>186</v>
      </c>
      <c r="H38" s="5" t="s">
        <v>182</v>
      </c>
      <c r="I38" s="5" t="s">
        <v>182</v>
      </c>
      <c r="J38" s="5" t="s">
        <v>182</v>
      </c>
      <c r="L38" s="176">
        <f t="shared" si="45"/>
        <v>0</v>
      </c>
      <c r="M38" s="176">
        <f t="shared" si="2"/>
        <v>0</v>
      </c>
      <c r="N38" s="285">
        <f t="shared" si="3"/>
        <v>7</v>
      </c>
      <c r="O38" s="324"/>
      <c r="P38" s="324"/>
      <c r="Q38" s="324"/>
      <c r="R38" s="324"/>
      <c r="S38" s="285">
        <f t="shared" si="11"/>
        <v>0</v>
      </c>
      <c r="T38" s="285">
        <f t="shared" si="12"/>
        <v>5</v>
      </c>
      <c r="U38" s="285">
        <f t="shared" si="13"/>
        <v>1</v>
      </c>
      <c r="V38" s="285">
        <f t="shared" si="14"/>
        <v>1</v>
      </c>
      <c r="BD38" s="285">
        <f>S38</f>
        <v>0</v>
      </c>
      <c r="BE38" s="285">
        <f t="shared" ref="BE38:BE39" si="87">T38</f>
        <v>5</v>
      </c>
      <c r="BF38" s="285">
        <f t="shared" ref="BF38:BF39" si="88">U38</f>
        <v>1</v>
      </c>
      <c r="BG38" s="285">
        <f t="shared" ref="BG38:BG39" si="89">V38</f>
        <v>1</v>
      </c>
    </row>
    <row r="39" spans="1:59" ht="32">
      <c r="A39" s="13">
        <v>53</v>
      </c>
      <c r="B39" s="23">
        <f t="shared" si="0"/>
        <v>37</v>
      </c>
      <c r="C39" s="5" t="s">
        <v>171</v>
      </c>
      <c r="D39" s="5" t="s">
        <v>186</v>
      </c>
      <c r="E39" s="5" t="s">
        <v>186</v>
      </c>
      <c r="F39" s="5" t="s">
        <v>186</v>
      </c>
      <c r="G39" s="5" t="s">
        <v>186</v>
      </c>
      <c r="H39" s="5" t="s">
        <v>182</v>
      </c>
      <c r="I39" s="5" t="s">
        <v>186</v>
      </c>
      <c r="J39" s="5" t="s">
        <v>179</v>
      </c>
      <c r="L39" s="176">
        <f t="shared" si="45"/>
        <v>0</v>
      </c>
      <c r="M39" s="176">
        <f t="shared" si="2"/>
        <v>0</v>
      </c>
      <c r="N39" s="285">
        <f t="shared" si="3"/>
        <v>7</v>
      </c>
      <c r="O39" s="324"/>
      <c r="P39" s="324"/>
      <c r="Q39" s="324"/>
      <c r="R39" s="324"/>
      <c r="S39" s="285">
        <f t="shared" si="11"/>
        <v>0</v>
      </c>
      <c r="T39" s="285">
        <f t="shared" si="12"/>
        <v>1</v>
      </c>
      <c r="U39" s="285">
        <f t="shared" si="13"/>
        <v>5</v>
      </c>
      <c r="V39" s="285">
        <f t="shared" si="14"/>
        <v>1</v>
      </c>
      <c r="AY39" s="305"/>
      <c r="AZ39" s="305"/>
      <c r="BA39" s="305"/>
      <c r="BB39" s="305"/>
      <c r="BD39" s="285">
        <f>S39</f>
        <v>0</v>
      </c>
      <c r="BE39" s="285">
        <f t="shared" si="87"/>
        <v>1</v>
      </c>
      <c r="BF39" s="285">
        <f t="shared" si="88"/>
        <v>5</v>
      </c>
      <c r="BG39" s="285">
        <f t="shared" si="89"/>
        <v>1</v>
      </c>
    </row>
    <row r="40" spans="1:59" ht="32">
      <c r="A40" s="13">
        <v>55</v>
      </c>
      <c r="B40" s="23">
        <f t="shared" si="0"/>
        <v>38</v>
      </c>
      <c r="C40" s="5" t="s">
        <v>171</v>
      </c>
      <c r="D40" s="5" t="s">
        <v>177</v>
      </c>
      <c r="E40" s="5" t="s">
        <v>186</v>
      </c>
      <c r="F40" s="5" t="s">
        <v>182</v>
      </c>
      <c r="G40" s="5" t="s">
        <v>179</v>
      </c>
      <c r="H40" s="5" t="s">
        <v>182</v>
      </c>
      <c r="I40" s="5" t="s">
        <v>186</v>
      </c>
      <c r="J40" s="5" t="s">
        <v>179</v>
      </c>
      <c r="L40" s="176">
        <f t="shared" si="45"/>
        <v>1</v>
      </c>
      <c r="M40" s="176">
        <f t="shared" si="2"/>
        <v>0</v>
      </c>
      <c r="N40" s="334">
        <f t="shared" si="3"/>
        <v>6</v>
      </c>
      <c r="O40" s="335"/>
      <c r="P40" s="335"/>
      <c r="Q40" s="335"/>
      <c r="R40" s="335"/>
      <c r="S40" s="334">
        <f t="shared" si="11"/>
        <v>1</v>
      </c>
      <c r="T40" s="334">
        <f t="shared" si="12"/>
        <v>2</v>
      </c>
      <c r="U40" s="334">
        <f t="shared" si="13"/>
        <v>2</v>
      </c>
      <c r="V40" s="334">
        <f t="shared" si="14"/>
        <v>2</v>
      </c>
      <c r="AY40" s="334">
        <f>S40</f>
        <v>1</v>
      </c>
      <c r="AZ40" s="334">
        <f t="shared" ref="AZ40" si="90">T40</f>
        <v>2</v>
      </c>
      <c r="BA40" s="334">
        <f t="shared" ref="BA40" si="91">U40</f>
        <v>2</v>
      </c>
      <c r="BB40" s="334">
        <f t="shared" ref="BB40" si="92">V40</f>
        <v>2</v>
      </c>
    </row>
    <row r="41" spans="1:59" ht="32">
      <c r="A41" s="13">
        <v>58</v>
      </c>
      <c r="B41" s="23">
        <f t="shared" si="0"/>
        <v>39</v>
      </c>
      <c r="C41" s="5" t="s">
        <v>213</v>
      </c>
      <c r="D41" s="5" t="s">
        <v>179</v>
      </c>
      <c r="E41" s="5" t="s">
        <v>182</v>
      </c>
      <c r="F41" s="5" t="s">
        <v>179</v>
      </c>
      <c r="G41" s="5" t="s">
        <v>179</v>
      </c>
      <c r="H41" s="5" t="s">
        <v>179</v>
      </c>
      <c r="I41" s="5" t="s">
        <v>179</v>
      </c>
      <c r="J41" s="5" t="s">
        <v>179</v>
      </c>
      <c r="L41" s="176">
        <f t="shared" si="45"/>
        <v>0</v>
      </c>
      <c r="M41" s="176">
        <f t="shared" si="2"/>
        <v>0</v>
      </c>
      <c r="N41" s="285">
        <f t="shared" si="3"/>
        <v>7</v>
      </c>
      <c r="O41" s="324"/>
      <c r="P41" s="324"/>
      <c r="Q41" s="324"/>
      <c r="R41" s="324"/>
      <c r="S41" s="285">
        <f t="shared" si="11"/>
        <v>0</v>
      </c>
      <c r="T41" s="285">
        <f t="shared" si="12"/>
        <v>1</v>
      </c>
      <c r="U41" s="285">
        <f t="shared" si="13"/>
        <v>0</v>
      </c>
      <c r="V41" s="285">
        <f t="shared" si="14"/>
        <v>6</v>
      </c>
      <c r="BD41" s="285">
        <f>S41</f>
        <v>0</v>
      </c>
      <c r="BE41" s="285">
        <f t="shared" ref="BE41" si="93">T41</f>
        <v>1</v>
      </c>
      <c r="BF41" s="285">
        <f t="shared" ref="BF41" si="94">U41</f>
        <v>0</v>
      </c>
      <c r="BG41" s="285">
        <f t="shared" ref="BG41" si="95">V41</f>
        <v>6</v>
      </c>
    </row>
    <row r="42" spans="1:59" ht="15" customHeight="1">
      <c r="A42" s="13">
        <v>60</v>
      </c>
      <c r="B42" s="23">
        <f t="shared" si="0"/>
        <v>40</v>
      </c>
      <c r="C42" s="5" t="s">
        <v>171</v>
      </c>
      <c r="D42" s="5" t="s">
        <v>179</v>
      </c>
      <c r="E42" s="5" t="s">
        <v>182</v>
      </c>
      <c r="F42" s="5" t="s">
        <v>179</v>
      </c>
      <c r="G42" s="5" t="s">
        <v>179</v>
      </c>
      <c r="H42" s="5" t="s">
        <v>177</v>
      </c>
      <c r="I42" s="5" t="s">
        <v>179</v>
      </c>
      <c r="J42" s="5" t="s">
        <v>182</v>
      </c>
      <c r="L42" s="176">
        <f t="shared" si="45"/>
        <v>1</v>
      </c>
      <c r="M42" s="176">
        <f t="shared" si="2"/>
        <v>0</v>
      </c>
      <c r="N42" s="334">
        <f t="shared" si="3"/>
        <v>6</v>
      </c>
      <c r="O42" s="335"/>
      <c r="P42" s="335"/>
      <c r="Q42" s="335"/>
      <c r="R42" s="335"/>
      <c r="S42" s="334">
        <f t="shared" si="11"/>
        <v>1</v>
      </c>
      <c r="T42" s="334">
        <f t="shared" si="12"/>
        <v>2</v>
      </c>
      <c r="U42" s="334">
        <f t="shared" si="13"/>
        <v>0</v>
      </c>
      <c r="V42" s="334">
        <f t="shared" si="14"/>
        <v>4</v>
      </c>
      <c r="AY42" s="334">
        <f>S42</f>
        <v>1</v>
      </c>
      <c r="AZ42" s="334">
        <f t="shared" ref="AZ42" si="96">T42</f>
        <v>2</v>
      </c>
      <c r="BA42" s="334">
        <f t="shared" ref="BA42" si="97">U42</f>
        <v>0</v>
      </c>
      <c r="BB42" s="334">
        <f t="shared" ref="BB42" si="98">V42</f>
        <v>4</v>
      </c>
    </row>
    <row r="43" spans="1:59" ht="32">
      <c r="A43" s="13">
        <v>61</v>
      </c>
      <c r="B43" s="23">
        <f t="shared" si="0"/>
        <v>41</v>
      </c>
      <c r="C43" s="5" t="s">
        <v>171</v>
      </c>
      <c r="D43" s="5" t="s">
        <v>179</v>
      </c>
      <c r="E43" s="5" t="s">
        <v>186</v>
      </c>
      <c r="F43" s="5" t="s">
        <v>182</v>
      </c>
      <c r="G43" s="5" t="s">
        <v>179</v>
      </c>
      <c r="H43" s="5" t="s">
        <v>179</v>
      </c>
      <c r="I43" s="5" t="s">
        <v>186</v>
      </c>
      <c r="J43" s="5" t="s">
        <v>186</v>
      </c>
      <c r="L43" s="176">
        <f t="shared" si="45"/>
        <v>0</v>
      </c>
      <c r="M43" s="176">
        <f t="shared" si="2"/>
        <v>0</v>
      </c>
      <c r="N43" s="285">
        <f t="shared" si="3"/>
        <v>7</v>
      </c>
      <c r="O43" s="324"/>
      <c r="P43" s="324"/>
      <c r="Q43" s="324"/>
      <c r="R43" s="324"/>
      <c r="S43" s="285">
        <f t="shared" si="11"/>
        <v>0</v>
      </c>
      <c r="T43" s="285">
        <f t="shared" si="12"/>
        <v>1</v>
      </c>
      <c r="U43" s="285">
        <f t="shared" si="13"/>
        <v>3</v>
      </c>
      <c r="V43" s="285">
        <f t="shared" si="14"/>
        <v>3</v>
      </c>
      <c r="BD43" s="285">
        <f>S43</f>
        <v>0</v>
      </c>
      <c r="BE43" s="285">
        <f t="shared" ref="BE43" si="99">T43</f>
        <v>1</v>
      </c>
      <c r="BF43" s="285">
        <f t="shared" ref="BF43" si="100">U43</f>
        <v>3</v>
      </c>
      <c r="BG43" s="285">
        <f t="shared" ref="BG43" si="101">V43</f>
        <v>3</v>
      </c>
    </row>
    <row r="44" spans="1:59" ht="48">
      <c r="A44" s="13">
        <v>64</v>
      </c>
      <c r="B44" s="23">
        <f t="shared" si="0"/>
        <v>42</v>
      </c>
      <c r="C44" s="5" t="s">
        <v>328</v>
      </c>
      <c r="D44" s="5" t="s">
        <v>179</v>
      </c>
      <c r="E44" s="5" t="s">
        <v>186</v>
      </c>
      <c r="F44" s="5" t="s">
        <v>177</v>
      </c>
      <c r="G44" s="5" t="s">
        <v>186</v>
      </c>
      <c r="H44" s="5" t="s">
        <v>179</v>
      </c>
      <c r="I44" s="5" t="s">
        <v>179</v>
      </c>
      <c r="J44" s="5" t="s">
        <v>177</v>
      </c>
      <c r="L44" s="176">
        <f t="shared" si="45"/>
        <v>2</v>
      </c>
      <c r="M44" s="176">
        <f t="shared" si="2"/>
        <v>0</v>
      </c>
      <c r="N44" s="332">
        <f t="shared" si="3"/>
        <v>5</v>
      </c>
      <c r="O44" s="336"/>
      <c r="P44" s="336"/>
      <c r="Q44" s="336"/>
      <c r="R44" s="336"/>
      <c r="S44" s="332">
        <f t="shared" si="11"/>
        <v>2</v>
      </c>
      <c r="T44" s="332">
        <f t="shared" si="12"/>
        <v>0</v>
      </c>
      <c r="U44" s="332">
        <f t="shared" si="13"/>
        <v>2</v>
      </c>
      <c r="V44" s="332">
        <f t="shared" si="14"/>
        <v>3</v>
      </c>
      <c r="AT44" s="332">
        <f>S44</f>
        <v>2</v>
      </c>
      <c r="AU44" s="332">
        <f t="shared" ref="AU44" si="102">T44</f>
        <v>0</v>
      </c>
      <c r="AV44" s="332">
        <f t="shared" ref="AV44" si="103">U44</f>
        <v>2</v>
      </c>
      <c r="AW44" s="332">
        <f t="shared" ref="AW44" si="104">V44</f>
        <v>3</v>
      </c>
    </row>
    <row r="45" spans="1:59" ht="32">
      <c r="A45" s="13">
        <v>66</v>
      </c>
      <c r="B45" s="23">
        <f t="shared" si="0"/>
        <v>43</v>
      </c>
      <c r="C45" s="5" t="s">
        <v>171</v>
      </c>
      <c r="D45" s="5" t="s">
        <v>179</v>
      </c>
      <c r="E45" s="5" t="s">
        <v>179</v>
      </c>
      <c r="F45" s="5" t="s">
        <v>179</v>
      </c>
      <c r="G45" s="5" t="s">
        <v>186</v>
      </c>
      <c r="H45" s="5" t="s">
        <v>179</v>
      </c>
      <c r="I45" s="5" t="s">
        <v>179</v>
      </c>
      <c r="J45" s="5" t="s">
        <v>179</v>
      </c>
      <c r="L45" s="176">
        <f t="shared" si="45"/>
        <v>0</v>
      </c>
      <c r="M45" s="176">
        <f t="shared" si="2"/>
        <v>0</v>
      </c>
      <c r="N45" s="285">
        <f t="shared" si="3"/>
        <v>7</v>
      </c>
      <c r="O45" s="324"/>
      <c r="P45" s="324"/>
      <c r="Q45" s="324"/>
      <c r="R45" s="324"/>
      <c r="S45" s="285">
        <f t="shared" si="11"/>
        <v>0</v>
      </c>
      <c r="T45" s="285">
        <f t="shared" si="12"/>
        <v>0</v>
      </c>
      <c r="U45" s="285">
        <f t="shared" si="13"/>
        <v>1</v>
      </c>
      <c r="V45" s="285">
        <f t="shared" si="14"/>
        <v>6</v>
      </c>
      <c r="BD45" s="285">
        <f>S45</f>
        <v>0</v>
      </c>
      <c r="BE45" s="285">
        <f t="shared" ref="BE45" si="105">T45</f>
        <v>0</v>
      </c>
      <c r="BF45" s="285">
        <f t="shared" ref="BF45" si="106">U45</f>
        <v>1</v>
      </c>
      <c r="BG45" s="285">
        <f t="shared" ref="BG45" si="107">V45</f>
        <v>6</v>
      </c>
    </row>
    <row r="46" spans="1:59" ht="48">
      <c r="A46" s="13">
        <v>68</v>
      </c>
      <c r="B46" s="23">
        <f t="shared" si="0"/>
        <v>44</v>
      </c>
      <c r="C46" s="5" t="s">
        <v>194</v>
      </c>
      <c r="D46" s="5" t="s">
        <v>177</v>
      </c>
      <c r="E46" s="5" t="s">
        <v>177</v>
      </c>
      <c r="F46" s="5" t="s">
        <v>177</v>
      </c>
      <c r="G46" s="5" t="s">
        <v>186</v>
      </c>
      <c r="H46" s="5" t="s">
        <v>182</v>
      </c>
      <c r="I46" s="5" t="s">
        <v>186</v>
      </c>
      <c r="J46" s="5" t="s">
        <v>186</v>
      </c>
      <c r="L46" s="176">
        <f t="shared" si="45"/>
        <v>3</v>
      </c>
      <c r="M46" s="176">
        <f t="shared" si="2"/>
        <v>0</v>
      </c>
      <c r="N46" s="331">
        <f t="shared" si="3"/>
        <v>4</v>
      </c>
      <c r="O46" s="337"/>
      <c r="P46" s="337"/>
      <c r="Q46" s="337"/>
      <c r="R46" s="337"/>
      <c r="S46" s="331">
        <f t="shared" si="11"/>
        <v>3</v>
      </c>
      <c r="T46" s="331">
        <f t="shared" si="12"/>
        <v>1</v>
      </c>
      <c r="U46" s="331">
        <f t="shared" si="13"/>
        <v>3</v>
      </c>
      <c r="V46" s="331">
        <f t="shared" si="14"/>
        <v>0</v>
      </c>
      <c r="AO46" s="331">
        <f>S46</f>
        <v>3</v>
      </c>
      <c r="AP46" s="331">
        <f t="shared" ref="AP46" si="108">T46</f>
        <v>1</v>
      </c>
      <c r="AQ46" s="331">
        <f t="shared" ref="AQ46" si="109">U46</f>
        <v>3</v>
      </c>
      <c r="AR46" s="331">
        <f t="shared" ref="AR46" si="110">V46</f>
        <v>0</v>
      </c>
    </row>
    <row r="47" spans="1:59" ht="16">
      <c r="A47" s="13">
        <v>69</v>
      </c>
      <c r="B47" s="23">
        <f t="shared" si="0"/>
        <v>45</v>
      </c>
      <c r="C47" s="188" t="s">
        <v>467</v>
      </c>
      <c r="D47" s="188" t="s">
        <v>182</v>
      </c>
      <c r="E47" s="188" t="s">
        <v>182</v>
      </c>
      <c r="F47" s="188" t="s">
        <v>182</v>
      </c>
      <c r="G47" s="188" t="s">
        <v>177</v>
      </c>
      <c r="H47" s="188" t="s">
        <v>182</v>
      </c>
      <c r="I47" s="188" t="s">
        <v>182</v>
      </c>
      <c r="J47" s="188" t="s">
        <v>177</v>
      </c>
      <c r="L47" s="283"/>
      <c r="M47" s="283"/>
      <c r="N47" s="283"/>
      <c r="S47" s="305">
        <f t="shared" si="11"/>
        <v>2</v>
      </c>
      <c r="T47" s="305">
        <f t="shared" si="12"/>
        <v>5</v>
      </c>
      <c r="U47" s="305">
        <f t="shared" si="13"/>
        <v>0</v>
      </c>
      <c r="V47" s="305">
        <f t="shared" si="14"/>
        <v>0</v>
      </c>
    </row>
    <row r="48" spans="1:59" ht="32">
      <c r="A48" s="13">
        <v>71</v>
      </c>
      <c r="B48" s="23">
        <f t="shared" si="0"/>
        <v>46</v>
      </c>
      <c r="C48" s="5" t="s">
        <v>171</v>
      </c>
      <c r="D48" s="5" t="s">
        <v>177</v>
      </c>
      <c r="E48" s="5" t="s">
        <v>186</v>
      </c>
      <c r="F48" s="5" t="s">
        <v>182</v>
      </c>
      <c r="G48" s="5" t="s">
        <v>179</v>
      </c>
      <c r="H48" s="5" t="s">
        <v>186</v>
      </c>
      <c r="I48" s="5" t="s">
        <v>177</v>
      </c>
      <c r="J48" s="5" t="s">
        <v>177</v>
      </c>
      <c r="L48" s="176">
        <f t="shared" si="45"/>
        <v>3</v>
      </c>
      <c r="M48" s="176">
        <f t="shared" si="2"/>
        <v>0</v>
      </c>
      <c r="N48" s="331">
        <f t="shared" si="3"/>
        <v>4</v>
      </c>
      <c r="O48" s="337"/>
      <c r="P48" s="337"/>
      <c r="Q48" s="337"/>
      <c r="R48" s="337"/>
      <c r="S48" s="331">
        <f t="shared" si="11"/>
        <v>3</v>
      </c>
      <c r="T48" s="331">
        <f t="shared" si="12"/>
        <v>1</v>
      </c>
      <c r="U48" s="331">
        <f t="shared" si="13"/>
        <v>2</v>
      </c>
      <c r="V48" s="331">
        <f t="shared" si="14"/>
        <v>1</v>
      </c>
      <c r="AO48" s="331">
        <f>S48</f>
        <v>3</v>
      </c>
      <c r="AP48" s="331">
        <f t="shared" ref="AP48" si="111">T48</f>
        <v>1</v>
      </c>
      <c r="AQ48" s="331">
        <f t="shared" ref="AQ48" si="112">U48</f>
        <v>2</v>
      </c>
      <c r="AR48" s="331">
        <f t="shared" ref="AR48" si="113">V48</f>
        <v>1</v>
      </c>
    </row>
    <row r="49" spans="1:59" ht="32">
      <c r="A49" s="13">
        <v>73</v>
      </c>
      <c r="B49" s="23">
        <f t="shared" si="0"/>
        <v>47</v>
      </c>
      <c r="C49" s="188" t="s">
        <v>467</v>
      </c>
      <c r="D49" s="188" t="s">
        <v>182</v>
      </c>
      <c r="E49" s="188" t="s">
        <v>182</v>
      </c>
      <c r="F49" s="188" t="s">
        <v>177</v>
      </c>
      <c r="G49" s="188" t="s">
        <v>186</v>
      </c>
      <c r="H49" s="188" t="s">
        <v>177</v>
      </c>
      <c r="I49" s="188" t="s">
        <v>186</v>
      </c>
      <c r="J49" s="188" t="s">
        <v>182</v>
      </c>
      <c r="L49" s="283"/>
      <c r="M49" s="283"/>
      <c r="N49" s="283"/>
      <c r="S49" s="305">
        <f t="shared" si="11"/>
        <v>2</v>
      </c>
      <c r="T49" s="305">
        <f t="shared" si="12"/>
        <v>3</v>
      </c>
      <c r="U49" s="305">
        <f t="shared" si="13"/>
        <v>2</v>
      </c>
      <c r="V49" s="305">
        <f t="shared" si="14"/>
        <v>0</v>
      </c>
    </row>
    <row r="50" spans="1:59" ht="32">
      <c r="A50" s="13">
        <v>76</v>
      </c>
      <c r="B50" s="23">
        <f t="shared" si="0"/>
        <v>48</v>
      </c>
      <c r="C50" s="5" t="s">
        <v>171</v>
      </c>
      <c r="D50" s="5" t="s">
        <v>179</v>
      </c>
      <c r="E50" s="5" t="s">
        <v>179</v>
      </c>
      <c r="F50" s="5" t="s">
        <v>179</v>
      </c>
      <c r="G50" s="5" t="s">
        <v>179</v>
      </c>
      <c r="H50" s="5" t="s">
        <v>179</v>
      </c>
      <c r="I50" s="5" t="s">
        <v>179</v>
      </c>
      <c r="J50" s="5" t="s">
        <v>179</v>
      </c>
      <c r="L50" s="176">
        <f t="shared" si="45"/>
        <v>0</v>
      </c>
      <c r="M50" s="176">
        <f t="shared" si="2"/>
        <v>0</v>
      </c>
      <c r="N50" s="285">
        <f t="shared" si="3"/>
        <v>7</v>
      </c>
      <c r="O50" s="324"/>
      <c r="P50" s="324"/>
      <c r="Q50" s="324"/>
      <c r="R50" s="324"/>
      <c r="S50" s="285">
        <f t="shared" si="11"/>
        <v>0</v>
      </c>
      <c r="T50" s="285">
        <f t="shared" si="12"/>
        <v>0</v>
      </c>
      <c r="U50" s="285">
        <f t="shared" si="13"/>
        <v>0</v>
      </c>
      <c r="V50" s="285">
        <f t="shared" si="14"/>
        <v>7</v>
      </c>
      <c r="BD50" s="285">
        <f>S50</f>
        <v>0</v>
      </c>
      <c r="BE50" s="285">
        <f t="shared" ref="BE50:BE51" si="114">T50</f>
        <v>0</v>
      </c>
      <c r="BF50" s="285">
        <f t="shared" ref="BF50:BF51" si="115">U50</f>
        <v>0</v>
      </c>
      <c r="BG50" s="285">
        <f t="shared" ref="BG50:BG51" si="116">V50</f>
        <v>7</v>
      </c>
    </row>
    <row r="51" spans="1:59" ht="32">
      <c r="A51" s="13">
        <v>79</v>
      </c>
      <c r="B51" s="23">
        <f t="shared" si="0"/>
        <v>49</v>
      </c>
      <c r="C51" s="5" t="s">
        <v>259</v>
      </c>
      <c r="D51" s="5" t="s">
        <v>186</v>
      </c>
      <c r="E51" s="5" t="s">
        <v>179</v>
      </c>
      <c r="F51" s="5" t="s">
        <v>182</v>
      </c>
      <c r="G51" s="5" t="s">
        <v>179</v>
      </c>
      <c r="H51" s="5" t="s">
        <v>186</v>
      </c>
      <c r="I51" s="5" t="s">
        <v>179</v>
      </c>
      <c r="J51" s="5" t="s">
        <v>179</v>
      </c>
      <c r="L51" s="176">
        <f t="shared" si="45"/>
        <v>0</v>
      </c>
      <c r="M51" s="176">
        <f t="shared" si="2"/>
        <v>0</v>
      </c>
      <c r="N51" s="285">
        <f t="shared" si="3"/>
        <v>7</v>
      </c>
      <c r="O51" s="324"/>
      <c r="P51" s="324"/>
      <c r="Q51" s="324"/>
      <c r="R51" s="324"/>
      <c r="S51" s="285">
        <f t="shared" si="11"/>
        <v>0</v>
      </c>
      <c r="T51" s="285">
        <f t="shared" si="12"/>
        <v>1</v>
      </c>
      <c r="U51" s="285">
        <f t="shared" si="13"/>
        <v>2</v>
      </c>
      <c r="V51" s="285">
        <f t="shared" si="14"/>
        <v>4</v>
      </c>
      <c r="BD51" s="285">
        <f>S51</f>
        <v>0</v>
      </c>
      <c r="BE51" s="285">
        <f t="shared" si="114"/>
        <v>1</v>
      </c>
      <c r="BF51" s="285">
        <f t="shared" si="115"/>
        <v>2</v>
      </c>
      <c r="BG51" s="285">
        <f t="shared" si="116"/>
        <v>4</v>
      </c>
    </row>
    <row r="52" spans="1:59" ht="33" customHeight="1">
      <c r="A52" s="13">
        <v>80</v>
      </c>
      <c r="B52" s="23">
        <f t="shared" si="0"/>
        <v>50</v>
      </c>
      <c r="C52" s="188" t="s">
        <v>467</v>
      </c>
      <c r="D52" s="188" t="s">
        <v>182</v>
      </c>
      <c r="E52" s="188" t="s">
        <v>186</v>
      </c>
      <c r="F52" s="188" t="s">
        <v>177</v>
      </c>
      <c r="G52" s="188" t="s">
        <v>182</v>
      </c>
      <c r="H52" s="188" t="s">
        <v>177</v>
      </c>
      <c r="I52" s="188" t="s">
        <v>182</v>
      </c>
      <c r="J52" s="188" t="s">
        <v>182</v>
      </c>
      <c r="L52" s="283"/>
      <c r="M52" s="283"/>
      <c r="N52" s="283"/>
      <c r="S52" s="305">
        <f t="shared" si="11"/>
        <v>2</v>
      </c>
      <c r="T52" s="305">
        <f t="shared" si="12"/>
        <v>4</v>
      </c>
      <c r="U52" s="305">
        <f t="shared" si="13"/>
        <v>1</v>
      </c>
      <c r="V52" s="305">
        <f t="shared" si="14"/>
        <v>0</v>
      </c>
    </row>
    <row r="53" spans="1:59" ht="32">
      <c r="A53" s="13">
        <v>82</v>
      </c>
      <c r="B53" s="23">
        <f t="shared" si="0"/>
        <v>51</v>
      </c>
      <c r="C53" s="5" t="s">
        <v>259</v>
      </c>
      <c r="D53" s="5" t="s">
        <v>182</v>
      </c>
      <c r="E53" s="5" t="s">
        <v>182</v>
      </c>
      <c r="F53" s="5" t="s">
        <v>177</v>
      </c>
      <c r="G53" s="5" t="s">
        <v>182</v>
      </c>
      <c r="H53" s="5" t="s">
        <v>186</v>
      </c>
      <c r="I53" s="5" t="s">
        <v>177</v>
      </c>
      <c r="J53" s="5" t="s">
        <v>186</v>
      </c>
      <c r="L53" s="176">
        <f t="shared" si="45"/>
        <v>2</v>
      </c>
      <c r="M53" s="176">
        <f t="shared" si="2"/>
        <v>0</v>
      </c>
      <c r="N53" s="332">
        <f t="shared" si="3"/>
        <v>5</v>
      </c>
      <c r="O53" s="336"/>
      <c r="P53" s="336"/>
      <c r="Q53" s="336"/>
      <c r="R53" s="336"/>
      <c r="S53" s="332">
        <f t="shared" si="11"/>
        <v>2</v>
      </c>
      <c r="T53" s="332">
        <f t="shared" si="12"/>
        <v>3</v>
      </c>
      <c r="U53" s="332">
        <f t="shared" si="13"/>
        <v>2</v>
      </c>
      <c r="V53" s="332">
        <f t="shared" si="14"/>
        <v>0</v>
      </c>
      <c r="AT53" s="332">
        <f>S53</f>
        <v>2</v>
      </c>
      <c r="AU53" s="332">
        <f t="shared" ref="AU53" si="117">T53</f>
        <v>3</v>
      </c>
      <c r="AV53" s="332">
        <f t="shared" ref="AV53" si="118">U53</f>
        <v>2</v>
      </c>
      <c r="AW53" s="332">
        <f t="shared" ref="AW53" si="119">V53</f>
        <v>0</v>
      </c>
    </row>
    <row r="54" spans="1:59" ht="32">
      <c r="A54" s="13">
        <v>83</v>
      </c>
      <c r="B54" s="23">
        <f t="shared" si="0"/>
        <v>52</v>
      </c>
      <c r="C54" s="5" t="s">
        <v>213</v>
      </c>
      <c r="D54" s="181" t="s">
        <v>872</v>
      </c>
      <c r="E54" s="181" t="s">
        <v>872</v>
      </c>
      <c r="F54" s="5" t="s">
        <v>186</v>
      </c>
      <c r="G54" s="181" t="s">
        <v>872</v>
      </c>
      <c r="H54" s="5" t="s">
        <v>186</v>
      </c>
      <c r="I54" s="5" t="s">
        <v>186</v>
      </c>
      <c r="J54" s="5" t="s">
        <v>186</v>
      </c>
      <c r="L54" s="176">
        <f t="shared" si="45"/>
        <v>0</v>
      </c>
      <c r="M54" s="176">
        <f t="shared" si="2"/>
        <v>3</v>
      </c>
      <c r="N54" s="331">
        <f t="shared" si="3"/>
        <v>4</v>
      </c>
      <c r="O54" s="337"/>
      <c r="P54" s="337"/>
      <c r="Q54" s="337"/>
      <c r="R54" s="337"/>
      <c r="S54" s="331">
        <f t="shared" si="11"/>
        <v>0</v>
      </c>
      <c r="T54" s="331">
        <f t="shared" si="12"/>
        <v>0</v>
      </c>
      <c r="U54" s="331">
        <f t="shared" si="13"/>
        <v>4</v>
      </c>
      <c r="V54" s="331">
        <f t="shared" si="14"/>
        <v>0</v>
      </c>
      <c r="AO54" s="331">
        <f>S54</f>
        <v>0</v>
      </c>
      <c r="AP54" s="331">
        <f t="shared" ref="AP54:AP55" si="120">T54</f>
        <v>0</v>
      </c>
      <c r="AQ54" s="331">
        <f t="shared" ref="AQ54:AQ55" si="121">U54</f>
        <v>4</v>
      </c>
      <c r="AR54" s="331">
        <f t="shared" ref="AR54:AR55" si="122">V54</f>
        <v>0</v>
      </c>
    </row>
    <row r="55" spans="1:59" ht="32">
      <c r="A55" s="13">
        <v>84</v>
      </c>
      <c r="B55" s="23">
        <f t="shared" si="0"/>
        <v>53</v>
      </c>
      <c r="C55" s="5" t="s">
        <v>171</v>
      </c>
      <c r="D55" s="5" t="s">
        <v>179</v>
      </c>
      <c r="E55" s="5" t="s">
        <v>186</v>
      </c>
      <c r="F55" s="5" t="s">
        <v>177</v>
      </c>
      <c r="G55" s="5" t="s">
        <v>182</v>
      </c>
      <c r="H55" s="5" t="s">
        <v>177</v>
      </c>
      <c r="I55" s="5" t="s">
        <v>186</v>
      </c>
      <c r="J55" s="5" t="s">
        <v>177</v>
      </c>
      <c r="L55" s="176">
        <f t="shared" si="45"/>
        <v>3</v>
      </c>
      <c r="M55" s="176">
        <f t="shared" si="2"/>
        <v>0</v>
      </c>
      <c r="N55" s="331">
        <f t="shared" si="3"/>
        <v>4</v>
      </c>
      <c r="O55" s="337"/>
      <c r="P55" s="337"/>
      <c r="Q55" s="337"/>
      <c r="R55" s="337"/>
      <c r="S55" s="331">
        <f t="shared" si="11"/>
        <v>3</v>
      </c>
      <c r="T55" s="331">
        <f t="shared" si="12"/>
        <v>1</v>
      </c>
      <c r="U55" s="331">
        <f t="shared" si="13"/>
        <v>2</v>
      </c>
      <c r="V55" s="331">
        <f t="shared" si="14"/>
        <v>1</v>
      </c>
      <c r="AO55" s="331">
        <f>S55</f>
        <v>3</v>
      </c>
      <c r="AP55" s="331">
        <f t="shared" si="120"/>
        <v>1</v>
      </c>
      <c r="AQ55" s="331">
        <f t="shared" si="121"/>
        <v>2</v>
      </c>
      <c r="AR55" s="331">
        <f t="shared" si="122"/>
        <v>1</v>
      </c>
    </row>
    <row r="56" spans="1:59" ht="32">
      <c r="A56" s="13">
        <v>86</v>
      </c>
      <c r="B56" s="23">
        <f t="shared" si="0"/>
        <v>54</v>
      </c>
      <c r="C56" s="5" t="s">
        <v>259</v>
      </c>
      <c r="D56" s="5" t="s">
        <v>177</v>
      </c>
      <c r="E56" s="5" t="s">
        <v>182</v>
      </c>
      <c r="F56" s="5" t="s">
        <v>177</v>
      </c>
      <c r="G56" s="5" t="s">
        <v>182</v>
      </c>
      <c r="H56" s="5" t="s">
        <v>177</v>
      </c>
      <c r="I56" s="5" t="s">
        <v>177</v>
      </c>
      <c r="J56" s="5" t="s">
        <v>182</v>
      </c>
      <c r="L56" s="176">
        <f t="shared" si="45"/>
        <v>4</v>
      </c>
      <c r="M56" s="176">
        <f t="shared" si="2"/>
        <v>0</v>
      </c>
      <c r="N56" s="327">
        <f t="shared" si="3"/>
        <v>3</v>
      </c>
      <c r="O56" s="338"/>
      <c r="P56" s="338"/>
      <c r="Q56" s="338"/>
      <c r="R56" s="338"/>
      <c r="S56" s="327">
        <f t="shared" si="11"/>
        <v>4</v>
      </c>
      <c r="T56" s="327">
        <f t="shared" si="12"/>
        <v>3</v>
      </c>
      <c r="U56" s="327">
        <f t="shared" si="13"/>
        <v>0</v>
      </c>
      <c r="V56" s="327">
        <f t="shared" si="14"/>
        <v>0</v>
      </c>
      <c r="AJ56" s="327">
        <f>S56</f>
        <v>4</v>
      </c>
      <c r="AK56" s="327">
        <f t="shared" ref="AK56" si="123">T56</f>
        <v>3</v>
      </c>
      <c r="AL56" s="327">
        <f t="shared" ref="AL56" si="124">U56</f>
        <v>0</v>
      </c>
      <c r="AM56" s="327">
        <f t="shared" ref="AM56" si="125">V56</f>
        <v>0</v>
      </c>
    </row>
    <row r="57" spans="1:59" ht="32">
      <c r="A57" s="13">
        <v>87</v>
      </c>
      <c r="B57" s="23">
        <f t="shared" si="0"/>
        <v>55</v>
      </c>
      <c r="C57" s="5" t="s">
        <v>171</v>
      </c>
      <c r="D57" s="5" t="s">
        <v>186</v>
      </c>
      <c r="E57" s="5" t="s">
        <v>179</v>
      </c>
      <c r="F57" s="5" t="s">
        <v>182</v>
      </c>
      <c r="G57" s="5" t="s">
        <v>177</v>
      </c>
      <c r="H57" s="5" t="s">
        <v>177</v>
      </c>
      <c r="I57" s="5" t="s">
        <v>182</v>
      </c>
      <c r="J57" s="5" t="s">
        <v>182</v>
      </c>
      <c r="L57" s="176">
        <f t="shared" si="45"/>
        <v>2</v>
      </c>
      <c r="M57" s="176">
        <f t="shared" si="2"/>
        <v>0</v>
      </c>
      <c r="N57" s="332">
        <f t="shared" si="3"/>
        <v>5</v>
      </c>
      <c r="O57" s="336"/>
      <c r="P57" s="336"/>
      <c r="Q57" s="336"/>
      <c r="R57" s="336"/>
      <c r="S57" s="332">
        <f t="shared" si="11"/>
        <v>2</v>
      </c>
      <c r="T57" s="332">
        <f t="shared" si="12"/>
        <v>3</v>
      </c>
      <c r="U57" s="332">
        <f t="shared" si="13"/>
        <v>1</v>
      </c>
      <c r="V57" s="332">
        <f t="shared" si="14"/>
        <v>1</v>
      </c>
      <c r="AT57" s="332">
        <f>S57</f>
        <v>2</v>
      </c>
      <c r="AU57" s="332">
        <f t="shared" ref="AU57:AU59" si="126">T57</f>
        <v>3</v>
      </c>
      <c r="AV57" s="332">
        <f t="shared" ref="AV57:AV59" si="127">U57</f>
        <v>1</v>
      </c>
      <c r="AW57" s="332">
        <f t="shared" ref="AW57:AW59" si="128">V57</f>
        <v>1</v>
      </c>
    </row>
    <row r="58" spans="1:59" ht="32">
      <c r="A58" s="13">
        <v>90</v>
      </c>
      <c r="B58" s="23">
        <f t="shared" si="0"/>
        <v>56</v>
      </c>
      <c r="C58" s="5" t="s">
        <v>213</v>
      </c>
      <c r="D58" s="5" t="s">
        <v>177</v>
      </c>
      <c r="E58" s="5" t="s">
        <v>186</v>
      </c>
      <c r="F58" s="5" t="s">
        <v>182</v>
      </c>
      <c r="G58" s="5" t="s">
        <v>177</v>
      </c>
      <c r="H58" s="5" t="s">
        <v>186</v>
      </c>
      <c r="I58" s="5" t="s">
        <v>182</v>
      </c>
      <c r="J58" s="5" t="s">
        <v>179</v>
      </c>
      <c r="L58" s="176">
        <f t="shared" si="45"/>
        <v>2</v>
      </c>
      <c r="M58" s="176">
        <f t="shared" si="2"/>
        <v>0</v>
      </c>
      <c r="N58" s="332">
        <f t="shared" si="3"/>
        <v>5</v>
      </c>
      <c r="O58" s="336"/>
      <c r="P58" s="336"/>
      <c r="Q58" s="336"/>
      <c r="R58" s="336"/>
      <c r="S58" s="332">
        <f t="shared" si="11"/>
        <v>2</v>
      </c>
      <c r="T58" s="332">
        <f t="shared" si="12"/>
        <v>2</v>
      </c>
      <c r="U58" s="332">
        <f t="shared" si="13"/>
        <v>2</v>
      </c>
      <c r="V58" s="332">
        <f t="shared" si="14"/>
        <v>1</v>
      </c>
      <c r="AT58" s="332">
        <f>S58</f>
        <v>2</v>
      </c>
      <c r="AU58" s="332">
        <f t="shared" si="126"/>
        <v>2</v>
      </c>
      <c r="AV58" s="332">
        <f t="shared" si="127"/>
        <v>2</v>
      </c>
      <c r="AW58" s="332">
        <f t="shared" si="128"/>
        <v>1</v>
      </c>
    </row>
    <row r="59" spans="1:59" ht="32">
      <c r="A59" s="13">
        <v>91</v>
      </c>
      <c r="B59" s="23">
        <f t="shared" si="0"/>
        <v>57</v>
      </c>
      <c r="C59" s="5" t="s">
        <v>171</v>
      </c>
      <c r="D59" s="5" t="s">
        <v>182</v>
      </c>
      <c r="E59" s="5" t="s">
        <v>182</v>
      </c>
      <c r="F59" s="5" t="s">
        <v>182</v>
      </c>
      <c r="G59" s="5" t="s">
        <v>177</v>
      </c>
      <c r="H59" s="5" t="s">
        <v>182</v>
      </c>
      <c r="I59" s="5" t="s">
        <v>177</v>
      </c>
      <c r="J59" s="5" t="s">
        <v>182</v>
      </c>
      <c r="L59" s="176">
        <f t="shared" si="45"/>
        <v>2</v>
      </c>
      <c r="M59" s="176">
        <f t="shared" si="2"/>
        <v>0</v>
      </c>
      <c r="N59" s="332">
        <f t="shared" si="3"/>
        <v>5</v>
      </c>
      <c r="O59" s="336"/>
      <c r="P59" s="336"/>
      <c r="Q59" s="336"/>
      <c r="R59" s="336"/>
      <c r="S59" s="332">
        <f t="shared" si="11"/>
        <v>2</v>
      </c>
      <c r="T59" s="332">
        <f t="shared" si="12"/>
        <v>5</v>
      </c>
      <c r="U59" s="332">
        <f t="shared" si="13"/>
        <v>0</v>
      </c>
      <c r="V59" s="332">
        <f t="shared" si="14"/>
        <v>0</v>
      </c>
      <c r="AT59" s="332">
        <f>S59</f>
        <v>2</v>
      </c>
      <c r="AU59" s="332">
        <f t="shared" si="126"/>
        <v>5</v>
      </c>
      <c r="AV59" s="332">
        <f t="shared" si="127"/>
        <v>0</v>
      </c>
      <c r="AW59" s="332">
        <f t="shared" si="128"/>
        <v>0</v>
      </c>
    </row>
    <row r="60" spans="1:59" ht="32">
      <c r="A60" s="13">
        <v>93</v>
      </c>
      <c r="B60" s="23">
        <f t="shared" si="0"/>
        <v>58</v>
      </c>
      <c r="C60" s="5" t="s">
        <v>171</v>
      </c>
      <c r="D60" s="5" t="s">
        <v>179</v>
      </c>
      <c r="E60" s="181" t="s">
        <v>872</v>
      </c>
      <c r="F60" s="5" t="s">
        <v>182</v>
      </c>
      <c r="G60" s="5" t="s">
        <v>186</v>
      </c>
      <c r="H60" s="181" t="s">
        <v>872</v>
      </c>
      <c r="I60" s="181" t="s">
        <v>872</v>
      </c>
      <c r="J60" s="5" t="s">
        <v>182</v>
      </c>
      <c r="L60" s="176">
        <f t="shared" si="45"/>
        <v>0</v>
      </c>
      <c r="M60" s="176">
        <f t="shared" si="2"/>
        <v>3</v>
      </c>
      <c r="N60" s="331">
        <f t="shared" si="3"/>
        <v>4</v>
      </c>
      <c r="O60" s="337"/>
      <c r="P60" s="337"/>
      <c r="Q60" s="337"/>
      <c r="R60" s="337"/>
      <c r="S60" s="331">
        <f t="shared" si="11"/>
        <v>0</v>
      </c>
      <c r="T60" s="331">
        <f t="shared" si="12"/>
        <v>2</v>
      </c>
      <c r="U60" s="331">
        <f t="shared" si="13"/>
        <v>1</v>
      </c>
      <c r="V60" s="331">
        <f t="shared" si="14"/>
        <v>1</v>
      </c>
      <c r="AO60" s="331">
        <f>S60</f>
        <v>0</v>
      </c>
      <c r="AP60" s="331">
        <f t="shared" ref="AP60" si="129">T60</f>
        <v>2</v>
      </c>
      <c r="AQ60" s="331">
        <f t="shared" ref="AQ60" si="130">U60</f>
        <v>1</v>
      </c>
      <c r="AR60" s="331">
        <f t="shared" ref="AR60" si="131">V60</f>
        <v>1</v>
      </c>
    </row>
    <row r="61" spans="1:59" ht="48">
      <c r="A61" s="13">
        <v>95</v>
      </c>
      <c r="B61" s="23">
        <f t="shared" si="0"/>
        <v>59</v>
      </c>
      <c r="C61" s="5" t="s">
        <v>328</v>
      </c>
      <c r="D61" s="5" t="s">
        <v>182</v>
      </c>
      <c r="E61" s="5" t="s">
        <v>179</v>
      </c>
      <c r="F61" s="5" t="s">
        <v>179</v>
      </c>
      <c r="G61" s="5" t="s">
        <v>179</v>
      </c>
      <c r="H61" s="5" t="s">
        <v>179</v>
      </c>
      <c r="I61" s="5" t="s">
        <v>179</v>
      </c>
      <c r="J61" s="5" t="s">
        <v>179</v>
      </c>
      <c r="L61" s="176">
        <f t="shared" si="45"/>
        <v>0</v>
      </c>
      <c r="M61" s="176">
        <f t="shared" si="2"/>
        <v>0</v>
      </c>
      <c r="N61" s="285">
        <f t="shared" si="3"/>
        <v>7</v>
      </c>
      <c r="O61" s="324"/>
      <c r="P61" s="324"/>
      <c r="Q61" s="324"/>
      <c r="R61" s="324"/>
      <c r="S61" s="285">
        <f t="shared" si="11"/>
        <v>0</v>
      </c>
      <c r="T61" s="285">
        <f t="shared" si="12"/>
        <v>1</v>
      </c>
      <c r="U61" s="285">
        <f t="shared" si="13"/>
        <v>0</v>
      </c>
      <c r="V61" s="285">
        <f t="shared" si="14"/>
        <v>6</v>
      </c>
      <c r="BD61" s="285">
        <f>S61</f>
        <v>0</v>
      </c>
      <c r="BE61" s="285">
        <f t="shared" ref="BE61" si="132">T61</f>
        <v>1</v>
      </c>
      <c r="BF61" s="285">
        <f t="shared" ref="BF61" si="133">U61</f>
        <v>0</v>
      </c>
      <c r="BG61" s="285">
        <f t="shared" ref="BG61" si="134">V61</f>
        <v>6</v>
      </c>
    </row>
    <row r="62" spans="1:59" ht="32">
      <c r="A62" s="13">
        <v>96</v>
      </c>
      <c r="B62" s="23">
        <f t="shared" si="0"/>
        <v>60</v>
      </c>
      <c r="C62" s="5" t="s">
        <v>213</v>
      </c>
      <c r="D62" s="5" t="s">
        <v>177</v>
      </c>
      <c r="E62" s="5" t="s">
        <v>179</v>
      </c>
      <c r="F62" s="5" t="s">
        <v>177</v>
      </c>
      <c r="G62" s="5" t="s">
        <v>186</v>
      </c>
      <c r="H62" s="5" t="s">
        <v>177</v>
      </c>
      <c r="I62" s="5" t="s">
        <v>186</v>
      </c>
      <c r="J62" s="5" t="s">
        <v>186</v>
      </c>
      <c r="L62" s="176">
        <f t="shared" si="45"/>
        <v>3</v>
      </c>
      <c r="M62" s="176">
        <f t="shared" si="2"/>
        <v>0</v>
      </c>
      <c r="N62" s="331">
        <f t="shared" si="3"/>
        <v>4</v>
      </c>
      <c r="O62" s="337"/>
      <c r="P62" s="337"/>
      <c r="Q62" s="337"/>
      <c r="R62" s="337"/>
      <c r="S62" s="331">
        <f t="shared" si="11"/>
        <v>3</v>
      </c>
      <c r="T62" s="331">
        <f t="shared" si="12"/>
        <v>0</v>
      </c>
      <c r="U62" s="331">
        <f t="shared" si="13"/>
        <v>3</v>
      </c>
      <c r="V62" s="331">
        <f t="shared" si="14"/>
        <v>1</v>
      </c>
      <c r="AO62" s="331">
        <f>S62</f>
        <v>3</v>
      </c>
      <c r="AP62" s="331">
        <f>T62</f>
        <v>0</v>
      </c>
      <c r="AQ62" s="331">
        <f>U62</f>
        <v>3</v>
      </c>
      <c r="AR62" s="331">
        <f>V62</f>
        <v>1</v>
      </c>
    </row>
    <row r="63" spans="1:59" ht="32">
      <c r="A63" s="13">
        <v>98</v>
      </c>
      <c r="B63" s="23">
        <f t="shared" si="0"/>
        <v>61</v>
      </c>
      <c r="C63" s="5" t="s">
        <v>171</v>
      </c>
      <c r="D63" s="5" t="s">
        <v>186</v>
      </c>
      <c r="E63" s="5" t="s">
        <v>186</v>
      </c>
      <c r="F63" s="5" t="s">
        <v>179</v>
      </c>
      <c r="G63" s="5" t="s">
        <v>186</v>
      </c>
      <c r="H63" s="5" t="s">
        <v>186</v>
      </c>
      <c r="I63" s="5" t="s">
        <v>182</v>
      </c>
      <c r="J63" s="5" t="s">
        <v>182</v>
      </c>
      <c r="L63" s="176">
        <f t="shared" si="45"/>
        <v>0</v>
      </c>
      <c r="M63" s="176">
        <f t="shared" si="2"/>
        <v>0</v>
      </c>
      <c r="N63" s="285">
        <f t="shared" si="3"/>
        <v>7</v>
      </c>
      <c r="O63" s="324"/>
      <c r="P63" s="324"/>
      <c r="Q63" s="324"/>
      <c r="R63" s="324"/>
      <c r="S63" s="285">
        <f t="shared" si="11"/>
        <v>0</v>
      </c>
      <c r="T63" s="285">
        <f t="shared" si="12"/>
        <v>2</v>
      </c>
      <c r="U63" s="285">
        <f t="shared" si="13"/>
        <v>4</v>
      </c>
      <c r="V63" s="285">
        <f t="shared" si="14"/>
        <v>1</v>
      </c>
      <c r="BD63" s="285">
        <f>S63</f>
        <v>0</v>
      </c>
      <c r="BE63" s="285">
        <f t="shared" ref="BE63" si="135">T63</f>
        <v>2</v>
      </c>
      <c r="BF63" s="285">
        <f t="shared" ref="BF63" si="136">U63</f>
        <v>4</v>
      </c>
      <c r="BG63" s="285">
        <f t="shared" ref="BG63" si="137">V63</f>
        <v>1</v>
      </c>
    </row>
    <row r="64" spans="1:59" ht="32">
      <c r="A64" s="13">
        <v>99</v>
      </c>
      <c r="B64" s="23">
        <f t="shared" si="0"/>
        <v>62</v>
      </c>
      <c r="C64" s="5" t="s">
        <v>213</v>
      </c>
      <c r="D64" s="5" t="s">
        <v>177</v>
      </c>
      <c r="E64" s="5" t="s">
        <v>177</v>
      </c>
      <c r="F64" s="5" t="s">
        <v>177</v>
      </c>
      <c r="G64" s="5" t="s">
        <v>177</v>
      </c>
      <c r="H64" s="5" t="s">
        <v>177</v>
      </c>
      <c r="I64" s="180" t="s">
        <v>872</v>
      </c>
      <c r="J64" s="5" t="s">
        <v>177</v>
      </c>
      <c r="L64" s="176">
        <f t="shared" si="45"/>
        <v>6</v>
      </c>
      <c r="M64" s="176">
        <f t="shared" si="2"/>
        <v>1</v>
      </c>
      <c r="N64" s="190">
        <f t="shared" si="3"/>
        <v>0</v>
      </c>
      <c r="S64" s="305">
        <f t="shared" si="11"/>
        <v>6</v>
      </c>
      <c r="T64" s="305">
        <f t="shared" si="12"/>
        <v>0</v>
      </c>
      <c r="U64" s="305">
        <f t="shared" si="13"/>
        <v>0</v>
      </c>
      <c r="V64" s="305">
        <f t="shared" si="14"/>
        <v>0</v>
      </c>
    </row>
    <row r="65" spans="1:59" ht="32">
      <c r="A65" s="13">
        <v>102</v>
      </c>
      <c r="B65" s="23">
        <f t="shared" si="0"/>
        <v>63</v>
      </c>
      <c r="C65" s="5" t="s">
        <v>213</v>
      </c>
      <c r="D65" s="5" t="s">
        <v>177</v>
      </c>
      <c r="E65" s="5" t="s">
        <v>177</v>
      </c>
      <c r="F65" s="5" t="s">
        <v>182</v>
      </c>
      <c r="G65" s="5" t="s">
        <v>182</v>
      </c>
      <c r="H65" s="5" t="s">
        <v>182</v>
      </c>
      <c r="I65" s="5" t="s">
        <v>182</v>
      </c>
      <c r="J65" s="5" t="s">
        <v>182</v>
      </c>
      <c r="L65" s="176">
        <f t="shared" si="45"/>
        <v>2</v>
      </c>
      <c r="M65" s="176">
        <f t="shared" si="2"/>
        <v>0</v>
      </c>
      <c r="N65" s="332">
        <f t="shared" si="3"/>
        <v>5</v>
      </c>
      <c r="O65" s="336"/>
      <c r="P65" s="336"/>
      <c r="Q65" s="336"/>
      <c r="R65" s="336"/>
      <c r="S65" s="332">
        <f t="shared" si="11"/>
        <v>2</v>
      </c>
      <c r="T65" s="332">
        <f t="shared" si="12"/>
        <v>5</v>
      </c>
      <c r="U65" s="332">
        <f t="shared" si="13"/>
        <v>0</v>
      </c>
      <c r="V65" s="332">
        <f t="shared" si="14"/>
        <v>0</v>
      </c>
      <c r="AT65" s="332">
        <f>S65</f>
        <v>2</v>
      </c>
      <c r="AU65" s="332">
        <f t="shared" ref="AU65" si="138">T65</f>
        <v>5</v>
      </c>
      <c r="AV65" s="332">
        <f t="shared" ref="AV65" si="139">U65</f>
        <v>0</v>
      </c>
      <c r="AW65" s="332">
        <f t="shared" ref="AW65" si="140">V65</f>
        <v>0</v>
      </c>
    </row>
    <row r="66" spans="1:59" ht="32">
      <c r="A66" s="13">
        <v>104</v>
      </c>
      <c r="B66" s="23">
        <f t="shared" si="0"/>
        <v>64</v>
      </c>
      <c r="C66" s="5" t="s">
        <v>171</v>
      </c>
      <c r="D66" s="5" t="s">
        <v>182</v>
      </c>
      <c r="E66" s="5" t="s">
        <v>177</v>
      </c>
      <c r="F66" s="5" t="s">
        <v>177</v>
      </c>
      <c r="G66" s="5" t="s">
        <v>177</v>
      </c>
      <c r="H66" s="5" t="s">
        <v>177</v>
      </c>
      <c r="I66" s="5" t="s">
        <v>177</v>
      </c>
      <c r="J66" s="5" t="s">
        <v>179</v>
      </c>
      <c r="L66" s="176">
        <f t="shared" si="45"/>
        <v>5</v>
      </c>
      <c r="M66" s="176">
        <f t="shared" si="2"/>
        <v>0</v>
      </c>
      <c r="N66" s="360">
        <f t="shared" si="3"/>
        <v>2</v>
      </c>
      <c r="O66" s="361"/>
      <c r="P66" s="361"/>
      <c r="Q66" s="361"/>
      <c r="R66" s="361"/>
      <c r="S66" s="360">
        <f t="shared" si="11"/>
        <v>5</v>
      </c>
      <c r="T66" s="360">
        <f t="shared" si="12"/>
        <v>1</v>
      </c>
      <c r="U66" s="360">
        <f t="shared" si="13"/>
        <v>0</v>
      </c>
      <c r="V66" s="360">
        <f t="shared" si="14"/>
        <v>1</v>
      </c>
      <c r="AE66" s="360">
        <f>S66</f>
        <v>5</v>
      </c>
      <c r="AF66" s="360">
        <f t="shared" ref="AF66" si="141">T66</f>
        <v>1</v>
      </c>
      <c r="AG66" s="360">
        <f t="shared" ref="AG66" si="142">U66</f>
        <v>0</v>
      </c>
      <c r="AH66" s="360">
        <f t="shared" ref="AH66" si="143">V66</f>
        <v>1</v>
      </c>
    </row>
    <row r="67" spans="1:59" ht="32">
      <c r="A67" s="13">
        <v>105</v>
      </c>
      <c r="B67" s="23">
        <f t="shared" si="0"/>
        <v>65</v>
      </c>
      <c r="C67" s="5" t="s">
        <v>171</v>
      </c>
      <c r="D67" s="5" t="s">
        <v>182</v>
      </c>
      <c r="E67" s="5" t="s">
        <v>182</v>
      </c>
      <c r="F67" s="5" t="s">
        <v>177</v>
      </c>
      <c r="G67" s="5" t="s">
        <v>182</v>
      </c>
      <c r="H67" s="5" t="s">
        <v>182</v>
      </c>
      <c r="I67" s="5" t="s">
        <v>182</v>
      </c>
      <c r="J67" s="5" t="s">
        <v>177</v>
      </c>
      <c r="L67" s="176">
        <f t="shared" si="45"/>
        <v>2</v>
      </c>
      <c r="M67" s="176">
        <f t="shared" ref="M67:M126" si="144">COUNTIF(D67:J67,$M$2)</f>
        <v>0</v>
      </c>
      <c r="N67" s="332">
        <f t="shared" ref="N67:N126" si="145">7-L67-M67</f>
        <v>5</v>
      </c>
      <c r="O67" s="336"/>
      <c r="P67" s="336"/>
      <c r="Q67" s="336"/>
      <c r="R67" s="336"/>
      <c r="S67" s="332">
        <f t="shared" si="11"/>
        <v>2</v>
      </c>
      <c r="T67" s="332">
        <f t="shared" si="12"/>
        <v>5</v>
      </c>
      <c r="U67" s="332">
        <f t="shared" si="13"/>
        <v>0</v>
      </c>
      <c r="V67" s="332">
        <f t="shared" si="14"/>
        <v>0</v>
      </c>
      <c r="AT67" s="332">
        <f>S67</f>
        <v>2</v>
      </c>
      <c r="AU67" s="332">
        <f t="shared" ref="AU67" si="146">T67</f>
        <v>5</v>
      </c>
      <c r="AV67" s="332">
        <f t="shared" ref="AV67" si="147">U67</f>
        <v>0</v>
      </c>
      <c r="AW67" s="332">
        <f t="shared" ref="AW67" si="148">V67</f>
        <v>0</v>
      </c>
    </row>
    <row r="68" spans="1:59" ht="32">
      <c r="A68" s="13">
        <v>106</v>
      </c>
      <c r="B68" s="23">
        <f t="shared" ref="B68:B131" si="149">B67+1</f>
        <v>66</v>
      </c>
      <c r="C68" s="5" t="s">
        <v>171</v>
      </c>
      <c r="D68" s="181" t="s">
        <v>872</v>
      </c>
      <c r="E68" s="5" t="s">
        <v>182</v>
      </c>
      <c r="F68" s="181" t="s">
        <v>872</v>
      </c>
      <c r="G68" s="181" t="s">
        <v>872</v>
      </c>
      <c r="H68" s="181" t="s">
        <v>872</v>
      </c>
      <c r="I68" s="5" t="s">
        <v>186</v>
      </c>
      <c r="J68" s="5" t="s">
        <v>179</v>
      </c>
      <c r="L68" s="176">
        <f t="shared" si="45"/>
        <v>0</v>
      </c>
      <c r="M68" s="176">
        <f t="shared" si="144"/>
        <v>4</v>
      </c>
      <c r="N68" s="327">
        <f t="shared" si="145"/>
        <v>3</v>
      </c>
      <c r="O68" s="338"/>
      <c r="P68" s="338"/>
      <c r="Q68" s="338"/>
      <c r="R68" s="338"/>
      <c r="S68" s="327">
        <f t="shared" si="11"/>
        <v>0</v>
      </c>
      <c r="T68" s="327">
        <f t="shared" si="12"/>
        <v>1</v>
      </c>
      <c r="U68" s="327">
        <f t="shared" si="13"/>
        <v>1</v>
      </c>
      <c r="V68" s="327">
        <f t="shared" si="14"/>
        <v>1</v>
      </c>
      <c r="AJ68" s="327">
        <f>S68</f>
        <v>0</v>
      </c>
      <c r="AK68" s="327">
        <f t="shared" ref="AK68" si="150">T68</f>
        <v>1</v>
      </c>
      <c r="AL68" s="327">
        <f t="shared" ref="AL68" si="151">U68</f>
        <v>1</v>
      </c>
      <c r="AM68" s="327">
        <f t="shared" ref="AM68" si="152">V68</f>
        <v>1</v>
      </c>
    </row>
    <row r="69" spans="1:59" ht="32">
      <c r="A69" s="13">
        <v>108</v>
      </c>
      <c r="B69" s="23">
        <f t="shared" si="149"/>
        <v>67</v>
      </c>
      <c r="C69" s="5" t="s">
        <v>171</v>
      </c>
      <c r="D69" s="181" t="s">
        <v>872</v>
      </c>
      <c r="E69" s="199" t="s">
        <v>182</v>
      </c>
      <c r="F69" s="181" t="s">
        <v>872</v>
      </c>
      <c r="G69" s="181" t="s">
        <v>872</v>
      </c>
      <c r="H69" s="181" t="s">
        <v>872</v>
      </c>
      <c r="I69" s="181" t="s">
        <v>872</v>
      </c>
      <c r="J69" s="181" t="s">
        <v>872</v>
      </c>
      <c r="L69" s="176">
        <f t="shared" si="45"/>
        <v>0</v>
      </c>
      <c r="M69" s="176">
        <f t="shared" si="144"/>
        <v>6</v>
      </c>
      <c r="N69" s="362">
        <f t="shared" si="145"/>
        <v>1</v>
      </c>
      <c r="O69" s="339" t="s">
        <v>129</v>
      </c>
      <c r="P69" s="363" t="s">
        <v>182</v>
      </c>
      <c r="Q69" s="339"/>
      <c r="R69" s="339"/>
      <c r="S69" s="362">
        <f t="shared" si="11"/>
        <v>0</v>
      </c>
      <c r="T69" s="362">
        <f t="shared" si="12"/>
        <v>1</v>
      </c>
      <c r="U69" s="362">
        <f t="shared" si="13"/>
        <v>0</v>
      </c>
      <c r="V69" s="362">
        <f t="shared" si="14"/>
        <v>0</v>
      </c>
      <c r="Z69" s="362">
        <f t="shared" ref="Z69" si="153">COUNTIF(K69:Q69,$S$2)</f>
        <v>0</v>
      </c>
      <c r="AA69" s="362">
        <f t="shared" ref="AA69" si="154">COUNTIF(K69:Q69,$T$2)</f>
        <v>1</v>
      </c>
      <c r="AB69" s="362">
        <f t="shared" ref="AB69" si="155">COUNTIF(K69:Q69,$U$2)</f>
        <v>0</v>
      </c>
      <c r="AC69" s="362">
        <f t="shared" ref="AC69" si="156">COUNTIF(K69:Q69,$V$2)</f>
        <v>0</v>
      </c>
    </row>
    <row r="70" spans="1:59" ht="32">
      <c r="A70" s="13">
        <v>112</v>
      </c>
      <c r="B70" s="23">
        <f t="shared" si="149"/>
        <v>68</v>
      </c>
      <c r="C70" s="5" t="s">
        <v>259</v>
      </c>
      <c r="D70" s="5" t="s">
        <v>186</v>
      </c>
      <c r="E70" s="5" t="s">
        <v>186</v>
      </c>
      <c r="F70" s="5" t="s">
        <v>186</v>
      </c>
      <c r="G70" s="5" t="s">
        <v>186</v>
      </c>
      <c r="H70" s="5" t="s">
        <v>182</v>
      </c>
      <c r="I70" s="5" t="s">
        <v>182</v>
      </c>
      <c r="J70" s="5" t="s">
        <v>179</v>
      </c>
      <c r="L70" s="176">
        <f t="shared" si="45"/>
        <v>0</v>
      </c>
      <c r="M70" s="176">
        <f t="shared" si="144"/>
        <v>0</v>
      </c>
      <c r="N70" s="285">
        <f t="shared" si="145"/>
        <v>7</v>
      </c>
      <c r="O70" s="324"/>
      <c r="P70" s="324"/>
      <c r="Q70" s="324"/>
      <c r="R70" s="324"/>
      <c r="S70" s="285">
        <f t="shared" si="11"/>
        <v>0</v>
      </c>
      <c r="T70" s="285">
        <f t="shared" si="12"/>
        <v>2</v>
      </c>
      <c r="U70" s="285">
        <f t="shared" si="13"/>
        <v>4</v>
      </c>
      <c r="V70" s="285">
        <f t="shared" si="14"/>
        <v>1</v>
      </c>
      <c r="BD70" s="285">
        <f>S70</f>
        <v>0</v>
      </c>
      <c r="BE70" s="285">
        <f t="shared" ref="BE70" si="157">T70</f>
        <v>2</v>
      </c>
      <c r="BF70" s="285">
        <f t="shared" ref="BF70" si="158">U70</f>
        <v>4</v>
      </c>
      <c r="BG70" s="285">
        <f t="shared" ref="BG70" si="159">V70</f>
        <v>1</v>
      </c>
    </row>
    <row r="71" spans="1:59" ht="16">
      <c r="A71" s="13">
        <v>113</v>
      </c>
      <c r="B71" s="23">
        <f t="shared" si="149"/>
        <v>69</v>
      </c>
      <c r="C71" s="188" t="s">
        <v>467</v>
      </c>
      <c r="D71" s="188" t="s">
        <v>177</v>
      </c>
      <c r="E71" s="188" t="s">
        <v>179</v>
      </c>
      <c r="F71" s="188" t="s">
        <v>177</v>
      </c>
      <c r="G71" s="188" t="s">
        <v>177</v>
      </c>
      <c r="H71" s="188" t="s">
        <v>177</v>
      </c>
      <c r="I71" s="188" t="s">
        <v>177</v>
      </c>
      <c r="J71" s="188" t="s">
        <v>177</v>
      </c>
      <c r="L71" s="283"/>
      <c r="M71" s="283"/>
      <c r="N71" s="283"/>
      <c r="S71" s="305">
        <f t="shared" si="11"/>
        <v>6</v>
      </c>
      <c r="T71" s="305">
        <f t="shared" si="12"/>
        <v>0</v>
      </c>
      <c r="U71" s="305">
        <f t="shared" si="13"/>
        <v>0</v>
      </c>
      <c r="V71" s="305">
        <f t="shared" si="14"/>
        <v>1</v>
      </c>
    </row>
    <row r="72" spans="1:59" ht="48">
      <c r="A72" s="13">
        <v>114</v>
      </c>
      <c r="B72" s="23">
        <f t="shared" si="149"/>
        <v>70</v>
      </c>
      <c r="C72" s="5" t="s">
        <v>194</v>
      </c>
      <c r="D72" s="5" t="s">
        <v>186</v>
      </c>
      <c r="E72" s="5" t="s">
        <v>179</v>
      </c>
      <c r="F72" s="5" t="s">
        <v>179</v>
      </c>
      <c r="G72" s="5" t="s">
        <v>182</v>
      </c>
      <c r="H72" s="5" t="s">
        <v>177</v>
      </c>
      <c r="I72" s="5" t="s">
        <v>186</v>
      </c>
      <c r="J72" s="5" t="s">
        <v>179</v>
      </c>
      <c r="L72" s="176">
        <f t="shared" si="45"/>
        <v>1</v>
      </c>
      <c r="M72" s="176">
        <f t="shared" si="144"/>
        <v>0</v>
      </c>
      <c r="N72" s="334">
        <f t="shared" si="145"/>
        <v>6</v>
      </c>
      <c r="O72" s="335"/>
      <c r="P72" s="335"/>
      <c r="Q72" s="335"/>
      <c r="R72" s="335"/>
      <c r="S72" s="334">
        <f t="shared" si="11"/>
        <v>1</v>
      </c>
      <c r="T72" s="334">
        <f t="shared" si="12"/>
        <v>1</v>
      </c>
      <c r="U72" s="334">
        <f t="shared" si="13"/>
        <v>2</v>
      </c>
      <c r="V72" s="334">
        <f t="shared" si="14"/>
        <v>3</v>
      </c>
      <c r="AY72" s="334">
        <f>S72</f>
        <v>1</v>
      </c>
      <c r="AZ72" s="334">
        <f t="shared" ref="AZ72" si="160">T72</f>
        <v>1</v>
      </c>
      <c r="BA72" s="334">
        <f t="shared" ref="BA72" si="161">U72</f>
        <v>2</v>
      </c>
      <c r="BB72" s="334">
        <f t="shared" ref="BB72" si="162">V72</f>
        <v>3</v>
      </c>
    </row>
    <row r="73" spans="1:59" ht="32">
      <c r="A73" s="13">
        <v>115</v>
      </c>
      <c r="B73" s="23">
        <f t="shared" si="149"/>
        <v>71</v>
      </c>
      <c r="C73" s="5" t="s">
        <v>213</v>
      </c>
      <c r="D73" s="5" t="s">
        <v>182</v>
      </c>
      <c r="E73" s="5" t="s">
        <v>182</v>
      </c>
      <c r="F73" s="5" t="s">
        <v>182</v>
      </c>
      <c r="G73" s="5" t="s">
        <v>182</v>
      </c>
      <c r="H73" s="5" t="s">
        <v>182</v>
      </c>
      <c r="I73" s="5" t="s">
        <v>177</v>
      </c>
      <c r="J73" s="5" t="s">
        <v>177</v>
      </c>
      <c r="L73" s="176">
        <f t="shared" si="45"/>
        <v>2</v>
      </c>
      <c r="M73" s="176">
        <f t="shared" si="144"/>
        <v>0</v>
      </c>
      <c r="N73" s="332">
        <f t="shared" si="145"/>
        <v>5</v>
      </c>
      <c r="O73" s="336"/>
      <c r="P73" s="336"/>
      <c r="Q73" s="336"/>
      <c r="R73" s="336"/>
      <c r="S73" s="332">
        <f t="shared" ref="S73:S136" si="163">COUNTIF(D73:J73,$S$2)</f>
        <v>2</v>
      </c>
      <c r="T73" s="332">
        <f t="shared" ref="T73:T136" si="164">COUNTIF(D73:J73,$T$2)</f>
        <v>5</v>
      </c>
      <c r="U73" s="332">
        <f t="shared" ref="U73:U136" si="165">COUNTIF(D73:J73,$U$2)</f>
        <v>0</v>
      </c>
      <c r="V73" s="332">
        <f t="shared" ref="V73:V136" si="166">COUNTIF(D73:J73,$V$2)</f>
        <v>0</v>
      </c>
      <c r="AT73" s="332">
        <f>S73</f>
        <v>2</v>
      </c>
      <c r="AU73" s="332">
        <f t="shared" ref="AU73" si="167">T73</f>
        <v>5</v>
      </c>
      <c r="AV73" s="332">
        <f t="shared" ref="AV73" si="168">U73</f>
        <v>0</v>
      </c>
      <c r="AW73" s="332">
        <f t="shared" ref="AW73" si="169">V73</f>
        <v>0</v>
      </c>
    </row>
    <row r="74" spans="1:59" ht="32">
      <c r="A74" s="13">
        <v>121</v>
      </c>
      <c r="B74" s="23">
        <f t="shared" si="149"/>
        <v>72</v>
      </c>
      <c r="C74" s="5" t="s">
        <v>171</v>
      </c>
      <c r="D74" s="5" t="s">
        <v>182</v>
      </c>
      <c r="E74" s="5" t="s">
        <v>182</v>
      </c>
      <c r="F74" s="5" t="s">
        <v>182</v>
      </c>
      <c r="G74" s="5" t="s">
        <v>177</v>
      </c>
      <c r="H74" s="5" t="s">
        <v>177</v>
      </c>
      <c r="I74" s="5" t="s">
        <v>182</v>
      </c>
      <c r="J74" s="5" t="s">
        <v>177</v>
      </c>
      <c r="L74" s="176">
        <f t="shared" si="45"/>
        <v>3</v>
      </c>
      <c r="M74" s="176">
        <f t="shared" si="144"/>
        <v>0</v>
      </c>
      <c r="N74" s="331">
        <f t="shared" si="145"/>
        <v>4</v>
      </c>
      <c r="O74" s="337"/>
      <c r="P74" s="337"/>
      <c r="Q74" s="337"/>
      <c r="R74" s="337"/>
      <c r="S74" s="331">
        <f t="shared" si="163"/>
        <v>3</v>
      </c>
      <c r="T74" s="331">
        <f t="shared" si="164"/>
        <v>4</v>
      </c>
      <c r="U74" s="331">
        <f t="shared" si="165"/>
        <v>0</v>
      </c>
      <c r="V74" s="331">
        <f t="shared" si="166"/>
        <v>0</v>
      </c>
      <c r="AO74" s="331">
        <f>S74</f>
        <v>3</v>
      </c>
      <c r="AP74" s="331">
        <f t="shared" ref="AP74:AR74" si="170">T74</f>
        <v>4</v>
      </c>
      <c r="AQ74" s="331">
        <f t="shared" si="170"/>
        <v>0</v>
      </c>
      <c r="AR74" s="331">
        <f t="shared" si="170"/>
        <v>0</v>
      </c>
    </row>
    <row r="75" spans="1:59" ht="32">
      <c r="A75" s="13">
        <v>125</v>
      </c>
      <c r="B75" s="23">
        <f t="shared" si="149"/>
        <v>73</v>
      </c>
      <c r="C75" s="5" t="s">
        <v>259</v>
      </c>
      <c r="D75" s="5" t="s">
        <v>179</v>
      </c>
      <c r="E75" s="5" t="s">
        <v>179</v>
      </c>
      <c r="F75" s="5" t="s">
        <v>179</v>
      </c>
      <c r="G75" s="5" t="s">
        <v>186</v>
      </c>
      <c r="H75" s="5" t="s">
        <v>179</v>
      </c>
      <c r="I75" s="5" t="s">
        <v>186</v>
      </c>
      <c r="J75" s="5" t="s">
        <v>179</v>
      </c>
      <c r="L75" s="176">
        <f t="shared" si="45"/>
        <v>0</v>
      </c>
      <c r="M75" s="176">
        <f t="shared" si="144"/>
        <v>0</v>
      </c>
      <c r="N75" s="285">
        <f t="shared" si="145"/>
        <v>7</v>
      </c>
      <c r="O75" s="324"/>
      <c r="P75" s="324"/>
      <c r="Q75" s="324"/>
      <c r="R75" s="324"/>
      <c r="S75" s="285">
        <f t="shared" si="163"/>
        <v>0</v>
      </c>
      <c r="T75" s="285">
        <f t="shared" si="164"/>
        <v>0</v>
      </c>
      <c r="U75" s="285">
        <f t="shared" si="165"/>
        <v>2</v>
      </c>
      <c r="V75" s="285">
        <f t="shared" si="166"/>
        <v>5</v>
      </c>
      <c r="BD75" s="285">
        <f>S75</f>
        <v>0</v>
      </c>
      <c r="BE75" s="285">
        <f t="shared" ref="BE75" si="171">T75</f>
        <v>0</v>
      </c>
      <c r="BF75" s="285">
        <f t="shared" ref="BF75" si="172">U75</f>
        <v>2</v>
      </c>
      <c r="BG75" s="285">
        <f t="shared" ref="BG75" si="173">V75</f>
        <v>5</v>
      </c>
    </row>
    <row r="76" spans="1:59" ht="32">
      <c r="A76" s="13">
        <v>126</v>
      </c>
      <c r="B76" s="23">
        <f t="shared" si="149"/>
        <v>74</v>
      </c>
      <c r="C76" s="5" t="s">
        <v>171</v>
      </c>
      <c r="D76" s="5" t="s">
        <v>177</v>
      </c>
      <c r="E76" s="5" t="s">
        <v>182</v>
      </c>
      <c r="F76" s="5" t="s">
        <v>182</v>
      </c>
      <c r="G76" s="5" t="s">
        <v>186</v>
      </c>
      <c r="H76" s="5" t="s">
        <v>182</v>
      </c>
      <c r="I76" s="5" t="s">
        <v>177</v>
      </c>
      <c r="J76" s="5" t="s">
        <v>182</v>
      </c>
      <c r="L76" s="176">
        <f t="shared" si="45"/>
        <v>2</v>
      </c>
      <c r="M76" s="176">
        <f t="shared" si="144"/>
        <v>0</v>
      </c>
      <c r="N76" s="332">
        <f t="shared" si="145"/>
        <v>5</v>
      </c>
      <c r="O76" s="336"/>
      <c r="P76" s="336"/>
      <c r="Q76" s="336"/>
      <c r="R76" s="336"/>
      <c r="S76" s="332">
        <f t="shared" si="163"/>
        <v>2</v>
      </c>
      <c r="T76" s="332">
        <f t="shared" si="164"/>
        <v>4</v>
      </c>
      <c r="U76" s="332">
        <f t="shared" si="165"/>
        <v>1</v>
      </c>
      <c r="V76" s="332">
        <f t="shared" si="166"/>
        <v>0</v>
      </c>
      <c r="AT76" s="332">
        <f>S76</f>
        <v>2</v>
      </c>
      <c r="AU76" s="332">
        <f t="shared" ref="AU76" si="174">T76</f>
        <v>4</v>
      </c>
      <c r="AV76" s="332">
        <f t="shared" ref="AV76" si="175">U76</f>
        <v>1</v>
      </c>
      <c r="AW76" s="332">
        <f t="shared" ref="AW76" si="176">V76</f>
        <v>0</v>
      </c>
    </row>
    <row r="77" spans="1:59" ht="48">
      <c r="A77" s="13">
        <v>128</v>
      </c>
      <c r="B77" s="23">
        <f t="shared" si="149"/>
        <v>75</v>
      </c>
      <c r="C77" s="5" t="s">
        <v>328</v>
      </c>
      <c r="D77" s="5" t="s">
        <v>179</v>
      </c>
      <c r="E77" s="5" t="s">
        <v>179</v>
      </c>
      <c r="F77" s="5" t="s">
        <v>182</v>
      </c>
      <c r="G77" s="5" t="s">
        <v>186</v>
      </c>
      <c r="H77" s="5" t="s">
        <v>179</v>
      </c>
      <c r="I77" s="5" t="s">
        <v>179</v>
      </c>
      <c r="J77" s="5" t="s">
        <v>179</v>
      </c>
      <c r="L77" s="176">
        <f t="shared" si="45"/>
        <v>0</v>
      </c>
      <c r="M77" s="176">
        <f t="shared" si="144"/>
        <v>0</v>
      </c>
      <c r="N77" s="285">
        <f t="shared" si="145"/>
        <v>7</v>
      </c>
      <c r="O77" s="324"/>
      <c r="P77" s="324"/>
      <c r="Q77" s="324"/>
      <c r="R77" s="324"/>
      <c r="S77" s="285">
        <f t="shared" si="163"/>
        <v>0</v>
      </c>
      <c r="T77" s="285">
        <f t="shared" si="164"/>
        <v>1</v>
      </c>
      <c r="U77" s="285">
        <f t="shared" si="165"/>
        <v>1</v>
      </c>
      <c r="V77" s="285">
        <f t="shared" si="166"/>
        <v>5</v>
      </c>
      <c r="BD77" s="285">
        <f>S77</f>
        <v>0</v>
      </c>
      <c r="BE77" s="285">
        <f t="shared" ref="BE77" si="177">T77</f>
        <v>1</v>
      </c>
      <c r="BF77" s="285">
        <f t="shared" ref="BF77" si="178">U77</f>
        <v>1</v>
      </c>
      <c r="BG77" s="285">
        <f t="shared" ref="BG77" si="179">V77</f>
        <v>5</v>
      </c>
    </row>
    <row r="78" spans="1:59" ht="48">
      <c r="A78" s="13">
        <v>129</v>
      </c>
      <c r="B78" s="23">
        <f t="shared" si="149"/>
        <v>76</v>
      </c>
      <c r="C78" s="5" t="s">
        <v>194</v>
      </c>
      <c r="D78" s="181" t="s">
        <v>872</v>
      </c>
      <c r="E78" s="5" t="s">
        <v>179</v>
      </c>
      <c r="F78" s="5" t="s">
        <v>179</v>
      </c>
      <c r="G78" s="5" t="s">
        <v>179</v>
      </c>
      <c r="H78" s="5" t="s">
        <v>186</v>
      </c>
      <c r="I78" s="5" t="s">
        <v>179</v>
      </c>
      <c r="J78" s="5" t="s">
        <v>179</v>
      </c>
      <c r="L78" s="176">
        <f t="shared" si="45"/>
        <v>0</v>
      </c>
      <c r="M78" s="176">
        <f t="shared" si="144"/>
        <v>1</v>
      </c>
      <c r="N78" s="334">
        <f t="shared" si="145"/>
        <v>6</v>
      </c>
      <c r="O78" s="335"/>
      <c r="P78" s="335"/>
      <c r="Q78" s="335"/>
      <c r="R78" s="335"/>
      <c r="S78" s="334">
        <f t="shared" si="163"/>
        <v>0</v>
      </c>
      <c r="T78" s="334">
        <f t="shared" si="164"/>
        <v>0</v>
      </c>
      <c r="U78" s="334">
        <f t="shared" si="165"/>
        <v>1</v>
      </c>
      <c r="V78" s="334">
        <f t="shared" si="166"/>
        <v>5</v>
      </c>
      <c r="AY78" s="334">
        <f>S78</f>
        <v>0</v>
      </c>
      <c r="AZ78" s="334">
        <f t="shared" ref="AZ78" si="180">T78</f>
        <v>0</v>
      </c>
      <c r="BA78" s="334">
        <f t="shared" ref="BA78" si="181">U78</f>
        <v>1</v>
      </c>
      <c r="BB78" s="334">
        <f t="shared" ref="BB78" si="182">V78</f>
        <v>5</v>
      </c>
    </row>
    <row r="79" spans="1:59" ht="32">
      <c r="A79" s="13">
        <v>130</v>
      </c>
      <c r="B79" s="23">
        <f t="shared" si="149"/>
        <v>77</v>
      </c>
      <c r="C79" s="5" t="s">
        <v>171</v>
      </c>
      <c r="D79" s="5" t="s">
        <v>177</v>
      </c>
      <c r="E79" s="5" t="s">
        <v>182</v>
      </c>
      <c r="F79" s="5" t="s">
        <v>179</v>
      </c>
      <c r="G79" s="5" t="s">
        <v>186</v>
      </c>
      <c r="H79" s="5" t="s">
        <v>182</v>
      </c>
      <c r="I79" s="5" t="s">
        <v>179</v>
      </c>
      <c r="J79" s="5" t="s">
        <v>186</v>
      </c>
      <c r="L79" s="176">
        <f t="shared" si="45"/>
        <v>1</v>
      </c>
      <c r="M79" s="176">
        <f t="shared" si="144"/>
        <v>0</v>
      </c>
      <c r="N79" s="334">
        <f t="shared" si="145"/>
        <v>6</v>
      </c>
      <c r="O79" s="335"/>
      <c r="P79" s="335"/>
      <c r="Q79" s="335"/>
      <c r="R79" s="335"/>
      <c r="S79" s="334">
        <f t="shared" si="163"/>
        <v>1</v>
      </c>
      <c r="T79" s="334">
        <f t="shared" si="164"/>
        <v>2</v>
      </c>
      <c r="U79" s="334">
        <f t="shared" si="165"/>
        <v>2</v>
      </c>
      <c r="V79" s="334">
        <f t="shared" si="166"/>
        <v>2</v>
      </c>
      <c r="AY79" s="334">
        <f>S79</f>
        <v>1</v>
      </c>
      <c r="AZ79" s="334">
        <f t="shared" ref="AZ79" si="183">T79</f>
        <v>2</v>
      </c>
      <c r="BA79" s="334">
        <f t="shared" ref="BA79" si="184">U79</f>
        <v>2</v>
      </c>
      <c r="BB79" s="334">
        <f t="shared" ref="BB79" si="185">V79</f>
        <v>2</v>
      </c>
    </row>
    <row r="80" spans="1:59" ht="32">
      <c r="A80" s="13">
        <v>131</v>
      </c>
      <c r="B80" s="23">
        <f t="shared" si="149"/>
        <v>78</v>
      </c>
      <c r="C80" s="5" t="s">
        <v>213</v>
      </c>
      <c r="D80" s="5" t="s">
        <v>177</v>
      </c>
      <c r="E80" s="5" t="s">
        <v>182</v>
      </c>
      <c r="F80" s="5" t="s">
        <v>177</v>
      </c>
      <c r="G80" s="5" t="s">
        <v>177</v>
      </c>
      <c r="H80" s="5" t="s">
        <v>186</v>
      </c>
      <c r="I80" s="5" t="s">
        <v>177</v>
      </c>
      <c r="J80" s="5" t="s">
        <v>179</v>
      </c>
      <c r="L80" s="176">
        <f t="shared" si="45"/>
        <v>4</v>
      </c>
      <c r="M80" s="176">
        <f t="shared" si="144"/>
        <v>0</v>
      </c>
      <c r="N80" s="327">
        <f t="shared" si="145"/>
        <v>3</v>
      </c>
      <c r="O80" s="338"/>
      <c r="P80" s="338"/>
      <c r="Q80" s="338"/>
      <c r="R80" s="338"/>
      <c r="S80" s="327">
        <f t="shared" si="163"/>
        <v>4</v>
      </c>
      <c r="T80" s="327">
        <f t="shared" si="164"/>
        <v>1</v>
      </c>
      <c r="U80" s="327">
        <f t="shared" si="165"/>
        <v>1</v>
      </c>
      <c r="V80" s="327">
        <f t="shared" si="166"/>
        <v>1</v>
      </c>
      <c r="AJ80" s="327">
        <f>S80</f>
        <v>4</v>
      </c>
      <c r="AK80" s="327">
        <f t="shared" ref="AK80" si="186">T80</f>
        <v>1</v>
      </c>
      <c r="AL80" s="327">
        <f t="shared" ref="AL80" si="187">U80</f>
        <v>1</v>
      </c>
      <c r="AM80" s="327">
        <f t="shared" ref="AM80" si="188">V80</f>
        <v>1</v>
      </c>
    </row>
    <row r="81" spans="1:59" ht="32">
      <c r="A81" s="13">
        <v>132</v>
      </c>
      <c r="B81" s="23">
        <f t="shared" si="149"/>
        <v>79</v>
      </c>
      <c r="C81" s="5" t="s">
        <v>213</v>
      </c>
      <c r="D81" s="5" t="s">
        <v>177</v>
      </c>
      <c r="E81" s="5" t="s">
        <v>177</v>
      </c>
      <c r="F81" s="5" t="s">
        <v>177</v>
      </c>
      <c r="G81" s="5" t="s">
        <v>177</v>
      </c>
      <c r="H81" s="5" t="s">
        <v>182</v>
      </c>
      <c r="I81" s="5" t="s">
        <v>182</v>
      </c>
      <c r="J81" s="5" t="s">
        <v>177</v>
      </c>
      <c r="L81" s="176">
        <f t="shared" si="45"/>
        <v>5</v>
      </c>
      <c r="M81" s="176">
        <f t="shared" si="144"/>
        <v>0</v>
      </c>
      <c r="N81" s="360">
        <f t="shared" si="145"/>
        <v>2</v>
      </c>
      <c r="O81" s="361"/>
      <c r="P81" s="361"/>
      <c r="Q81" s="361"/>
      <c r="R81" s="361"/>
      <c r="S81" s="360">
        <f t="shared" si="163"/>
        <v>5</v>
      </c>
      <c r="T81" s="360">
        <f t="shared" si="164"/>
        <v>2</v>
      </c>
      <c r="U81" s="360">
        <f t="shared" si="165"/>
        <v>0</v>
      </c>
      <c r="V81" s="360">
        <f t="shared" si="166"/>
        <v>0</v>
      </c>
      <c r="AE81" s="360">
        <f>S81</f>
        <v>5</v>
      </c>
      <c r="AF81" s="360">
        <f t="shared" ref="AF81" si="189">T81</f>
        <v>2</v>
      </c>
      <c r="AG81" s="360">
        <f t="shared" ref="AG81" si="190">U81</f>
        <v>0</v>
      </c>
      <c r="AH81" s="360">
        <f t="shared" ref="AH81" si="191">V81</f>
        <v>0</v>
      </c>
    </row>
    <row r="82" spans="1:59" ht="48">
      <c r="A82" s="13">
        <v>133</v>
      </c>
      <c r="B82" s="23">
        <f t="shared" si="149"/>
        <v>80</v>
      </c>
      <c r="C82" s="5" t="s">
        <v>194</v>
      </c>
      <c r="D82" s="5" t="s">
        <v>179</v>
      </c>
      <c r="E82" s="5" t="s">
        <v>179</v>
      </c>
      <c r="F82" s="5" t="s">
        <v>177</v>
      </c>
      <c r="G82" s="5" t="s">
        <v>179</v>
      </c>
      <c r="H82" s="5" t="s">
        <v>179</v>
      </c>
      <c r="I82" s="5" t="s">
        <v>179</v>
      </c>
      <c r="J82" s="5" t="s">
        <v>177</v>
      </c>
      <c r="L82" s="176">
        <f t="shared" si="45"/>
        <v>2</v>
      </c>
      <c r="M82" s="176">
        <f t="shared" si="144"/>
        <v>0</v>
      </c>
      <c r="N82" s="332">
        <f t="shared" si="145"/>
        <v>5</v>
      </c>
      <c r="O82" s="336"/>
      <c r="P82" s="336"/>
      <c r="Q82" s="336"/>
      <c r="R82" s="336"/>
      <c r="S82" s="332">
        <f t="shared" si="163"/>
        <v>2</v>
      </c>
      <c r="T82" s="332">
        <f t="shared" si="164"/>
        <v>0</v>
      </c>
      <c r="U82" s="332">
        <f t="shared" si="165"/>
        <v>0</v>
      </c>
      <c r="V82" s="332">
        <f t="shared" si="166"/>
        <v>5</v>
      </c>
      <c r="AT82" s="332">
        <f>S82</f>
        <v>2</v>
      </c>
      <c r="AU82" s="332">
        <f t="shared" ref="AU82" si="192">T82</f>
        <v>0</v>
      </c>
      <c r="AV82" s="332">
        <f t="shared" ref="AV82" si="193">U82</f>
        <v>0</v>
      </c>
      <c r="AW82" s="332">
        <f t="shared" ref="AW82" si="194">V82</f>
        <v>5</v>
      </c>
    </row>
    <row r="83" spans="1:59" ht="32">
      <c r="A83" s="13">
        <v>135</v>
      </c>
      <c r="B83" s="23">
        <f t="shared" si="149"/>
        <v>81</v>
      </c>
      <c r="C83" s="5" t="s">
        <v>213</v>
      </c>
      <c r="D83" s="5" t="s">
        <v>186</v>
      </c>
      <c r="E83" s="5" t="s">
        <v>186</v>
      </c>
      <c r="F83" s="5" t="s">
        <v>186</v>
      </c>
      <c r="G83" s="5" t="s">
        <v>186</v>
      </c>
      <c r="H83" s="5" t="s">
        <v>186</v>
      </c>
      <c r="I83" s="5" t="s">
        <v>186</v>
      </c>
      <c r="J83" s="5" t="s">
        <v>179</v>
      </c>
      <c r="L83" s="176">
        <f t="shared" si="45"/>
        <v>0</v>
      </c>
      <c r="M83" s="176">
        <f t="shared" si="144"/>
        <v>0</v>
      </c>
      <c r="N83" s="285">
        <f t="shared" si="145"/>
        <v>7</v>
      </c>
      <c r="O83" s="324"/>
      <c r="P83" s="324"/>
      <c r="Q83" s="324"/>
      <c r="R83" s="324"/>
      <c r="S83" s="285">
        <f t="shared" si="163"/>
        <v>0</v>
      </c>
      <c r="T83" s="285">
        <f t="shared" si="164"/>
        <v>0</v>
      </c>
      <c r="U83" s="285">
        <f t="shared" si="165"/>
        <v>6</v>
      </c>
      <c r="V83" s="285">
        <f t="shared" si="166"/>
        <v>1</v>
      </c>
      <c r="BD83" s="285">
        <f>S83</f>
        <v>0</v>
      </c>
      <c r="BE83" s="285">
        <f t="shared" ref="BE83" si="195">T83</f>
        <v>0</v>
      </c>
      <c r="BF83" s="285">
        <f t="shared" ref="BF83" si="196">U83</f>
        <v>6</v>
      </c>
      <c r="BG83" s="285">
        <f t="shared" ref="BG83" si="197">V83</f>
        <v>1</v>
      </c>
    </row>
    <row r="84" spans="1:59" ht="32">
      <c r="A84" s="13">
        <v>136</v>
      </c>
      <c r="B84" s="23">
        <f t="shared" si="149"/>
        <v>82</v>
      </c>
      <c r="C84" s="5" t="s">
        <v>213</v>
      </c>
      <c r="D84" s="5" t="s">
        <v>179</v>
      </c>
      <c r="E84" s="5" t="s">
        <v>177</v>
      </c>
      <c r="F84" s="5" t="s">
        <v>186</v>
      </c>
      <c r="G84" s="5" t="s">
        <v>186</v>
      </c>
      <c r="H84" s="5" t="s">
        <v>186</v>
      </c>
      <c r="I84" s="5" t="s">
        <v>177</v>
      </c>
      <c r="J84" s="5" t="s">
        <v>179</v>
      </c>
      <c r="L84" s="176">
        <f t="shared" si="45"/>
        <v>2</v>
      </c>
      <c r="M84" s="176">
        <f t="shared" si="144"/>
        <v>0</v>
      </c>
      <c r="N84" s="332">
        <f t="shared" si="145"/>
        <v>5</v>
      </c>
      <c r="O84" s="336"/>
      <c r="P84" s="336"/>
      <c r="Q84" s="336"/>
      <c r="R84" s="336"/>
      <c r="S84" s="332">
        <f t="shared" si="163"/>
        <v>2</v>
      </c>
      <c r="T84" s="332">
        <f t="shared" si="164"/>
        <v>0</v>
      </c>
      <c r="U84" s="332">
        <f t="shared" si="165"/>
        <v>3</v>
      </c>
      <c r="V84" s="332">
        <f t="shared" si="166"/>
        <v>2</v>
      </c>
      <c r="AT84" s="332">
        <f>S84</f>
        <v>2</v>
      </c>
      <c r="AU84" s="332">
        <f t="shared" ref="AU84" si="198">T84</f>
        <v>0</v>
      </c>
      <c r="AV84" s="332">
        <f t="shared" ref="AV84" si="199">U84</f>
        <v>3</v>
      </c>
      <c r="AW84" s="332">
        <f t="shared" ref="AW84" si="200">V84</f>
        <v>2</v>
      </c>
    </row>
    <row r="85" spans="1:59" ht="32">
      <c r="A85" s="13">
        <v>137</v>
      </c>
      <c r="B85" s="23">
        <f t="shared" si="149"/>
        <v>83</v>
      </c>
      <c r="C85" s="5" t="s">
        <v>171</v>
      </c>
      <c r="D85" s="5" t="s">
        <v>186</v>
      </c>
      <c r="E85" s="5" t="s">
        <v>186</v>
      </c>
      <c r="F85" s="5" t="s">
        <v>186</v>
      </c>
      <c r="G85" s="5" t="s">
        <v>186</v>
      </c>
      <c r="H85" s="5" t="s">
        <v>186</v>
      </c>
      <c r="I85" s="5" t="s">
        <v>186</v>
      </c>
      <c r="J85" s="5" t="s">
        <v>186</v>
      </c>
      <c r="L85" s="176">
        <f t="shared" ref="L85:L145" si="201">COUNTIF(D85:J85,$L$2)</f>
        <v>0</v>
      </c>
      <c r="M85" s="176">
        <f t="shared" si="144"/>
        <v>0</v>
      </c>
      <c r="N85" s="285">
        <f t="shared" si="145"/>
        <v>7</v>
      </c>
      <c r="O85" s="324"/>
      <c r="P85" s="324"/>
      <c r="Q85" s="324"/>
      <c r="R85" s="324"/>
      <c r="S85" s="285">
        <f t="shared" si="163"/>
        <v>0</v>
      </c>
      <c r="T85" s="285">
        <f t="shared" si="164"/>
        <v>0</v>
      </c>
      <c r="U85" s="285">
        <f t="shared" si="165"/>
        <v>7</v>
      </c>
      <c r="V85" s="285">
        <f t="shared" si="166"/>
        <v>0</v>
      </c>
      <c r="BD85" s="285">
        <f>S85</f>
        <v>0</v>
      </c>
      <c r="BE85" s="285">
        <f t="shared" ref="BE85:BE86" si="202">T85</f>
        <v>0</v>
      </c>
      <c r="BF85" s="285">
        <f t="shared" ref="BF85:BF86" si="203">U85</f>
        <v>7</v>
      </c>
      <c r="BG85" s="285">
        <f t="shared" ref="BG85:BG86" si="204">V85</f>
        <v>0</v>
      </c>
    </row>
    <row r="86" spans="1:59" ht="32">
      <c r="A86" s="13">
        <v>139</v>
      </c>
      <c r="B86" s="23">
        <f t="shared" si="149"/>
        <v>84</v>
      </c>
      <c r="C86" s="5" t="s">
        <v>213</v>
      </c>
      <c r="D86" s="5" t="s">
        <v>186</v>
      </c>
      <c r="E86" s="5" t="s">
        <v>186</v>
      </c>
      <c r="F86" s="5" t="s">
        <v>186</v>
      </c>
      <c r="G86" s="5" t="s">
        <v>179</v>
      </c>
      <c r="H86" s="5" t="s">
        <v>179</v>
      </c>
      <c r="I86" s="5" t="s">
        <v>186</v>
      </c>
      <c r="J86" s="5" t="s">
        <v>186</v>
      </c>
      <c r="L86" s="176">
        <f t="shared" si="201"/>
        <v>0</v>
      </c>
      <c r="M86" s="176">
        <f t="shared" si="144"/>
        <v>0</v>
      </c>
      <c r="N86" s="285">
        <f t="shared" si="145"/>
        <v>7</v>
      </c>
      <c r="O86" s="324"/>
      <c r="P86" s="324"/>
      <c r="Q86" s="324"/>
      <c r="R86" s="324"/>
      <c r="S86" s="285">
        <f t="shared" si="163"/>
        <v>0</v>
      </c>
      <c r="T86" s="285">
        <f t="shared" si="164"/>
        <v>0</v>
      </c>
      <c r="U86" s="285">
        <f t="shared" si="165"/>
        <v>5</v>
      </c>
      <c r="V86" s="285">
        <f t="shared" si="166"/>
        <v>2</v>
      </c>
      <c r="BD86" s="285">
        <f>S86</f>
        <v>0</v>
      </c>
      <c r="BE86" s="285">
        <f t="shared" si="202"/>
        <v>0</v>
      </c>
      <c r="BF86" s="285">
        <f t="shared" si="203"/>
        <v>5</v>
      </c>
      <c r="BG86" s="285">
        <f t="shared" si="204"/>
        <v>2</v>
      </c>
    </row>
    <row r="87" spans="1:59" ht="32">
      <c r="A87" s="13">
        <v>142</v>
      </c>
      <c r="B87" s="23">
        <f t="shared" si="149"/>
        <v>85</v>
      </c>
      <c r="C87" s="5" t="s">
        <v>171</v>
      </c>
      <c r="D87" s="5" t="s">
        <v>182</v>
      </c>
      <c r="E87" s="5" t="s">
        <v>177</v>
      </c>
      <c r="F87" s="5" t="s">
        <v>182</v>
      </c>
      <c r="G87" s="5" t="s">
        <v>182</v>
      </c>
      <c r="H87" s="5" t="s">
        <v>186</v>
      </c>
      <c r="I87" s="5" t="s">
        <v>186</v>
      </c>
      <c r="J87" s="5" t="s">
        <v>182</v>
      </c>
      <c r="L87" s="176">
        <f t="shared" si="201"/>
        <v>1</v>
      </c>
      <c r="M87" s="176">
        <f t="shared" si="144"/>
        <v>0</v>
      </c>
      <c r="N87" s="334">
        <f t="shared" si="145"/>
        <v>6</v>
      </c>
      <c r="O87" s="335"/>
      <c r="P87" s="335"/>
      <c r="Q87" s="335"/>
      <c r="R87" s="335"/>
      <c r="S87" s="334">
        <f t="shared" si="163"/>
        <v>1</v>
      </c>
      <c r="T87" s="334">
        <f t="shared" si="164"/>
        <v>4</v>
      </c>
      <c r="U87" s="334">
        <f t="shared" si="165"/>
        <v>2</v>
      </c>
      <c r="V87" s="334">
        <f t="shared" si="166"/>
        <v>0</v>
      </c>
      <c r="AY87" s="334">
        <f>S87</f>
        <v>1</v>
      </c>
      <c r="AZ87" s="334">
        <f t="shared" ref="AZ87" si="205">T87</f>
        <v>4</v>
      </c>
      <c r="BA87" s="334">
        <f t="shared" ref="BA87" si="206">U87</f>
        <v>2</v>
      </c>
      <c r="BB87" s="334">
        <f t="shared" ref="BB87" si="207">V87</f>
        <v>0</v>
      </c>
    </row>
    <row r="88" spans="1:59" ht="32">
      <c r="A88" s="13">
        <v>144</v>
      </c>
      <c r="B88" s="23">
        <f t="shared" si="149"/>
        <v>86</v>
      </c>
      <c r="C88" s="5" t="s">
        <v>171</v>
      </c>
      <c r="D88" s="5" t="s">
        <v>186</v>
      </c>
      <c r="E88" s="181" t="s">
        <v>872</v>
      </c>
      <c r="F88" s="181" t="s">
        <v>872</v>
      </c>
      <c r="G88" s="5" t="s">
        <v>177</v>
      </c>
      <c r="H88" s="181" t="s">
        <v>872</v>
      </c>
      <c r="I88" s="181" t="s">
        <v>872</v>
      </c>
      <c r="J88" s="5" t="s">
        <v>179</v>
      </c>
      <c r="L88" s="176">
        <f t="shared" si="201"/>
        <v>1</v>
      </c>
      <c r="M88" s="176">
        <f t="shared" si="144"/>
        <v>4</v>
      </c>
      <c r="N88" s="360">
        <f t="shared" si="145"/>
        <v>2</v>
      </c>
      <c r="O88" s="361"/>
      <c r="P88" s="361"/>
      <c r="Q88" s="361"/>
      <c r="R88" s="361"/>
      <c r="S88" s="360">
        <f t="shared" si="163"/>
        <v>1</v>
      </c>
      <c r="T88" s="360">
        <f t="shared" si="164"/>
        <v>0</v>
      </c>
      <c r="U88" s="360">
        <f t="shared" si="165"/>
        <v>1</v>
      </c>
      <c r="V88" s="360">
        <f t="shared" si="166"/>
        <v>1</v>
      </c>
      <c r="AE88" s="360">
        <f>S88</f>
        <v>1</v>
      </c>
      <c r="AF88" s="360">
        <f t="shared" ref="AF88" si="208">T88</f>
        <v>0</v>
      </c>
      <c r="AG88" s="360">
        <f t="shared" ref="AG88" si="209">U88</f>
        <v>1</v>
      </c>
      <c r="AH88" s="360">
        <f t="shared" ref="AH88" si="210">V88</f>
        <v>1</v>
      </c>
    </row>
    <row r="89" spans="1:59" ht="48">
      <c r="A89" s="13">
        <v>146</v>
      </c>
      <c r="B89" s="23">
        <f t="shared" si="149"/>
        <v>87</v>
      </c>
      <c r="C89" s="5" t="s">
        <v>194</v>
      </c>
      <c r="D89" s="5" t="s">
        <v>182</v>
      </c>
      <c r="E89" s="5" t="s">
        <v>182</v>
      </c>
      <c r="F89" s="5" t="s">
        <v>182</v>
      </c>
      <c r="G89" s="5" t="s">
        <v>182</v>
      </c>
      <c r="H89" s="5" t="s">
        <v>177</v>
      </c>
      <c r="I89" s="5" t="s">
        <v>182</v>
      </c>
      <c r="J89" s="5" t="s">
        <v>182</v>
      </c>
      <c r="L89" s="176">
        <f t="shared" si="201"/>
        <v>1</v>
      </c>
      <c r="M89" s="176">
        <f t="shared" si="144"/>
        <v>0</v>
      </c>
      <c r="N89" s="334">
        <f t="shared" si="145"/>
        <v>6</v>
      </c>
      <c r="O89" s="335"/>
      <c r="P89" s="335"/>
      <c r="Q89" s="335"/>
      <c r="R89" s="335"/>
      <c r="S89" s="334">
        <f t="shared" si="163"/>
        <v>1</v>
      </c>
      <c r="T89" s="334">
        <f t="shared" si="164"/>
        <v>6</v>
      </c>
      <c r="U89" s="334">
        <f t="shared" si="165"/>
        <v>0</v>
      </c>
      <c r="V89" s="334">
        <f t="shared" si="166"/>
        <v>0</v>
      </c>
      <c r="AY89" s="334">
        <f>S89</f>
        <v>1</v>
      </c>
      <c r="AZ89" s="334">
        <f t="shared" ref="AZ89" si="211">T89</f>
        <v>6</v>
      </c>
      <c r="BA89" s="334">
        <f t="shared" ref="BA89" si="212">U89</f>
        <v>0</v>
      </c>
      <c r="BB89" s="334">
        <f t="shared" ref="BB89" si="213">V89</f>
        <v>0</v>
      </c>
    </row>
    <row r="90" spans="1:59" ht="32">
      <c r="A90" s="13">
        <v>147</v>
      </c>
      <c r="B90" s="23">
        <f t="shared" si="149"/>
        <v>88</v>
      </c>
      <c r="C90" s="5" t="s">
        <v>171</v>
      </c>
      <c r="D90" s="5" t="s">
        <v>186</v>
      </c>
      <c r="E90" s="5" t="s">
        <v>179</v>
      </c>
      <c r="F90" s="5" t="s">
        <v>179</v>
      </c>
      <c r="G90" s="5" t="s">
        <v>186</v>
      </c>
      <c r="H90" s="5" t="s">
        <v>177</v>
      </c>
      <c r="I90" s="5" t="s">
        <v>179</v>
      </c>
      <c r="J90" s="5" t="s">
        <v>179</v>
      </c>
      <c r="L90" s="176">
        <f t="shared" si="201"/>
        <v>1</v>
      </c>
      <c r="M90" s="176">
        <f t="shared" si="144"/>
        <v>0</v>
      </c>
      <c r="N90" s="334">
        <f t="shared" si="145"/>
        <v>6</v>
      </c>
      <c r="O90" s="335"/>
      <c r="P90" s="335"/>
      <c r="Q90" s="335"/>
      <c r="R90" s="335"/>
      <c r="S90" s="334">
        <f t="shared" si="163"/>
        <v>1</v>
      </c>
      <c r="T90" s="334">
        <f t="shared" si="164"/>
        <v>0</v>
      </c>
      <c r="U90" s="334">
        <f t="shared" si="165"/>
        <v>2</v>
      </c>
      <c r="V90" s="334">
        <f t="shared" si="166"/>
        <v>4</v>
      </c>
      <c r="AY90" s="334">
        <f>S90</f>
        <v>1</v>
      </c>
      <c r="AZ90" s="334">
        <f t="shared" ref="AZ90" si="214">T90</f>
        <v>0</v>
      </c>
      <c r="BA90" s="334">
        <f t="shared" ref="BA90" si="215">U90</f>
        <v>2</v>
      </c>
      <c r="BB90" s="334">
        <f t="shared" ref="BB90" si="216">V90</f>
        <v>4</v>
      </c>
    </row>
    <row r="91" spans="1:59" ht="32">
      <c r="A91" s="13">
        <v>153</v>
      </c>
      <c r="B91" s="23">
        <f t="shared" si="149"/>
        <v>89</v>
      </c>
      <c r="C91" s="5" t="s">
        <v>171</v>
      </c>
      <c r="D91" s="5" t="s">
        <v>179</v>
      </c>
      <c r="E91" s="5" t="s">
        <v>179</v>
      </c>
      <c r="F91" s="5" t="s">
        <v>179</v>
      </c>
      <c r="G91" s="5" t="s">
        <v>179</v>
      </c>
      <c r="H91" s="5" t="s">
        <v>182</v>
      </c>
      <c r="I91" s="5" t="s">
        <v>179</v>
      </c>
      <c r="J91" s="5" t="s">
        <v>179</v>
      </c>
      <c r="L91" s="176">
        <f t="shared" si="201"/>
        <v>0</v>
      </c>
      <c r="M91" s="176">
        <f t="shared" si="144"/>
        <v>0</v>
      </c>
      <c r="N91" s="285">
        <f t="shared" si="145"/>
        <v>7</v>
      </c>
      <c r="O91" s="324"/>
      <c r="P91" s="324"/>
      <c r="Q91" s="324"/>
      <c r="R91" s="324"/>
      <c r="S91" s="285">
        <f t="shared" si="163"/>
        <v>0</v>
      </c>
      <c r="T91" s="285">
        <f t="shared" si="164"/>
        <v>1</v>
      </c>
      <c r="U91" s="285">
        <f t="shared" si="165"/>
        <v>0</v>
      </c>
      <c r="V91" s="285">
        <f t="shared" si="166"/>
        <v>6</v>
      </c>
      <c r="BD91" s="285">
        <f>S91</f>
        <v>0</v>
      </c>
      <c r="BE91" s="285">
        <f t="shared" ref="BE91" si="217">T91</f>
        <v>1</v>
      </c>
      <c r="BF91" s="285">
        <f t="shared" ref="BF91" si="218">U91</f>
        <v>0</v>
      </c>
      <c r="BG91" s="285">
        <f t="shared" ref="BG91" si="219">V91</f>
        <v>6</v>
      </c>
    </row>
    <row r="92" spans="1:59" ht="32">
      <c r="A92" s="13">
        <v>154</v>
      </c>
      <c r="B92" s="23">
        <f t="shared" si="149"/>
        <v>90</v>
      </c>
      <c r="C92" s="188" t="s">
        <v>467</v>
      </c>
      <c r="D92" s="188" t="s">
        <v>177</v>
      </c>
      <c r="E92" s="188" t="s">
        <v>179</v>
      </c>
      <c r="F92" s="188" t="s">
        <v>177</v>
      </c>
      <c r="G92" s="188" t="s">
        <v>186</v>
      </c>
      <c r="H92" s="188" t="s">
        <v>182</v>
      </c>
      <c r="I92" s="188" t="s">
        <v>179</v>
      </c>
      <c r="J92" s="188" t="s">
        <v>182</v>
      </c>
      <c r="L92" s="283"/>
      <c r="M92" s="283"/>
      <c r="N92" s="283"/>
      <c r="S92" s="305">
        <f t="shared" si="163"/>
        <v>2</v>
      </c>
      <c r="T92" s="305">
        <f t="shared" si="164"/>
        <v>2</v>
      </c>
      <c r="U92" s="305">
        <f t="shared" si="165"/>
        <v>1</v>
      </c>
      <c r="V92" s="305">
        <f t="shared" si="166"/>
        <v>2</v>
      </c>
    </row>
    <row r="93" spans="1:59" ht="32">
      <c r="A93" s="13">
        <v>155</v>
      </c>
      <c r="B93" s="23">
        <f t="shared" si="149"/>
        <v>91</v>
      </c>
      <c r="C93" s="5" t="s">
        <v>213</v>
      </c>
      <c r="D93" s="5" t="s">
        <v>182</v>
      </c>
      <c r="E93" s="5" t="s">
        <v>186</v>
      </c>
      <c r="F93" s="5" t="s">
        <v>179</v>
      </c>
      <c r="G93" s="5" t="s">
        <v>186</v>
      </c>
      <c r="H93" s="5" t="s">
        <v>179</v>
      </c>
      <c r="I93" s="5" t="s">
        <v>186</v>
      </c>
      <c r="J93" s="5" t="s">
        <v>182</v>
      </c>
      <c r="L93" s="176">
        <f t="shared" si="201"/>
        <v>0</v>
      </c>
      <c r="M93" s="176">
        <f t="shared" si="144"/>
        <v>0</v>
      </c>
      <c r="N93" s="285">
        <f t="shared" si="145"/>
        <v>7</v>
      </c>
      <c r="O93" s="324"/>
      <c r="P93" s="324"/>
      <c r="Q93" s="324"/>
      <c r="R93" s="324"/>
      <c r="S93" s="285">
        <f t="shared" si="163"/>
        <v>0</v>
      </c>
      <c r="T93" s="285">
        <f t="shared" si="164"/>
        <v>2</v>
      </c>
      <c r="U93" s="285">
        <f t="shared" si="165"/>
        <v>3</v>
      </c>
      <c r="V93" s="285">
        <f t="shared" si="166"/>
        <v>2</v>
      </c>
      <c r="BD93" s="285">
        <f>S93</f>
        <v>0</v>
      </c>
      <c r="BE93" s="285">
        <f t="shared" ref="BE93" si="220">T93</f>
        <v>2</v>
      </c>
      <c r="BF93" s="285">
        <f t="shared" ref="BF93" si="221">U93</f>
        <v>3</v>
      </c>
      <c r="BG93" s="285">
        <f t="shared" ref="BG93" si="222">V93</f>
        <v>2</v>
      </c>
    </row>
    <row r="94" spans="1:59" ht="32">
      <c r="A94" s="13">
        <v>156</v>
      </c>
      <c r="B94" s="23">
        <f t="shared" si="149"/>
        <v>92</v>
      </c>
      <c r="C94" s="5" t="s">
        <v>171</v>
      </c>
      <c r="D94" s="5" t="s">
        <v>179</v>
      </c>
      <c r="E94" s="5" t="s">
        <v>179</v>
      </c>
      <c r="F94" s="5" t="s">
        <v>186</v>
      </c>
      <c r="G94" s="5" t="s">
        <v>186</v>
      </c>
      <c r="H94" s="5" t="s">
        <v>177</v>
      </c>
      <c r="I94" s="5" t="s">
        <v>186</v>
      </c>
      <c r="J94" s="5" t="s">
        <v>186</v>
      </c>
      <c r="L94" s="176">
        <f t="shared" si="201"/>
        <v>1</v>
      </c>
      <c r="M94" s="176">
        <f t="shared" si="144"/>
        <v>0</v>
      </c>
      <c r="N94" s="334">
        <f t="shared" si="145"/>
        <v>6</v>
      </c>
      <c r="O94" s="335"/>
      <c r="P94" s="335"/>
      <c r="Q94" s="335"/>
      <c r="R94" s="335"/>
      <c r="S94" s="334">
        <f t="shared" si="163"/>
        <v>1</v>
      </c>
      <c r="T94" s="334">
        <f t="shared" si="164"/>
        <v>0</v>
      </c>
      <c r="U94" s="334">
        <f t="shared" si="165"/>
        <v>4</v>
      </c>
      <c r="V94" s="334">
        <f t="shared" si="166"/>
        <v>2</v>
      </c>
      <c r="AY94" s="334">
        <f>S94</f>
        <v>1</v>
      </c>
      <c r="AZ94" s="334">
        <f t="shared" ref="AZ94" si="223">T94</f>
        <v>0</v>
      </c>
      <c r="BA94" s="334">
        <f t="shared" ref="BA94" si="224">U94</f>
        <v>4</v>
      </c>
      <c r="BB94" s="334">
        <f t="shared" ref="BB94" si="225">V94</f>
        <v>2</v>
      </c>
    </row>
    <row r="95" spans="1:59" ht="32">
      <c r="A95" s="13">
        <v>159</v>
      </c>
      <c r="B95" s="23">
        <f t="shared" si="149"/>
        <v>93</v>
      </c>
      <c r="C95" s="5" t="s">
        <v>171</v>
      </c>
      <c r="D95" s="5" t="s">
        <v>182</v>
      </c>
      <c r="E95" s="5" t="s">
        <v>177</v>
      </c>
      <c r="F95" s="5" t="s">
        <v>177</v>
      </c>
      <c r="G95" s="5" t="s">
        <v>182</v>
      </c>
      <c r="H95" s="5" t="s">
        <v>179</v>
      </c>
      <c r="I95" s="5" t="s">
        <v>177</v>
      </c>
      <c r="J95" s="5" t="s">
        <v>186</v>
      </c>
      <c r="L95" s="176">
        <f t="shared" si="201"/>
        <v>3</v>
      </c>
      <c r="M95" s="176">
        <f t="shared" si="144"/>
        <v>0</v>
      </c>
      <c r="N95" s="331">
        <f t="shared" si="145"/>
        <v>4</v>
      </c>
      <c r="O95" s="337"/>
      <c r="P95" s="337"/>
      <c r="Q95" s="337"/>
      <c r="R95" s="337"/>
      <c r="S95" s="331">
        <f t="shared" si="163"/>
        <v>3</v>
      </c>
      <c r="T95" s="331">
        <f t="shared" si="164"/>
        <v>2</v>
      </c>
      <c r="U95" s="331">
        <f t="shared" si="165"/>
        <v>1</v>
      </c>
      <c r="V95" s="331">
        <f t="shared" si="166"/>
        <v>1</v>
      </c>
      <c r="AO95" s="331">
        <f>S95</f>
        <v>3</v>
      </c>
      <c r="AP95" s="331">
        <f t="shared" ref="AP95:AP96" si="226">T95</f>
        <v>2</v>
      </c>
      <c r="AQ95" s="331">
        <f t="shared" ref="AQ95:AQ96" si="227">U95</f>
        <v>1</v>
      </c>
      <c r="AR95" s="331">
        <f t="shared" ref="AR95:AR96" si="228">V95</f>
        <v>1</v>
      </c>
    </row>
    <row r="96" spans="1:59" ht="32">
      <c r="A96" s="13">
        <v>160</v>
      </c>
      <c r="B96" s="23">
        <f t="shared" si="149"/>
        <v>94</v>
      </c>
      <c r="C96" s="5" t="s">
        <v>171</v>
      </c>
      <c r="D96" s="5" t="s">
        <v>177</v>
      </c>
      <c r="E96" s="5" t="s">
        <v>186</v>
      </c>
      <c r="F96" s="5" t="s">
        <v>182</v>
      </c>
      <c r="G96" s="5" t="s">
        <v>177</v>
      </c>
      <c r="H96" s="5" t="s">
        <v>177</v>
      </c>
      <c r="I96" s="5" t="s">
        <v>182</v>
      </c>
      <c r="J96" s="5" t="s">
        <v>182</v>
      </c>
      <c r="L96" s="176">
        <f t="shared" si="201"/>
        <v>3</v>
      </c>
      <c r="M96" s="176">
        <f t="shared" si="144"/>
        <v>0</v>
      </c>
      <c r="N96" s="331">
        <f t="shared" si="145"/>
        <v>4</v>
      </c>
      <c r="O96" s="337"/>
      <c r="P96" s="337"/>
      <c r="Q96" s="337"/>
      <c r="R96" s="337"/>
      <c r="S96" s="331">
        <f t="shared" si="163"/>
        <v>3</v>
      </c>
      <c r="T96" s="331">
        <f t="shared" si="164"/>
        <v>3</v>
      </c>
      <c r="U96" s="331">
        <f t="shared" si="165"/>
        <v>1</v>
      </c>
      <c r="V96" s="331">
        <f t="shared" si="166"/>
        <v>0</v>
      </c>
      <c r="AO96" s="331">
        <f>S96</f>
        <v>3</v>
      </c>
      <c r="AP96" s="331">
        <f t="shared" si="226"/>
        <v>3</v>
      </c>
      <c r="AQ96" s="331">
        <f t="shared" si="227"/>
        <v>1</v>
      </c>
      <c r="AR96" s="331">
        <f t="shared" si="228"/>
        <v>0</v>
      </c>
    </row>
    <row r="97" spans="1:59" ht="32">
      <c r="A97" s="13">
        <v>161</v>
      </c>
      <c r="B97" s="23">
        <f t="shared" si="149"/>
        <v>95</v>
      </c>
      <c r="C97" s="5" t="s">
        <v>171</v>
      </c>
      <c r="D97" s="5" t="s">
        <v>179</v>
      </c>
      <c r="E97" s="5" t="s">
        <v>179</v>
      </c>
      <c r="F97" s="5" t="s">
        <v>186</v>
      </c>
      <c r="G97" s="5" t="s">
        <v>179</v>
      </c>
      <c r="H97" s="5" t="s">
        <v>179</v>
      </c>
      <c r="I97" s="5" t="s">
        <v>179</v>
      </c>
      <c r="J97" s="5" t="s">
        <v>179</v>
      </c>
      <c r="L97" s="176">
        <f t="shared" si="201"/>
        <v>0</v>
      </c>
      <c r="M97" s="176">
        <f t="shared" si="144"/>
        <v>0</v>
      </c>
      <c r="N97" s="285">
        <f t="shared" si="145"/>
        <v>7</v>
      </c>
      <c r="O97" s="324"/>
      <c r="P97" s="324"/>
      <c r="Q97" s="324"/>
      <c r="R97" s="324"/>
      <c r="S97" s="285">
        <f t="shared" si="163"/>
        <v>0</v>
      </c>
      <c r="T97" s="285">
        <f t="shared" si="164"/>
        <v>0</v>
      </c>
      <c r="U97" s="285">
        <f t="shared" si="165"/>
        <v>1</v>
      </c>
      <c r="V97" s="285">
        <f t="shared" si="166"/>
        <v>6</v>
      </c>
      <c r="BD97" s="285">
        <f>S97</f>
        <v>0</v>
      </c>
      <c r="BE97" s="285">
        <f t="shared" ref="BE97:BE98" si="229">T97</f>
        <v>0</v>
      </c>
      <c r="BF97" s="285">
        <f t="shared" ref="BF97:BF98" si="230">U97</f>
        <v>1</v>
      </c>
      <c r="BG97" s="285">
        <f t="shared" ref="BG97:BG98" si="231">V97</f>
        <v>6</v>
      </c>
    </row>
    <row r="98" spans="1:59" ht="32">
      <c r="A98" s="13">
        <v>163</v>
      </c>
      <c r="B98" s="23">
        <f t="shared" si="149"/>
        <v>96</v>
      </c>
      <c r="C98" s="5" t="s">
        <v>213</v>
      </c>
      <c r="D98" s="5" t="s">
        <v>186</v>
      </c>
      <c r="E98" s="5" t="s">
        <v>186</v>
      </c>
      <c r="F98" s="5" t="s">
        <v>186</v>
      </c>
      <c r="G98" s="5" t="s">
        <v>186</v>
      </c>
      <c r="H98" s="5" t="s">
        <v>186</v>
      </c>
      <c r="I98" s="5" t="s">
        <v>179</v>
      </c>
      <c r="J98" s="5" t="s">
        <v>179</v>
      </c>
      <c r="L98" s="176">
        <f t="shared" si="201"/>
        <v>0</v>
      </c>
      <c r="M98" s="176">
        <f t="shared" si="144"/>
        <v>0</v>
      </c>
      <c r="N98" s="285">
        <f t="shared" si="145"/>
        <v>7</v>
      </c>
      <c r="O98" s="324"/>
      <c r="P98" s="324"/>
      <c r="Q98" s="324"/>
      <c r="R98" s="324"/>
      <c r="S98" s="285">
        <f t="shared" si="163"/>
        <v>0</v>
      </c>
      <c r="T98" s="285">
        <f t="shared" si="164"/>
        <v>0</v>
      </c>
      <c r="U98" s="285">
        <f t="shared" si="165"/>
        <v>5</v>
      </c>
      <c r="V98" s="285">
        <f t="shared" si="166"/>
        <v>2</v>
      </c>
      <c r="BD98" s="285">
        <f>S98</f>
        <v>0</v>
      </c>
      <c r="BE98" s="285">
        <f t="shared" si="229"/>
        <v>0</v>
      </c>
      <c r="BF98" s="285">
        <f t="shared" si="230"/>
        <v>5</v>
      </c>
      <c r="BG98" s="285">
        <f t="shared" si="231"/>
        <v>2</v>
      </c>
    </row>
    <row r="99" spans="1:59" ht="32">
      <c r="A99" s="13">
        <v>164</v>
      </c>
      <c r="B99" s="23">
        <f t="shared" si="149"/>
        <v>97</v>
      </c>
      <c r="C99" s="5" t="s">
        <v>171</v>
      </c>
      <c r="D99" s="5" t="s">
        <v>177</v>
      </c>
      <c r="E99" s="5" t="s">
        <v>186</v>
      </c>
      <c r="F99" s="5" t="s">
        <v>179</v>
      </c>
      <c r="G99" s="5" t="s">
        <v>182</v>
      </c>
      <c r="H99" s="5" t="s">
        <v>186</v>
      </c>
      <c r="I99" s="5" t="s">
        <v>186</v>
      </c>
      <c r="J99" s="5" t="s">
        <v>182</v>
      </c>
      <c r="L99" s="176">
        <f t="shared" si="201"/>
        <v>1</v>
      </c>
      <c r="M99" s="176">
        <f t="shared" si="144"/>
        <v>0</v>
      </c>
      <c r="N99" s="334">
        <f t="shared" si="145"/>
        <v>6</v>
      </c>
      <c r="O99" s="335"/>
      <c r="P99" s="335"/>
      <c r="Q99" s="335"/>
      <c r="R99" s="335"/>
      <c r="S99" s="334">
        <f t="shared" si="163"/>
        <v>1</v>
      </c>
      <c r="T99" s="334">
        <f t="shared" si="164"/>
        <v>2</v>
      </c>
      <c r="U99" s="334">
        <f t="shared" si="165"/>
        <v>3</v>
      </c>
      <c r="V99" s="334">
        <f t="shared" si="166"/>
        <v>1</v>
      </c>
      <c r="AY99" s="334">
        <f>S99</f>
        <v>1</v>
      </c>
      <c r="AZ99" s="334">
        <f t="shared" ref="AZ99" si="232">T99</f>
        <v>2</v>
      </c>
      <c r="BA99" s="334">
        <f t="shared" ref="BA99" si="233">U99</f>
        <v>3</v>
      </c>
      <c r="BB99" s="334">
        <f t="shared" ref="BB99" si="234">V99</f>
        <v>1</v>
      </c>
    </row>
    <row r="100" spans="1:59" ht="64">
      <c r="A100" s="13">
        <v>165</v>
      </c>
      <c r="B100" s="23">
        <f t="shared" si="149"/>
        <v>98</v>
      </c>
      <c r="C100" s="5" t="s">
        <v>328</v>
      </c>
      <c r="D100" s="181" t="s">
        <v>872</v>
      </c>
      <c r="E100" s="181" t="s">
        <v>872</v>
      </c>
      <c r="F100" s="181" t="s">
        <v>872</v>
      </c>
      <c r="G100" s="199" t="s">
        <v>179</v>
      </c>
      <c r="H100" s="181" t="s">
        <v>872</v>
      </c>
      <c r="I100" s="181" t="s">
        <v>872</v>
      </c>
      <c r="J100" s="181" t="s">
        <v>872</v>
      </c>
      <c r="L100" s="176">
        <f t="shared" si="201"/>
        <v>0</v>
      </c>
      <c r="M100" s="176">
        <f t="shared" si="144"/>
        <v>6</v>
      </c>
      <c r="N100" s="362">
        <f t="shared" si="145"/>
        <v>1</v>
      </c>
      <c r="O100" s="339" t="s">
        <v>249</v>
      </c>
      <c r="P100" s="363" t="s">
        <v>179</v>
      </c>
      <c r="Q100" s="339"/>
      <c r="R100" s="339"/>
      <c r="S100" s="362">
        <f t="shared" si="163"/>
        <v>0</v>
      </c>
      <c r="T100" s="362">
        <f t="shared" si="164"/>
        <v>0</v>
      </c>
      <c r="U100" s="362">
        <f t="shared" si="165"/>
        <v>0</v>
      </c>
      <c r="V100" s="362">
        <f t="shared" si="166"/>
        <v>1</v>
      </c>
      <c r="Z100" s="362">
        <f t="shared" ref="Z100:Z101" si="235">COUNTIF(K100:Q100,$S$2)</f>
        <v>0</v>
      </c>
      <c r="AA100" s="362">
        <f t="shared" ref="AA100:AA101" si="236">COUNTIF(K100:Q100,$T$2)</f>
        <v>0</v>
      </c>
      <c r="AB100" s="362">
        <f t="shared" ref="AB100:AB101" si="237">COUNTIF(K100:Q100,$U$2)</f>
        <v>0</v>
      </c>
      <c r="AC100" s="362">
        <f t="shared" ref="AC100:AC101" si="238">COUNTIF(K100:Q100,$V$2)</f>
        <v>1</v>
      </c>
    </row>
    <row r="101" spans="1:59" ht="64">
      <c r="A101" s="13">
        <v>168</v>
      </c>
      <c r="B101" s="23">
        <f t="shared" si="149"/>
        <v>99</v>
      </c>
      <c r="C101" s="5" t="s">
        <v>171</v>
      </c>
      <c r="D101" s="181" t="s">
        <v>872</v>
      </c>
      <c r="E101" s="181" t="s">
        <v>872</v>
      </c>
      <c r="F101" s="181" t="s">
        <v>872</v>
      </c>
      <c r="G101" s="181" t="s">
        <v>872</v>
      </c>
      <c r="H101" s="181" t="s">
        <v>872</v>
      </c>
      <c r="I101" s="181" t="s">
        <v>872</v>
      </c>
      <c r="J101" s="199" t="s">
        <v>182</v>
      </c>
      <c r="L101" s="176">
        <f t="shared" si="201"/>
        <v>0</v>
      </c>
      <c r="M101" s="176">
        <f t="shared" si="144"/>
        <v>6</v>
      </c>
      <c r="N101" s="362">
        <f t="shared" si="145"/>
        <v>1</v>
      </c>
      <c r="O101" s="339" t="s">
        <v>188</v>
      </c>
      <c r="P101" s="363" t="s">
        <v>182</v>
      </c>
      <c r="Q101" s="339"/>
      <c r="R101" s="339"/>
      <c r="S101" s="362">
        <f t="shared" si="163"/>
        <v>0</v>
      </c>
      <c r="T101" s="362">
        <f t="shared" si="164"/>
        <v>1</v>
      </c>
      <c r="U101" s="362">
        <f t="shared" si="165"/>
        <v>0</v>
      </c>
      <c r="V101" s="362">
        <f t="shared" si="166"/>
        <v>0</v>
      </c>
      <c r="Z101" s="362">
        <f t="shared" si="235"/>
        <v>0</v>
      </c>
      <c r="AA101" s="362">
        <f t="shared" si="236"/>
        <v>1</v>
      </c>
      <c r="AB101" s="362">
        <f t="shared" si="237"/>
        <v>0</v>
      </c>
      <c r="AC101" s="362">
        <f t="shared" si="238"/>
        <v>0</v>
      </c>
    </row>
    <row r="102" spans="1:59" ht="32">
      <c r="A102" s="13">
        <v>169</v>
      </c>
      <c r="B102" s="23">
        <f t="shared" si="149"/>
        <v>100</v>
      </c>
      <c r="C102" s="5" t="s">
        <v>213</v>
      </c>
      <c r="D102" s="5" t="s">
        <v>179</v>
      </c>
      <c r="E102" s="5" t="s">
        <v>179</v>
      </c>
      <c r="F102" s="5" t="s">
        <v>179</v>
      </c>
      <c r="G102" s="5" t="s">
        <v>179</v>
      </c>
      <c r="H102" s="5" t="s">
        <v>179</v>
      </c>
      <c r="I102" s="5" t="s">
        <v>179</v>
      </c>
      <c r="J102" s="5" t="s">
        <v>179</v>
      </c>
      <c r="L102" s="176">
        <f t="shared" si="201"/>
        <v>0</v>
      </c>
      <c r="M102" s="176">
        <f t="shared" si="144"/>
        <v>0</v>
      </c>
      <c r="N102" s="285">
        <f t="shared" si="145"/>
        <v>7</v>
      </c>
      <c r="O102" s="324"/>
      <c r="P102" s="324"/>
      <c r="Q102" s="324"/>
      <c r="R102" s="324"/>
      <c r="S102" s="285">
        <f t="shared" si="163"/>
        <v>0</v>
      </c>
      <c r="T102" s="285">
        <f t="shared" si="164"/>
        <v>0</v>
      </c>
      <c r="U102" s="285">
        <f t="shared" si="165"/>
        <v>0</v>
      </c>
      <c r="V102" s="285">
        <f t="shared" si="166"/>
        <v>7</v>
      </c>
      <c r="BD102" s="285">
        <f>S102</f>
        <v>0</v>
      </c>
      <c r="BE102" s="285">
        <f t="shared" ref="BE102:BE103" si="239">T102</f>
        <v>0</v>
      </c>
      <c r="BF102" s="285">
        <f t="shared" ref="BF102:BF103" si="240">U102</f>
        <v>0</v>
      </c>
      <c r="BG102" s="285">
        <f t="shared" ref="BG102:BG103" si="241">V102</f>
        <v>7</v>
      </c>
    </row>
    <row r="103" spans="1:59" ht="32">
      <c r="A103" s="13">
        <v>170</v>
      </c>
      <c r="B103" s="23">
        <f t="shared" si="149"/>
        <v>101</v>
      </c>
      <c r="C103" s="5" t="s">
        <v>171</v>
      </c>
      <c r="D103" s="5" t="s">
        <v>179</v>
      </c>
      <c r="E103" s="5" t="s">
        <v>186</v>
      </c>
      <c r="F103" s="5" t="s">
        <v>179</v>
      </c>
      <c r="G103" s="5" t="s">
        <v>186</v>
      </c>
      <c r="H103" s="5" t="s">
        <v>179</v>
      </c>
      <c r="I103" s="5" t="s">
        <v>179</v>
      </c>
      <c r="J103" s="5" t="s">
        <v>179</v>
      </c>
      <c r="L103" s="176">
        <f t="shared" si="201"/>
        <v>0</v>
      </c>
      <c r="M103" s="176">
        <f t="shared" si="144"/>
        <v>0</v>
      </c>
      <c r="N103" s="285">
        <f t="shared" si="145"/>
        <v>7</v>
      </c>
      <c r="O103" s="324"/>
      <c r="P103" s="324"/>
      <c r="Q103" s="324"/>
      <c r="R103" s="324"/>
      <c r="S103" s="285">
        <f t="shared" si="163"/>
        <v>0</v>
      </c>
      <c r="T103" s="285">
        <f t="shared" si="164"/>
        <v>0</v>
      </c>
      <c r="U103" s="285">
        <f t="shared" si="165"/>
        <v>2</v>
      </c>
      <c r="V103" s="285">
        <f t="shared" si="166"/>
        <v>5</v>
      </c>
      <c r="BD103" s="285">
        <f>S103</f>
        <v>0</v>
      </c>
      <c r="BE103" s="285">
        <f t="shared" si="239"/>
        <v>0</v>
      </c>
      <c r="BF103" s="285">
        <f t="shared" si="240"/>
        <v>2</v>
      </c>
      <c r="BG103" s="285">
        <f t="shared" si="241"/>
        <v>5</v>
      </c>
    </row>
    <row r="104" spans="1:59" ht="32">
      <c r="A104" s="13">
        <v>173</v>
      </c>
      <c r="B104" s="23">
        <f t="shared" si="149"/>
        <v>102</v>
      </c>
      <c r="C104" s="5" t="s">
        <v>213</v>
      </c>
      <c r="D104" s="5" t="s">
        <v>182</v>
      </c>
      <c r="E104" s="5" t="s">
        <v>182</v>
      </c>
      <c r="F104" s="5" t="s">
        <v>182</v>
      </c>
      <c r="G104" s="5" t="s">
        <v>182</v>
      </c>
      <c r="H104" s="5" t="s">
        <v>177</v>
      </c>
      <c r="I104" s="5" t="s">
        <v>182</v>
      </c>
      <c r="J104" s="5" t="s">
        <v>177</v>
      </c>
      <c r="L104" s="176">
        <f t="shared" si="201"/>
        <v>2</v>
      </c>
      <c r="M104" s="176">
        <f t="shared" si="144"/>
        <v>0</v>
      </c>
      <c r="N104" s="332">
        <f t="shared" si="145"/>
        <v>5</v>
      </c>
      <c r="O104" s="336"/>
      <c r="P104" s="336"/>
      <c r="Q104" s="336"/>
      <c r="R104" s="336"/>
      <c r="S104" s="332">
        <f t="shared" si="163"/>
        <v>2</v>
      </c>
      <c r="T104" s="332">
        <f t="shared" si="164"/>
        <v>5</v>
      </c>
      <c r="U104" s="332">
        <f t="shared" si="165"/>
        <v>0</v>
      </c>
      <c r="V104" s="332">
        <f t="shared" si="166"/>
        <v>0</v>
      </c>
      <c r="AT104" s="332">
        <f>S104</f>
        <v>2</v>
      </c>
      <c r="AU104" s="332">
        <f t="shared" ref="AU104" si="242">T104</f>
        <v>5</v>
      </c>
      <c r="AV104" s="332">
        <f t="shared" ref="AV104" si="243">U104</f>
        <v>0</v>
      </c>
      <c r="AW104" s="332">
        <f t="shared" ref="AW104" si="244">V104</f>
        <v>0</v>
      </c>
    </row>
    <row r="105" spans="1:59" ht="32">
      <c r="A105" s="13">
        <v>176</v>
      </c>
      <c r="B105" s="23">
        <f t="shared" si="149"/>
        <v>103</v>
      </c>
      <c r="C105" s="5" t="s">
        <v>213</v>
      </c>
      <c r="D105" s="5" t="s">
        <v>182</v>
      </c>
      <c r="E105" s="5" t="s">
        <v>182</v>
      </c>
      <c r="F105" s="5" t="s">
        <v>182</v>
      </c>
      <c r="G105" s="5" t="s">
        <v>182</v>
      </c>
      <c r="H105" s="5" t="s">
        <v>182</v>
      </c>
      <c r="I105" s="5" t="s">
        <v>182</v>
      </c>
      <c r="J105" s="5" t="s">
        <v>182</v>
      </c>
      <c r="L105" s="176">
        <f t="shared" si="201"/>
        <v>0</v>
      </c>
      <c r="M105" s="176">
        <f t="shared" si="144"/>
        <v>0</v>
      </c>
      <c r="N105" s="285">
        <f t="shared" si="145"/>
        <v>7</v>
      </c>
      <c r="O105" s="324"/>
      <c r="P105" s="324"/>
      <c r="Q105" s="324"/>
      <c r="R105" s="324"/>
      <c r="S105" s="285">
        <f t="shared" si="163"/>
        <v>0</v>
      </c>
      <c r="T105" s="285">
        <f t="shared" si="164"/>
        <v>7</v>
      </c>
      <c r="U105" s="285">
        <f t="shared" si="165"/>
        <v>0</v>
      </c>
      <c r="V105" s="285">
        <f t="shared" si="166"/>
        <v>0</v>
      </c>
      <c r="BD105" s="285">
        <f>S105</f>
        <v>0</v>
      </c>
      <c r="BE105" s="285">
        <f t="shared" ref="BE105" si="245">T105</f>
        <v>7</v>
      </c>
      <c r="BF105" s="285">
        <f t="shared" ref="BF105" si="246">U105</f>
        <v>0</v>
      </c>
      <c r="BG105" s="285">
        <f t="shared" ref="BG105" si="247">V105</f>
        <v>0</v>
      </c>
    </row>
    <row r="106" spans="1:59" ht="32">
      <c r="A106" s="13">
        <v>177</v>
      </c>
      <c r="B106" s="23">
        <f t="shared" si="149"/>
        <v>104</v>
      </c>
      <c r="C106" s="5" t="s">
        <v>213</v>
      </c>
      <c r="D106" s="5" t="s">
        <v>177</v>
      </c>
      <c r="E106" s="5" t="s">
        <v>182</v>
      </c>
      <c r="F106" s="5" t="s">
        <v>177</v>
      </c>
      <c r="G106" s="5" t="s">
        <v>182</v>
      </c>
      <c r="H106" s="5" t="s">
        <v>182</v>
      </c>
      <c r="I106" s="5" t="s">
        <v>182</v>
      </c>
      <c r="J106" s="5" t="s">
        <v>179</v>
      </c>
      <c r="L106" s="176">
        <f t="shared" si="201"/>
        <v>2</v>
      </c>
      <c r="M106" s="176">
        <f t="shared" si="144"/>
        <v>0</v>
      </c>
      <c r="N106" s="332">
        <f t="shared" si="145"/>
        <v>5</v>
      </c>
      <c r="O106" s="336"/>
      <c r="P106" s="336"/>
      <c r="Q106" s="336"/>
      <c r="R106" s="336"/>
      <c r="S106" s="332">
        <f t="shared" si="163"/>
        <v>2</v>
      </c>
      <c r="T106" s="332">
        <f t="shared" si="164"/>
        <v>4</v>
      </c>
      <c r="U106" s="332">
        <f t="shared" si="165"/>
        <v>0</v>
      </c>
      <c r="V106" s="332">
        <f t="shared" si="166"/>
        <v>1</v>
      </c>
      <c r="AT106" s="332">
        <f>S106</f>
        <v>2</v>
      </c>
      <c r="AU106" s="332">
        <f t="shared" ref="AU106" si="248">T106</f>
        <v>4</v>
      </c>
      <c r="AV106" s="332">
        <f t="shared" ref="AV106" si="249">U106</f>
        <v>0</v>
      </c>
      <c r="AW106" s="332">
        <f t="shared" ref="AW106" si="250">V106</f>
        <v>1</v>
      </c>
    </row>
    <row r="107" spans="1:59" ht="32">
      <c r="A107" s="13">
        <v>179</v>
      </c>
      <c r="B107" s="23">
        <f t="shared" si="149"/>
        <v>105</v>
      </c>
      <c r="C107" s="188" t="s">
        <v>467</v>
      </c>
      <c r="D107" s="188" t="s">
        <v>182</v>
      </c>
      <c r="E107" s="188" t="s">
        <v>186</v>
      </c>
      <c r="F107" s="188" t="s">
        <v>186</v>
      </c>
      <c r="G107" s="188" t="s">
        <v>182</v>
      </c>
      <c r="H107" s="188" t="s">
        <v>177</v>
      </c>
      <c r="I107" s="188" t="s">
        <v>179</v>
      </c>
      <c r="J107" s="188" t="s">
        <v>186</v>
      </c>
      <c r="L107" s="283"/>
      <c r="M107" s="283"/>
      <c r="N107" s="283"/>
      <c r="S107" s="305">
        <f t="shared" si="163"/>
        <v>1</v>
      </c>
      <c r="T107" s="305">
        <f t="shared" si="164"/>
        <v>2</v>
      </c>
      <c r="U107" s="305">
        <f t="shared" si="165"/>
        <v>3</v>
      </c>
      <c r="V107" s="305">
        <f t="shared" si="166"/>
        <v>1</v>
      </c>
    </row>
    <row r="108" spans="1:59" ht="32">
      <c r="A108" s="13">
        <v>180</v>
      </c>
      <c r="B108" s="23">
        <f t="shared" si="149"/>
        <v>106</v>
      </c>
      <c r="C108" s="5" t="s">
        <v>171</v>
      </c>
      <c r="D108" s="5" t="s">
        <v>177</v>
      </c>
      <c r="E108" s="5" t="s">
        <v>177</v>
      </c>
      <c r="F108" s="5" t="s">
        <v>177</v>
      </c>
      <c r="G108" s="5" t="s">
        <v>182</v>
      </c>
      <c r="H108" s="5" t="s">
        <v>186</v>
      </c>
      <c r="I108" s="5" t="s">
        <v>186</v>
      </c>
      <c r="J108" s="5" t="s">
        <v>182</v>
      </c>
      <c r="L108" s="176">
        <f t="shared" si="201"/>
        <v>3</v>
      </c>
      <c r="M108" s="176">
        <f t="shared" si="144"/>
        <v>0</v>
      </c>
      <c r="N108" s="331">
        <f t="shared" si="145"/>
        <v>4</v>
      </c>
      <c r="O108" s="337"/>
      <c r="P108" s="337"/>
      <c r="Q108" s="337"/>
      <c r="R108" s="337"/>
      <c r="S108" s="331">
        <f t="shared" si="163"/>
        <v>3</v>
      </c>
      <c r="T108" s="331">
        <f t="shared" si="164"/>
        <v>2</v>
      </c>
      <c r="U108" s="331">
        <f t="shared" si="165"/>
        <v>2</v>
      </c>
      <c r="V108" s="331">
        <f t="shared" si="166"/>
        <v>0</v>
      </c>
      <c r="AO108" s="331">
        <f>S108</f>
        <v>3</v>
      </c>
      <c r="AP108" s="331">
        <f t="shared" ref="AP108" si="251">T108</f>
        <v>2</v>
      </c>
      <c r="AQ108" s="331">
        <f t="shared" ref="AQ108" si="252">U108</f>
        <v>2</v>
      </c>
      <c r="AR108" s="331">
        <f t="shared" ref="AR108" si="253">V108</f>
        <v>0</v>
      </c>
    </row>
    <row r="109" spans="1:59" ht="32">
      <c r="A109" s="13">
        <v>181</v>
      </c>
      <c r="B109" s="23">
        <f t="shared" si="149"/>
        <v>107</v>
      </c>
      <c r="C109" s="5" t="s">
        <v>171</v>
      </c>
      <c r="D109" s="5" t="s">
        <v>186</v>
      </c>
      <c r="E109" s="5" t="s">
        <v>186</v>
      </c>
      <c r="F109" s="5" t="s">
        <v>177</v>
      </c>
      <c r="G109" s="5" t="s">
        <v>186</v>
      </c>
      <c r="H109" s="5" t="s">
        <v>186</v>
      </c>
      <c r="I109" s="5" t="s">
        <v>186</v>
      </c>
      <c r="J109" s="5" t="s">
        <v>186</v>
      </c>
      <c r="L109" s="176">
        <f t="shared" si="201"/>
        <v>1</v>
      </c>
      <c r="M109" s="176">
        <f t="shared" si="144"/>
        <v>0</v>
      </c>
      <c r="N109" s="334">
        <f t="shared" si="145"/>
        <v>6</v>
      </c>
      <c r="O109" s="335"/>
      <c r="P109" s="335"/>
      <c r="Q109" s="335"/>
      <c r="R109" s="335"/>
      <c r="S109" s="334">
        <f t="shared" si="163"/>
        <v>1</v>
      </c>
      <c r="T109" s="334">
        <f t="shared" si="164"/>
        <v>0</v>
      </c>
      <c r="U109" s="334">
        <f t="shared" si="165"/>
        <v>6</v>
      </c>
      <c r="V109" s="334">
        <f t="shared" si="166"/>
        <v>0</v>
      </c>
      <c r="AY109" s="334">
        <f>S109</f>
        <v>1</v>
      </c>
      <c r="AZ109" s="334">
        <f t="shared" ref="AZ109" si="254">T109</f>
        <v>0</v>
      </c>
      <c r="BA109" s="334">
        <f t="shared" ref="BA109" si="255">U109</f>
        <v>6</v>
      </c>
      <c r="BB109" s="334">
        <f t="shared" ref="BB109" si="256">V109</f>
        <v>0</v>
      </c>
    </row>
    <row r="110" spans="1:59" ht="48">
      <c r="A110" s="13">
        <v>182</v>
      </c>
      <c r="B110" s="23">
        <f t="shared" si="149"/>
        <v>108</v>
      </c>
      <c r="C110" s="5" t="s">
        <v>194</v>
      </c>
      <c r="D110" s="5" t="s">
        <v>179</v>
      </c>
      <c r="E110" s="5" t="s">
        <v>186</v>
      </c>
      <c r="F110" s="5" t="s">
        <v>179</v>
      </c>
      <c r="G110" s="5" t="s">
        <v>179</v>
      </c>
      <c r="H110" s="5" t="s">
        <v>179</v>
      </c>
      <c r="I110" s="5" t="s">
        <v>179</v>
      </c>
      <c r="J110" s="5" t="s">
        <v>186</v>
      </c>
      <c r="L110" s="176">
        <f t="shared" si="201"/>
        <v>0</v>
      </c>
      <c r="M110" s="176">
        <f t="shared" si="144"/>
        <v>0</v>
      </c>
      <c r="N110" s="285">
        <f t="shared" si="145"/>
        <v>7</v>
      </c>
      <c r="O110" s="324"/>
      <c r="P110" s="324"/>
      <c r="Q110" s="324"/>
      <c r="R110" s="324"/>
      <c r="S110" s="285">
        <f t="shared" si="163"/>
        <v>0</v>
      </c>
      <c r="T110" s="285">
        <f t="shared" si="164"/>
        <v>0</v>
      </c>
      <c r="U110" s="285">
        <f t="shared" si="165"/>
        <v>2</v>
      </c>
      <c r="V110" s="285">
        <f t="shared" si="166"/>
        <v>5</v>
      </c>
      <c r="BD110" s="285">
        <f>S110</f>
        <v>0</v>
      </c>
      <c r="BE110" s="285">
        <f t="shared" ref="BE110" si="257">T110</f>
        <v>0</v>
      </c>
      <c r="BF110" s="285">
        <f t="shared" ref="BF110" si="258">U110</f>
        <v>2</v>
      </c>
      <c r="BG110" s="285">
        <f t="shared" ref="BG110" si="259">V110</f>
        <v>5</v>
      </c>
    </row>
    <row r="111" spans="1:59" ht="32">
      <c r="A111" s="13">
        <v>183</v>
      </c>
      <c r="B111" s="23">
        <f t="shared" si="149"/>
        <v>109</v>
      </c>
      <c r="C111" s="5" t="s">
        <v>171</v>
      </c>
      <c r="D111" s="5" t="s">
        <v>186</v>
      </c>
      <c r="E111" s="5" t="s">
        <v>179</v>
      </c>
      <c r="F111" s="5" t="s">
        <v>179</v>
      </c>
      <c r="G111" s="5" t="s">
        <v>177</v>
      </c>
      <c r="H111" s="5" t="s">
        <v>177</v>
      </c>
      <c r="I111" s="5" t="s">
        <v>179</v>
      </c>
      <c r="J111" s="5" t="s">
        <v>179</v>
      </c>
      <c r="L111" s="176">
        <f t="shared" si="201"/>
        <v>2</v>
      </c>
      <c r="M111" s="176">
        <f t="shared" si="144"/>
        <v>0</v>
      </c>
      <c r="N111" s="332">
        <f t="shared" si="145"/>
        <v>5</v>
      </c>
      <c r="O111" s="336"/>
      <c r="P111" s="336"/>
      <c r="Q111" s="336"/>
      <c r="R111" s="336"/>
      <c r="S111" s="332">
        <f t="shared" si="163"/>
        <v>2</v>
      </c>
      <c r="T111" s="332">
        <f t="shared" si="164"/>
        <v>0</v>
      </c>
      <c r="U111" s="332">
        <f t="shared" si="165"/>
        <v>1</v>
      </c>
      <c r="V111" s="332">
        <f t="shared" si="166"/>
        <v>4</v>
      </c>
      <c r="AT111" s="332">
        <f>S111</f>
        <v>2</v>
      </c>
      <c r="AU111" s="332">
        <f t="shared" ref="AU111" si="260">T111</f>
        <v>0</v>
      </c>
      <c r="AV111" s="332">
        <f t="shared" ref="AV111" si="261">U111</f>
        <v>1</v>
      </c>
      <c r="AW111" s="332">
        <f t="shared" ref="AW111" si="262">V111</f>
        <v>4</v>
      </c>
    </row>
    <row r="112" spans="1:59" ht="32">
      <c r="A112" s="13">
        <v>185</v>
      </c>
      <c r="B112" s="23">
        <f t="shared" si="149"/>
        <v>110</v>
      </c>
      <c r="C112" s="5" t="s">
        <v>213</v>
      </c>
      <c r="D112" s="5" t="s">
        <v>179</v>
      </c>
      <c r="E112" s="5" t="s">
        <v>186</v>
      </c>
      <c r="F112" s="181" t="s">
        <v>872</v>
      </c>
      <c r="G112" s="5" t="s">
        <v>179</v>
      </c>
      <c r="H112" s="5" t="s">
        <v>186</v>
      </c>
      <c r="I112" s="5" t="s">
        <v>179</v>
      </c>
      <c r="J112" s="5" t="s">
        <v>179</v>
      </c>
      <c r="L112" s="176">
        <f t="shared" si="201"/>
        <v>0</v>
      </c>
      <c r="M112" s="176">
        <f t="shared" si="144"/>
        <v>1</v>
      </c>
      <c r="N112" s="334">
        <f t="shared" si="145"/>
        <v>6</v>
      </c>
      <c r="O112" s="335"/>
      <c r="P112" s="335"/>
      <c r="Q112" s="335"/>
      <c r="R112" s="335"/>
      <c r="S112" s="334">
        <f t="shared" si="163"/>
        <v>0</v>
      </c>
      <c r="T112" s="334">
        <f t="shared" si="164"/>
        <v>0</v>
      </c>
      <c r="U112" s="334">
        <f t="shared" si="165"/>
        <v>2</v>
      </c>
      <c r="V112" s="334">
        <f t="shared" si="166"/>
        <v>4</v>
      </c>
      <c r="AY112" s="334">
        <f>S112</f>
        <v>0</v>
      </c>
      <c r="AZ112" s="334">
        <f t="shared" ref="AZ112:BB112" si="263">T112</f>
        <v>0</v>
      </c>
      <c r="BA112" s="334">
        <f t="shared" si="263"/>
        <v>2</v>
      </c>
      <c r="BB112" s="334">
        <f t="shared" si="263"/>
        <v>4</v>
      </c>
    </row>
    <row r="113" spans="1:59" ht="32">
      <c r="A113" s="13">
        <v>187</v>
      </c>
      <c r="B113" s="23">
        <f t="shared" si="149"/>
        <v>111</v>
      </c>
      <c r="C113" s="5" t="s">
        <v>213</v>
      </c>
      <c r="D113" s="5" t="s">
        <v>182</v>
      </c>
      <c r="E113" s="5" t="s">
        <v>186</v>
      </c>
      <c r="F113" s="5" t="s">
        <v>186</v>
      </c>
      <c r="G113" s="5" t="s">
        <v>179</v>
      </c>
      <c r="H113" s="5" t="s">
        <v>179</v>
      </c>
      <c r="I113" s="5" t="s">
        <v>186</v>
      </c>
      <c r="J113" s="5" t="s">
        <v>179</v>
      </c>
      <c r="L113" s="176">
        <f t="shared" si="201"/>
        <v>0</v>
      </c>
      <c r="M113" s="176">
        <f t="shared" si="144"/>
        <v>0</v>
      </c>
      <c r="N113" s="285">
        <f t="shared" si="145"/>
        <v>7</v>
      </c>
      <c r="O113" s="324"/>
      <c r="P113" s="324"/>
      <c r="Q113" s="324"/>
      <c r="R113" s="324"/>
      <c r="S113" s="285">
        <f t="shared" si="163"/>
        <v>0</v>
      </c>
      <c r="T113" s="285">
        <f t="shared" si="164"/>
        <v>1</v>
      </c>
      <c r="U113" s="285">
        <f t="shared" si="165"/>
        <v>3</v>
      </c>
      <c r="V113" s="285">
        <f t="shared" si="166"/>
        <v>3</v>
      </c>
      <c r="BD113" s="285">
        <f>S113</f>
        <v>0</v>
      </c>
      <c r="BE113" s="285">
        <f t="shared" ref="BE113:BE114" si="264">T113</f>
        <v>1</v>
      </c>
      <c r="BF113" s="285">
        <f t="shared" ref="BF113:BF114" si="265">U113</f>
        <v>3</v>
      </c>
      <c r="BG113" s="285">
        <f t="shared" ref="BG113:BG114" si="266">V113</f>
        <v>3</v>
      </c>
    </row>
    <row r="114" spans="1:59" ht="32">
      <c r="A114" s="13">
        <v>188</v>
      </c>
      <c r="B114" s="23">
        <f t="shared" si="149"/>
        <v>112</v>
      </c>
      <c r="C114" s="5" t="s">
        <v>213</v>
      </c>
      <c r="D114" s="5" t="s">
        <v>182</v>
      </c>
      <c r="E114" s="5" t="s">
        <v>182</v>
      </c>
      <c r="F114" s="5" t="s">
        <v>182</v>
      </c>
      <c r="G114" s="5" t="s">
        <v>182</v>
      </c>
      <c r="H114" s="5" t="s">
        <v>182</v>
      </c>
      <c r="I114" s="5" t="s">
        <v>182</v>
      </c>
      <c r="J114" s="5" t="s">
        <v>182</v>
      </c>
      <c r="L114" s="176">
        <f t="shared" si="201"/>
        <v>0</v>
      </c>
      <c r="M114" s="176">
        <f t="shared" si="144"/>
        <v>0</v>
      </c>
      <c r="N114" s="285">
        <f t="shared" si="145"/>
        <v>7</v>
      </c>
      <c r="O114" s="324"/>
      <c r="P114" s="324"/>
      <c r="Q114" s="324"/>
      <c r="R114" s="324"/>
      <c r="S114" s="285">
        <f t="shared" si="163"/>
        <v>0</v>
      </c>
      <c r="T114" s="285">
        <f t="shared" si="164"/>
        <v>7</v>
      </c>
      <c r="U114" s="285">
        <f t="shared" si="165"/>
        <v>0</v>
      </c>
      <c r="V114" s="285">
        <f t="shared" si="166"/>
        <v>0</v>
      </c>
      <c r="BD114" s="285">
        <f>S114</f>
        <v>0</v>
      </c>
      <c r="BE114" s="285">
        <f t="shared" si="264"/>
        <v>7</v>
      </c>
      <c r="BF114" s="285">
        <f t="shared" si="265"/>
        <v>0</v>
      </c>
      <c r="BG114" s="285">
        <f t="shared" si="266"/>
        <v>0</v>
      </c>
    </row>
    <row r="115" spans="1:59" ht="32">
      <c r="A115" s="13">
        <v>190</v>
      </c>
      <c r="B115" s="23">
        <f t="shared" si="149"/>
        <v>113</v>
      </c>
      <c r="C115" s="188" t="s">
        <v>467</v>
      </c>
      <c r="D115" s="188" t="s">
        <v>177</v>
      </c>
      <c r="E115" s="188" t="s">
        <v>186</v>
      </c>
      <c r="F115" s="188" t="s">
        <v>182</v>
      </c>
      <c r="G115" s="188" t="s">
        <v>182</v>
      </c>
      <c r="H115" s="188" t="s">
        <v>186</v>
      </c>
      <c r="I115" s="188" t="s">
        <v>186</v>
      </c>
      <c r="J115" s="188" t="s">
        <v>179</v>
      </c>
      <c r="L115" s="283"/>
      <c r="M115" s="283"/>
      <c r="N115" s="283"/>
      <c r="S115" s="305">
        <f t="shared" si="163"/>
        <v>1</v>
      </c>
      <c r="T115" s="305">
        <f t="shared" si="164"/>
        <v>2</v>
      </c>
      <c r="U115" s="305">
        <f t="shared" si="165"/>
        <v>3</v>
      </c>
      <c r="V115" s="305">
        <f t="shared" si="166"/>
        <v>1</v>
      </c>
    </row>
    <row r="116" spans="1:59" ht="32">
      <c r="A116" s="13">
        <v>191</v>
      </c>
      <c r="B116" s="23">
        <f t="shared" si="149"/>
        <v>114</v>
      </c>
      <c r="C116" s="5" t="s">
        <v>171</v>
      </c>
      <c r="D116" s="5" t="s">
        <v>177</v>
      </c>
      <c r="E116" s="5" t="s">
        <v>177</v>
      </c>
      <c r="F116" s="5" t="s">
        <v>177</v>
      </c>
      <c r="G116" s="5" t="s">
        <v>177</v>
      </c>
      <c r="H116" s="5" t="s">
        <v>186</v>
      </c>
      <c r="I116" s="5" t="s">
        <v>182</v>
      </c>
      <c r="J116" s="5" t="s">
        <v>186</v>
      </c>
      <c r="L116" s="176">
        <f t="shared" si="201"/>
        <v>4</v>
      </c>
      <c r="M116" s="176">
        <f t="shared" si="144"/>
        <v>0</v>
      </c>
      <c r="N116" s="327">
        <f t="shared" si="145"/>
        <v>3</v>
      </c>
      <c r="O116" s="338"/>
      <c r="P116" s="338"/>
      <c r="Q116" s="338"/>
      <c r="R116" s="338"/>
      <c r="S116" s="327">
        <f t="shared" si="163"/>
        <v>4</v>
      </c>
      <c r="T116" s="327">
        <f t="shared" si="164"/>
        <v>1</v>
      </c>
      <c r="U116" s="327">
        <f t="shared" si="165"/>
        <v>2</v>
      </c>
      <c r="V116" s="327">
        <f t="shared" si="166"/>
        <v>0</v>
      </c>
      <c r="AJ116" s="327">
        <f>S116</f>
        <v>4</v>
      </c>
      <c r="AK116" s="327">
        <f t="shared" ref="AK116" si="267">T116</f>
        <v>1</v>
      </c>
      <c r="AL116" s="327">
        <f t="shared" ref="AL116" si="268">U116</f>
        <v>2</v>
      </c>
      <c r="AM116" s="327">
        <f t="shared" ref="AM116" si="269">V116</f>
        <v>0</v>
      </c>
    </row>
    <row r="117" spans="1:59" ht="32">
      <c r="A117" s="13">
        <v>192</v>
      </c>
      <c r="B117" s="23">
        <f t="shared" si="149"/>
        <v>115</v>
      </c>
      <c r="C117" s="5" t="s">
        <v>213</v>
      </c>
      <c r="D117" s="5" t="s">
        <v>177</v>
      </c>
      <c r="E117" s="5" t="s">
        <v>177</v>
      </c>
      <c r="F117" s="5" t="s">
        <v>177</v>
      </c>
      <c r="G117" s="5" t="s">
        <v>182</v>
      </c>
      <c r="H117" s="5" t="s">
        <v>182</v>
      </c>
      <c r="I117" s="5" t="s">
        <v>182</v>
      </c>
      <c r="J117" s="5" t="s">
        <v>182</v>
      </c>
      <c r="L117" s="176">
        <f t="shared" si="201"/>
        <v>3</v>
      </c>
      <c r="M117" s="176">
        <f t="shared" si="144"/>
        <v>0</v>
      </c>
      <c r="N117" s="331">
        <f t="shared" si="145"/>
        <v>4</v>
      </c>
      <c r="O117" s="337"/>
      <c r="P117" s="337"/>
      <c r="Q117" s="337"/>
      <c r="R117" s="337"/>
      <c r="S117" s="331">
        <f t="shared" si="163"/>
        <v>3</v>
      </c>
      <c r="T117" s="331">
        <f t="shared" si="164"/>
        <v>4</v>
      </c>
      <c r="U117" s="331">
        <f t="shared" si="165"/>
        <v>0</v>
      </c>
      <c r="V117" s="331">
        <f t="shared" si="166"/>
        <v>0</v>
      </c>
      <c r="AO117" s="331">
        <f>S117</f>
        <v>3</v>
      </c>
      <c r="AP117" s="331">
        <f t="shared" ref="AP117" si="270">T117</f>
        <v>4</v>
      </c>
      <c r="AQ117" s="331">
        <f t="shared" ref="AQ117" si="271">U117</f>
        <v>0</v>
      </c>
      <c r="AR117" s="331">
        <f t="shared" ref="AR117" si="272">V117</f>
        <v>0</v>
      </c>
    </row>
    <row r="118" spans="1:59" ht="32">
      <c r="A118" s="13">
        <v>193</v>
      </c>
      <c r="B118" s="23">
        <f t="shared" si="149"/>
        <v>116</v>
      </c>
      <c r="C118" s="5" t="s">
        <v>171</v>
      </c>
      <c r="D118" s="5" t="s">
        <v>186</v>
      </c>
      <c r="E118" s="5" t="s">
        <v>177</v>
      </c>
      <c r="F118" s="5" t="s">
        <v>177</v>
      </c>
      <c r="G118" s="5" t="s">
        <v>186</v>
      </c>
      <c r="H118" s="5" t="s">
        <v>186</v>
      </c>
      <c r="I118" s="5" t="s">
        <v>182</v>
      </c>
      <c r="J118" s="5" t="s">
        <v>179</v>
      </c>
      <c r="L118" s="176">
        <f t="shared" si="201"/>
        <v>2</v>
      </c>
      <c r="M118" s="176">
        <f t="shared" si="144"/>
        <v>0</v>
      </c>
      <c r="N118" s="332">
        <f t="shared" si="145"/>
        <v>5</v>
      </c>
      <c r="O118" s="336"/>
      <c r="P118" s="336"/>
      <c r="Q118" s="336"/>
      <c r="R118" s="336"/>
      <c r="S118" s="332">
        <f t="shared" si="163"/>
        <v>2</v>
      </c>
      <c r="T118" s="332">
        <f t="shared" si="164"/>
        <v>1</v>
      </c>
      <c r="U118" s="332">
        <f t="shared" si="165"/>
        <v>3</v>
      </c>
      <c r="V118" s="332">
        <f t="shared" si="166"/>
        <v>1</v>
      </c>
      <c r="AT118" s="332">
        <f>S118</f>
        <v>2</v>
      </c>
      <c r="AU118" s="332">
        <f t="shared" ref="AU118:AU119" si="273">T118</f>
        <v>1</v>
      </c>
      <c r="AV118" s="332">
        <f t="shared" ref="AV118:AV119" si="274">U118</f>
        <v>3</v>
      </c>
      <c r="AW118" s="332">
        <f t="shared" ref="AW118:AW119" si="275">V118</f>
        <v>1</v>
      </c>
    </row>
    <row r="119" spans="1:59" ht="32">
      <c r="A119" s="13">
        <v>196</v>
      </c>
      <c r="B119" s="23">
        <f t="shared" si="149"/>
        <v>117</v>
      </c>
      <c r="C119" s="5" t="s">
        <v>171</v>
      </c>
      <c r="D119" s="5" t="s">
        <v>186</v>
      </c>
      <c r="E119" s="5" t="s">
        <v>186</v>
      </c>
      <c r="F119" s="5" t="s">
        <v>177</v>
      </c>
      <c r="G119" s="5" t="s">
        <v>186</v>
      </c>
      <c r="H119" s="5" t="s">
        <v>186</v>
      </c>
      <c r="I119" s="5" t="s">
        <v>186</v>
      </c>
      <c r="J119" s="5" t="s">
        <v>177</v>
      </c>
      <c r="L119" s="176">
        <f t="shared" si="201"/>
        <v>2</v>
      </c>
      <c r="M119" s="176">
        <f t="shared" si="144"/>
        <v>0</v>
      </c>
      <c r="N119" s="332">
        <f t="shared" si="145"/>
        <v>5</v>
      </c>
      <c r="O119" s="336"/>
      <c r="P119" s="336"/>
      <c r="Q119" s="336"/>
      <c r="R119" s="336"/>
      <c r="S119" s="332">
        <f t="shared" si="163"/>
        <v>2</v>
      </c>
      <c r="T119" s="332">
        <f t="shared" si="164"/>
        <v>0</v>
      </c>
      <c r="U119" s="332">
        <f t="shared" si="165"/>
        <v>5</v>
      </c>
      <c r="V119" s="332">
        <f t="shared" si="166"/>
        <v>0</v>
      </c>
      <c r="AT119" s="332">
        <f>S119</f>
        <v>2</v>
      </c>
      <c r="AU119" s="332">
        <f t="shared" si="273"/>
        <v>0</v>
      </c>
      <c r="AV119" s="332">
        <f t="shared" si="274"/>
        <v>5</v>
      </c>
      <c r="AW119" s="332">
        <f t="shared" si="275"/>
        <v>0</v>
      </c>
    </row>
    <row r="120" spans="1:59" ht="32">
      <c r="A120" s="13">
        <v>199</v>
      </c>
      <c r="B120" s="23">
        <f t="shared" si="149"/>
        <v>118</v>
      </c>
      <c r="C120" s="188" t="s">
        <v>467</v>
      </c>
      <c r="D120" s="188" t="s">
        <v>182</v>
      </c>
      <c r="E120" s="188" t="s">
        <v>182</v>
      </c>
      <c r="F120" s="188" t="s">
        <v>177</v>
      </c>
      <c r="G120" s="188" t="s">
        <v>182</v>
      </c>
      <c r="H120" s="188" t="s">
        <v>182</v>
      </c>
      <c r="I120" s="188" t="s">
        <v>182</v>
      </c>
      <c r="J120" s="188" t="s">
        <v>186</v>
      </c>
      <c r="L120" s="283"/>
      <c r="M120" s="283"/>
      <c r="N120" s="283"/>
      <c r="S120" s="305">
        <f t="shared" si="163"/>
        <v>1</v>
      </c>
      <c r="T120" s="305">
        <f t="shared" si="164"/>
        <v>5</v>
      </c>
      <c r="U120" s="305">
        <f t="shared" si="165"/>
        <v>1</v>
      </c>
      <c r="V120" s="305">
        <f t="shared" si="166"/>
        <v>0</v>
      </c>
    </row>
    <row r="121" spans="1:59" ht="32">
      <c r="A121" s="13">
        <v>204</v>
      </c>
      <c r="B121" s="23">
        <f t="shared" si="149"/>
        <v>119</v>
      </c>
      <c r="C121" s="5" t="s">
        <v>213</v>
      </c>
      <c r="D121" s="5" t="s">
        <v>179</v>
      </c>
      <c r="E121" s="181" t="s">
        <v>872</v>
      </c>
      <c r="F121" s="181" t="s">
        <v>872</v>
      </c>
      <c r="G121" s="5" t="s">
        <v>179</v>
      </c>
      <c r="H121" s="5" t="s">
        <v>179</v>
      </c>
      <c r="I121" s="181" t="s">
        <v>872</v>
      </c>
      <c r="J121" s="5" t="s">
        <v>179</v>
      </c>
      <c r="L121" s="176">
        <f t="shared" si="201"/>
        <v>0</v>
      </c>
      <c r="M121" s="176">
        <f t="shared" si="144"/>
        <v>3</v>
      </c>
      <c r="N121" s="331">
        <f t="shared" si="145"/>
        <v>4</v>
      </c>
      <c r="O121" s="337"/>
      <c r="P121" s="337"/>
      <c r="Q121" s="337"/>
      <c r="R121" s="337"/>
      <c r="S121" s="331">
        <f t="shared" si="163"/>
        <v>0</v>
      </c>
      <c r="T121" s="331">
        <f t="shared" si="164"/>
        <v>0</v>
      </c>
      <c r="U121" s="331">
        <f t="shared" si="165"/>
        <v>0</v>
      </c>
      <c r="V121" s="331">
        <f t="shared" si="166"/>
        <v>4</v>
      </c>
      <c r="AO121" s="331">
        <f>S121</f>
        <v>0</v>
      </c>
      <c r="AP121" s="331">
        <f t="shared" ref="AP121" si="276">T121</f>
        <v>0</v>
      </c>
      <c r="AQ121" s="331">
        <f t="shared" ref="AQ121" si="277">U121</f>
        <v>0</v>
      </c>
      <c r="AR121" s="331">
        <f t="shared" ref="AR121" si="278">V121</f>
        <v>4</v>
      </c>
    </row>
    <row r="122" spans="1:59" ht="64">
      <c r="A122" s="13">
        <v>212</v>
      </c>
      <c r="B122" s="23">
        <f t="shared" si="149"/>
        <v>120</v>
      </c>
      <c r="C122" s="5" t="s">
        <v>213</v>
      </c>
      <c r="D122" s="181" t="s">
        <v>872</v>
      </c>
      <c r="E122" s="181" t="s">
        <v>872</v>
      </c>
      <c r="F122" s="181" t="s">
        <v>872</v>
      </c>
      <c r="G122" s="199" t="s">
        <v>182</v>
      </c>
      <c r="H122" s="181" t="s">
        <v>872</v>
      </c>
      <c r="I122" s="181" t="s">
        <v>872</v>
      </c>
      <c r="J122" s="181" t="s">
        <v>872</v>
      </c>
      <c r="L122" s="176">
        <f t="shared" si="201"/>
        <v>0</v>
      </c>
      <c r="M122" s="176">
        <f t="shared" si="144"/>
        <v>6</v>
      </c>
      <c r="N122" s="362">
        <f t="shared" si="145"/>
        <v>1</v>
      </c>
      <c r="O122" s="339" t="s">
        <v>249</v>
      </c>
      <c r="P122" s="363" t="s">
        <v>182</v>
      </c>
      <c r="Q122" s="339"/>
      <c r="R122" s="339"/>
      <c r="S122" s="362">
        <f t="shared" si="163"/>
        <v>0</v>
      </c>
      <c r="T122" s="362">
        <f t="shared" si="164"/>
        <v>1</v>
      </c>
      <c r="U122" s="362">
        <f t="shared" si="165"/>
        <v>0</v>
      </c>
      <c r="V122" s="362">
        <f t="shared" si="166"/>
        <v>0</v>
      </c>
      <c r="Z122" s="362">
        <f t="shared" ref="Z122" si="279">COUNTIF(K122:Q122,$S$2)</f>
        <v>0</v>
      </c>
      <c r="AA122" s="362">
        <f t="shared" ref="AA122" si="280">COUNTIF(K122:Q122,$T$2)</f>
        <v>1</v>
      </c>
      <c r="AB122" s="362">
        <f t="shared" ref="AB122" si="281">COUNTIF(K122:Q122,$U$2)</f>
        <v>0</v>
      </c>
      <c r="AC122" s="362">
        <f t="shared" ref="AC122" si="282">COUNTIF(K122:Q122,$V$2)</f>
        <v>0</v>
      </c>
    </row>
    <row r="123" spans="1:59" ht="32">
      <c r="A123" s="13">
        <v>216</v>
      </c>
      <c r="B123" s="23">
        <f t="shared" si="149"/>
        <v>121</v>
      </c>
      <c r="C123" s="5" t="s">
        <v>171</v>
      </c>
      <c r="D123" s="5" t="s">
        <v>182</v>
      </c>
      <c r="E123" s="5" t="s">
        <v>186</v>
      </c>
      <c r="F123" s="5" t="s">
        <v>182</v>
      </c>
      <c r="G123" s="5" t="s">
        <v>182</v>
      </c>
      <c r="H123" s="5" t="s">
        <v>186</v>
      </c>
      <c r="I123" s="5" t="s">
        <v>182</v>
      </c>
      <c r="J123" s="5" t="s">
        <v>182</v>
      </c>
      <c r="L123" s="176">
        <f t="shared" si="201"/>
        <v>0</v>
      </c>
      <c r="M123" s="176">
        <f t="shared" si="144"/>
        <v>0</v>
      </c>
      <c r="N123" s="285">
        <f t="shared" si="145"/>
        <v>7</v>
      </c>
      <c r="O123" s="324"/>
      <c r="P123" s="324"/>
      <c r="Q123" s="324"/>
      <c r="R123" s="324"/>
      <c r="S123" s="285">
        <f t="shared" si="163"/>
        <v>0</v>
      </c>
      <c r="T123" s="285">
        <f t="shared" si="164"/>
        <v>5</v>
      </c>
      <c r="U123" s="285">
        <f t="shared" si="165"/>
        <v>2</v>
      </c>
      <c r="V123" s="285">
        <f t="shared" si="166"/>
        <v>0</v>
      </c>
      <c r="BD123" s="285">
        <f>S123</f>
        <v>0</v>
      </c>
      <c r="BE123" s="285">
        <f t="shared" ref="BE123" si="283">T123</f>
        <v>5</v>
      </c>
      <c r="BF123" s="285">
        <f t="shared" ref="BF123" si="284">U123</f>
        <v>2</v>
      </c>
      <c r="BG123" s="285">
        <f t="shared" ref="BG123" si="285">V123</f>
        <v>0</v>
      </c>
    </row>
    <row r="124" spans="1:59" ht="32">
      <c r="A124" s="13">
        <v>220</v>
      </c>
      <c r="B124" s="23">
        <f t="shared" si="149"/>
        <v>122</v>
      </c>
      <c r="C124" s="5" t="s">
        <v>171</v>
      </c>
      <c r="D124" s="5" t="s">
        <v>179</v>
      </c>
      <c r="E124" s="5" t="s">
        <v>179</v>
      </c>
      <c r="F124" s="5" t="s">
        <v>182</v>
      </c>
      <c r="G124" s="181" t="s">
        <v>872</v>
      </c>
      <c r="H124" s="181" t="s">
        <v>872</v>
      </c>
      <c r="I124" s="181" t="s">
        <v>872</v>
      </c>
      <c r="J124" s="181" t="s">
        <v>872</v>
      </c>
      <c r="L124" s="176">
        <f t="shared" si="201"/>
        <v>0</v>
      </c>
      <c r="M124" s="176">
        <f t="shared" si="144"/>
        <v>4</v>
      </c>
      <c r="N124" s="327">
        <f t="shared" si="145"/>
        <v>3</v>
      </c>
      <c r="O124" s="338"/>
      <c r="P124" s="338"/>
      <c r="Q124" s="338"/>
      <c r="R124" s="338"/>
      <c r="S124" s="327">
        <f t="shared" si="163"/>
        <v>0</v>
      </c>
      <c r="T124" s="327">
        <f t="shared" si="164"/>
        <v>1</v>
      </c>
      <c r="U124" s="327">
        <f t="shared" si="165"/>
        <v>0</v>
      </c>
      <c r="V124" s="327">
        <f t="shared" si="166"/>
        <v>2</v>
      </c>
      <c r="AJ124" s="327">
        <f>S124</f>
        <v>0</v>
      </c>
      <c r="AK124" s="327">
        <f t="shared" ref="AK124" si="286">T124</f>
        <v>1</v>
      </c>
      <c r="AL124" s="327">
        <f t="shared" ref="AL124" si="287">U124</f>
        <v>0</v>
      </c>
      <c r="AM124" s="327">
        <f t="shared" ref="AM124" si="288">V124</f>
        <v>2</v>
      </c>
    </row>
    <row r="125" spans="1:59" ht="32">
      <c r="A125" s="13">
        <v>228</v>
      </c>
      <c r="B125" s="23">
        <f t="shared" si="149"/>
        <v>123</v>
      </c>
      <c r="C125" s="5" t="s">
        <v>213</v>
      </c>
      <c r="D125" s="181" t="s">
        <v>872</v>
      </c>
      <c r="E125" s="5" t="s">
        <v>177</v>
      </c>
      <c r="F125" s="181" t="s">
        <v>872</v>
      </c>
      <c r="G125" s="5" t="s">
        <v>177</v>
      </c>
      <c r="H125" s="181" t="s">
        <v>872</v>
      </c>
      <c r="I125" s="5" t="s">
        <v>177</v>
      </c>
      <c r="J125" s="181" t="s">
        <v>872</v>
      </c>
      <c r="L125" s="176">
        <f t="shared" si="201"/>
        <v>3</v>
      </c>
      <c r="M125" s="176">
        <f t="shared" si="144"/>
        <v>4</v>
      </c>
      <c r="N125" s="190">
        <f t="shared" si="145"/>
        <v>0</v>
      </c>
      <c r="S125" s="305">
        <f t="shared" si="163"/>
        <v>3</v>
      </c>
      <c r="T125" s="305">
        <f t="shared" si="164"/>
        <v>0</v>
      </c>
      <c r="U125" s="305">
        <f t="shared" si="165"/>
        <v>0</v>
      </c>
      <c r="V125" s="305">
        <f t="shared" si="166"/>
        <v>0</v>
      </c>
    </row>
    <row r="126" spans="1:59" ht="32">
      <c r="A126" s="13">
        <v>230</v>
      </c>
      <c r="B126" s="23">
        <f t="shared" si="149"/>
        <v>124</v>
      </c>
      <c r="C126" s="5" t="s">
        <v>213</v>
      </c>
      <c r="D126" s="5" t="s">
        <v>186</v>
      </c>
      <c r="E126" s="5" t="s">
        <v>182</v>
      </c>
      <c r="F126" s="5" t="s">
        <v>177</v>
      </c>
      <c r="G126" s="181" t="s">
        <v>872</v>
      </c>
      <c r="H126" s="181" t="s">
        <v>872</v>
      </c>
      <c r="I126" s="5" t="s">
        <v>186</v>
      </c>
      <c r="J126" s="5" t="s">
        <v>179</v>
      </c>
      <c r="L126" s="176">
        <f t="shared" si="201"/>
        <v>1</v>
      </c>
      <c r="M126" s="176">
        <f t="shared" si="144"/>
        <v>2</v>
      </c>
      <c r="N126" s="331">
        <f t="shared" si="145"/>
        <v>4</v>
      </c>
      <c r="O126" s="337"/>
      <c r="P126" s="337"/>
      <c r="Q126" s="337"/>
      <c r="R126" s="337"/>
      <c r="S126" s="331">
        <f t="shared" si="163"/>
        <v>1</v>
      </c>
      <c r="T126" s="331">
        <f t="shared" si="164"/>
        <v>1</v>
      </c>
      <c r="U126" s="331">
        <f t="shared" si="165"/>
        <v>2</v>
      </c>
      <c r="V126" s="331">
        <f t="shared" si="166"/>
        <v>1</v>
      </c>
      <c r="AO126" s="331">
        <f>S126</f>
        <v>1</v>
      </c>
      <c r="AP126" s="331">
        <f t="shared" ref="AP126" si="289">T126</f>
        <v>1</v>
      </c>
      <c r="AQ126" s="331">
        <f t="shared" ref="AQ126" si="290">U126</f>
        <v>2</v>
      </c>
      <c r="AR126" s="331">
        <f t="shared" ref="AR126" si="291">V126</f>
        <v>1</v>
      </c>
    </row>
    <row r="127" spans="1:59" ht="32">
      <c r="A127" s="13">
        <v>234</v>
      </c>
      <c r="B127" s="23">
        <f t="shared" si="149"/>
        <v>125</v>
      </c>
      <c r="C127" s="5" t="s">
        <v>259</v>
      </c>
      <c r="D127" s="5" t="s">
        <v>179</v>
      </c>
      <c r="E127" s="5" t="s">
        <v>179</v>
      </c>
      <c r="F127" s="5" t="s">
        <v>179</v>
      </c>
      <c r="G127" s="5" t="s">
        <v>179</v>
      </c>
      <c r="H127" s="5" t="s">
        <v>179</v>
      </c>
      <c r="I127" s="5" t="s">
        <v>179</v>
      </c>
      <c r="J127" s="5" t="s">
        <v>179</v>
      </c>
      <c r="L127" s="176">
        <f t="shared" si="201"/>
        <v>0</v>
      </c>
      <c r="M127" s="176">
        <f t="shared" ref="M127:M148" si="292">COUNTIF(D127:J127,$M$2)</f>
        <v>0</v>
      </c>
      <c r="N127" s="285">
        <f t="shared" ref="N127:N148" si="293">7-L127-M127</f>
        <v>7</v>
      </c>
      <c r="O127" s="324"/>
      <c r="P127" s="324"/>
      <c r="Q127" s="324"/>
      <c r="R127" s="324"/>
      <c r="S127" s="285">
        <f t="shared" si="163"/>
        <v>0</v>
      </c>
      <c r="T127" s="285">
        <f t="shared" si="164"/>
        <v>0</v>
      </c>
      <c r="U127" s="285">
        <f t="shared" si="165"/>
        <v>0</v>
      </c>
      <c r="V127" s="285">
        <f t="shared" si="166"/>
        <v>7</v>
      </c>
      <c r="BD127" s="285">
        <f>S127</f>
        <v>0</v>
      </c>
      <c r="BE127" s="285">
        <f t="shared" ref="BE127" si="294">T127</f>
        <v>0</v>
      </c>
      <c r="BF127" s="285">
        <f t="shared" ref="BF127" si="295">U127</f>
        <v>0</v>
      </c>
      <c r="BG127" s="285">
        <f t="shared" ref="BG127" si="296">V127</f>
        <v>7</v>
      </c>
    </row>
    <row r="128" spans="1:59" ht="16">
      <c r="A128" s="13">
        <v>246</v>
      </c>
      <c r="B128" s="23">
        <f t="shared" si="149"/>
        <v>126</v>
      </c>
      <c r="C128" s="188" t="s">
        <v>467</v>
      </c>
      <c r="D128" s="284" t="s">
        <v>872</v>
      </c>
      <c r="E128" s="284" t="s">
        <v>872</v>
      </c>
      <c r="F128" s="284" t="s">
        <v>872</v>
      </c>
      <c r="G128" s="284" t="s">
        <v>872</v>
      </c>
      <c r="H128" s="284" t="s">
        <v>872</v>
      </c>
      <c r="I128" s="284" t="s">
        <v>872</v>
      </c>
      <c r="J128" s="188" t="s">
        <v>182</v>
      </c>
      <c r="L128" s="283"/>
      <c r="M128" s="283"/>
      <c r="N128" s="283"/>
      <c r="S128" s="305">
        <f t="shared" si="163"/>
        <v>0</v>
      </c>
      <c r="T128" s="305">
        <f t="shared" si="164"/>
        <v>1</v>
      </c>
      <c r="U128" s="305">
        <f t="shared" si="165"/>
        <v>0</v>
      </c>
      <c r="V128" s="305">
        <f t="shared" si="166"/>
        <v>0</v>
      </c>
    </row>
    <row r="129" spans="1:44" ht="32">
      <c r="A129" s="13">
        <v>254</v>
      </c>
      <c r="B129" s="23">
        <f t="shared" si="149"/>
        <v>127</v>
      </c>
      <c r="C129" s="188" t="s">
        <v>467</v>
      </c>
      <c r="D129" s="284" t="s">
        <v>872</v>
      </c>
      <c r="E129" s="188" t="s">
        <v>186</v>
      </c>
      <c r="F129" s="284" t="s">
        <v>872</v>
      </c>
      <c r="G129" s="284" t="s">
        <v>872</v>
      </c>
      <c r="H129" s="284" t="s">
        <v>872</v>
      </c>
      <c r="I129" s="284" t="s">
        <v>872</v>
      </c>
      <c r="J129" s="284" t="s">
        <v>872</v>
      </c>
      <c r="L129" s="283"/>
      <c r="M129" s="283"/>
      <c r="N129" s="283"/>
      <c r="S129" s="305">
        <f t="shared" si="163"/>
        <v>0</v>
      </c>
      <c r="T129" s="305">
        <f t="shared" si="164"/>
        <v>0</v>
      </c>
      <c r="U129" s="305">
        <f t="shared" si="165"/>
        <v>1</v>
      </c>
      <c r="V129" s="305">
        <f t="shared" si="166"/>
        <v>0</v>
      </c>
    </row>
    <row r="130" spans="1:44" ht="32">
      <c r="A130" s="13">
        <v>256</v>
      </c>
      <c r="B130" s="23">
        <f t="shared" si="149"/>
        <v>128</v>
      </c>
      <c r="C130" s="188" t="s">
        <v>467</v>
      </c>
      <c r="D130" s="284" t="s">
        <v>872</v>
      </c>
      <c r="E130" s="284" t="s">
        <v>872</v>
      </c>
      <c r="F130" s="188" t="s">
        <v>186</v>
      </c>
      <c r="G130" s="284" t="s">
        <v>872</v>
      </c>
      <c r="H130" s="284" t="s">
        <v>872</v>
      </c>
      <c r="I130" s="188" t="s">
        <v>182</v>
      </c>
      <c r="J130" s="284" t="s">
        <v>872</v>
      </c>
      <c r="L130" s="283"/>
      <c r="M130" s="283"/>
      <c r="N130" s="283"/>
      <c r="S130" s="305">
        <f t="shared" si="163"/>
        <v>0</v>
      </c>
      <c r="T130" s="305">
        <f t="shared" si="164"/>
        <v>1</v>
      </c>
      <c r="U130" s="305">
        <f t="shared" si="165"/>
        <v>1</v>
      </c>
      <c r="V130" s="305">
        <f t="shared" si="166"/>
        <v>0</v>
      </c>
    </row>
    <row r="131" spans="1:44" ht="32">
      <c r="A131" s="13">
        <v>262</v>
      </c>
      <c r="B131" s="23">
        <f t="shared" si="149"/>
        <v>129</v>
      </c>
      <c r="C131" s="188" t="s">
        <v>467</v>
      </c>
      <c r="D131" s="284" t="s">
        <v>872</v>
      </c>
      <c r="E131" s="284" t="s">
        <v>872</v>
      </c>
      <c r="F131" s="284" t="s">
        <v>872</v>
      </c>
      <c r="G131" s="284" t="s">
        <v>872</v>
      </c>
      <c r="H131" s="188" t="s">
        <v>186</v>
      </c>
      <c r="I131" s="284" t="s">
        <v>872</v>
      </c>
      <c r="J131" s="284" t="s">
        <v>872</v>
      </c>
      <c r="L131" s="283"/>
      <c r="M131" s="283"/>
      <c r="N131" s="283"/>
      <c r="S131" s="305">
        <f t="shared" si="163"/>
        <v>0</v>
      </c>
      <c r="T131" s="305">
        <f t="shared" si="164"/>
        <v>0</v>
      </c>
      <c r="U131" s="305">
        <f t="shared" si="165"/>
        <v>1</v>
      </c>
      <c r="V131" s="305">
        <f t="shared" si="166"/>
        <v>0</v>
      </c>
    </row>
    <row r="132" spans="1:44" ht="48">
      <c r="A132" s="13">
        <v>269</v>
      </c>
      <c r="B132" s="23">
        <f t="shared" ref="B132:B148" si="297">B131+1</f>
        <v>130</v>
      </c>
      <c r="C132" s="5" t="s">
        <v>328</v>
      </c>
      <c r="D132" s="5" t="s">
        <v>186</v>
      </c>
      <c r="E132" s="181" t="s">
        <v>872</v>
      </c>
      <c r="F132" s="181" t="s">
        <v>872</v>
      </c>
      <c r="G132" s="181" t="s">
        <v>872</v>
      </c>
      <c r="H132" s="5" t="s">
        <v>182</v>
      </c>
      <c r="I132" s="181" t="s">
        <v>872</v>
      </c>
      <c r="J132" s="181" t="s">
        <v>872</v>
      </c>
      <c r="L132" s="176">
        <f t="shared" si="201"/>
        <v>0</v>
      </c>
      <c r="M132" s="176">
        <f t="shared" si="292"/>
        <v>5</v>
      </c>
      <c r="N132" s="360">
        <f t="shared" si="293"/>
        <v>2</v>
      </c>
      <c r="O132" s="361"/>
      <c r="P132" s="361"/>
      <c r="Q132" s="361"/>
      <c r="R132" s="361"/>
      <c r="S132" s="360">
        <f t="shared" si="163"/>
        <v>0</v>
      </c>
      <c r="T132" s="360">
        <f t="shared" si="164"/>
        <v>1</v>
      </c>
      <c r="U132" s="360">
        <f t="shared" si="165"/>
        <v>1</v>
      </c>
      <c r="V132" s="360">
        <f t="shared" si="166"/>
        <v>0</v>
      </c>
      <c r="AE132" s="360">
        <f>S132</f>
        <v>0</v>
      </c>
      <c r="AF132" s="360">
        <f t="shared" ref="AF132" si="298">T132</f>
        <v>1</v>
      </c>
      <c r="AG132" s="360">
        <f t="shared" ref="AG132" si="299">U132</f>
        <v>1</v>
      </c>
      <c r="AH132" s="360">
        <f t="shared" ref="AH132" si="300">V132</f>
        <v>0</v>
      </c>
    </row>
    <row r="133" spans="1:44" ht="32">
      <c r="A133" s="13">
        <v>276</v>
      </c>
      <c r="B133" s="23">
        <f t="shared" si="297"/>
        <v>131</v>
      </c>
      <c r="C133" s="5" t="s">
        <v>213</v>
      </c>
      <c r="D133" s="181" t="s">
        <v>872</v>
      </c>
      <c r="E133" s="5" t="s">
        <v>179</v>
      </c>
      <c r="F133" s="5" t="s">
        <v>179</v>
      </c>
      <c r="G133" s="181" t="s">
        <v>872</v>
      </c>
      <c r="H133" s="181" t="s">
        <v>872</v>
      </c>
      <c r="I133" s="5" t="s">
        <v>179</v>
      </c>
      <c r="J133" s="5" t="s">
        <v>179</v>
      </c>
      <c r="L133" s="176">
        <f t="shared" si="201"/>
        <v>0</v>
      </c>
      <c r="M133" s="176">
        <f t="shared" si="292"/>
        <v>3</v>
      </c>
      <c r="N133" s="331">
        <f t="shared" si="293"/>
        <v>4</v>
      </c>
      <c r="O133" s="337"/>
      <c r="P133" s="337"/>
      <c r="Q133" s="337"/>
      <c r="R133" s="337"/>
      <c r="S133" s="331">
        <f t="shared" si="163"/>
        <v>0</v>
      </c>
      <c r="T133" s="331">
        <f t="shared" si="164"/>
        <v>0</v>
      </c>
      <c r="U133" s="331">
        <f t="shared" si="165"/>
        <v>0</v>
      </c>
      <c r="V133" s="331">
        <f t="shared" si="166"/>
        <v>4</v>
      </c>
      <c r="AO133" s="331">
        <f>S133</f>
        <v>0</v>
      </c>
      <c r="AP133" s="331">
        <f t="shared" ref="AP133" si="301">T133</f>
        <v>0</v>
      </c>
      <c r="AQ133" s="331">
        <f t="shared" ref="AQ133" si="302">U133</f>
        <v>0</v>
      </c>
      <c r="AR133" s="331">
        <f t="shared" ref="AR133" si="303">V133</f>
        <v>4</v>
      </c>
    </row>
    <row r="134" spans="1:44" ht="16">
      <c r="A134" s="13">
        <v>277</v>
      </c>
      <c r="B134" s="23">
        <f t="shared" si="297"/>
        <v>132</v>
      </c>
      <c r="C134" s="188" t="s">
        <v>467</v>
      </c>
      <c r="D134" s="284" t="s">
        <v>872</v>
      </c>
      <c r="E134" s="284" t="s">
        <v>872</v>
      </c>
      <c r="F134" s="188" t="s">
        <v>182</v>
      </c>
      <c r="G134" s="284" t="s">
        <v>872</v>
      </c>
      <c r="H134" s="284" t="s">
        <v>872</v>
      </c>
      <c r="I134" s="284" t="s">
        <v>872</v>
      </c>
      <c r="J134" s="284" t="s">
        <v>872</v>
      </c>
      <c r="L134" s="283"/>
      <c r="M134" s="283"/>
      <c r="N134" s="283"/>
      <c r="S134" s="305">
        <f t="shared" si="163"/>
        <v>0</v>
      </c>
      <c r="T134" s="305">
        <f t="shared" si="164"/>
        <v>1</v>
      </c>
      <c r="U134" s="305">
        <f t="shared" si="165"/>
        <v>0</v>
      </c>
      <c r="V134" s="305">
        <f t="shared" si="166"/>
        <v>0</v>
      </c>
    </row>
    <row r="135" spans="1:44" ht="16">
      <c r="A135" s="13">
        <v>279</v>
      </c>
      <c r="B135" s="23">
        <f t="shared" si="297"/>
        <v>133</v>
      </c>
      <c r="C135" s="188" t="s">
        <v>467</v>
      </c>
      <c r="D135" s="284" t="s">
        <v>872</v>
      </c>
      <c r="E135" s="188" t="s">
        <v>182</v>
      </c>
      <c r="F135" s="284" t="s">
        <v>872</v>
      </c>
      <c r="G135" s="284" t="s">
        <v>872</v>
      </c>
      <c r="H135" s="284" t="s">
        <v>872</v>
      </c>
      <c r="I135" s="284" t="s">
        <v>872</v>
      </c>
      <c r="J135" s="188" t="s">
        <v>182</v>
      </c>
      <c r="L135" s="283"/>
      <c r="M135" s="283"/>
      <c r="N135" s="283"/>
      <c r="S135" s="305">
        <f t="shared" si="163"/>
        <v>0</v>
      </c>
      <c r="T135" s="305">
        <f t="shared" si="164"/>
        <v>2</v>
      </c>
      <c r="U135" s="305">
        <f t="shared" si="165"/>
        <v>0</v>
      </c>
      <c r="V135" s="305">
        <f t="shared" si="166"/>
        <v>0</v>
      </c>
    </row>
    <row r="136" spans="1:44" ht="64">
      <c r="A136" s="13">
        <v>281</v>
      </c>
      <c r="B136" s="23">
        <f t="shared" si="297"/>
        <v>134</v>
      </c>
      <c r="C136" s="5" t="s">
        <v>328</v>
      </c>
      <c r="D136" s="181" t="s">
        <v>872</v>
      </c>
      <c r="E136" s="181" t="s">
        <v>872</v>
      </c>
      <c r="F136" s="181" t="s">
        <v>872</v>
      </c>
      <c r="G136" s="181" t="s">
        <v>872</v>
      </c>
      <c r="H136" s="181" t="s">
        <v>872</v>
      </c>
      <c r="I136" s="199" t="s">
        <v>179</v>
      </c>
      <c r="J136" s="181" t="s">
        <v>872</v>
      </c>
      <c r="L136" s="176">
        <f t="shared" si="201"/>
        <v>0</v>
      </c>
      <c r="M136" s="176">
        <f t="shared" si="292"/>
        <v>6</v>
      </c>
      <c r="N136" s="362">
        <f t="shared" si="293"/>
        <v>1</v>
      </c>
      <c r="O136" s="339" t="s">
        <v>2112</v>
      </c>
      <c r="P136" s="363" t="s">
        <v>179</v>
      </c>
      <c r="Q136" s="339"/>
      <c r="R136" s="339"/>
      <c r="S136" s="362">
        <f t="shared" si="163"/>
        <v>0</v>
      </c>
      <c r="T136" s="362">
        <f t="shared" si="164"/>
        <v>0</v>
      </c>
      <c r="U136" s="362">
        <f t="shared" si="165"/>
        <v>0</v>
      </c>
      <c r="V136" s="362">
        <f t="shared" si="166"/>
        <v>1</v>
      </c>
      <c r="Z136" s="362">
        <f t="shared" ref="Z136" si="304">COUNTIF(K136:Q136,$S$2)</f>
        <v>0</v>
      </c>
      <c r="AA136" s="362">
        <f t="shared" ref="AA136" si="305">COUNTIF(K136:Q136,$T$2)</f>
        <v>0</v>
      </c>
      <c r="AB136" s="362">
        <f t="shared" ref="AB136" si="306">COUNTIF(K136:Q136,$U$2)</f>
        <v>0</v>
      </c>
      <c r="AC136" s="362">
        <f t="shared" ref="AC136" si="307">COUNTIF(K136:Q136,$V$2)</f>
        <v>1</v>
      </c>
    </row>
    <row r="137" spans="1:44" ht="16">
      <c r="A137" s="13">
        <v>286</v>
      </c>
      <c r="B137" s="23">
        <f t="shared" si="297"/>
        <v>135</v>
      </c>
      <c r="C137" s="188" t="s">
        <v>467</v>
      </c>
      <c r="D137" s="284" t="s">
        <v>872</v>
      </c>
      <c r="E137" s="284" t="s">
        <v>872</v>
      </c>
      <c r="F137" s="188" t="s">
        <v>179</v>
      </c>
      <c r="G137" s="284" t="s">
        <v>872</v>
      </c>
      <c r="H137" s="284" t="s">
        <v>872</v>
      </c>
      <c r="I137" s="284" t="s">
        <v>872</v>
      </c>
      <c r="J137" s="284" t="s">
        <v>872</v>
      </c>
      <c r="L137" s="283"/>
      <c r="M137" s="283"/>
      <c r="N137" s="283"/>
      <c r="S137" s="305">
        <f t="shared" ref="S137:S148" si="308">COUNTIF(D137:J137,$S$2)</f>
        <v>0</v>
      </c>
      <c r="T137" s="305">
        <f t="shared" ref="T137:T148" si="309">COUNTIF(D137:J137,$T$2)</f>
        <v>0</v>
      </c>
      <c r="U137" s="305">
        <f t="shared" ref="U137:U148" si="310">COUNTIF(D137:J137,$U$2)</f>
        <v>0</v>
      </c>
      <c r="V137" s="305">
        <f t="shared" ref="V137:V148" si="311">COUNTIF(D137:J137,$V$2)</f>
        <v>1</v>
      </c>
    </row>
    <row r="138" spans="1:44" ht="48">
      <c r="A138" s="13">
        <v>287</v>
      </c>
      <c r="B138" s="23">
        <f t="shared" si="297"/>
        <v>136</v>
      </c>
      <c r="C138" s="5" t="s">
        <v>213</v>
      </c>
      <c r="D138" s="199" t="s">
        <v>182</v>
      </c>
      <c r="E138" s="181" t="s">
        <v>872</v>
      </c>
      <c r="F138" s="181" t="s">
        <v>872</v>
      </c>
      <c r="G138" s="181" t="s">
        <v>872</v>
      </c>
      <c r="H138" s="181" t="s">
        <v>872</v>
      </c>
      <c r="I138" s="181" t="s">
        <v>872</v>
      </c>
      <c r="J138" s="181" t="s">
        <v>872</v>
      </c>
      <c r="L138" s="176">
        <f t="shared" si="201"/>
        <v>0</v>
      </c>
      <c r="M138" s="176">
        <f t="shared" si="292"/>
        <v>6</v>
      </c>
      <c r="N138" s="362">
        <f t="shared" si="293"/>
        <v>1</v>
      </c>
      <c r="O138" s="339" t="s">
        <v>207</v>
      </c>
      <c r="P138" s="363" t="s">
        <v>182</v>
      </c>
      <c r="Q138" s="339"/>
      <c r="R138" s="339"/>
      <c r="S138" s="362">
        <f t="shared" si="308"/>
        <v>0</v>
      </c>
      <c r="T138" s="362">
        <f t="shared" si="309"/>
        <v>1</v>
      </c>
      <c r="U138" s="362">
        <f t="shared" si="310"/>
        <v>0</v>
      </c>
      <c r="V138" s="362">
        <f t="shared" si="311"/>
        <v>0</v>
      </c>
      <c r="Z138" s="362">
        <f t="shared" ref="Z138" si="312">COUNTIF(K138:Q138,$S$2)</f>
        <v>0</v>
      </c>
      <c r="AA138" s="362">
        <f t="shared" ref="AA138" si="313">COUNTIF(K138:Q138,$T$2)</f>
        <v>1</v>
      </c>
      <c r="AB138" s="362">
        <f t="shared" ref="AB138" si="314">COUNTIF(K138:Q138,$U$2)</f>
        <v>0</v>
      </c>
      <c r="AC138" s="362">
        <f t="shared" ref="AC138" si="315">COUNTIF(K138:Q138,$V$2)</f>
        <v>0</v>
      </c>
    </row>
    <row r="139" spans="1:44" ht="32">
      <c r="A139" s="13">
        <v>289</v>
      </c>
      <c r="B139" s="23">
        <f t="shared" si="297"/>
        <v>137</v>
      </c>
      <c r="C139" s="5" t="s">
        <v>213</v>
      </c>
      <c r="D139" s="181" t="s">
        <v>872</v>
      </c>
      <c r="E139" s="181" t="s">
        <v>872</v>
      </c>
      <c r="F139" s="181" t="s">
        <v>872</v>
      </c>
      <c r="G139" s="181" t="s">
        <v>872</v>
      </c>
      <c r="H139" s="5" t="s">
        <v>179</v>
      </c>
      <c r="I139" s="181" t="s">
        <v>872</v>
      </c>
      <c r="J139" s="5" t="s">
        <v>179</v>
      </c>
      <c r="L139" s="176">
        <f t="shared" si="201"/>
        <v>0</v>
      </c>
      <c r="M139" s="176">
        <f t="shared" si="292"/>
        <v>5</v>
      </c>
      <c r="N139" s="360">
        <f t="shared" si="293"/>
        <v>2</v>
      </c>
      <c r="O139" s="361"/>
      <c r="P139" s="361"/>
      <c r="Q139" s="361"/>
      <c r="R139" s="361"/>
      <c r="S139" s="360">
        <f t="shared" si="308"/>
        <v>0</v>
      </c>
      <c r="T139" s="360">
        <f t="shared" si="309"/>
        <v>0</v>
      </c>
      <c r="U139" s="360">
        <f t="shared" si="310"/>
        <v>0</v>
      </c>
      <c r="V139" s="360">
        <f t="shared" si="311"/>
        <v>2</v>
      </c>
      <c r="AE139" s="360">
        <f>S139</f>
        <v>0</v>
      </c>
      <c r="AF139" s="360">
        <f t="shared" ref="AF139" si="316">T139</f>
        <v>0</v>
      </c>
      <c r="AG139" s="360">
        <f t="shared" ref="AG139" si="317">U139</f>
        <v>0</v>
      </c>
      <c r="AH139" s="360">
        <f t="shared" ref="AH139" si="318">V139</f>
        <v>2</v>
      </c>
    </row>
    <row r="140" spans="1:44" ht="48">
      <c r="A140" s="13">
        <v>291</v>
      </c>
      <c r="B140" s="23">
        <f t="shared" si="297"/>
        <v>138</v>
      </c>
      <c r="C140" s="5" t="s">
        <v>328</v>
      </c>
      <c r="D140" s="181" t="s">
        <v>872</v>
      </c>
      <c r="E140" s="199" t="s">
        <v>186</v>
      </c>
      <c r="F140" s="181" t="s">
        <v>872</v>
      </c>
      <c r="G140" s="181" t="s">
        <v>872</v>
      </c>
      <c r="H140" s="181" t="s">
        <v>872</v>
      </c>
      <c r="I140" s="181" t="s">
        <v>872</v>
      </c>
      <c r="J140" s="181" t="s">
        <v>872</v>
      </c>
      <c r="L140" s="176">
        <f t="shared" si="201"/>
        <v>0</v>
      </c>
      <c r="M140" s="176">
        <f t="shared" si="292"/>
        <v>6</v>
      </c>
      <c r="N140" s="362">
        <f t="shared" si="293"/>
        <v>1</v>
      </c>
      <c r="O140" s="339" t="s">
        <v>129</v>
      </c>
      <c r="P140" s="363" t="s">
        <v>186</v>
      </c>
      <c r="Q140" s="339"/>
      <c r="R140" s="339"/>
      <c r="S140" s="362">
        <f t="shared" si="308"/>
        <v>0</v>
      </c>
      <c r="T140" s="362">
        <f t="shared" si="309"/>
        <v>0</v>
      </c>
      <c r="U140" s="362">
        <f t="shared" si="310"/>
        <v>1</v>
      </c>
      <c r="V140" s="362">
        <f t="shared" si="311"/>
        <v>0</v>
      </c>
      <c r="Z140" s="362">
        <f t="shared" ref="Z140:Z141" si="319">COUNTIF(K140:Q140,$S$2)</f>
        <v>0</v>
      </c>
      <c r="AA140" s="362">
        <f t="shared" ref="AA140:AA141" si="320">COUNTIF(K140:Q140,$T$2)</f>
        <v>0</v>
      </c>
      <c r="AB140" s="362">
        <f t="shared" ref="AB140:AB141" si="321">COUNTIF(K140:Q140,$U$2)</f>
        <v>1</v>
      </c>
      <c r="AC140" s="362">
        <f t="shared" ref="AC140:AC141" si="322">COUNTIF(K140:Q140,$V$2)</f>
        <v>0</v>
      </c>
    </row>
    <row r="141" spans="1:44" ht="48">
      <c r="A141" s="13">
        <v>292</v>
      </c>
      <c r="B141" s="23">
        <f t="shared" si="297"/>
        <v>139</v>
      </c>
      <c r="C141" s="5" t="s">
        <v>213</v>
      </c>
      <c r="D141" s="199" t="s">
        <v>186</v>
      </c>
      <c r="E141" s="181" t="s">
        <v>872</v>
      </c>
      <c r="F141" s="181" t="s">
        <v>872</v>
      </c>
      <c r="G141" s="181" t="s">
        <v>872</v>
      </c>
      <c r="H141" s="181" t="s">
        <v>872</v>
      </c>
      <c r="I141" s="181" t="s">
        <v>872</v>
      </c>
      <c r="J141" s="181" t="s">
        <v>872</v>
      </c>
      <c r="L141" s="176">
        <f t="shared" si="201"/>
        <v>0</v>
      </c>
      <c r="M141" s="176">
        <f t="shared" si="292"/>
        <v>6</v>
      </c>
      <c r="N141" s="362">
        <f t="shared" si="293"/>
        <v>1</v>
      </c>
      <c r="O141" s="339" t="s">
        <v>207</v>
      </c>
      <c r="P141" s="363" t="s">
        <v>186</v>
      </c>
      <c r="Q141" s="339"/>
      <c r="R141" s="339"/>
      <c r="S141" s="362">
        <f t="shared" si="308"/>
        <v>0</v>
      </c>
      <c r="T141" s="362">
        <f t="shared" si="309"/>
        <v>0</v>
      </c>
      <c r="U141" s="362">
        <f t="shared" si="310"/>
        <v>1</v>
      </c>
      <c r="V141" s="362">
        <f t="shared" si="311"/>
        <v>0</v>
      </c>
      <c r="Z141" s="362">
        <f t="shared" si="319"/>
        <v>0</v>
      </c>
      <c r="AA141" s="362">
        <f t="shared" si="320"/>
        <v>0</v>
      </c>
      <c r="AB141" s="362">
        <f t="shared" si="321"/>
        <v>1</v>
      </c>
      <c r="AC141" s="362">
        <f t="shared" si="322"/>
        <v>0</v>
      </c>
    </row>
    <row r="142" spans="1:44" ht="32">
      <c r="A142" s="13">
        <v>296</v>
      </c>
      <c r="B142" s="23">
        <f t="shared" si="297"/>
        <v>140</v>
      </c>
      <c r="C142" s="188" t="s">
        <v>467</v>
      </c>
      <c r="D142" s="284" t="s">
        <v>872</v>
      </c>
      <c r="E142" s="284" t="s">
        <v>872</v>
      </c>
      <c r="F142" s="284" t="s">
        <v>872</v>
      </c>
      <c r="G142" s="284" t="s">
        <v>872</v>
      </c>
      <c r="H142" s="188" t="s">
        <v>182</v>
      </c>
      <c r="I142" s="188" t="s">
        <v>186</v>
      </c>
      <c r="J142" s="188" t="s">
        <v>182</v>
      </c>
      <c r="L142" s="283"/>
      <c r="M142" s="283"/>
      <c r="N142" s="283"/>
      <c r="S142" s="305">
        <f t="shared" si="308"/>
        <v>0</v>
      </c>
      <c r="T142" s="305">
        <f t="shared" si="309"/>
        <v>2</v>
      </c>
      <c r="U142" s="305">
        <f t="shared" si="310"/>
        <v>1</v>
      </c>
      <c r="V142" s="305">
        <f t="shared" si="311"/>
        <v>0</v>
      </c>
    </row>
    <row r="143" spans="1:44" ht="32">
      <c r="A143" s="13">
        <v>305</v>
      </c>
      <c r="B143" s="23">
        <f t="shared" si="297"/>
        <v>141</v>
      </c>
      <c r="C143" s="5" t="s">
        <v>171</v>
      </c>
      <c r="D143" s="181" t="s">
        <v>872</v>
      </c>
      <c r="E143" s="181" t="s">
        <v>872</v>
      </c>
      <c r="F143" s="181" t="s">
        <v>872</v>
      </c>
      <c r="G143" s="181" t="s">
        <v>872</v>
      </c>
      <c r="H143" s="181" t="s">
        <v>872</v>
      </c>
      <c r="I143" s="181" t="s">
        <v>872</v>
      </c>
      <c r="J143" s="5" t="s">
        <v>177</v>
      </c>
      <c r="L143" s="176">
        <f t="shared" si="201"/>
        <v>1</v>
      </c>
      <c r="M143" s="176">
        <f t="shared" si="292"/>
        <v>6</v>
      </c>
      <c r="N143" s="190">
        <f t="shared" si="293"/>
        <v>0</v>
      </c>
      <c r="S143" s="305">
        <f t="shared" si="308"/>
        <v>1</v>
      </c>
      <c r="T143" s="305">
        <f t="shared" si="309"/>
        <v>0</v>
      </c>
      <c r="U143" s="305">
        <f t="shared" si="310"/>
        <v>0</v>
      </c>
      <c r="V143" s="305">
        <f t="shared" si="311"/>
        <v>0</v>
      </c>
    </row>
    <row r="144" spans="1:44" ht="64">
      <c r="A144" s="13">
        <v>308</v>
      </c>
      <c r="B144" s="23">
        <f t="shared" si="297"/>
        <v>142</v>
      </c>
      <c r="C144" s="5" t="s">
        <v>194</v>
      </c>
      <c r="D144" s="181" t="s">
        <v>872</v>
      </c>
      <c r="E144" s="5" t="s">
        <v>177</v>
      </c>
      <c r="F144" s="181" t="s">
        <v>872</v>
      </c>
      <c r="G144" s="181" t="s">
        <v>872</v>
      </c>
      <c r="H144" s="181" t="s">
        <v>872</v>
      </c>
      <c r="I144" s="181" t="s">
        <v>872</v>
      </c>
      <c r="J144" s="199" t="s">
        <v>179</v>
      </c>
      <c r="L144" s="176">
        <f t="shared" si="201"/>
        <v>1</v>
      </c>
      <c r="M144" s="176">
        <f t="shared" si="292"/>
        <v>5</v>
      </c>
      <c r="N144" s="362">
        <f t="shared" si="293"/>
        <v>1</v>
      </c>
      <c r="O144" s="339" t="s">
        <v>188</v>
      </c>
      <c r="P144" s="363" t="s">
        <v>179</v>
      </c>
      <c r="Q144" s="339"/>
      <c r="R144" s="339"/>
      <c r="S144" s="362">
        <f t="shared" si="308"/>
        <v>1</v>
      </c>
      <c r="T144" s="362">
        <f t="shared" si="309"/>
        <v>0</v>
      </c>
      <c r="U144" s="362">
        <f t="shared" si="310"/>
        <v>0</v>
      </c>
      <c r="V144" s="362">
        <f t="shared" si="311"/>
        <v>1</v>
      </c>
      <c r="Z144" s="362">
        <f>S144</f>
        <v>1</v>
      </c>
      <c r="AA144" s="362">
        <f t="shared" ref="AA144:AC144" si="323">T144</f>
        <v>0</v>
      </c>
      <c r="AB144" s="362">
        <f t="shared" si="323"/>
        <v>0</v>
      </c>
      <c r="AC144" s="362">
        <f t="shared" si="323"/>
        <v>1</v>
      </c>
    </row>
    <row r="145" spans="1:59" ht="32">
      <c r="A145" s="13">
        <v>310</v>
      </c>
      <c r="B145" s="23">
        <f t="shared" si="297"/>
        <v>143</v>
      </c>
      <c r="C145" s="5" t="s">
        <v>259</v>
      </c>
      <c r="D145" s="5" t="s">
        <v>179</v>
      </c>
      <c r="E145" s="181" t="s">
        <v>872</v>
      </c>
      <c r="F145" s="5" t="s">
        <v>179</v>
      </c>
      <c r="G145" s="181" t="s">
        <v>872</v>
      </c>
      <c r="H145" s="5" t="s">
        <v>186</v>
      </c>
      <c r="I145" s="181" t="s">
        <v>872</v>
      </c>
      <c r="J145" s="181" t="s">
        <v>872</v>
      </c>
      <c r="L145" s="176">
        <f t="shared" si="201"/>
        <v>0</v>
      </c>
      <c r="M145" s="176">
        <f t="shared" si="292"/>
        <v>4</v>
      </c>
      <c r="N145" s="327">
        <f t="shared" si="293"/>
        <v>3</v>
      </c>
      <c r="O145" s="338"/>
      <c r="P145" s="338"/>
      <c r="Q145" s="338"/>
      <c r="R145" s="338"/>
      <c r="S145" s="327">
        <f t="shared" si="308"/>
        <v>0</v>
      </c>
      <c r="T145" s="327">
        <f t="shared" si="309"/>
        <v>0</v>
      </c>
      <c r="U145" s="327">
        <f t="shared" si="310"/>
        <v>1</v>
      </c>
      <c r="V145" s="327">
        <f t="shared" si="311"/>
        <v>2</v>
      </c>
      <c r="AJ145" s="327">
        <f>S145</f>
        <v>0</v>
      </c>
      <c r="AK145" s="327">
        <f t="shared" ref="AK145" si="324">T145</f>
        <v>0</v>
      </c>
      <c r="AL145" s="327">
        <f t="shared" ref="AL145" si="325">U145</f>
        <v>1</v>
      </c>
      <c r="AM145" s="327">
        <f t="shared" ref="AM145" si="326">V145</f>
        <v>2</v>
      </c>
    </row>
    <row r="146" spans="1:59" ht="48">
      <c r="A146" s="13">
        <v>311</v>
      </c>
      <c r="B146" s="23">
        <f t="shared" si="297"/>
        <v>144</v>
      </c>
      <c r="C146" s="5" t="s">
        <v>194</v>
      </c>
      <c r="D146" s="5" t="s">
        <v>182</v>
      </c>
      <c r="E146" s="181" t="s">
        <v>872</v>
      </c>
      <c r="F146" s="5" t="s">
        <v>182</v>
      </c>
      <c r="G146" s="5" t="s">
        <v>182</v>
      </c>
      <c r="H146" s="140" t="s">
        <v>872</v>
      </c>
      <c r="I146" s="5" t="s">
        <v>182</v>
      </c>
      <c r="J146" s="5" t="s">
        <v>182</v>
      </c>
      <c r="L146" s="176">
        <f>COUNTIF(D146:J146,$L$2)</f>
        <v>0</v>
      </c>
      <c r="M146" s="176">
        <f t="shared" si="292"/>
        <v>2</v>
      </c>
      <c r="N146" s="332">
        <f t="shared" si="293"/>
        <v>5</v>
      </c>
      <c r="O146" s="336"/>
      <c r="P146" s="336"/>
      <c r="Q146" s="336"/>
      <c r="R146" s="336"/>
      <c r="S146" s="332">
        <f t="shared" si="308"/>
        <v>0</v>
      </c>
      <c r="T146" s="332">
        <f t="shared" si="309"/>
        <v>5</v>
      </c>
      <c r="U146" s="332">
        <f t="shared" si="310"/>
        <v>0</v>
      </c>
      <c r="V146" s="332">
        <f t="shared" si="311"/>
        <v>0</v>
      </c>
      <c r="AT146" s="332">
        <f>S146</f>
        <v>0</v>
      </c>
      <c r="AU146" s="332">
        <f t="shared" ref="AU146" si="327">T146</f>
        <v>5</v>
      </c>
      <c r="AV146" s="332">
        <f t="shared" ref="AV146" si="328">U146</f>
        <v>0</v>
      </c>
      <c r="AW146" s="332">
        <f t="shared" ref="AW146" si="329">V146</f>
        <v>0</v>
      </c>
      <c r="AY146" s="305"/>
      <c r="AZ146" s="305"/>
      <c r="BA146" s="305"/>
      <c r="BB146" s="305"/>
    </row>
    <row r="147" spans="1:59" ht="32">
      <c r="A147" s="13">
        <v>312</v>
      </c>
      <c r="B147" s="23">
        <f t="shared" si="297"/>
        <v>145</v>
      </c>
      <c r="C147" s="5" t="s">
        <v>213</v>
      </c>
      <c r="D147" s="181" t="s">
        <v>872</v>
      </c>
      <c r="E147" s="181" t="s">
        <v>872</v>
      </c>
      <c r="F147" s="5" t="s">
        <v>182</v>
      </c>
      <c r="G147" s="5" t="s">
        <v>182</v>
      </c>
      <c r="H147" s="181" t="s">
        <v>872</v>
      </c>
      <c r="I147" s="5" t="s">
        <v>186</v>
      </c>
      <c r="J147" s="181" t="s">
        <v>872</v>
      </c>
      <c r="L147" s="176">
        <f>COUNTIF(D147:J147,$L$2)</f>
        <v>0</v>
      </c>
      <c r="M147" s="176">
        <f t="shared" si="292"/>
        <v>4</v>
      </c>
      <c r="N147" s="327">
        <f t="shared" si="293"/>
        <v>3</v>
      </c>
      <c r="O147" s="338"/>
      <c r="P147" s="338"/>
      <c r="Q147" s="338"/>
      <c r="R147" s="338"/>
      <c r="S147" s="327">
        <f t="shared" si="308"/>
        <v>0</v>
      </c>
      <c r="T147" s="327">
        <f t="shared" si="309"/>
        <v>2</v>
      </c>
      <c r="U147" s="327">
        <f t="shared" si="310"/>
        <v>1</v>
      </c>
      <c r="V147" s="327">
        <f t="shared" si="311"/>
        <v>0</v>
      </c>
      <c r="AJ147" s="327">
        <f>S147</f>
        <v>0</v>
      </c>
      <c r="AK147" s="327">
        <f t="shared" ref="AK147:AM147" si="330">T147</f>
        <v>2</v>
      </c>
      <c r="AL147" s="327">
        <f t="shared" si="330"/>
        <v>1</v>
      </c>
      <c r="AM147" s="327">
        <f t="shared" si="330"/>
        <v>0</v>
      </c>
    </row>
    <row r="148" spans="1:59" ht="32">
      <c r="A148" s="13">
        <v>313</v>
      </c>
      <c r="B148" s="23">
        <f t="shared" si="297"/>
        <v>146</v>
      </c>
      <c r="C148" s="5" t="s">
        <v>213</v>
      </c>
      <c r="D148" s="5" t="s">
        <v>182</v>
      </c>
      <c r="E148" s="181" t="s">
        <v>872</v>
      </c>
      <c r="F148" s="181" t="s">
        <v>872</v>
      </c>
      <c r="G148" s="5" t="s">
        <v>186</v>
      </c>
      <c r="H148" s="181" t="s">
        <v>872</v>
      </c>
      <c r="I148" s="5" t="s">
        <v>186</v>
      </c>
      <c r="J148" s="5" t="s">
        <v>179</v>
      </c>
      <c r="L148" s="184">
        <f>COUNTIF(D148:J148,$L$2)</f>
        <v>0</v>
      </c>
      <c r="M148" s="184">
        <f t="shared" si="292"/>
        <v>3</v>
      </c>
      <c r="N148" s="329">
        <f t="shared" si="293"/>
        <v>4</v>
      </c>
      <c r="O148" s="337"/>
      <c r="P148" s="337"/>
      <c r="Q148" s="337"/>
      <c r="R148" s="337"/>
      <c r="S148" s="331">
        <f t="shared" si="308"/>
        <v>0</v>
      </c>
      <c r="T148" s="331">
        <f t="shared" si="309"/>
        <v>1</v>
      </c>
      <c r="U148" s="331">
        <f t="shared" si="310"/>
        <v>2</v>
      </c>
      <c r="V148" s="331">
        <f t="shared" si="311"/>
        <v>1</v>
      </c>
      <c r="Z148" s="182"/>
      <c r="AA148" s="182"/>
      <c r="AB148" s="182"/>
      <c r="AC148" s="182"/>
      <c r="AE148" s="182"/>
      <c r="AF148" s="182"/>
      <c r="AG148" s="182"/>
      <c r="AH148" s="182"/>
      <c r="AJ148" s="182"/>
      <c r="AK148" s="182"/>
      <c r="AL148" s="182"/>
      <c r="AM148" s="182"/>
      <c r="AO148" s="329">
        <f>S148</f>
        <v>0</v>
      </c>
      <c r="AP148" s="329">
        <f t="shared" ref="AP148" si="331">T148</f>
        <v>1</v>
      </c>
      <c r="AQ148" s="329">
        <f t="shared" ref="AQ148" si="332">U148</f>
        <v>2</v>
      </c>
      <c r="AR148" s="329">
        <f t="shared" ref="AR148" si="333">V148</f>
        <v>1</v>
      </c>
      <c r="AT148" s="182"/>
      <c r="AU148" s="182"/>
      <c r="AV148" s="182"/>
      <c r="AW148" s="182"/>
      <c r="AY148" s="182"/>
      <c r="AZ148" s="182"/>
      <c r="BA148" s="182"/>
      <c r="BB148" s="182"/>
      <c r="BD148" s="182"/>
      <c r="BE148" s="182"/>
      <c r="BF148" s="182"/>
      <c r="BG148" s="182"/>
    </row>
    <row r="149" spans="1:59">
      <c r="A149" s="13"/>
      <c r="Z149" s="3">
        <f>T154</f>
        <v>1</v>
      </c>
      <c r="AA149" s="3">
        <f t="shared" ref="AA149" si="334">SUM(AA3:AA148)</f>
        <v>4</v>
      </c>
      <c r="AB149" s="3">
        <f t="shared" ref="AB149" si="335">SUM(AB3:AB148)</f>
        <v>2</v>
      </c>
      <c r="AC149" s="3">
        <f t="shared" ref="AC149" si="336">SUM(AC3:AC148)</f>
        <v>4</v>
      </c>
      <c r="AE149" s="3">
        <f>SUM(AE3:AE148)</f>
        <v>11</v>
      </c>
      <c r="AF149" s="3">
        <f t="shared" ref="AF149" si="337">SUM(AF3:AF148)</f>
        <v>4</v>
      </c>
      <c r="AG149" s="3">
        <f t="shared" ref="AG149" si="338">SUM(AG3:AG148)</f>
        <v>3</v>
      </c>
      <c r="AH149" s="3">
        <f t="shared" ref="AH149" si="339">SUM(AH3:AH148)</f>
        <v>5</v>
      </c>
      <c r="AJ149" s="3">
        <f>SUM(AJ3:AJ148)</f>
        <v>16</v>
      </c>
      <c r="AK149" s="3">
        <f t="shared" ref="AK149" si="340">SUM(AK3:AK148)</f>
        <v>12</v>
      </c>
      <c r="AL149" s="3">
        <f t="shared" ref="AL149" si="341">SUM(AL3:AL148)</f>
        <v>6</v>
      </c>
      <c r="AM149" s="3">
        <f t="shared" ref="AM149" si="342">SUM(AM3:AM148)</f>
        <v>6</v>
      </c>
      <c r="AO149" s="3">
        <f>SUM(AO3:AO148)</f>
        <v>45</v>
      </c>
      <c r="AP149" s="3">
        <f t="shared" ref="AP149" si="343">SUM(AP3:AP148)</f>
        <v>38</v>
      </c>
      <c r="AQ149" s="3">
        <f t="shared" ref="AQ149" si="344">SUM(AQ3:AQ148)</f>
        <v>27</v>
      </c>
      <c r="AR149" s="3">
        <f t="shared" ref="AR149" si="345">SUM(AR3:AR148)</f>
        <v>19</v>
      </c>
      <c r="AT149" s="3">
        <f>SUM(AT3:AT148)</f>
        <v>43</v>
      </c>
      <c r="AU149" s="3">
        <f t="shared" ref="AU149" si="346">SUM(AU3:AU148)</f>
        <v>62</v>
      </c>
      <c r="AV149" s="3">
        <f t="shared" ref="AV149" si="347">SUM(AV3:AV148)</f>
        <v>26</v>
      </c>
      <c r="AY149" s="3">
        <f>SUM(AY3:AY148)</f>
        <v>14</v>
      </c>
      <c r="AZ149" s="3">
        <f t="shared" ref="AZ149" si="348">SUM(AZ3:AZ148)</f>
        <v>24</v>
      </c>
      <c r="BA149" s="3">
        <f t="shared" ref="BA149" si="349">SUM(BA3:BA148)</f>
        <v>36</v>
      </c>
      <c r="BB149" s="3">
        <f t="shared" ref="BB149" si="350">SUM(BB3:BB148)</f>
        <v>36</v>
      </c>
      <c r="BD149" s="3">
        <f>SUM(BD3:BD148)</f>
        <v>0</v>
      </c>
      <c r="BE149" s="3">
        <f t="shared" ref="BE149:BG149" si="351">SUM(BE3:BE148)</f>
        <v>42</v>
      </c>
      <c r="BF149" s="3">
        <f t="shared" si="351"/>
        <v>78</v>
      </c>
      <c r="BG149" s="3">
        <f t="shared" si="351"/>
        <v>132</v>
      </c>
    </row>
    <row r="150" spans="1:59">
      <c r="A150" s="13"/>
    </row>
    <row r="151" spans="1:59" ht="64">
      <c r="A151" s="13"/>
      <c r="L151" s="183" t="s">
        <v>2023</v>
      </c>
      <c r="M151" s="183" t="s">
        <v>2024</v>
      </c>
      <c r="N151" s="183" t="s">
        <v>2025</v>
      </c>
      <c r="R151" s="349" t="s">
        <v>2248</v>
      </c>
      <c r="S151" s="349" t="s">
        <v>2025</v>
      </c>
      <c r="T151" s="350" t="s">
        <v>177</v>
      </c>
      <c r="U151" s="351" t="s">
        <v>182</v>
      </c>
      <c r="V151" s="352" t="s">
        <v>186</v>
      </c>
      <c r="W151" s="353" t="s">
        <v>179</v>
      </c>
      <c r="X151" s="67" t="s">
        <v>2249</v>
      </c>
    </row>
    <row r="152" spans="1:59">
      <c r="A152" s="13"/>
      <c r="L152" s="168">
        <v>0</v>
      </c>
      <c r="M152" s="311">
        <f t="shared" ref="M152:M159" si="352">N152/$N$160</f>
        <v>6.25E-2</v>
      </c>
      <c r="N152" s="3">
        <f t="shared" ref="N152:N159" si="353">COUNTIF($N$3:$N$148,L152)</f>
        <v>8</v>
      </c>
      <c r="R152" s="67"/>
      <c r="S152" s="67"/>
      <c r="T152" s="358">
        <v>0</v>
      </c>
      <c r="U152" s="358">
        <v>1</v>
      </c>
      <c r="V152" s="358">
        <v>2</v>
      </c>
      <c r="W152" s="358">
        <v>3</v>
      </c>
      <c r="X152" s="67"/>
    </row>
    <row r="153" spans="1:59">
      <c r="A153" s="13"/>
      <c r="L153" s="3">
        <f>L152+1</f>
        <v>1</v>
      </c>
      <c r="M153" s="311">
        <f t="shared" si="352"/>
        <v>7.8125E-2</v>
      </c>
      <c r="N153" s="3">
        <f t="shared" si="353"/>
        <v>10</v>
      </c>
      <c r="R153" s="67">
        <v>0</v>
      </c>
      <c r="S153" s="3">
        <f>N152</f>
        <v>8</v>
      </c>
      <c r="T153" s="358"/>
      <c r="U153" s="358"/>
      <c r="V153" s="358"/>
      <c r="W153" s="358"/>
      <c r="X153" s="67">
        <v>0</v>
      </c>
    </row>
    <row r="154" spans="1:59">
      <c r="A154" s="13"/>
      <c r="L154" s="3">
        <f t="shared" ref="L154:L159" si="354">L153+1</f>
        <v>2</v>
      </c>
      <c r="M154" s="311">
        <f t="shared" si="352"/>
        <v>4.6875E-2</v>
      </c>
      <c r="N154" s="3">
        <f t="shared" si="353"/>
        <v>6</v>
      </c>
      <c r="R154" s="67">
        <v>1</v>
      </c>
      <c r="S154" s="3">
        <f t="shared" ref="S154:S160" si="355">N153</f>
        <v>10</v>
      </c>
      <c r="T154" s="364">
        <f>SUM(Z3:Z148)</f>
        <v>1</v>
      </c>
      <c r="U154" s="358">
        <f t="shared" ref="U154:W154" si="356">SUM(AA3:AA148)</f>
        <v>4</v>
      </c>
      <c r="V154" s="358">
        <f t="shared" si="356"/>
        <v>2</v>
      </c>
      <c r="W154" s="358">
        <f t="shared" si="356"/>
        <v>4</v>
      </c>
      <c r="X154" s="354">
        <f>(($T$152*T154)+($U$152*U154)+($V$152*V154)+($W$152*W154))/(R154*S154)</f>
        <v>2</v>
      </c>
    </row>
    <row r="155" spans="1:59">
      <c r="A155" s="13"/>
      <c r="L155" s="3">
        <f t="shared" si="354"/>
        <v>3</v>
      </c>
      <c r="M155" s="311">
        <f t="shared" si="352"/>
        <v>6.25E-2</v>
      </c>
      <c r="N155" s="3">
        <f t="shared" si="353"/>
        <v>8</v>
      </c>
      <c r="R155" s="67">
        <v>2</v>
      </c>
      <c r="S155" s="3">
        <f t="shared" si="355"/>
        <v>6</v>
      </c>
      <c r="T155" s="364">
        <f>SUM(AE3:AE148)</f>
        <v>11</v>
      </c>
      <c r="U155" s="358">
        <f t="shared" ref="U155:W155" si="357">SUM(AF3:AF148)</f>
        <v>4</v>
      </c>
      <c r="V155" s="358">
        <f t="shared" si="357"/>
        <v>3</v>
      </c>
      <c r="W155" s="358">
        <f t="shared" si="357"/>
        <v>5</v>
      </c>
      <c r="X155" s="354">
        <f>(($T$152*T155)+($U$152*U155)+($V$152*V155)+($W$152*W155))/(R155*S155)</f>
        <v>2.0833333333333335</v>
      </c>
    </row>
    <row r="156" spans="1:59">
      <c r="A156" s="13"/>
      <c r="L156" s="3">
        <f t="shared" si="354"/>
        <v>4</v>
      </c>
      <c r="M156" s="311">
        <f t="shared" si="352"/>
        <v>0.1640625</v>
      </c>
      <c r="N156" s="3">
        <f t="shared" si="353"/>
        <v>21</v>
      </c>
      <c r="R156" s="67">
        <v>3</v>
      </c>
      <c r="S156" s="3">
        <f t="shared" si="355"/>
        <v>8</v>
      </c>
      <c r="T156" s="364">
        <f>AJ149</f>
        <v>16</v>
      </c>
      <c r="U156" s="358">
        <f t="shared" ref="U156:W156" si="358">AK149</f>
        <v>12</v>
      </c>
      <c r="V156" s="358">
        <f t="shared" si="358"/>
        <v>6</v>
      </c>
      <c r="W156" s="358">
        <f t="shared" si="358"/>
        <v>6</v>
      </c>
      <c r="X156" s="354">
        <f t="shared" ref="X156:X160" si="359">(($T$152*T156)+($U$152*U156)+($V$152*V156)+($W$152*W156))/(R156*S156)</f>
        <v>1.75</v>
      </c>
    </row>
    <row r="157" spans="1:59">
      <c r="A157" s="13"/>
      <c r="L157" s="3">
        <f t="shared" si="354"/>
        <v>5</v>
      </c>
      <c r="M157" s="311">
        <f t="shared" si="352"/>
        <v>0.1796875</v>
      </c>
      <c r="N157" s="3">
        <f t="shared" si="353"/>
        <v>23</v>
      </c>
      <c r="R157" s="67">
        <v>4</v>
      </c>
      <c r="S157" s="3">
        <f t="shared" si="355"/>
        <v>21</v>
      </c>
      <c r="T157" s="364">
        <f>SUM(AO3:AO148)</f>
        <v>45</v>
      </c>
      <c r="U157" s="358">
        <f t="shared" ref="U157:W157" si="360">SUM(AP3:AP148)</f>
        <v>38</v>
      </c>
      <c r="V157" s="358">
        <f t="shared" si="360"/>
        <v>27</v>
      </c>
      <c r="W157" s="358">
        <f t="shared" si="360"/>
        <v>19</v>
      </c>
      <c r="X157" s="354">
        <f t="shared" si="359"/>
        <v>1.7738095238095237</v>
      </c>
    </row>
    <row r="158" spans="1:59">
      <c r="A158" s="13"/>
      <c r="L158" s="3">
        <f t="shared" si="354"/>
        <v>6</v>
      </c>
      <c r="M158" s="311">
        <f t="shared" si="352"/>
        <v>0.125</v>
      </c>
      <c r="N158" s="3">
        <f t="shared" si="353"/>
        <v>16</v>
      </c>
      <c r="R158" s="67">
        <v>5</v>
      </c>
      <c r="S158" s="3">
        <f t="shared" si="355"/>
        <v>23</v>
      </c>
      <c r="T158" s="364">
        <f>SUM(AT3:AT148)</f>
        <v>43</v>
      </c>
      <c r="U158" s="358">
        <f t="shared" ref="U158:W158" si="361">SUM(AU3:AU148)</f>
        <v>62</v>
      </c>
      <c r="V158" s="358">
        <f t="shared" si="361"/>
        <v>26</v>
      </c>
      <c r="W158" s="358">
        <f t="shared" si="361"/>
        <v>27</v>
      </c>
      <c r="X158" s="354">
        <f t="shared" si="359"/>
        <v>1.6956521739130435</v>
      </c>
    </row>
    <row r="159" spans="1:59">
      <c r="A159" s="13"/>
      <c r="L159" s="182">
        <f t="shared" si="354"/>
        <v>7</v>
      </c>
      <c r="M159" s="312">
        <f t="shared" si="352"/>
        <v>0.28125</v>
      </c>
      <c r="N159" s="182">
        <f t="shared" si="353"/>
        <v>36</v>
      </c>
      <c r="R159" s="67">
        <v>6</v>
      </c>
      <c r="S159" s="3">
        <f t="shared" si="355"/>
        <v>16</v>
      </c>
      <c r="T159" s="364">
        <f>SUM(AY3:AY148)</f>
        <v>14</v>
      </c>
      <c r="U159" s="358">
        <f t="shared" ref="U159:W159" si="362">SUM(AZ3:AZ148)</f>
        <v>24</v>
      </c>
      <c r="V159" s="358">
        <f t="shared" si="362"/>
        <v>36</v>
      </c>
      <c r="W159" s="358">
        <f t="shared" si="362"/>
        <v>36</v>
      </c>
      <c r="X159" s="354">
        <f t="shared" si="359"/>
        <v>2.125</v>
      </c>
    </row>
    <row r="160" spans="1:59">
      <c r="A160" s="13"/>
      <c r="M160" s="185">
        <f>SUM(M152:M159)</f>
        <v>1</v>
      </c>
      <c r="N160" s="3">
        <f>SUM(N152:N159)</f>
        <v>128</v>
      </c>
      <c r="R160" s="355">
        <v>7</v>
      </c>
      <c r="S160" s="182">
        <f t="shared" si="355"/>
        <v>36</v>
      </c>
      <c r="T160" s="365">
        <f>SUM(BD3:BD148)</f>
        <v>0</v>
      </c>
      <c r="U160" s="355">
        <f>SUM(BE3:BE148)</f>
        <v>42</v>
      </c>
      <c r="V160" s="355">
        <f>SUM(BF3:BF148)</f>
        <v>78</v>
      </c>
      <c r="W160" s="355">
        <f>SUM(BG3:BG148)</f>
        <v>132</v>
      </c>
      <c r="X160" s="356">
        <f t="shared" si="359"/>
        <v>2.3571428571428572</v>
      </c>
    </row>
    <row r="161" spans="1:24">
      <c r="A161" s="13"/>
      <c r="R161" s="67"/>
      <c r="S161" s="3">
        <f>SUM(S153:S160)</f>
        <v>128</v>
      </c>
      <c r="T161" s="67"/>
      <c r="U161" s="67"/>
      <c r="V161" s="67"/>
      <c r="W161" s="67"/>
      <c r="X161" s="354"/>
    </row>
    <row r="162" spans="1:24">
      <c r="A162" s="13"/>
    </row>
    <row r="163" spans="1:24">
      <c r="A163" s="13"/>
      <c r="Q163" s="67"/>
      <c r="R163" s="67"/>
      <c r="S163" s="67"/>
      <c r="T163" s="67"/>
      <c r="U163" s="67"/>
      <c r="V163" s="67"/>
      <c r="W163" s="67"/>
      <c r="X163" s="67"/>
    </row>
    <row r="164" spans="1:24" ht="48">
      <c r="A164" s="13"/>
      <c r="L164" s="389" t="s">
        <v>2023</v>
      </c>
      <c r="Q164" s="67"/>
      <c r="R164" s="67"/>
      <c r="S164" s="67"/>
      <c r="T164" s="67"/>
      <c r="U164" s="67"/>
      <c r="V164" s="67"/>
      <c r="W164" s="67"/>
      <c r="X164" s="67"/>
    </row>
    <row r="165" spans="1:24" ht="144">
      <c r="A165" s="13"/>
      <c r="M165" s="389" t="s">
        <v>2024</v>
      </c>
      <c r="N165" s="397" t="s">
        <v>2256</v>
      </c>
      <c r="R165" s="349" t="s">
        <v>2248</v>
      </c>
      <c r="S165" s="349" t="s">
        <v>2025</v>
      </c>
      <c r="T165" s="350" t="s">
        <v>177</v>
      </c>
      <c r="U165" s="351" t="s">
        <v>182</v>
      </c>
      <c r="V165" s="352" t="s">
        <v>186</v>
      </c>
      <c r="W165" s="353" t="s">
        <v>179</v>
      </c>
    </row>
    <row r="166" spans="1:24">
      <c r="A166" s="13"/>
      <c r="L166" s="168">
        <v>0</v>
      </c>
      <c r="M166" s="311">
        <v>0.06</v>
      </c>
      <c r="N166" s="309">
        <v>0</v>
      </c>
      <c r="R166" s="67"/>
      <c r="S166" s="67"/>
      <c r="T166" s="67"/>
      <c r="U166" s="67"/>
      <c r="V166" s="67"/>
      <c r="W166" s="67"/>
    </row>
    <row r="167" spans="1:24">
      <c r="L167" s="3">
        <f>L166+1</f>
        <v>1</v>
      </c>
      <c r="M167" s="311">
        <f t="shared" ref="M167:M174" si="363">M153</f>
        <v>7.8125E-2</v>
      </c>
      <c r="N167" s="388">
        <f>X154</f>
        <v>2</v>
      </c>
      <c r="R167" s="67">
        <v>0</v>
      </c>
      <c r="S167" s="3">
        <f>S153</f>
        <v>8</v>
      </c>
      <c r="T167" s="67"/>
      <c r="U167" s="67"/>
      <c r="V167" s="67"/>
      <c r="W167" s="67"/>
    </row>
    <row r="168" spans="1:24">
      <c r="L168" s="3">
        <f t="shared" ref="L168:L173" si="364">L167+1</f>
        <v>2</v>
      </c>
      <c r="M168" s="311">
        <f t="shared" si="363"/>
        <v>4.6875E-2</v>
      </c>
      <c r="N168" s="388">
        <f t="shared" ref="N168:N173" si="365">X155</f>
        <v>2.0833333333333335</v>
      </c>
      <c r="R168" s="67">
        <v>1</v>
      </c>
      <c r="S168" s="3">
        <f t="shared" ref="S168:S174" si="366">S154</f>
        <v>10</v>
      </c>
      <c r="T168" s="357">
        <f>T154/(($R$154*$S$154)+$T$154)</f>
        <v>9.0909090909090912E-2</v>
      </c>
      <c r="U168" s="357">
        <f t="shared" ref="U168:W168" si="367">U154/(($R$154*$S$154)+$T$154)</f>
        <v>0.36363636363636365</v>
      </c>
      <c r="V168" s="357">
        <f t="shared" si="367"/>
        <v>0.18181818181818182</v>
      </c>
      <c r="W168" s="357">
        <f t="shared" si="367"/>
        <v>0.36363636363636365</v>
      </c>
      <c r="X168" s="185">
        <f>SUM(T168:W168)</f>
        <v>1</v>
      </c>
    </row>
    <row r="169" spans="1:24">
      <c r="L169" s="3">
        <f t="shared" si="364"/>
        <v>3</v>
      </c>
      <c r="M169" s="311">
        <f t="shared" si="363"/>
        <v>6.25E-2</v>
      </c>
      <c r="N169" s="394">
        <f t="shared" si="365"/>
        <v>1.75</v>
      </c>
      <c r="R169" s="67">
        <v>2</v>
      </c>
      <c r="S169" s="3">
        <f t="shared" si="366"/>
        <v>6</v>
      </c>
      <c r="T169" s="357">
        <f>T155/(($R$155*$S$155)+$T$155)</f>
        <v>0.47826086956521741</v>
      </c>
      <c r="U169" s="357">
        <f t="shared" ref="U169:W169" si="368">U155/(($R$155*$S$155)+$T$155)</f>
        <v>0.17391304347826086</v>
      </c>
      <c r="V169" s="357">
        <f t="shared" si="368"/>
        <v>0.13043478260869565</v>
      </c>
      <c r="W169" s="357">
        <f t="shared" si="368"/>
        <v>0.21739130434782608</v>
      </c>
      <c r="X169" s="185"/>
    </row>
    <row r="170" spans="1:24">
      <c r="L170" s="3">
        <f t="shared" si="364"/>
        <v>4</v>
      </c>
      <c r="M170" s="311">
        <f t="shared" si="363"/>
        <v>0.1640625</v>
      </c>
      <c r="N170" s="394">
        <f t="shared" si="365"/>
        <v>1.7738095238095237</v>
      </c>
      <c r="R170" s="67">
        <v>3</v>
      </c>
      <c r="S170" s="3">
        <f t="shared" si="366"/>
        <v>8</v>
      </c>
      <c r="T170" s="357">
        <f>T156/(($R$156*$S$156)+$T$156)</f>
        <v>0.4</v>
      </c>
      <c r="U170" s="357">
        <f t="shared" ref="U170:W170" si="369">U156/(($R$156*$S$156)+$T$156)</f>
        <v>0.3</v>
      </c>
      <c r="V170" s="357">
        <f t="shared" si="369"/>
        <v>0.15</v>
      </c>
      <c r="W170" s="357">
        <f t="shared" si="369"/>
        <v>0.15</v>
      </c>
      <c r="X170" s="185"/>
    </row>
    <row r="171" spans="1:24">
      <c r="L171" s="3">
        <f t="shared" si="364"/>
        <v>5</v>
      </c>
      <c r="M171" s="311">
        <f t="shared" si="363"/>
        <v>0.1796875</v>
      </c>
      <c r="N171" s="394">
        <f t="shared" si="365"/>
        <v>1.6956521739130435</v>
      </c>
      <c r="R171" s="67">
        <v>4</v>
      </c>
      <c r="S171" s="3">
        <f t="shared" si="366"/>
        <v>21</v>
      </c>
      <c r="T171" s="357">
        <f>T157/(($R$157*$S$157)+$T$157)</f>
        <v>0.34883720930232559</v>
      </c>
      <c r="U171" s="357">
        <f t="shared" ref="U171:W171" si="370">U157/(($R$157*$S$157)+$T$157)</f>
        <v>0.29457364341085274</v>
      </c>
      <c r="V171" s="357">
        <f t="shared" si="370"/>
        <v>0.20930232558139536</v>
      </c>
      <c r="W171" s="357">
        <f t="shared" si="370"/>
        <v>0.14728682170542637</v>
      </c>
      <c r="X171" s="185"/>
    </row>
    <row r="172" spans="1:24">
      <c r="L172" s="3">
        <f t="shared" si="364"/>
        <v>6</v>
      </c>
      <c r="M172" s="311">
        <f>M158</f>
        <v>0.125</v>
      </c>
      <c r="N172" s="395">
        <f>X159</f>
        <v>2.125</v>
      </c>
      <c r="R172" s="67">
        <v>5</v>
      </c>
      <c r="S172" s="3">
        <f t="shared" si="366"/>
        <v>23</v>
      </c>
      <c r="T172" s="357">
        <f>T158/(($R$158*$S$158)+$T$158)</f>
        <v>0.27215189873417722</v>
      </c>
      <c r="U172" s="357">
        <f t="shared" ref="U172:W172" si="371">U158/(($R$158*$S$158)+$T$158)</f>
        <v>0.39240506329113922</v>
      </c>
      <c r="V172" s="357">
        <f t="shared" si="371"/>
        <v>0.16455696202531644</v>
      </c>
      <c r="W172" s="357">
        <f t="shared" si="371"/>
        <v>0.17088607594936708</v>
      </c>
      <c r="X172" s="185"/>
    </row>
    <row r="173" spans="1:24">
      <c r="L173" s="182">
        <f t="shared" si="364"/>
        <v>7</v>
      </c>
      <c r="M173" s="312">
        <f t="shared" si="363"/>
        <v>0.28125</v>
      </c>
      <c r="N173" s="396">
        <f t="shared" si="365"/>
        <v>2.3571428571428572</v>
      </c>
      <c r="R173" s="67">
        <v>6</v>
      </c>
      <c r="S173" s="3">
        <f t="shared" si="366"/>
        <v>16</v>
      </c>
      <c r="T173" s="357">
        <f>T159/(($R$159*$S$159)+$T$159)</f>
        <v>0.12727272727272726</v>
      </c>
      <c r="U173" s="357">
        <f t="shared" ref="U173:W173" si="372">U159/(($R$159*$S$159)+$T$159)</f>
        <v>0.21818181818181817</v>
      </c>
      <c r="V173" s="357">
        <f t="shared" si="372"/>
        <v>0.32727272727272727</v>
      </c>
      <c r="W173" s="357">
        <f t="shared" si="372"/>
        <v>0.32727272727272727</v>
      </c>
      <c r="X173" s="185"/>
    </row>
    <row r="174" spans="1:24">
      <c r="M174" s="311">
        <f t="shared" si="363"/>
        <v>1</v>
      </c>
      <c r="R174" s="355">
        <v>7</v>
      </c>
      <c r="S174" s="182">
        <f t="shared" si="366"/>
        <v>36</v>
      </c>
      <c r="T174" s="357">
        <f>T160/(($R$160*$S$160)+$T$160)</f>
        <v>0</v>
      </c>
      <c r="U174" s="357">
        <f t="shared" ref="U174:W174" si="373">U160/(($R$160*$S$160)+$T$160)</f>
        <v>0.16666666666666666</v>
      </c>
      <c r="V174" s="357">
        <f t="shared" si="373"/>
        <v>0.30952380952380953</v>
      </c>
      <c r="W174" s="357">
        <f t="shared" si="373"/>
        <v>0.52380952380952384</v>
      </c>
      <c r="X174" s="185"/>
    </row>
    <row r="175" spans="1:24">
      <c r="R175" s="191"/>
      <c r="S175" s="320"/>
      <c r="T175" s="321"/>
      <c r="U175" s="321"/>
      <c r="V175" s="321"/>
      <c r="W175" s="321"/>
    </row>
    <row r="176" spans="1:24">
      <c r="Q176" s="168"/>
      <c r="R176" s="168"/>
      <c r="S176" s="168"/>
      <c r="T176" s="168"/>
      <c r="U176" s="168"/>
      <c r="V176" s="168"/>
      <c r="W176" s="168"/>
    </row>
    <row r="177" spans="17:23">
      <c r="Q177" s="168"/>
      <c r="R177" s="168"/>
      <c r="S177" s="168"/>
      <c r="T177" s="168"/>
      <c r="U177" s="168"/>
      <c r="V177" s="168"/>
      <c r="W177" s="168"/>
    </row>
    <row r="178" spans="17:23">
      <c r="Q178" s="168"/>
      <c r="R178" s="168"/>
      <c r="S178" s="168"/>
      <c r="T178" s="168"/>
      <c r="U178" s="168"/>
      <c r="V178" s="168"/>
      <c r="W178" s="168"/>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884-DA61-624C-981F-3BA643394EE8}">
  <dimension ref="A1:BF176"/>
  <sheetViews>
    <sheetView workbookViewId="0">
      <pane xSplit="3" ySplit="2" topLeftCell="E143" activePane="bottomRight" state="frozen"/>
      <selection pane="topRight" activeCell="D1" sqref="D1"/>
      <selection pane="bottomLeft" activeCell="A3" sqref="A3"/>
      <selection pane="bottomRight" activeCell="M161" sqref="M153:M161"/>
    </sheetView>
  </sheetViews>
  <sheetFormatPr baseColWidth="10" defaultColWidth="15.83203125" defaultRowHeight="15" outlineLevelCol="2"/>
  <cols>
    <col min="1" max="1" width="9.83203125" style="23" customWidth="1"/>
    <col min="2" max="2" width="10.33203125" style="23" customWidth="1"/>
    <col min="3" max="3" width="15.83203125" style="3" collapsed="1"/>
    <col min="4" max="10" width="15.83203125" style="3"/>
    <col min="11" max="11" width="7.5" style="3" customWidth="1"/>
    <col min="12" max="13" width="10.83203125" style="3" customWidth="1"/>
    <col min="14" max="14" width="11.33203125" style="3" customWidth="1"/>
    <col min="15" max="15" width="2.6640625" style="168" customWidth="1"/>
    <col min="16" max="17" width="12.83203125" style="3" customWidth="1"/>
    <col min="18" max="18" width="14.33203125" style="3" customWidth="1"/>
    <col min="19" max="19" width="8.33203125" style="3" customWidth="1"/>
    <col min="20" max="23" width="10.83203125" style="3" customWidth="1"/>
    <col min="24" max="24" width="5.33203125" style="3" customWidth="1"/>
    <col min="25" max="25" width="10" style="3" hidden="1" customWidth="1" outlineLevel="1"/>
    <col min="26" max="28" width="10.83203125" style="3" hidden="1" customWidth="1" outlineLevel="1"/>
    <col min="29" max="29" width="5.33203125" style="3" customWidth="1" collapsed="1"/>
    <col min="30" max="33" width="6.83203125" style="3" hidden="1" customWidth="1" outlineLevel="1"/>
    <col min="34" max="34" width="5.33203125" style="3" customWidth="1" collapsed="1"/>
    <col min="35" max="38" width="5.83203125" style="3" hidden="1" customWidth="1" outlineLevel="1"/>
    <col min="39" max="39" width="5.33203125" style="3" customWidth="1" collapsed="1"/>
    <col min="40" max="43" width="4.83203125" style="3" hidden="1" customWidth="1" outlineLevel="2"/>
    <col min="44" max="44" width="4.1640625" style="3" customWidth="1" collapsed="1"/>
    <col min="45" max="48" width="4.83203125" style="3" hidden="1" customWidth="1" outlineLevel="1"/>
    <col min="49" max="49" width="4.83203125" style="3" customWidth="1" collapsed="1"/>
    <col min="50" max="53" width="4.83203125" style="3" hidden="1" customWidth="1" outlineLevel="1"/>
    <col min="54" max="54" width="4.83203125" style="3" customWidth="1" collapsed="1"/>
    <col min="55" max="58" width="4.83203125" style="3" customWidth="1"/>
    <col min="59" max="16384" width="15.83203125" style="3"/>
  </cols>
  <sheetData>
    <row r="1" spans="1:58" ht="32">
      <c r="A1" s="13"/>
      <c r="C1" s="2" t="s">
        <v>10</v>
      </c>
      <c r="D1" s="2" t="s">
        <v>23</v>
      </c>
      <c r="E1" s="2" t="s">
        <v>26</v>
      </c>
      <c r="F1" s="2" t="s">
        <v>29</v>
      </c>
      <c r="G1" s="2" t="s">
        <v>32</v>
      </c>
      <c r="H1" s="2" t="s">
        <v>35</v>
      </c>
      <c r="I1" s="2" t="s">
        <v>38</v>
      </c>
      <c r="J1" s="2" t="s">
        <v>41</v>
      </c>
      <c r="L1" s="179"/>
      <c r="M1" s="179" t="s">
        <v>2022</v>
      </c>
      <c r="N1" s="179"/>
      <c r="O1" s="286"/>
      <c r="P1" s="315">
        <v>1</v>
      </c>
      <c r="Q1" s="315">
        <v>2</v>
      </c>
      <c r="R1" s="315">
        <v>3</v>
      </c>
      <c r="S1" s="315">
        <v>4</v>
      </c>
      <c r="X1" s="339">
        <v>1</v>
      </c>
      <c r="AC1" s="316">
        <v>2</v>
      </c>
      <c r="AD1" s="168"/>
      <c r="AE1" s="168"/>
      <c r="AH1" s="338">
        <v>3</v>
      </c>
      <c r="AM1" s="337">
        <v>4</v>
      </c>
      <c r="AR1" s="336">
        <v>5</v>
      </c>
      <c r="AW1" s="335">
        <v>6</v>
      </c>
      <c r="BB1" s="324">
        <v>7</v>
      </c>
    </row>
    <row r="2" spans="1:58" s="6" customFormat="1" ht="80">
      <c r="A2" s="18" t="s">
        <v>1962</v>
      </c>
      <c r="B2" s="8" t="s">
        <v>1961</v>
      </c>
      <c r="C2" s="7" t="s">
        <v>59</v>
      </c>
      <c r="D2" s="7" t="s">
        <v>72</v>
      </c>
      <c r="E2" s="7" t="s">
        <v>72</v>
      </c>
      <c r="F2" s="7" t="s">
        <v>72</v>
      </c>
      <c r="G2" s="7" t="s">
        <v>72</v>
      </c>
      <c r="H2" s="7" t="s">
        <v>72</v>
      </c>
      <c r="I2" s="7" t="s">
        <v>72</v>
      </c>
      <c r="J2" s="7" t="s">
        <v>72</v>
      </c>
      <c r="L2" s="177" t="s">
        <v>106</v>
      </c>
      <c r="M2" s="178" t="s">
        <v>872</v>
      </c>
      <c r="N2" s="177" t="s">
        <v>2026</v>
      </c>
      <c r="O2" s="174"/>
      <c r="P2" s="8" t="s">
        <v>127</v>
      </c>
      <c r="Q2" s="8" t="s">
        <v>112</v>
      </c>
      <c r="R2" s="328" t="s">
        <v>225</v>
      </c>
      <c r="S2" s="8" t="s">
        <v>168</v>
      </c>
      <c r="AD2" s="286"/>
      <c r="AE2" s="286"/>
    </row>
    <row r="3" spans="1:58" ht="16">
      <c r="A3" s="13">
        <v>4</v>
      </c>
      <c r="B3" s="23">
        <v>1</v>
      </c>
      <c r="C3" s="5" t="s">
        <v>89</v>
      </c>
      <c r="D3" s="5" t="s">
        <v>106</v>
      </c>
      <c r="E3" s="180" t="s">
        <v>872</v>
      </c>
      <c r="F3" s="180" t="s">
        <v>872</v>
      </c>
      <c r="G3" s="180" t="s">
        <v>872</v>
      </c>
      <c r="H3" s="180" t="s">
        <v>872</v>
      </c>
      <c r="I3" s="5" t="s">
        <v>112</v>
      </c>
      <c r="J3" s="180" t="s">
        <v>872</v>
      </c>
      <c r="L3" s="176">
        <f>COUNTIF(D3:J3,$L$2)</f>
        <v>1</v>
      </c>
      <c r="M3" s="176">
        <f>COUNTIF(D3:J3,$M$2)</f>
        <v>5</v>
      </c>
      <c r="N3" s="306">
        <f>7-L3-M3</f>
        <v>1</v>
      </c>
      <c r="O3" s="306"/>
      <c r="P3" s="306">
        <f>COUNTIF(D3:J3,$P$2)</f>
        <v>0</v>
      </c>
      <c r="Q3" s="306">
        <f>COUNTIF(D3:J3,$Q$2)</f>
        <v>1</v>
      </c>
      <c r="R3" s="306">
        <f>COUNTIF(D3:J3,$R$2)</f>
        <v>0</v>
      </c>
      <c r="S3" s="306">
        <f>COUNTIF(D3:J3,$S$2)</f>
        <v>0</v>
      </c>
      <c r="Y3" s="307">
        <f>P3</f>
        <v>0</v>
      </c>
      <c r="Z3" s="307">
        <f t="shared" ref="Z3:AB5" si="0">Q3</f>
        <v>1</v>
      </c>
      <c r="AA3" s="307">
        <f t="shared" si="0"/>
        <v>0</v>
      </c>
      <c r="AB3" s="307">
        <f t="shared" si="0"/>
        <v>0</v>
      </c>
      <c r="AD3" s="168"/>
      <c r="AE3" s="168"/>
    </row>
    <row r="4" spans="1:58" ht="16">
      <c r="A4" s="18">
        <v>5</v>
      </c>
      <c r="B4" s="23">
        <f t="shared" ref="B4:B67" si="1">B3+1</f>
        <v>2</v>
      </c>
      <c r="C4" s="5" t="s">
        <v>89</v>
      </c>
      <c r="D4" s="5" t="s">
        <v>106</v>
      </c>
      <c r="E4" s="180" t="s">
        <v>872</v>
      </c>
      <c r="F4" s="180" t="s">
        <v>872</v>
      </c>
      <c r="G4" s="180" t="s">
        <v>872</v>
      </c>
      <c r="H4" s="180" t="s">
        <v>872</v>
      </c>
      <c r="I4" s="5" t="s">
        <v>127</v>
      </c>
      <c r="J4" s="180" t="s">
        <v>872</v>
      </c>
      <c r="L4" s="176">
        <f t="shared" ref="L4:L19" si="2">COUNTIF(D4:J4,$L$2)</f>
        <v>1</v>
      </c>
      <c r="M4" s="176">
        <f t="shared" ref="M4:M67" si="3">COUNTIF(D4:J4,$M$2)</f>
        <v>5</v>
      </c>
      <c r="N4" s="306">
        <f t="shared" ref="N4:N67" si="4">7-L4-M4</f>
        <v>1</v>
      </c>
      <c r="O4" s="306"/>
      <c r="P4" s="306">
        <f t="shared" ref="P4:P67" si="5">COUNTIF(D4:J4,$P$2)</f>
        <v>1</v>
      </c>
      <c r="Q4" s="306">
        <f t="shared" ref="Q4:Q67" si="6">COUNTIF(D4:J4,$Q$2)</f>
        <v>0</v>
      </c>
      <c r="R4" s="306">
        <f t="shared" ref="R4:R67" si="7">COUNTIF(D4:J4,$R$2)</f>
        <v>0</v>
      </c>
      <c r="S4" s="306">
        <f t="shared" ref="S4:S67" si="8">COUNTIF(D4:J4,$S$2)</f>
        <v>0</v>
      </c>
      <c r="Y4" s="307">
        <f t="shared" ref="Y4:Y5" si="9">P4</f>
        <v>1</v>
      </c>
      <c r="Z4" s="307">
        <f t="shared" si="0"/>
        <v>0</v>
      </c>
      <c r="AA4" s="307">
        <f t="shared" si="0"/>
        <v>0</v>
      </c>
      <c r="AB4" s="307">
        <f t="shared" si="0"/>
        <v>0</v>
      </c>
      <c r="AD4" s="168"/>
      <c r="AE4" s="168"/>
    </row>
    <row r="5" spans="1:58" ht="17" customHeight="1">
      <c r="A5" s="13">
        <v>6</v>
      </c>
      <c r="B5" s="23">
        <f t="shared" si="1"/>
        <v>3</v>
      </c>
      <c r="C5" s="5" t="s">
        <v>89</v>
      </c>
      <c r="D5" s="5" t="s">
        <v>106</v>
      </c>
      <c r="E5" s="180" t="s">
        <v>872</v>
      </c>
      <c r="F5" s="180" t="s">
        <v>872</v>
      </c>
      <c r="G5" s="180" t="s">
        <v>872</v>
      </c>
      <c r="H5" s="180" t="s">
        <v>872</v>
      </c>
      <c r="I5" s="5" t="s">
        <v>127</v>
      </c>
      <c r="J5" s="180" t="s">
        <v>872</v>
      </c>
      <c r="L5" s="176">
        <f t="shared" si="2"/>
        <v>1</v>
      </c>
      <c r="M5" s="176">
        <f t="shared" si="3"/>
        <v>5</v>
      </c>
      <c r="N5" s="306">
        <f t="shared" si="4"/>
        <v>1</v>
      </c>
      <c r="O5" s="306"/>
      <c r="P5" s="306">
        <f t="shared" si="5"/>
        <v>1</v>
      </c>
      <c r="Q5" s="306">
        <f t="shared" si="6"/>
        <v>0</v>
      </c>
      <c r="R5" s="306">
        <f t="shared" si="7"/>
        <v>0</v>
      </c>
      <c r="S5" s="306">
        <f t="shared" si="8"/>
        <v>0</v>
      </c>
      <c r="Y5" s="307">
        <f t="shared" si="9"/>
        <v>1</v>
      </c>
      <c r="Z5" s="307">
        <f t="shared" si="0"/>
        <v>0</v>
      </c>
      <c r="AA5" s="307">
        <f t="shared" si="0"/>
        <v>0</v>
      </c>
      <c r="AB5" s="307">
        <f t="shared" si="0"/>
        <v>0</v>
      </c>
      <c r="AD5" s="168"/>
      <c r="AE5" s="168"/>
    </row>
    <row r="6" spans="1:58" ht="17" customHeight="1">
      <c r="A6" s="13">
        <v>8</v>
      </c>
      <c r="B6" s="23">
        <f t="shared" si="1"/>
        <v>4</v>
      </c>
      <c r="C6" s="5" t="s">
        <v>89</v>
      </c>
      <c r="D6" s="5" t="s">
        <v>112</v>
      </c>
      <c r="E6" s="180" t="s">
        <v>872</v>
      </c>
      <c r="F6" s="180" t="s">
        <v>872</v>
      </c>
      <c r="G6" s="180" t="s">
        <v>872</v>
      </c>
      <c r="H6" s="180" t="s">
        <v>872</v>
      </c>
      <c r="I6" s="5" t="s">
        <v>112</v>
      </c>
      <c r="J6" s="180" t="s">
        <v>872</v>
      </c>
      <c r="L6" s="176">
        <f t="shared" si="2"/>
        <v>0</v>
      </c>
      <c r="M6" s="176">
        <f t="shared" si="3"/>
        <v>5</v>
      </c>
      <c r="N6" s="314">
        <f t="shared" si="4"/>
        <v>2</v>
      </c>
      <c r="O6" s="314"/>
      <c r="P6" s="314">
        <f t="shared" si="5"/>
        <v>0</v>
      </c>
      <c r="Q6" s="314">
        <f t="shared" si="6"/>
        <v>2</v>
      </c>
      <c r="R6" s="314">
        <f t="shared" si="7"/>
        <v>0</v>
      </c>
      <c r="S6" s="314">
        <f t="shared" si="8"/>
        <v>0</v>
      </c>
      <c r="Y6" s="168"/>
      <c r="Z6" s="168"/>
      <c r="AA6" s="168"/>
      <c r="AB6" s="168"/>
      <c r="AD6" s="314">
        <f>P6</f>
        <v>0</v>
      </c>
      <c r="AE6" s="314">
        <f>Q6</f>
        <v>2</v>
      </c>
      <c r="AF6" s="314">
        <f>R6</f>
        <v>0</v>
      </c>
      <c r="AG6" s="314">
        <f>S6</f>
        <v>0</v>
      </c>
    </row>
    <row r="7" spans="1:58" ht="16">
      <c r="A7" s="13">
        <v>11</v>
      </c>
      <c r="B7" s="23">
        <f t="shared" si="1"/>
        <v>5</v>
      </c>
      <c r="C7" s="5" t="s">
        <v>89</v>
      </c>
      <c r="D7" s="5" t="s">
        <v>106</v>
      </c>
      <c r="E7" s="180" t="s">
        <v>872</v>
      </c>
      <c r="F7" s="180" t="s">
        <v>872</v>
      </c>
      <c r="G7" s="180" t="s">
        <v>872</v>
      </c>
      <c r="H7" s="180" t="s">
        <v>872</v>
      </c>
      <c r="I7" s="180" t="s">
        <v>872</v>
      </c>
      <c r="J7" s="180" t="s">
        <v>872</v>
      </c>
      <c r="L7" s="176">
        <f t="shared" si="2"/>
        <v>1</v>
      </c>
      <c r="M7" s="176">
        <f t="shared" si="3"/>
        <v>6</v>
      </c>
      <c r="N7" s="190">
        <f t="shared" si="4"/>
        <v>0</v>
      </c>
      <c r="O7" s="305"/>
      <c r="P7" s="176">
        <f t="shared" si="5"/>
        <v>0</v>
      </c>
      <c r="Q7" s="176">
        <f t="shared" si="6"/>
        <v>0</v>
      </c>
      <c r="R7" s="176">
        <f t="shared" si="7"/>
        <v>0</v>
      </c>
      <c r="S7" s="176">
        <f t="shared" si="8"/>
        <v>0</v>
      </c>
      <c r="Y7" s="168"/>
      <c r="Z7" s="168"/>
      <c r="AA7" s="168"/>
      <c r="AB7" s="168"/>
      <c r="AD7" s="168"/>
      <c r="AE7" s="168"/>
    </row>
    <row r="8" spans="1:58" ht="16">
      <c r="A8" s="13">
        <v>13</v>
      </c>
      <c r="B8" s="23">
        <f t="shared" si="1"/>
        <v>6</v>
      </c>
      <c r="C8" s="5" t="s">
        <v>171</v>
      </c>
      <c r="D8" s="5" t="s">
        <v>106</v>
      </c>
      <c r="E8" s="5" t="s">
        <v>112</v>
      </c>
      <c r="F8" s="5" t="s">
        <v>112</v>
      </c>
      <c r="G8" s="5" t="s">
        <v>127</v>
      </c>
      <c r="H8" s="5" t="s">
        <v>112</v>
      </c>
      <c r="I8" s="5" t="s">
        <v>127</v>
      </c>
      <c r="J8" s="5" t="s">
        <v>127</v>
      </c>
      <c r="L8" s="176">
        <f t="shared" si="2"/>
        <v>1</v>
      </c>
      <c r="M8" s="176">
        <f t="shared" si="3"/>
        <v>0</v>
      </c>
      <c r="N8" s="334">
        <f t="shared" si="4"/>
        <v>6</v>
      </c>
      <c r="O8" s="334"/>
      <c r="P8" s="334">
        <f t="shared" si="5"/>
        <v>3</v>
      </c>
      <c r="Q8" s="334">
        <f t="shared" si="6"/>
        <v>3</v>
      </c>
      <c r="R8" s="334">
        <f t="shared" si="7"/>
        <v>0</v>
      </c>
      <c r="S8" s="334">
        <f t="shared" si="8"/>
        <v>0</v>
      </c>
      <c r="Y8" s="168"/>
      <c r="Z8" s="168"/>
      <c r="AA8" s="168"/>
      <c r="AB8" s="168"/>
      <c r="AD8" s="168"/>
      <c r="AE8" s="168"/>
      <c r="AX8" s="334">
        <f>P8</f>
        <v>3</v>
      </c>
      <c r="AY8" s="334">
        <f t="shared" ref="AY8:BA8" si="10">Q8</f>
        <v>3</v>
      </c>
      <c r="AZ8" s="334">
        <f t="shared" si="10"/>
        <v>0</v>
      </c>
      <c r="BA8" s="334">
        <f t="shared" si="10"/>
        <v>0</v>
      </c>
    </row>
    <row r="9" spans="1:58" ht="32">
      <c r="A9" s="13">
        <v>14</v>
      </c>
      <c r="B9" s="23">
        <f t="shared" si="1"/>
        <v>7</v>
      </c>
      <c r="C9" s="5" t="s">
        <v>194</v>
      </c>
      <c r="D9" s="5" t="s">
        <v>106</v>
      </c>
      <c r="E9" s="5" t="s">
        <v>127</v>
      </c>
      <c r="F9" s="5" t="s">
        <v>112</v>
      </c>
      <c r="G9" s="5" t="s">
        <v>127</v>
      </c>
      <c r="H9" s="5" t="s">
        <v>127</v>
      </c>
      <c r="I9" s="5" t="s">
        <v>127</v>
      </c>
      <c r="J9" s="5" t="s">
        <v>112</v>
      </c>
      <c r="L9" s="176">
        <f t="shared" si="2"/>
        <v>1</v>
      </c>
      <c r="M9" s="176">
        <f t="shared" si="3"/>
        <v>0</v>
      </c>
      <c r="N9" s="334">
        <f t="shared" si="4"/>
        <v>6</v>
      </c>
      <c r="O9" s="334"/>
      <c r="P9" s="334">
        <f t="shared" si="5"/>
        <v>4</v>
      </c>
      <c r="Q9" s="334">
        <f t="shared" si="6"/>
        <v>2</v>
      </c>
      <c r="R9" s="334">
        <f t="shared" si="7"/>
        <v>0</v>
      </c>
      <c r="S9" s="334">
        <f t="shared" si="8"/>
        <v>0</v>
      </c>
      <c r="Y9" s="168"/>
      <c r="Z9" s="168"/>
      <c r="AA9" s="168"/>
      <c r="AB9" s="168"/>
      <c r="AD9" s="168"/>
      <c r="AE9" s="168"/>
      <c r="AX9" s="334">
        <f>P9</f>
        <v>4</v>
      </c>
      <c r="AY9" s="334">
        <f t="shared" ref="AY9:AY10" si="11">Q9</f>
        <v>2</v>
      </c>
      <c r="AZ9" s="334">
        <f t="shared" ref="AZ9:AZ10" si="12">R9</f>
        <v>0</v>
      </c>
      <c r="BA9" s="334">
        <f t="shared" ref="BA9:BA10" si="13">S9</f>
        <v>0</v>
      </c>
    </row>
    <row r="10" spans="1:58" ht="16">
      <c r="A10" s="13">
        <v>18</v>
      </c>
      <c r="B10" s="23">
        <f t="shared" si="1"/>
        <v>8</v>
      </c>
      <c r="C10" s="5" t="s">
        <v>171</v>
      </c>
      <c r="D10" s="5" t="s">
        <v>112</v>
      </c>
      <c r="E10" s="5" t="s">
        <v>112</v>
      </c>
      <c r="F10" s="5" t="s">
        <v>225</v>
      </c>
      <c r="G10" s="5" t="s">
        <v>112</v>
      </c>
      <c r="H10" s="5" t="s">
        <v>106</v>
      </c>
      <c r="I10" s="5" t="s">
        <v>225</v>
      </c>
      <c r="J10" s="5" t="s">
        <v>225</v>
      </c>
      <c r="L10" s="176">
        <f t="shared" si="2"/>
        <v>1</v>
      </c>
      <c r="M10" s="176">
        <f t="shared" si="3"/>
        <v>0</v>
      </c>
      <c r="N10" s="334">
        <f t="shared" si="4"/>
        <v>6</v>
      </c>
      <c r="O10" s="334"/>
      <c r="P10" s="334">
        <f t="shared" si="5"/>
        <v>0</v>
      </c>
      <c r="Q10" s="334">
        <f t="shared" si="6"/>
        <v>3</v>
      </c>
      <c r="R10" s="334">
        <f t="shared" si="7"/>
        <v>3</v>
      </c>
      <c r="S10" s="334">
        <f t="shared" si="8"/>
        <v>0</v>
      </c>
      <c r="Y10" s="168"/>
      <c r="Z10" s="168"/>
      <c r="AA10" s="168"/>
      <c r="AB10" s="168"/>
      <c r="AD10" s="168"/>
      <c r="AE10" s="168"/>
      <c r="AX10" s="334">
        <f>P10</f>
        <v>0</v>
      </c>
      <c r="AY10" s="334">
        <f t="shared" si="11"/>
        <v>3</v>
      </c>
      <c r="AZ10" s="334">
        <f t="shared" si="12"/>
        <v>3</v>
      </c>
      <c r="BA10" s="334">
        <f t="shared" si="13"/>
        <v>0</v>
      </c>
    </row>
    <row r="11" spans="1:58" ht="16">
      <c r="A11" s="13">
        <v>19</v>
      </c>
      <c r="B11" s="23">
        <f t="shared" si="1"/>
        <v>9</v>
      </c>
      <c r="C11" s="5" t="s">
        <v>171</v>
      </c>
      <c r="D11" s="5" t="s">
        <v>168</v>
      </c>
      <c r="E11" s="5" t="s">
        <v>168</v>
      </c>
      <c r="F11" s="5" t="s">
        <v>168</v>
      </c>
      <c r="G11" s="5" t="s">
        <v>168</v>
      </c>
      <c r="H11" s="5" t="s">
        <v>168</v>
      </c>
      <c r="I11" s="5" t="s">
        <v>168</v>
      </c>
      <c r="J11" s="5" t="s">
        <v>168</v>
      </c>
      <c r="L11" s="176">
        <f t="shared" si="2"/>
        <v>0</v>
      </c>
      <c r="M11" s="176">
        <f t="shared" si="3"/>
        <v>0</v>
      </c>
      <c r="N11" s="285">
        <f t="shared" si="4"/>
        <v>7</v>
      </c>
      <c r="O11" s="285"/>
      <c r="P11" s="285">
        <f t="shared" si="5"/>
        <v>0</v>
      </c>
      <c r="Q11" s="285">
        <f t="shared" si="6"/>
        <v>0</v>
      </c>
      <c r="R11" s="285">
        <f t="shared" si="7"/>
        <v>0</v>
      </c>
      <c r="S11" s="285">
        <f t="shared" si="8"/>
        <v>7</v>
      </c>
      <c r="Y11" s="168"/>
      <c r="Z11" s="168"/>
      <c r="AA11" s="168"/>
      <c r="AB11" s="168"/>
      <c r="AD11" s="168"/>
      <c r="AE11" s="168"/>
      <c r="BC11" s="285">
        <f>P11</f>
        <v>0</v>
      </c>
      <c r="BD11" s="285">
        <f t="shared" ref="BD11:BF11" si="14">Q11</f>
        <v>0</v>
      </c>
      <c r="BE11" s="285">
        <f t="shared" si="14"/>
        <v>0</v>
      </c>
      <c r="BF11" s="285">
        <f t="shared" si="14"/>
        <v>7</v>
      </c>
    </row>
    <row r="12" spans="1:58" ht="16">
      <c r="A12" s="13">
        <v>20</v>
      </c>
      <c r="B12" s="23">
        <f t="shared" si="1"/>
        <v>10</v>
      </c>
      <c r="C12" s="5" t="s">
        <v>171</v>
      </c>
      <c r="D12" s="5" t="s">
        <v>225</v>
      </c>
      <c r="E12" s="5" t="s">
        <v>225</v>
      </c>
      <c r="F12" s="5" t="s">
        <v>127</v>
      </c>
      <c r="G12" s="5" t="s">
        <v>225</v>
      </c>
      <c r="H12" s="5" t="s">
        <v>112</v>
      </c>
      <c r="I12" s="5" t="s">
        <v>112</v>
      </c>
      <c r="J12" s="5" t="s">
        <v>112</v>
      </c>
      <c r="L12" s="176">
        <f t="shared" si="2"/>
        <v>0</v>
      </c>
      <c r="M12" s="176">
        <f t="shared" si="3"/>
        <v>0</v>
      </c>
      <c r="N12" s="285">
        <f t="shared" si="4"/>
        <v>7</v>
      </c>
      <c r="O12" s="285"/>
      <c r="P12" s="285">
        <f t="shared" si="5"/>
        <v>1</v>
      </c>
      <c r="Q12" s="285">
        <f t="shared" si="6"/>
        <v>3</v>
      </c>
      <c r="R12" s="285">
        <f t="shared" si="7"/>
        <v>3</v>
      </c>
      <c r="S12" s="285">
        <f t="shared" si="8"/>
        <v>0</v>
      </c>
      <c r="Y12" s="168"/>
      <c r="Z12" s="168"/>
      <c r="AA12" s="168"/>
      <c r="AB12" s="168"/>
      <c r="AD12" s="168"/>
      <c r="AE12" s="168"/>
      <c r="BC12" s="285">
        <f>P12</f>
        <v>1</v>
      </c>
      <c r="BD12" s="285">
        <f t="shared" ref="BD12" si="15">Q12</f>
        <v>3</v>
      </c>
      <c r="BE12" s="285">
        <f t="shared" ref="BE12" si="16">R12</f>
        <v>3</v>
      </c>
      <c r="BF12" s="285">
        <f t="shared" ref="BF12" si="17">S12</f>
        <v>0</v>
      </c>
    </row>
    <row r="13" spans="1:58" ht="32">
      <c r="A13" s="13">
        <v>21</v>
      </c>
      <c r="B13" s="23">
        <f t="shared" si="1"/>
        <v>11</v>
      </c>
      <c r="C13" s="5" t="s">
        <v>259</v>
      </c>
      <c r="D13" s="5" t="s">
        <v>225</v>
      </c>
      <c r="E13" s="5" t="s">
        <v>106</v>
      </c>
      <c r="F13" s="5" t="s">
        <v>127</v>
      </c>
      <c r="G13" s="5" t="s">
        <v>225</v>
      </c>
      <c r="H13" s="5" t="s">
        <v>112</v>
      </c>
      <c r="I13" s="5" t="s">
        <v>225</v>
      </c>
      <c r="J13" s="5" t="s">
        <v>127</v>
      </c>
      <c r="L13" s="176">
        <f t="shared" si="2"/>
        <v>1</v>
      </c>
      <c r="M13" s="176">
        <f t="shared" si="3"/>
        <v>0</v>
      </c>
      <c r="N13" s="334">
        <f t="shared" si="4"/>
        <v>6</v>
      </c>
      <c r="O13" s="334"/>
      <c r="P13" s="334">
        <f t="shared" si="5"/>
        <v>2</v>
      </c>
      <c r="Q13" s="334">
        <f t="shared" si="6"/>
        <v>1</v>
      </c>
      <c r="R13" s="334">
        <f t="shared" si="7"/>
        <v>3</v>
      </c>
      <c r="S13" s="334">
        <f t="shared" si="8"/>
        <v>0</v>
      </c>
      <c r="Y13" s="168"/>
      <c r="Z13" s="168"/>
      <c r="AA13" s="168"/>
      <c r="AB13" s="168"/>
      <c r="AD13" s="168"/>
      <c r="AE13" s="168"/>
      <c r="AX13" s="334">
        <f>P13</f>
        <v>2</v>
      </c>
      <c r="AY13" s="334">
        <f t="shared" ref="AY13" si="18">Q13</f>
        <v>1</v>
      </c>
      <c r="AZ13" s="334">
        <f t="shared" ref="AZ13" si="19">R13</f>
        <v>3</v>
      </c>
      <c r="BA13" s="334">
        <f t="shared" ref="BA13" si="20">S13</f>
        <v>0</v>
      </c>
    </row>
    <row r="14" spans="1:58" ht="16">
      <c r="A14" s="13">
        <v>23</v>
      </c>
      <c r="B14" s="23">
        <f t="shared" si="1"/>
        <v>12</v>
      </c>
      <c r="C14" s="5" t="s">
        <v>171</v>
      </c>
      <c r="D14" s="5" t="s">
        <v>127</v>
      </c>
      <c r="E14" s="5" t="s">
        <v>112</v>
      </c>
      <c r="F14" s="5" t="s">
        <v>127</v>
      </c>
      <c r="G14" s="5" t="s">
        <v>127</v>
      </c>
      <c r="H14" s="5" t="s">
        <v>127</v>
      </c>
      <c r="I14" s="5" t="s">
        <v>127</v>
      </c>
      <c r="J14" s="5" t="s">
        <v>127</v>
      </c>
      <c r="L14" s="176">
        <f t="shared" si="2"/>
        <v>0</v>
      </c>
      <c r="M14" s="176">
        <f t="shared" si="3"/>
        <v>0</v>
      </c>
      <c r="N14" s="285">
        <f t="shared" si="4"/>
        <v>7</v>
      </c>
      <c r="O14" s="285"/>
      <c r="P14" s="285">
        <f t="shared" si="5"/>
        <v>6</v>
      </c>
      <c r="Q14" s="285">
        <f t="shared" si="6"/>
        <v>1</v>
      </c>
      <c r="R14" s="285">
        <f t="shared" si="7"/>
        <v>0</v>
      </c>
      <c r="S14" s="285">
        <f t="shared" si="8"/>
        <v>0</v>
      </c>
      <c r="Y14" s="168"/>
      <c r="Z14" s="168"/>
      <c r="AA14" s="168"/>
      <c r="AB14" s="168"/>
      <c r="AD14" s="168"/>
      <c r="AE14" s="168"/>
      <c r="BC14" s="285">
        <f>P14</f>
        <v>6</v>
      </c>
      <c r="BD14" s="285">
        <f t="shared" ref="BD14:BD15" si="21">Q14</f>
        <v>1</v>
      </c>
      <c r="BE14" s="285">
        <f t="shared" ref="BE14:BE15" si="22">R14</f>
        <v>0</v>
      </c>
      <c r="BF14" s="285">
        <f t="shared" ref="BF14:BF15" si="23">S14</f>
        <v>0</v>
      </c>
    </row>
    <row r="15" spans="1:58" ht="16">
      <c r="A15" s="13">
        <v>24</v>
      </c>
      <c r="B15" s="23">
        <f t="shared" si="1"/>
        <v>13</v>
      </c>
      <c r="C15" s="5" t="s">
        <v>213</v>
      </c>
      <c r="D15" s="5" t="s">
        <v>225</v>
      </c>
      <c r="E15" s="5" t="s">
        <v>168</v>
      </c>
      <c r="F15" s="5" t="s">
        <v>168</v>
      </c>
      <c r="G15" s="5" t="s">
        <v>168</v>
      </c>
      <c r="H15" s="5" t="s">
        <v>225</v>
      </c>
      <c r="I15" s="5" t="s">
        <v>225</v>
      </c>
      <c r="J15" s="5" t="s">
        <v>225</v>
      </c>
      <c r="L15" s="176">
        <f t="shared" si="2"/>
        <v>0</v>
      </c>
      <c r="M15" s="176">
        <f t="shared" si="3"/>
        <v>0</v>
      </c>
      <c r="N15" s="285">
        <f t="shared" si="4"/>
        <v>7</v>
      </c>
      <c r="O15" s="285"/>
      <c r="P15" s="285">
        <f t="shared" si="5"/>
        <v>0</v>
      </c>
      <c r="Q15" s="285">
        <f t="shared" si="6"/>
        <v>0</v>
      </c>
      <c r="R15" s="285">
        <f t="shared" si="7"/>
        <v>4</v>
      </c>
      <c r="S15" s="285">
        <f t="shared" si="8"/>
        <v>3</v>
      </c>
      <c r="Y15" s="168"/>
      <c r="Z15" s="168"/>
      <c r="AA15" s="168"/>
      <c r="AB15" s="168"/>
      <c r="AD15" s="168"/>
      <c r="AE15" s="168"/>
      <c r="BC15" s="285">
        <f>P15</f>
        <v>0</v>
      </c>
      <c r="BD15" s="285">
        <f t="shared" si="21"/>
        <v>0</v>
      </c>
      <c r="BE15" s="285">
        <f t="shared" si="22"/>
        <v>4</v>
      </c>
      <c r="BF15" s="285">
        <f t="shared" si="23"/>
        <v>3</v>
      </c>
    </row>
    <row r="16" spans="1:58" ht="16">
      <c r="A16" s="13">
        <v>25</v>
      </c>
      <c r="B16" s="23">
        <f t="shared" si="1"/>
        <v>14</v>
      </c>
      <c r="C16" s="5" t="s">
        <v>171</v>
      </c>
      <c r="D16" s="5" t="s">
        <v>112</v>
      </c>
      <c r="E16" s="5" t="s">
        <v>127</v>
      </c>
      <c r="F16" s="5" t="s">
        <v>106</v>
      </c>
      <c r="G16" s="5" t="s">
        <v>225</v>
      </c>
      <c r="H16" s="5" t="s">
        <v>112</v>
      </c>
      <c r="I16" s="5" t="s">
        <v>127</v>
      </c>
      <c r="J16" s="5" t="s">
        <v>112</v>
      </c>
      <c r="L16" s="176">
        <f t="shared" si="2"/>
        <v>1</v>
      </c>
      <c r="M16" s="176">
        <f t="shared" si="3"/>
        <v>0</v>
      </c>
      <c r="N16" s="334">
        <f t="shared" si="4"/>
        <v>6</v>
      </c>
      <c r="O16" s="334"/>
      <c r="P16" s="334">
        <f t="shared" si="5"/>
        <v>2</v>
      </c>
      <c r="Q16" s="334">
        <f t="shared" si="6"/>
        <v>3</v>
      </c>
      <c r="R16" s="334">
        <f t="shared" si="7"/>
        <v>1</v>
      </c>
      <c r="S16" s="334">
        <f t="shared" si="8"/>
        <v>0</v>
      </c>
      <c r="Y16" s="168"/>
      <c r="Z16" s="168"/>
      <c r="AA16" s="168"/>
      <c r="AB16" s="168"/>
      <c r="AD16" s="168"/>
      <c r="AE16" s="168"/>
      <c r="AX16" s="334">
        <f>P16</f>
        <v>2</v>
      </c>
      <c r="AY16" s="334">
        <f t="shared" ref="AY16" si="24">Q16</f>
        <v>3</v>
      </c>
      <c r="AZ16" s="334">
        <f t="shared" ref="AZ16" si="25">R16</f>
        <v>1</v>
      </c>
      <c r="BA16" s="334">
        <f t="shared" ref="BA16" si="26">S16</f>
        <v>0</v>
      </c>
    </row>
    <row r="17" spans="1:58" ht="16">
      <c r="A17" s="13">
        <v>27</v>
      </c>
      <c r="B17" s="23">
        <f t="shared" si="1"/>
        <v>15</v>
      </c>
      <c r="C17" s="5" t="s">
        <v>171</v>
      </c>
      <c r="D17" s="5" t="s">
        <v>168</v>
      </c>
      <c r="E17" s="5" t="s">
        <v>168</v>
      </c>
      <c r="F17" s="5" t="s">
        <v>168</v>
      </c>
      <c r="G17" s="5" t="s">
        <v>168</v>
      </c>
      <c r="H17" s="5" t="s">
        <v>168</v>
      </c>
      <c r="I17" s="5" t="s">
        <v>168</v>
      </c>
      <c r="J17" s="5" t="s">
        <v>168</v>
      </c>
      <c r="L17" s="176">
        <f t="shared" si="2"/>
        <v>0</v>
      </c>
      <c r="M17" s="176">
        <f t="shared" si="3"/>
        <v>0</v>
      </c>
      <c r="N17" s="285">
        <f t="shared" si="4"/>
        <v>7</v>
      </c>
      <c r="O17" s="285"/>
      <c r="P17" s="285">
        <f t="shared" si="5"/>
        <v>0</v>
      </c>
      <c r="Q17" s="285">
        <f t="shared" si="6"/>
        <v>0</v>
      </c>
      <c r="R17" s="285">
        <f t="shared" si="7"/>
        <v>0</v>
      </c>
      <c r="S17" s="285">
        <f t="shared" si="8"/>
        <v>7</v>
      </c>
      <c r="Y17" s="168"/>
      <c r="Z17" s="168"/>
      <c r="AA17" s="168"/>
      <c r="AB17" s="168"/>
      <c r="AD17" s="168"/>
      <c r="AE17" s="168"/>
      <c r="BC17" s="285">
        <f>P17</f>
        <v>0</v>
      </c>
      <c r="BD17" s="285">
        <f t="shared" ref="BD17" si="27">Q17</f>
        <v>0</v>
      </c>
      <c r="BE17" s="285">
        <f t="shared" ref="BE17" si="28">R17</f>
        <v>0</v>
      </c>
      <c r="BF17" s="285">
        <f t="shared" ref="BF17" si="29">S17</f>
        <v>7</v>
      </c>
    </row>
    <row r="18" spans="1:58" ht="32">
      <c r="A18" s="13">
        <v>28</v>
      </c>
      <c r="B18" s="23">
        <f t="shared" si="1"/>
        <v>16</v>
      </c>
      <c r="C18" s="5" t="s">
        <v>328</v>
      </c>
      <c r="D18" s="5" t="s">
        <v>106</v>
      </c>
      <c r="E18" s="5" t="s">
        <v>127</v>
      </c>
      <c r="F18" s="5" t="s">
        <v>225</v>
      </c>
      <c r="G18" s="5" t="s">
        <v>106</v>
      </c>
      <c r="H18" s="5" t="s">
        <v>106</v>
      </c>
      <c r="I18" s="5" t="s">
        <v>112</v>
      </c>
      <c r="J18" s="5" t="s">
        <v>112</v>
      </c>
      <c r="L18" s="176">
        <f t="shared" si="2"/>
        <v>3</v>
      </c>
      <c r="M18" s="176">
        <f t="shared" si="3"/>
        <v>0</v>
      </c>
      <c r="N18" s="331">
        <f t="shared" si="4"/>
        <v>4</v>
      </c>
      <c r="O18" s="331"/>
      <c r="P18" s="331">
        <f t="shared" si="5"/>
        <v>1</v>
      </c>
      <c r="Q18" s="331">
        <f t="shared" si="6"/>
        <v>2</v>
      </c>
      <c r="R18" s="331">
        <f t="shared" si="7"/>
        <v>1</v>
      </c>
      <c r="S18" s="331">
        <f t="shared" si="8"/>
        <v>0</v>
      </c>
      <c r="Y18" s="168"/>
      <c r="Z18" s="168"/>
      <c r="AA18" s="168"/>
      <c r="AB18" s="168"/>
      <c r="AD18" s="168"/>
      <c r="AE18" s="168"/>
      <c r="AN18" s="331">
        <f>P18</f>
        <v>1</v>
      </c>
      <c r="AO18" s="331">
        <f t="shared" ref="AO18:AQ18" si="30">Q18</f>
        <v>2</v>
      </c>
      <c r="AP18" s="331">
        <f t="shared" si="30"/>
        <v>1</v>
      </c>
      <c r="AQ18" s="331">
        <f t="shared" si="30"/>
        <v>0</v>
      </c>
    </row>
    <row r="19" spans="1:58" ht="16">
      <c r="A19" s="13">
        <v>29</v>
      </c>
      <c r="B19" s="23">
        <f t="shared" si="1"/>
        <v>17</v>
      </c>
      <c r="C19" s="5" t="s">
        <v>171</v>
      </c>
      <c r="D19" s="5" t="s">
        <v>112</v>
      </c>
      <c r="E19" s="5" t="s">
        <v>168</v>
      </c>
      <c r="F19" s="5" t="s">
        <v>225</v>
      </c>
      <c r="G19" s="5" t="s">
        <v>168</v>
      </c>
      <c r="H19" s="5" t="s">
        <v>225</v>
      </c>
      <c r="I19" s="5" t="s">
        <v>112</v>
      </c>
      <c r="J19" s="5" t="s">
        <v>112</v>
      </c>
      <c r="L19" s="176">
        <f t="shared" si="2"/>
        <v>0</v>
      </c>
      <c r="M19" s="176">
        <f t="shared" si="3"/>
        <v>0</v>
      </c>
      <c r="N19" s="285">
        <f t="shared" si="4"/>
        <v>7</v>
      </c>
      <c r="O19" s="285"/>
      <c r="P19" s="285">
        <f t="shared" si="5"/>
        <v>0</v>
      </c>
      <c r="Q19" s="285">
        <f t="shared" si="6"/>
        <v>3</v>
      </c>
      <c r="R19" s="285">
        <f t="shared" si="7"/>
        <v>2</v>
      </c>
      <c r="S19" s="285">
        <f t="shared" si="8"/>
        <v>2</v>
      </c>
      <c r="Y19" s="168"/>
      <c r="Z19" s="168"/>
      <c r="AA19" s="168"/>
      <c r="AB19" s="168"/>
      <c r="AD19" s="168"/>
      <c r="AE19" s="168"/>
      <c r="BC19" s="285">
        <f>P19</f>
        <v>0</v>
      </c>
      <c r="BD19" s="285">
        <f t="shared" ref="BD19" si="31">Q19</f>
        <v>3</v>
      </c>
      <c r="BE19" s="285">
        <f t="shared" ref="BE19" si="32">R19</f>
        <v>2</v>
      </c>
      <c r="BF19" s="285">
        <f t="shared" ref="BF19" si="33">S19</f>
        <v>2</v>
      </c>
    </row>
    <row r="20" spans="1:58" ht="16">
      <c r="A20" s="13">
        <v>31</v>
      </c>
      <c r="B20" s="23">
        <f t="shared" si="1"/>
        <v>18</v>
      </c>
      <c r="C20" s="5" t="s">
        <v>171</v>
      </c>
      <c r="D20" s="5" t="s">
        <v>127</v>
      </c>
      <c r="E20" s="5" t="s">
        <v>127</v>
      </c>
      <c r="F20" s="5" t="s">
        <v>106</v>
      </c>
      <c r="G20" s="5" t="s">
        <v>127</v>
      </c>
      <c r="H20" s="5" t="s">
        <v>106</v>
      </c>
      <c r="I20" s="5" t="s">
        <v>127</v>
      </c>
      <c r="J20" s="5" t="s">
        <v>106</v>
      </c>
      <c r="L20" s="176">
        <f>COUNTIF(D20:J20,$L$2)</f>
        <v>3</v>
      </c>
      <c r="M20" s="176">
        <f t="shared" si="3"/>
        <v>0</v>
      </c>
      <c r="N20" s="331">
        <f t="shared" si="4"/>
        <v>4</v>
      </c>
      <c r="O20" s="331"/>
      <c r="P20" s="331">
        <f t="shared" si="5"/>
        <v>4</v>
      </c>
      <c r="Q20" s="331">
        <f t="shared" si="6"/>
        <v>0</v>
      </c>
      <c r="R20" s="331">
        <f t="shared" si="7"/>
        <v>0</v>
      </c>
      <c r="S20" s="331">
        <f t="shared" si="8"/>
        <v>0</v>
      </c>
      <c r="Y20" s="168"/>
      <c r="Z20" s="168"/>
      <c r="AA20" s="168"/>
      <c r="AB20" s="168"/>
      <c r="AD20" s="168"/>
      <c r="AE20" s="168"/>
      <c r="AN20" s="331">
        <f>P20</f>
        <v>4</v>
      </c>
      <c r="AO20" s="331">
        <f t="shared" ref="AO20" si="34">Q20</f>
        <v>0</v>
      </c>
      <c r="AP20" s="331">
        <f t="shared" ref="AP20" si="35">R20</f>
        <v>0</v>
      </c>
      <c r="AQ20" s="331">
        <f t="shared" ref="AQ20" si="36">S20</f>
        <v>0</v>
      </c>
    </row>
    <row r="21" spans="1:58" ht="16">
      <c r="A21" s="13">
        <v>32</v>
      </c>
      <c r="B21" s="23">
        <f t="shared" si="1"/>
        <v>19</v>
      </c>
      <c r="C21" s="5" t="s">
        <v>171</v>
      </c>
      <c r="D21" s="5" t="s">
        <v>112</v>
      </c>
      <c r="E21" s="5" t="s">
        <v>112</v>
      </c>
      <c r="F21" s="5" t="s">
        <v>112</v>
      </c>
      <c r="G21" s="5" t="s">
        <v>112</v>
      </c>
      <c r="H21" s="5" t="s">
        <v>112</v>
      </c>
      <c r="I21" s="5" t="s">
        <v>112</v>
      </c>
      <c r="J21" s="5" t="s">
        <v>112</v>
      </c>
      <c r="L21" s="176">
        <f>COUNTIF(D21:J21,$L$2)</f>
        <v>0</v>
      </c>
      <c r="M21" s="176">
        <f t="shared" si="3"/>
        <v>0</v>
      </c>
      <c r="N21" s="285">
        <f t="shared" si="4"/>
        <v>7</v>
      </c>
      <c r="O21" s="285"/>
      <c r="P21" s="285">
        <f t="shared" si="5"/>
        <v>0</v>
      </c>
      <c r="Q21" s="285">
        <f t="shared" si="6"/>
        <v>7</v>
      </c>
      <c r="R21" s="285">
        <f t="shared" si="7"/>
        <v>0</v>
      </c>
      <c r="S21" s="285">
        <f t="shared" si="8"/>
        <v>0</v>
      </c>
      <c r="Y21" s="168"/>
      <c r="Z21" s="168"/>
      <c r="AA21" s="168"/>
      <c r="AB21" s="168"/>
      <c r="AD21" s="168"/>
      <c r="AE21" s="168"/>
      <c r="BC21" s="285">
        <f>P21</f>
        <v>0</v>
      </c>
      <c r="BD21" s="285">
        <f t="shared" ref="BD21" si="37">Q21</f>
        <v>7</v>
      </c>
      <c r="BE21" s="285">
        <f t="shared" ref="BE21" si="38">R21</f>
        <v>0</v>
      </c>
      <c r="BF21" s="285">
        <f t="shared" ref="BF21" si="39">S21</f>
        <v>0</v>
      </c>
    </row>
    <row r="22" spans="1:58" ht="16">
      <c r="A22" s="13">
        <v>33</v>
      </c>
      <c r="B22" s="23">
        <f t="shared" si="1"/>
        <v>20</v>
      </c>
      <c r="C22" s="5" t="s">
        <v>171</v>
      </c>
      <c r="D22" s="5" t="s">
        <v>106</v>
      </c>
      <c r="E22" s="5" t="s">
        <v>127</v>
      </c>
      <c r="F22" s="5" t="s">
        <v>127</v>
      </c>
      <c r="G22" s="5" t="s">
        <v>112</v>
      </c>
      <c r="H22" s="5" t="s">
        <v>106</v>
      </c>
      <c r="I22" s="5" t="s">
        <v>112</v>
      </c>
      <c r="J22" s="5" t="s">
        <v>112</v>
      </c>
      <c r="L22" s="176">
        <f t="shared" ref="L22:L85" si="40">COUNTIF(D22:J22,$L$2)</f>
        <v>2</v>
      </c>
      <c r="M22" s="176">
        <f t="shared" si="3"/>
        <v>0</v>
      </c>
      <c r="N22" s="332">
        <f t="shared" si="4"/>
        <v>5</v>
      </c>
      <c r="O22" s="332"/>
      <c r="P22" s="332">
        <f t="shared" si="5"/>
        <v>2</v>
      </c>
      <c r="Q22" s="332">
        <f t="shared" si="6"/>
        <v>3</v>
      </c>
      <c r="R22" s="332">
        <f t="shared" si="7"/>
        <v>0</v>
      </c>
      <c r="S22" s="332">
        <f t="shared" si="8"/>
        <v>0</v>
      </c>
      <c r="Y22" s="168"/>
      <c r="Z22" s="168"/>
      <c r="AA22" s="168"/>
      <c r="AB22" s="168"/>
      <c r="AD22" s="168"/>
      <c r="AE22" s="168"/>
      <c r="AS22" s="332">
        <f>P22</f>
        <v>2</v>
      </c>
      <c r="AT22" s="332">
        <f t="shared" ref="AT22" si="41">Q22</f>
        <v>3</v>
      </c>
      <c r="AU22" s="332">
        <f t="shared" ref="AU22" si="42">R22</f>
        <v>0</v>
      </c>
      <c r="AV22" s="332">
        <f t="shared" ref="AV22" si="43">S22</f>
        <v>0</v>
      </c>
    </row>
    <row r="23" spans="1:58" ht="16">
      <c r="A23" s="13">
        <v>36</v>
      </c>
      <c r="B23" s="23">
        <f t="shared" si="1"/>
        <v>21</v>
      </c>
      <c r="C23" s="5" t="s">
        <v>171</v>
      </c>
      <c r="D23" s="5" t="s">
        <v>168</v>
      </c>
      <c r="E23" s="5" t="s">
        <v>168</v>
      </c>
      <c r="F23" s="5" t="s">
        <v>168</v>
      </c>
      <c r="G23" s="5" t="s">
        <v>112</v>
      </c>
      <c r="H23" s="5" t="s">
        <v>112</v>
      </c>
      <c r="I23" s="5" t="s">
        <v>225</v>
      </c>
      <c r="J23" s="5" t="s">
        <v>112</v>
      </c>
      <c r="L23" s="176">
        <f t="shared" si="40"/>
        <v>0</v>
      </c>
      <c r="M23" s="176">
        <f t="shared" si="3"/>
        <v>0</v>
      </c>
      <c r="N23" s="285">
        <f t="shared" si="4"/>
        <v>7</v>
      </c>
      <c r="O23" s="285"/>
      <c r="P23" s="285">
        <f t="shared" si="5"/>
        <v>0</v>
      </c>
      <c r="Q23" s="285">
        <f t="shared" si="6"/>
        <v>3</v>
      </c>
      <c r="R23" s="285">
        <f t="shared" si="7"/>
        <v>1</v>
      </c>
      <c r="S23" s="285">
        <f t="shared" si="8"/>
        <v>3</v>
      </c>
      <c r="Y23" s="168"/>
      <c r="Z23" s="168"/>
      <c r="AA23" s="168"/>
      <c r="AB23" s="168"/>
      <c r="AD23" s="168"/>
      <c r="AE23" s="168"/>
      <c r="BC23" s="285">
        <f>P23</f>
        <v>0</v>
      </c>
      <c r="BD23" s="285">
        <f t="shared" ref="BD23" si="44">Q23</f>
        <v>3</v>
      </c>
      <c r="BE23" s="285">
        <f t="shared" ref="BE23" si="45">R23</f>
        <v>1</v>
      </c>
      <c r="BF23" s="285">
        <f t="shared" ref="BF23" si="46">S23</f>
        <v>3</v>
      </c>
    </row>
    <row r="24" spans="1:58" ht="16">
      <c r="A24" s="13">
        <v>37</v>
      </c>
      <c r="B24" s="23">
        <f t="shared" si="1"/>
        <v>22</v>
      </c>
      <c r="C24" s="5" t="s">
        <v>171</v>
      </c>
      <c r="D24" s="5" t="s">
        <v>112</v>
      </c>
      <c r="E24" s="5" t="s">
        <v>112</v>
      </c>
      <c r="F24" s="5" t="s">
        <v>127</v>
      </c>
      <c r="G24" s="5" t="s">
        <v>127</v>
      </c>
      <c r="H24" s="5" t="s">
        <v>106</v>
      </c>
      <c r="I24" s="5" t="s">
        <v>112</v>
      </c>
      <c r="J24" s="5" t="s">
        <v>225</v>
      </c>
      <c r="L24" s="176">
        <f t="shared" si="40"/>
        <v>1</v>
      </c>
      <c r="M24" s="176">
        <f t="shared" si="3"/>
        <v>0</v>
      </c>
      <c r="N24" s="334">
        <f t="shared" si="4"/>
        <v>6</v>
      </c>
      <c r="O24" s="334"/>
      <c r="P24" s="334">
        <f t="shared" si="5"/>
        <v>2</v>
      </c>
      <c r="Q24" s="334">
        <f t="shared" si="6"/>
        <v>3</v>
      </c>
      <c r="R24" s="334">
        <f t="shared" si="7"/>
        <v>1</v>
      </c>
      <c r="S24" s="334">
        <f t="shared" si="8"/>
        <v>0</v>
      </c>
      <c r="Y24" s="168"/>
      <c r="Z24" s="168"/>
      <c r="AA24" s="168"/>
      <c r="AB24" s="168"/>
      <c r="AD24" s="168"/>
      <c r="AE24" s="168"/>
      <c r="AX24" s="334">
        <f>P24</f>
        <v>2</v>
      </c>
      <c r="AY24" s="334">
        <f t="shared" ref="AY24" si="47">Q24</f>
        <v>3</v>
      </c>
      <c r="AZ24" s="334">
        <f t="shared" ref="AZ24" si="48">R24</f>
        <v>1</v>
      </c>
      <c r="BA24" s="334">
        <f t="shared" ref="BA24" si="49">S24</f>
        <v>0</v>
      </c>
    </row>
    <row r="25" spans="1:58" ht="16">
      <c r="A25" s="13">
        <v>38</v>
      </c>
      <c r="B25" s="23">
        <f t="shared" si="1"/>
        <v>23</v>
      </c>
      <c r="C25" s="5" t="s">
        <v>171</v>
      </c>
      <c r="D25" s="5" t="s">
        <v>106</v>
      </c>
      <c r="E25" s="5" t="s">
        <v>106</v>
      </c>
      <c r="F25" s="5" t="s">
        <v>106</v>
      </c>
      <c r="G25" s="5" t="s">
        <v>112</v>
      </c>
      <c r="H25" s="5" t="s">
        <v>225</v>
      </c>
      <c r="I25" s="5" t="s">
        <v>112</v>
      </c>
      <c r="J25" s="5" t="s">
        <v>106</v>
      </c>
      <c r="L25" s="176">
        <f t="shared" si="40"/>
        <v>4</v>
      </c>
      <c r="M25" s="176">
        <f t="shared" si="3"/>
        <v>0</v>
      </c>
      <c r="N25" s="327">
        <f t="shared" si="4"/>
        <v>3</v>
      </c>
      <c r="O25" s="327"/>
      <c r="P25" s="327">
        <f t="shared" si="5"/>
        <v>0</v>
      </c>
      <c r="Q25" s="327">
        <f t="shared" si="6"/>
        <v>2</v>
      </c>
      <c r="R25" s="327">
        <f t="shared" si="7"/>
        <v>1</v>
      </c>
      <c r="S25" s="327">
        <f t="shared" si="8"/>
        <v>0</v>
      </c>
      <c r="Y25" s="168"/>
      <c r="Z25" s="168"/>
      <c r="AA25" s="168"/>
      <c r="AB25" s="168"/>
      <c r="AD25" s="168"/>
      <c r="AE25" s="168"/>
      <c r="AI25" s="327">
        <f>P25</f>
        <v>0</v>
      </c>
      <c r="AJ25" s="327">
        <f t="shared" ref="AJ25" si="50">Q25</f>
        <v>2</v>
      </c>
      <c r="AK25" s="327">
        <f t="shared" ref="AK25" si="51">R25</f>
        <v>1</v>
      </c>
      <c r="AL25" s="327">
        <f t="shared" ref="AL25" si="52">S25</f>
        <v>0</v>
      </c>
    </row>
    <row r="26" spans="1:58" ht="17" customHeight="1">
      <c r="A26" s="13">
        <v>39</v>
      </c>
      <c r="B26" s="23">
        <f t="shared" si="1"/>
        <v>24</v>
      </c>
      <c r="C26" s="5" t="s">
        <v>171</v>
      </c>
      <c r="D26" s="5" t="s">
        <v>127</v>
      </c>
      <c r="E26" s="5" t="s">
        <v>127</v>
      </c>
      <c r="F26" s="5" t="s">
        <v>112</v>
      </c>
      <c r="G26" s="5" t="s">
        <v>106</v>
      </c>
      <c r="H26" s="5" t="s">
        <v>127</v>
      </c>
      <c r="I26" s="5" t="s">
        <v>112</v>
      </c>
      <c r="J26" s="5" t="s">
        <v>127</v>
      </c>
      <c r="L26" s="176">
        <f t="shared" si="40"/>
        <v>1</v>
      </c>
      <c r="M26" s="176">
        <f t="shared" si="3"/>
        <v>0</v>
      </c>
      <c r="N26" s="334">
        <f t="shared" si="4"/>
        <v>6</v>
      </c>
      <c r="O26" s="334"/>
      <c r="P26" s="334">
        <f t="shared" si="5"/>
        <v>4</v>
      </c>
      <c r="Q26" s="334">
        <f t="shared" si="6"/>
        <v>2</v>
      </c>
      <c r="R26" s="334">
        <f t="shared" si="7"/>
        <v>0</v>
      </c>
      <c r="S26" s="334">
        <f t="shared" si="8"/>
        <v>0</v>
      </c>
      <c r="Y26" s="168"/>
      <c r="Z26" s="168"/>
      <c r="AA26" s="168"/>
      <c r="AB26" s="168"/>
      <c r="AD26" s="168"/>
      <c r="AE26" s="168"/>
      <c r="AX26" s="334">
        <f>P26</f>
        <v>4</v>
      </c>
      <c r="AY26" s="334">
        <f t="shared" ref="AY26" si="53">Q26</f>
        <v>2</v>
      </c>
      <c r="AZ26" s="334">
        <f t="shared" ref="AZ26" si="54">R26</f>
        <v>0</v>
      </c>
      <c r="BA26" s="334">
        <f t="shared" ref="BA26" si="55">S26</f>
        <v>0</v>
      </c>
    </row>
    <row r="27" spans="1:58" ht="16">
      <c r="A27" s="13">
        <v>40</v>
      </c>
      <c r="B27" s="23">
        <f t="shared" si="1"/>
        <v>25</v>
      </c>
      <c r="C27" s="188" t="s">
        <v>467</v>
      </c>
      <c r="D27" s="188" t="s">
        <v>112</v>
      </c>
      <c r="E27" s="188" t="s">
        <v>112</v>
      </c>
      <c r="F27" s="188" t="s">
        <v>106</v>
      </c>
      <c r="G27" s="188" t="s">
        <v>106</v>
      </c>
      <c r="H27" s="188" t="s">
        <v>112</v>
      </c>
      <c r="I27" s="188" t="s">
        <v>106</v>
      </c>
      <c r="J27" s="188" t="s">
        <v>106</v>
      </c>
      <c r="K27" s="243"/>
      <c r="L27" s="283"/>
      <c r="M27" s="283"/>
      <c r="N27" s="283"/>
      <c r="O27" s="305"/>
      <c r="P27" s="176">
        <f t="shared" si="5"/>
        <v>0</v>
      </c>
      <c r="Q27" s="176">
        <f t="shared" si="6"/>
        <v>3</v>
      </c>
      <c r="R27" s="176">
        <f t="shared" si="7"/>
        <v>0</v>
      </c>
      <c r="S27" s="176">
        <f t="shared" si="8"/>
        <v>0</v>
      </c>
      <c r="Y27" s="168"/>
      <c r="Z27" s="168"/>
      <c r="AA27" s="168"/>
      <c r="AB27" s="168"/>
      <c r="AD27" s="168"/>
      <c r="AE27" s="168"/>
    </row>
    <row r="28" spans="1:58" ht="32">
      <c r="A28" s="13">
        <v>41</v>
      </c>
      <c r="B28" s="23">
        <f t="shared" si="1"/>
        <v>26</v>
      </c>
      <c r="C28" s="5" t="s">
        <v>328</v>
      </c>
      <c r="D28" s="5" t="s">
        <v>225</v>
      </c>
      <c r="E28" s="180" t="s">
        <v>872</v>
      </c>
      <c r="F28" s="180" t="s">
        <v>872</v>
      </c>
      <c r="G28" s="180" t="s">
        <v>872</v>
      </c>
      <c r="H28" s="180" t="s">
        <v>872</v>
      </c>
      <c r="I28" s="5" t="s">
        <v>112</v>
      </c>
      <c r="J28" s="180" t="s">
        <v>872</v>
      </c>
      <c r="L28" s="176">
        <f t="shared" si="40"/>
        <v>0</v>
      </c>
      <c r="M28" s="176">
        <f t="shared" si="3"/>
        <v>5</v>
      </c>
      <c r="N28" s="314">
        <f t="shared" si="4"/>
        <v>2</v>
      </c>
      <c r="O28" s="314"/>
      <c r="P28" s="314">
        <f t="shared" si="5"/>
        <v>0</v>
      </c>
      <c r="Q28" s="314">
        <f t="shared" si="6"/>
        <v>1</v>
      </c>
      <c r="R28" s="314">
        <f t="shared" si="7"/>
        <v>1</v>
      </c>
      <c r="S28" s="314">
        <f t="shared" si="8"/>
        <v>0</v>
      </c>
      <c r="Y28" s="168"/>
      <c r="Z28" s="168"/>
      <c r="AA28" s="168"/>
      <c r="AB28" s="168"/>
      <c r="AD28" s="314">
        <f>P28</f>
        <v>0</v>
      </c>
      <c r="AE28" s="314">
        <f>Q28</f>
        <v>1</v>
      </c>
      <c r="AF28" s="314">
        <f>R28</f>
        <v>1</v>
      </c>
      <c r="AG28" s="314">
        <f>S28</f>
        <v>0</v>
      </c>
    </row>
    <row r="29" spans="1:58" ht="16">
      <c r="A29" s="13">
        <v>43</v>
      </c>
      <c r="B29" s="23">
        <f t="shared" si="1"/>
        <v>27</v>
      </c>
      <c r="C29" s="5" t="s">
        <v>171</v>
      </c>
      <c r="D29" s="5" t="s">
        <v>112</v>
      </c>
      <c r="E29" s="5" t="s">
        <v>225</v>
      </c>
      <c r="F29" s="5" t="s">
        <v>127</v>
      </c>
      <c r="G29" s="5" t="s">
        <v>225</v>
      </c>
      <c r="H29" s="5" t="s">
        <v>225</v>
      </c>
      <c r="I29" s="5" t="s">
        <v>225</v>
      </c>
      <c r="J29" s="5" t="s">
        <v>225</v>
      </c>
      <c r="L29" s="176">
        <f t="shared" si="40"/>
        <v>0</v>
      </c>
      <c r="M29" s="176">
        <f t="shared" si="3"/>
        <v>0</v>
      </c>
      <c r="N29" s="285">
        <f t="shared" si="4"/>
        <v>7</v>
      </c>
      <c r="O29" s="285"/>
      <c r="P29" s="285">
        <f t="shared" si="5"/>
        <v>1</v>
      </c>
      <c r="Q29" s="285">
        <f t="shared" si="6"/>
        <v>1</v>
      </c>
      <c r="R29" s="285">
        <f t="shared" si="7"/>
        <v>5</v>
      </c>
      <c r="S29" s="285">
        <f t="shared" si="8"/>
        <v>0</v>
      </c>
      <c r="Y29" s="168"/>
      <c r="Z29" s="168"/>
      <c r="AA29" s="168"/>
      <c r="AB29" s="168"/>
      <c r="AD29" s="168"/>
      <c r="AE29" s="168"/>
      <c r="BC29" s="285">
        <f>P29</f>
        <v>1</v>
      </c>
      <c r="BD29" s="285">
        <f t="shared" ref="BD29" si="56">Q29</f>
        <v>1</v>
      </c>
      <c r="BE29" s="285">
        <f t="shared" ref="BE29" si="57">R29</f>
        <v>5</v>
      </c>
      <c r="BF29" s="285">
        <f t="shared" ref="BF29" si="58">S29</f>
        <v>0</v>
      </c>
    </row>
    <row r="30" spans="1:58" ht="16">
      <c r="A30" s="13">
        <v>44</v>
      </c>
      <c r="B30" s="23">
        <f t="shared" si="1"/>
        <v>28</v>
      </c>
      <c r="C30" s="5" t="s">
        <v>171</v>
      </c>
      <c r="D30" s="5" t="s">
        <v>112</v>
      </c>
      <c r="E30" s="5" t="s">
        <v>127</v>
      </c>
      <c r="F30" s="5" t="s">
        <v>127</v>
      </c>
      <c r="G30" s="5" t="s">
        <v>127</v>
      </c>
      <c r="H30" s="5" t="s">
        <v>106</v>
      </c>
      <c r="I30" s="5" t="s">
        <v>112</v>
      </c>
      <c r="J30" s="5" t="s">
        <v>106</v>
      </c>
      <c r="L30" s="176">
        <f t="shared" si="40"/>
        <v>2</v>
      </c>
      <c r="M30" s="176">
        <f t="shared" si="3"/>
        <v>0</v>
      </c>
      <c r="N30" s="332">
        <f t="shared" si="4"/>
        <v>5</v>
      </c>
      <c r="O30" s="332"/>
      <c r="P30" s="332">
        <f t="shared" si="5"/>
        <v>3</v>
      </c>
      <c r="Q30" s="332">
        <f t="shared" si="6"/>
        <v>2</v>
      </c>
      <c r="R30" s="332">
        <f t="shared" si="7"/>
        <v>0</v>
      </c>
      <c r="S30" s="332">
        <f t="shared" si="8"/>
        <v>0</v>
      </c>
      <c r="Y30" s="168"/>
      <c r="Z30" s="168"/>
      <c r="AA30" s="168"/>
      <c r="AB30" s="168"/>
      <c r="AD30" s="168"/>
      <c r="AE30" s="168"/>
      <c r="AS30" s="332">
        <f>P30</f>
        <v>3</v>
      </c>
      <c r="AT30" s="332">
        <f t="shared" ref="AT30" si="59">Q30</f>
        <v>2</v>
      </c>
      <c r="AU30" s="332">
        <f t="shared" ref="AU30" si="60">R30</f>
        <v>0</v>
      </c>
      <c r="AV30" s="332">
        <f t="shared" ref="AV30" si="61">S30</f>
        <v>0</v>
      </c>
    </row>
    <row r="31" spans="1:58" ht="16">
      <c r="A31" s="13">
        <v>45</v>
      </c>
      <c r="B31" s="23">
        <f t="shared" si="1"/>
        <v>29</v>
      </c>
      <c r="C31" s="5" t="s">
        <v>171</v>
      </c>
      <c r="D31" s="5" t="s">
        <v>106</v>
      </c>
      <c r="E31" s="5" t="s">
        <v>106</v>
      </c>
      <c r="F31" s="5" t="s">
        <v>106</v>
      </c>
      <c r="G31" s="5" t="s">
        <v>106</v>
      </c>
      <c r="H31" s="5" t="s">
        <v>127</v>
      </c>
      <c r="I31" s="5" t="s">
        <v>127</v>
      </c>
      <c r="J31" s="5" t="s">
        <v>127</v>
      </c>
      <c r="L31" s="176">
        <f t="shared" si="40"/>
        <v>4</v>
      </c>
      <c r="M31" s="176">
        <f t="shared" si="3"/>
        <v>0</v>
      </c>
      <c r="N31" s="327">
        <f t="shared" si="4"/>
        <v>3</v>
      </c>
      <c r="O31" s="327"/>
      <c r="P31" s="327">
        <f t="shared" si="5"/>
        <v>3</v>
      </c>
      <c r="Q31" s="327">
        <f t="shared" si="6"/>
        <v>0</v>
      </c>
      <c r="R31" s="327">
        <f t="shared" si="7"/>
        <v>0</v>
      </c>
      <c r="S31" s="327">
        <f t="shared" si="8"/>
        <v>0</v>
      </c>
      <c r="Y31" s="168"/>
      <c r="Z31" s="168"/>
      <c r="AA31" s="168"/>
      <c r="AB31" s="168"/>
      <c r="AD31" s="168"/>
      <c r="AE31" s="168"/>
      <c r="AI31" s="327">
        <f>P31</f>
        <v>3</v>
      </c>
      <c r="AJ31" s="327">
        <f t="shared" ref="AJ31" si="62">Q31</f>
        <v>0</v>
      </c>
      <c r="AK31" s="327">
        <f t="shared" ref="AK31" si="63">R31</f>
        <v>0</v>
      </c>
      <c r="AL31" s="327">
        <f t="shared" ref="AL31" si="64">S31</f>
        <v>0</v>
      </c>
    </row>
    <row r="32" spans="1:58" ht="32">
      <c r="A32" s="13">
        <v>46</v>
      </c>
      <c r="B32" s="23">
        <f t="shared" si="1"/>
        <v>30</v>
      </c>
      <c r="C32" s="5" t="s">
        <v>259</v>
      </c>
      <c r="D32" s="5" t="s">
        <v>112</v>
      </c>
      <c r="E32" s="5" t="s">
        <v>112</v>
      </c>
      <c r="F32" s="5" t="s">
        <v>106</v>
      </c>
      <c r="G32" s="5" t="s">
        <v>112</v>
      </c>
      <c r="H32" s="5" t="s">
        <v>112</v>
      </c>
      <c r="I32" s="5" t="s">
        <v>127</v>
      </c>
      <c r="J32" s="5" t="s">
        <v>106</v>
      </c>
      <c r="L32" s="176">
        <f t="shared" si="40"/>
        <v>2</v>
      </c>
      <c r="M32" s="176">
        <f t="shared" si="3"/>
        <v>0</v>
      </c>
      <c r="N32" s="332">
        <f t="shared" si="4"/>
        <v>5</v>
      </c>
      <c r="O32" s="332"/>
      <c r="P32" s="332">
        <f t="shared" si="5"/>
        <v>1</v>
      </c>
      <c r="Q32" s="332">
        <f t="shared" si="6"/>
        <v>4</v>
      </c>
      <c r="R32" s="332">
        <f t="shared" si="7"/>
        <v>0</v>
      </c>
      <c r="S32" s="332">
        <f t="shared" si="8"/>
        <v>0</v>
      </c>
      <c r="Y32" s="168"/>
      <c r="Z32" s="168"/>
      <c r="AA32" s="168"/>
      <c r="AB32" s="168"/>
      <c r="AD32" s="168"/>
      <c r="AE32" s="168"/>
      <c r="AS32" s="332">
        <f>P32</f>
        <v>1</v>
      </c>
      <c r="AT32" s="332">
        <f t="shared" ref="AT32" si="65">Q32</f>
        <v>4</v>
      </c>
      <c r="AU32" s="332">
        <f t="shared" ref="AU32" si="66">R32</f>
        <v>0</v>
      </c>
      <c r="AV32" s="332">
        <f t="shared" ref="AV32" si="67">S32</f>
        <v>0</v>
      </c>
    </row>
    <row r="33" spans="1:58" ht="32">
      <c r="A33" s="13">
        <v>47</v>
      </c>
      <c r="B33" s="23">
        <f t="shared" si="1"/>
        <v>31</v>
      </c>
      <c r="C33" s="5" t="s">
        <v>194</v>
      </c>
      <c r="D33" s="5" t="s">
        <v>112</v>
      </c>
      <c r="E33" s="5" t="s">
        <v>168</v>
      </c>
      <c r="F33" s="5" t="s">
        <v>168</v>
      </c>
      <c r="G33" s="5" t="s">
        <v>112</v>
      </c>
      <c r="H33" s="5" t="s">
        <v>106</v>
      </c>
      <c r="I33" s="5" t="s">
        <v>127</v>
      </c>
      <c r="J33" s="180" t="s">
        <v>872</v>
      </c>
      <c r="L33" s="176">
        <f t="shared" si="40"/>
        <v>1</v>
      </c>
      <c r="M33" s="176">
        <f t="shared" si="3"/>
        <v>1</v>
      </c>
      <c r="N33" s="332">
        <f t="shared" si="4"/>
        <v>5</v>
      </c>
      <c r="O33" s="332"/>
      <c r="P33" s="332">
        <f t="shared" si="5"/>
        <v>1</v>
      </c>
      <c r="Q33" s="332">
        <f t="shared" si="6"/>
        <v>2</v>
      </c>
      <c r="R33" s="332">
        <f t="shared" si="7"/>
        <v>0</v>
      </c>
      <c r="S33" s="332">
        <f t="shared" si="8"/>
        <v>2</v>
      </c>
      <c r="Y33" s="168"/>
      <c r="Z33" s="168"/>
      <c r="AA33" s="168"/>
      <c r="AB33" s="168"/>
      <c r="AD33" s="168"/>
      <c r="AE33" s="168"/>
      <c r="AS33" s="332">
        <f>P33</f>
        <v>1</v>
      </c>
      <c r="AT33" s="332">
        <f t="shared" ref="AT33" si="68">Q33</f>
        <v>2</v>
      </c>
      <c r="AU33" s="332">
        <f t="shared" ref="AU33" si="69">R33</f>
        <v>0</v>
      </c>
      <c r="AV33" s="332">
        <f t="shared" ref="AV33" si="70">S33</f>
        <v>2</v>
      </c>
    </row>
    <row r="34" spans="1:58" ht="16">
      <c r="A34" s="13">
        <v>48</v>
      </c>
      <c r="B34" s="23">
        <f t="shared" si="1"/>
        <v>32</v>
      </c>
      <c r="C34" s="5" t="s">
        <v>171</v>
      </c>
      <c r="D34" s="5" t="s">
        <v>225</v>
      </c>
      <c r="E34" s="5" t="s">
        <v>225</v>
      </c>
      <c r="F34" s="5" t="s">
        <v>225</v>
      </c>
      <c r="G34" s="5" t="s">
        <v>225</v>
      </c>
      <c r="H34" s="5" t="s">
        <v>112</v>
      </c>
      <c r="I34" s="5" t="s">
        <v>225</v>
      </c>
      <c r="J34" s="5" t="s">
        <v>225</v>
      </c>
      <c r="L34" s="176">
        <f t="shared" si="40"/>
        <v>0</v>
      </c>
      <c r="M34" s="176">
        <f t="shared" si="3"/>
        <v>0</v>
      </c>
      <c r="N34" s="285">
        <f t="shared" si="4"/>
        <v>7</v>
      </c>
      <c r="O34" s="285"/>
      <c r="P34" s="285">
        <f t="shared" si="5"/>
        <v>0</v>
      </c>
      <c r="Q34" s="285">
        <f t="shared" si="6"/>
        <v>1</v>
      </c>
      <c r="R34" s="285">
        <f t="shared" si="7"/>
        <v>6</v>
      </c>
      <c r="S34" s="285">
        <f t="shared" si="8"/>
        <v>0</v>
      </c>
      <c r="Y34" s="168"/>
      <c r="Z34" s="168"/>
      <c r="AA34" s="168"/>
      <c r="AB34" s="168"/>
      <c r="AD34" s="168"/>
      <c r="AE34" s="168"/>
      <c r="BC34" s="285">
        <f>P34</f>
        <v>0</v>
      </c>
      <c r="BD34" s="285">
        <f t="shared" ref="BD34" si="71">Q34</f>
        <v>1</v>
      </c>
      <c r="BE34" s="285">
        <f t="shared" ref="BE34" si="72">R34</f>
        <v>6</v>
      </c>
      <c r="BF34" s="285">
        <f t="shared" ref="BF34" si="73">S34</f>
        <v>0</v>
      </c>
    </row>
    <row r="35" spans="1:58" ht="32">
      <c r="A35" s="13">
        <v>49</v>
      </c>
      <c r="B35" s="23">
        <f t="shared" si="1"/>
        <v>33</v>
      </c>
      <c r="C35" s="5" t="s">
        <v>328</v>
      </c>
      <c r="D35" s="180" t="s">
        <v>872</v>
      </c>
      <c r="E35" s="5" t="s">
        <v>127</v>
      </c>
      <c r="F35" s="5" t="s">
        <v>106</v>
      </c>
      <c r="G35" s="5" t="s">
        <v>127</v>
      </c>
      <c r="H35" s="5" t="s">
        <v>127</v>
      </c>
      <c r="I35" s="5" t="s">
        <v>127</v>
      </c>
      <c r="J35" s="5" t="s">
        <v>112</v>
      </c>
      <c r="L35" s="176">
        <f t="shared" si="40"/>
        <v>1</v>
      </c>
      <c r="M35" s="176">
        <f t="shared" si="3"/>
        <v>1</v>
      </c>
      <c r="N35" s="332">
        <f t="shared" si="4"/>
        <v>5</v>
      </c>
      <c r="O35" s="332"/>
      <c r="P35" s="332">
        <f t="shared" si="5"/>
        <v>4</v>
      </c>
      <c r="Q35" s="332">
        <f t="shared" si="6"/>
        <v>1</v>
      </c>
      <c r="R35" s="332">
        <f t="shared" si="7"/>
        <v>0</v>
      </c>
      <c r="S35" s="332">
        <f t="shared" si="8"/>
        <v>0</v>
      </c>
      <c r="Y35" s="168"/>
      <c r="Z35" s="168"/>
      <c r="AA35" s="168"/>
      <c r="AB35" s="168"/>
      <c r="AD35" s="168"/>
      <c r="AE35" s="168"/>
      <c r="AS35" s="332">
        <f>P35</f>
        <v>4</v>
      </c>
      <c r="AT35" s="332">
        <f t="shared" ref="AT35" si="74">Q35</f>
        <v>1</v>
      </c>
      <c r="AU35" s="332">
        <f t="shared" ref="AU35" si="75">R35</f>
        <v>0</v>
      </c>
      <c r="AV35" s="332">
        <f t="shared" ref="AV35" si="76">S35</f>
        <v>0</v>
      </c>
    </row>
    <row r="36" spans="1:58" ht="16">
      <c r="A36" s="13">
        <v>50</v>
      </c>
      <c r="B36" s="23">
        <f t="shared" si="1"/>
        <v>34</v>
      </c>
      <c r="C36" s="188" t="s">
        <v>467</v>
      </c>
      <c r="D36" s="188" t="s">
        <v>112</v>
      </c>
      <c r="E36" s="188" t="s">
        <v>127</v>
      </c>
      <c r="F36" s="188" t="s">
        <v>127</v>
      </c>
      <c r="G36" s="188" t="s">
        <v>127</v>
      </c>
      <c r="H36" s="188" t="s">
        <v>112</v>
      </c>
      <c r="I36" s="188" t="s">
        <v>127</v>
      </c>
      <c r="J36" s="188" t="s">
        <v>127</v>
      </c>
      <c r="K36" s="243"/>
      <c r="L36" s="283"/>
      <c r="M36" s="283"/>
      <c r="N36" s="283"/>
      <c r="O36" s="305"/>
      <c r="P36" s="176">
        <f t="shared" si="5"/>
        <v>5</v>
      </c>
      <c r="Q36" s="176">
        <f t="shared" si="6"/>
        <v>2</v>
      </c>
      <c r="R36" s="176">
        <f t="shared" si="7"/>
        <v>0</v>
      </c>
      <c r="S36" s="176">
        <f t="shared" si="8"/>
        <v>0</v>
      </c>
      <c r="Y36" s="168"/>
      <c r="Z36" s="168"/>
      <c r="AA36" s="168"/>
      <c r="AB36" s="168"/>
      <c r="AD36" s="168"/>
      <c r="AE36" s="168"/>
    </row>
    <row r="37" spans="1:58" ht="16">
      <c r="A37" s="13">
        <v>51</v>
      </c>
      <c r="B37" s="23">
        <f t="shared" si="1"/>
        <v>35</v>
      </c>
      <c r="C37" s="5" t="s">
        <v>171</v>
      </c>
      <c r="D37" s="180" t="s">
        <v>872</v>
      </c>
      <c r="E37" s="180" t="s">
        <v>872</v>
      </c>
      <c r="F37" s="180" t="s">
        <v>872</v>
      </c>
      <c r="G37" s="5" t="s">
        <v>112</v>
      </c>
      <c r="H37" s="180" t="s">
        <v>872</v>
      </c>
      <c r="I37" s="180" t="s">
        <v>872</v>
      </c>
      <c r="J37" s="180" t="s">
        <v>872</v>
      </c>
      <c r="L37" s="176">
        <f t="shared" si="40"/>
        <v>0</v>
      </c>
      <c r="M37" s="176">
        <f t="shared" si="3"/>
        <v>6</v>
      </c>
      <c r="N37" s="325">
        <f t="shared" si="4"/>
        <v>1</v>
      </c>
      <c r="O37" s="325"/>
      <c r="P37" s="325">
        <f t="shared" si="5"/>
        <v>0</v>
      </c>
      <c r="Q37" s="325">
        <f t="shared" si="6"/>
        <v>1</v>
      </c>
      <c r="R37" s="325">
        <f t="shared" si="7"/>
        <v>0</v>
      </c>
      <c r="S37" s="325">
        <f>COUNTIF(D37:J37,$S$2)</f>
        <v>0</v>
      </c>
      <c r="Y37" s="325">
        <f>P37</f>
        <v>0</v>
      </c>
      <c r="Z37" s="325">
        <f t="shared" ref="Z37:AB37" si="77">Q37</f>
        <v>1</v>
      </c>
      <c r="AA37" s="325">
        <f t="shared" si="77"/>
        <v>0</v>
      </c>
      <c r="AB37" s="325">
        <f t="shared" si="77"/>
        <v>0</v>
      </c>
      <c r="AD37" s="168"/>
      <c r="AE37" s="168"/>
    </row>
    <row r="38" spans="1:58" ht="16">
      <c r="A38" s="13">
        <v>52</v>
      </c>
      <c r="B38" s="23">
        <f t="shared" si="1"/>
        <v>36</v>
      </c>
      <c r="C38" s="5" t="s">
        <v>171</v>
      </c>
      <c r="D38" s="5" t="s">
        <v>225</v>
      </c>
      <c r="E38" s="5" t="s">
        <v>112</v>
      </c>
      <c r="F38" s="5" t="s">
        <v>225</v>
      </c>
      <c r="G38" s="5" t="s">
        <v>225</v>
      </c>
      <c r="H38" s="5" t="s">
        <v>225</v>
      </c>
      <c r="I38" s="5" t="s">
        <v>225</v>
      </c>
      <c r="J38" s="5" t="s">
        <v>225</v>
      </c>
      <c r="L38" s="176">
        <f t="shared" si="40"/>
        <v>0</v>
      </c>
      <c r="M38" s="176">
        <f t="shared" si="3"/>
        <v>0</v>
      </c>
      <c r="N38" s="285">
        <f t="shared" si="4"/>
        <v>7</v>
      </c>
      <c r="O38" s="285"/>
      <c r="P38" s="285">
        <f t="shared" si="5"/>
        <v>0</v>
      </c>
      <c r="Q38" s="285">
        <f t="shared" si="6"/>
        <v>1</v>
      </c>
      <c r="R38" s="285">
        <f t="shared" si="7"/>
        <v>6</v>
      </c>
      <c r="S38" s="285">
        <f t="shared" si="8"/>
        <v>0</v>
      </c>
      <c r="Y38" s="168"/>
      <c r="Z38" s="168"/>
      <c r="AA38" s="168"/>
      <c r="AB38" s="168"/>
      <c r="AD38" s="168"/>
      <c r="AE38" s="168"/>
      <c r="BC38" s="285">
        <f>P38</f>
        <v>0</v>
      </c>
      <c r="BD38" s="285">
        <f t="shared" ref="BD38:BD39" si="78">Q38</f>
        <v>1</v>
      </c>
      <c r="BE38" s="285">
        <f t="shared" ref="BE38:BE39" si="79">R38</f>
        <v>6</v>
      </c>
      <c r="BF38" s="285">
        <f t="shared" ref="BF38:BF39" si="80">S38</f>
        <v>0</v>
      </c>
    </row>
    <row r="39" spans="1:58" ht="16">
      <c r="A39" s="13">
        <v>53</v>
      </c>
      <c r="B39" s="23">
        <f t="shared" si="1"/>
        <v>37</v>
      </c>
      <c r="C39" s="5" t="s">
        <v>171</v>
      </c>
      <c r="D39" s="5" t="s">
        <v>127</v>
      </c>
      <c r="E39" s="5" t="s">
        <v>112</v>
      </c>
      <c r="F39" s="5" t="s">
        <v>112</v>
      </c>
      <c r="G39" s="5" t="s">
        <v>127</v>
      </c>
      <c r="H39" s="5" t="s">
        <v>127</v>
      </c>
      <c r="I39" s="5" t="s">
        <v>127</v>
      </c>
      <c r="J39" s="5" t="s">
        <v>112</v>
      </c>
      <c r="L39" s="176">
        <f t="shared" si="40"/>
        <v>0</v>
      </c>
      <c r="M39" s="176">
        <f t="shared" si="3"/>
        <v>0</v>
      </c>
      <c r="N39" s="285">
        <f t="shared" si="4"/>
        <v>7</v>
      </c>
      <c r="O39" s="285"/>
      <c r="P39" s="285">
        <f t="shared" si="5"/>
        <v>4</v>
      </c>
      <c r="Q39" s="285">
        <f t="shared" si="6"/>
        <v>3</v>
      </c>
      <c r="R39" s="285">
        <f t="shared" si="7"/>
        <v>0</v>
      </c>
      <c r="S39" s="285">
        <f t="shared" si="8"/>
        <v>0</v>
      </c>
      <c r="Y39" s="168"/>
      <c r="Z39" s="168"/>
      <c r="AA39" s="168"/>
      <c r="AB39" s="168"/>
      <c r="AD39" s="168"/>
      <c r="AE39" s="168"/>
      <c r="BC39" s="285">
        <f>P39</f>
        <v>4</v>
      </c>
      <c r="BD39" s="285">
        <f t="shared" si="78"/>
        <v>3</v>
      </c>
      <c r="BE39" s="285">
        <f t="shared" si="79"/>
        <v>0</v>
      </c>
      <c r="BF39" s="285">
        <f t="shared" si="80"/>
        <v>0</v>
      </c>
    </row>
    <row r="40" spans="1:58" ht="16">
      <c r="A40" s="13">
        <v>55</v>
      </c>
      <c r="B40" s="23">
        <f t="shared" si="1"/>
        <v>38</v>
      </c>
      <c r="C40" s="5" t="s">
        <v>171</v>
      </c>
      <c r="D40" s="5" t="s">
        <v>106</v>
      </c>
      <c r="E40" s="5" t="s">
        <v>225</v>
      </c>
      <c r="F40" s="5" t="s">
        <v>112</v>
      </c>
      <c r="G40" s="5" t="s">
        <v>225</v>
      </c>
      <c r="H40" s="5" t="s">
        <v>112</v>
      </c>
      <c r="I40" s="5" t="s">
        <v>225</v>
      </c>
      <c r="J40" s="5" t="s">
        <v>225</v>
      </c>
      <c r="L40" s="176">
        <f t="shared" si="40"/>
        <v>1</v>
      </c>
      <c r="M40" s="176">
        <f t="shared" si="3"/>
        <v>0</v>
      </c>
      <c r="N40" s="334">
        <f t="shared" si="4"/>
        <v>6</v>
      </c>
      <c r="O40" s="334"/>
      <c r="P40" s="334">
        <f t="shared" si="5"/>
        <v>0</v>
      </c>
      <c r="Q40" s="334">
        <f t="shared" si="6"/>
        <v>2</v>
      </c>
      <c r="R40" s="334">
        <f t="shared" si="7"/>
        <v>4</v>
      </c>
      <c r="S40" s="334">
        <f t="shared" si="8"/>
        <v>0</v>
      </c>
      <c r="Y40" s="168"/>
      <c r="Z40" s="168"/>
      <c r="AA40" s="168"/>
      <c r="AB40" s="168"/>
      <c r="AD40" s="168"/>
      <c r="AE40" s="168"/>
      <c r="AX40" s="334">
        <f>P40</f>
        <v>0</v>
      </c>
      <c r="AY40" s="334">
        <f t="shared" ref="AY40" si="81">Q40</f>
        <v>2</v>
      </c>
      <c r="AZ40" s="334">
        <f t="shared" ref="AZ40" si="82">R40</f>
        <v>4</v>
      </c>
      <c r="BA40" s="334">
        <f t="shared" ref="BA40" si="83">S40</f>
        <v>0</v>
      </c>
    </row>
    <row r="41" spans="1:58" ht="16">
      <c r="A41" s="13">
        <v>58</v>
      </c>
      <c r="B41" s="23">
        <f t="shared" si="1"/>
        <v>39</v>
      </c>
      <c r="C41" s="5" t="s">
        <v>213</v>
      </c>
      <c r="D41" s="5" t="s">
        <v>168</v>
      </c>
      <c r="E41" s="5" t="s">
        <v>112</v>
      </c>
      <c r="F41" s="5" t="s">
        <v>225</v>
      </c>
      <c r="G41" s="5" t="s">
        <v>168</v>
      </c>
      <c r="H41" s="5" t="s">
        <v>168</v>
      </c>
      <c r="I41" s="5" t="s">
        <v>168</v>
      </c>
      <c r="J41" s="5" t="s">
        <v>168</v>
      </c>
      <c r="L41" s="176">
        <f t="shared" si="40"/>
        <v>0</v>
      </c>
      <c r="M41" s="176">
        <f t="shared" si="3"/>
        <v>0</v>
      </c>
      <c r="N41" s="285">
        <f t="shared" si="4"/>
        <v>7</v>
      </c>
      <c r="O41" s="285"/>
      <c r="P41" s="285">
        <f t="shared" si="5"/>
        <v>0</v>
      </c>
      <c r="Q41" s="285">
        <f t="shared" si="6"/>
        <v>1</v>
      </c>
      <c r="R41" s="285">
        <f t="shared" si="7"/>
        <v>1</v>
      </c>
      <c r="S41" s="285">
        <f t="shared" si="8"/>
        <v>5</v>
      </c>
      <c r="Y41" s="168"/>
      <c r="Z41" s="168"/>
      <c r="AA41" s="168"/>
      <c r="AB41" s="168"/>
      <c r="AD41" s="168"/>
      <c r="AE41" s="168"/>
      <c r="BC41" s="285">
        <f>P41</f>
        <v>0</v>
      </c>
      <c r="BD41" s="285">
        <f t="shared" ref="BD41" si="84">Q41</f>
        <v>1</v>
      </c>
      <c r="BE41" s="285">
        <f t="shared" ref="BE41" si="85">R41</f>
        <v>1</v>
      </c>
      <c r="BF41" s="285">
        <f t="shared" ref="BF41" si="86">S41</f>
        <v>5</v>
      </c>
    </row>
    <row r="42" spans="1:58" ht="16">
      <c r="A42" s="13">
        <v>60</v>
      </c>
      <c r="B42" s="23">
        <f t="shared" si="1"/>
        <v>40</v>
      </c>
      <c r="C42" s="5" t="s">
        <v>171</v>
      </c>
      <c r="D42" s="5" t="s">
        <v>168</v>
      </c>
      <c r="E42" s="5" t="s">
        <v>112</v>
      </c>
      <c r="F42" s="5" t="s">
        <v>225</v>
      </c>
      <c r="G42" s="5" t="s">
        <v>225</v>
      </c>
      <c r="H42" s="5" t="s">
        <v>106</v>
      </c>
      <c r="I42" s="5" t="s">
        <v>127</v>
      </c>
      <c r="J42" s="5" t="s">
        <v>127</v>
      </c>
      <c r="L42" s="176">
        <f t="shared" si="40"/>
        <v>1</v>
      </c>
      <c r="M42" s="176">
        <f t="shared" si="3"/>
        <v>0</v>
      </c>
      <c r="N42" s="334">
        <f t="shared" si="4"/>
        <v>6</v>
      </c>
      <c r="O42" s="334"/>
      <c r="P42" s="334">
        <f t="shared" si="5"/>
        <v>2</v>
      </c>
      <c r="Q42" s="334">
        <f t="shared" si="6"/>
        <v>1</v>
      </c>
      <c r="R42" s="334">
        <f t="shared" si="7"/>
        <v>2</v>
      </c>
      <c r="S42" s="334">
        <f t="shared" si="8"/>
        <v>1</v>
      </c>
      <c r="Y42" s="168"/>
      <c r="Z42" s="168"/>
      <c r="AA42" s="168"/>
      <c r="AB42" s="168"/>
      <c r="AD42" s="168"/>
      <c r="AE42" s="168"/>
      <c r="AX42" s="334">
        <f>P42</f>
        <v>2</v>
      </c>
      <c r="AY42" s="334">
        <f t="shared" ref="AY42" si="87">Q42</f>
        <v>1</v>
      </c>
      <c r="AZ42" s="334">
        <f t="shared" ref="AZ42" si="88">R42</f>
        <v>2</v>
      </c>
      <c r="BA42" s="334">
        <f t="shared" ref="BA42" si="89">S42</f>
        <v>1</v>
      </c>
    </row>
    <row r="43" spans="1:58" ht="16">
      <c r="A43" s="13">
        <v>61</v>
      </c>
      <c r="B43" s="23">
        <f t="shared" si="1"/>
        <v>41</v>
      </c>
      <c r="C43" s="5" t="s">
        <v>171</v>
      </c>
      <c r="D43" s="5" t="s">
        <v>112</v>
      </c>
      <c r="E43" s="5" t="s">
        <v>112</v>
      </c>
      <c r="F43" s="5" t="s">
        <v>127</v>
      </c>
      <c r="G43" s="5" t="s">
        <v>225</v>
      </c>
      <c r="H43" s="5" t="s">
        <v>112</v>
      </c>
      <c r="I43" s="5" t="s">
        <v>112</v>
      </c>
      <c r="J43" s="5" t="s">
        <v>112</v>
      </c>
      <c r="L43" s="176">
        <f t="shared" si="40"/>
        <v>0</v>
      </c>
      <c r="M43" s="176">
        <f t="shared" si="3"/>
        <v>0</v>
      </c>
      <c r="N43" s="285">
        <f t="shared" si="4"/>
        <v>7</v>
      </c>
      <c r="O43" s="285"/>
      <c r="P43" s="285">
        <f t="shared" si="5"/>
        <v>1</v>
      </c>
      <c r="Q43" s="285">
        <f t="shared" si="6"/>
        <v>5</v>
      </c>
      <c r="R43" s="285">
        <f t="shared" si="7"/>
        <v>1</v>
      </c>
      <c r="S43" s="285">
        <f t="shared" si="8"/>
        <v>0</v>
      </c>
      <c r="Y43" s="168"/>
      <c r="Z43" s="168"/>
      <c r="AA43" s="168"/>
      <c r="AB43" s="168"/>
      <c r="AD43" s="168"/>
      <c r="AE43" s="168"/>
      <c r="BC43" s="285">
        <f>P43</f>
        <v>1</v>
      </c>
      <c r="BD43" s="285">
        <f t="shared" ref="BD43:BD45" si="90">Q43</f>
        <v>5</v>
      </c>
      <c r="BE43" s="285">
        <f t="shared" ref="BE43:BE45" si="91">R43</f>
        <v>1</v>
      </c>
      <c r="BF43" s="285">
        <f t="shared" ref="BF43:BF45" si="92">S43</f>
        <v>0</v>
      </c>
    </row>
    <row r="44" spans="1:58" ht="32">
      <c r="A44" s="13">
        <v>64</v>
      </c>
      <c r="B44" s="23">
        <f t="shared" si="1"/>
        <v>42</v>
      </c>
      <c r="C44" s="5" t="s">
        <v>328</v>
      </c>
      <c r="D44" s="5" t="s">
        <v>225</v>
      </c>
      <c r="E44" s="5" t="s">
        <v>112</v>
      </c>
      <c r="F44" s="5" t="s">
        <v>127</v>
      </c>
      <c r="G44" s="5" t="s">
        <v>112</v>
      </c>
      <c r="H44" s="5" t="s">
        <v>225</v>
      </c>
      <c r="I44" s="5" t="s">
        <v>225</v>
      </c>
      <c r="J44" s="5" t="s">
        <v>127</v>
      </c>
      <c r="L44" s="176">
        <f t="shared" si="40"/>
        <v>0</v>
      </c>
      <c r="M44" s="176">
        <f t="shared" si="3"/>
        <v>0</v>
      </c>
      <c r="N44" s="285">
        <f t="shared" si="4"/>
        <v>7</v>
      </c>
      <c r="O44" s="285"/>
      <c r="P44" s="285">
        <f t="shared" si="5"/>
        <v>2</v>
      </c>
      <c r="Q44" s="285">
        <f t="shared" si="6"/>
        <v>2</v>
      </c>
      <c r="R44" s="285">
        <f t="shared" si="7"/>
        <v>3</v>
      </c>
      <c r="S44" s="285">
        <f t="shared" si="8"/>
        <v>0</v>
      </c>
      <c r="Y44" s="168"/>
      <c r="Z44" s="168"/>
      <c r="AA44" s="168"/>
      <c r="AB44" s="168"/>
      <c r="AD44" s="168"/>
      <c r="AE44" s="168"/>
      <c r="BC44" s="285">
        <f>P44</f>
        <v>2</v>
      </c>
      <c r="BD44" s="285">
        <f t="shared" si="90"/>
        <v>2</v>
      </c>
      <c r="BE44" s="285">
        <f t="shared" si="91"/>
        <v>3</v>
      </c>
      <c r="BF44" s="285">
        <f t="shared" si="92"/>
        <v>0</v>
      </c>
    </row>
    <row r="45" spans="1:58" ht="16">
      <c r="A45" s="13">
        <v>66</v>
      </c>
      <c r="B45" s="23">
        <f t="shared" si="1"/>
        <v>43</v>
      </c>
      <c r="C45" s="5" t="s">
        <v>171</v>
      </c>
      <c r="D45" s="5" t="s">
        <v>112</v>
      </c>
      <c r="E45" s="5" t="s">
        <v>112</v>
      </c>
      <c r="F45" s="5" t="s">
        <v>112</v>
      </c>
      <c r="G45" s="5" t="s">
        <v>112</v>
      </c>
      <c r="H45" s="5" t="s">
        <v>112</v>
      </c>
      <c r="I45" s="5" t="s">
        <v>168</v>
      </c>
      <c r="J45" s="5" t="s">
        <v>168</v>
      </c>
      <c r="L45" s="176">
        <f t="shared" si="40"/>
        <v>0</v>
      </c>
      <c r="M45" s="176">
        <f t="shared" si="3"/>
        <v>0</v>
      </c>
      <c r="N45" s="285">
        <f t="shared" si="4"/>
        <v>7</v>
      </c>
      <c r="O45" s="285"/>
      <c r="P45" s="285">
        <f t="shared" si="5"/>
        <v>0</v>
      </c>
      <c r="Q45" s="285">
        <f t="shared" si="6"/>
        <v>5</v>
      </c>
      <c r="R45" s="285">
        <f t="shared" si="7"/>
        <v>0</v>
      </c>
      <c r="S45" s="285">
        <f t="shared" si="8"/>
        <v>2</v>
      </c>
      <c r="Y45" s="168"/>
      <c r="Z45" s="168"/>
      <c r="AA45" s="168"/>
      <c r="AB45" s="168"/>
      <c r="AD45" s="168"/>
      <c r="AE45" s="168"/>
      <c r="BC45" s="285">
        <f>P45</f>
        <v>0</v>
      </c>
      <c r="BD45" s="285">
        <f t="shared" si="90"/>
        <v>5</v>
      </c>
      <c r="BE45" s="285">
        <f t="shared" si="91"/>
        <v>0</v>
      </c>
      <c r="BF45" s="285">
        <f t="shared" si="92"/>
        <v>2</v>
      </c>
    </row>
    <row r="46" spans="1:58" ht="32">
      <c r="A46" s="13">
        <v>68</v>
      </c>
      <c r="B46" s="23">
        <f t="shared" si="1"/>
        <v>44</v>
      </c>
      <c r="C46" s="5" t="s">
        <v>194</v>
      </c>
      <c r="D46" s="5" t="s">
        <v>106</v>
      </c>
      <c r="E46" s="5" t="s">
        <v>106</v>
      </c>
      <c r="F46" s="5" t="s">
        <v>106</v>
      </c>
      <c r="G46" s="5" t="s">
        <v>127</v>
      </c>
      <c r="H46" s="5" t="s">
        <v>127</v>
      </c>
      <c r="I46" s="5" t="s">
        <v>127</v>
      </c>
      <c r="J46" s="5" t="s">
        <v>112</v>
      </c>
      <c r="L46" s="176">
        <f t="shared" si="40"/>
        <v>3</v>
      </c>
      <c r="M46" s="176">
        <f t="shared" si="3"/>
        <v>0</v>
      </c>
      <c r="N46" s="331">
        <f t="shared" si="4"/>
        <v>4</v>
      </c>
      <c r="O46" s="331"/>
      <c r="P46" s="331">
        <f t="shared" si="5"/>
        <v>3</v>
      </c>
      <c r="Q46" s="331">
        <f t="shared" si="6"/>
        <v>1</v>
      </c>
      <c r="R46" s="331">
        <f t="shared" si="7"/>
        <v>0</v>
      </c>
      <c r="S46" s="331">
        <f t="shared" si="8"/>
        <v>0</v>
      </c>
      <c r="Y46" s="168"/>
      <c r="Z46" s="168"/>
      <c r="AA46" s="168"/>
      <c r="AB46" s="168"/>
      <c r="AD46" s="168"/>
      <c r="AE46" s="168"/>
      <c r="AN46" s="331">
        <f>P46</f>
        <v>3</v>
      </c>
      <c r="AO46" s="331">
        <f t="shared" ref="AO46:AQ46" si="93">Q46</f>
        <v>1</v>
      </c>
      <c r="AP46" s="331">
        <f t="shared" si="93"/>
        <v>0</v>
      </c>
      <c r="AQ46" s="331">
        <f t="shared" si="93"/>
        <v>0</v>
      </c>
    </row>
    <row r="47" spans="1:58" ht="16">
      <c r="A47" s="13">
        <v>69</v>
      </c>
      <c r="B47" s="23">
        <f t="shared" si="1"/>
        <v>45</v>
      </c>
      <c r="C47" s="188" t="s">
        <v>467</v>
      </c>
      <c r="D47" s="188" t="s">
        <v>127</v>
      </c>
      <c r="E47" s="188" t="s">
        <v>127</v>
      </c>
      <c r="F47" s="188" t="s">
        <v>127</v>
      </c>
      <c r="G47" s="188" t="s">
        <v>106</v>
      </c>
      <c r="H47" s="188" t="s">
        <v>127</v>
      </c>
      <c r="I47" s="188" t="s">
        <v>127</v>
      </c>
      <c r="J47" s="188" t="s">
        <v>106</v>
      </c>
      <c r="K47" s="243"/>
      <c r="L47" s="283"/>
      <c r="M47" s="283"/>
      <c r="N47" s="283"/>
      <c r="O47" s="305"/>
      <c r="P47" s="176">
        <f t="shared" si="5"/>
        <v>5</v>
      </c>
      <c r="Q47" s="176">
        <f t="shared" si="6"/>
        <v>0</v>
      </c>
      <c r="R47" s="176">
        <f t="shared" si="7"/>
        <v>0</v>
      </c>
      <c r="S47" s="176">
        <f t="shared" si="8"/>
        <v>0</v>
      </c>
      <c r="Y47" s="168"/>
      <c r="Z47" s="168"/>
      <c r="AA47" s="168"/>
      <c r="AB47" s="168"/>
      <c r="AD47" s="168"/>
      <c r="AE47" s="168"/>
    </row>
    <row r="48" spans="1:58" ht="16">
      <c r="A48" s="13">
        <v>71</v>
      </c>
      <c r="B48" s="23">
        <f t="shared" si="1"/>
        <v>46</v>
      </c>
      <c r="C48" s="5" t="s">
        <v>171</v>
      </c>
      <c r="D48" s="5" t="s">
        <v>106</v>
      </c>
      <c r="E48" s="5" t="s">
        <v>127</v>
      </c>
      <c r="F48" s="5" t="s">
        <v>127</v>
      </c>
      <c r="G48" s="5" t="s">
        <v>127</v>
      </c>
      <c r="H48" s="5" t="s">
        <v>127</v>
      </c>
      <c r="I48" s="5" t="s">
        <v>106</v>
      </c>
      <c r="J48" s="5" t="s">
        <v>106</v>
      </c>
      <c r="L48" s="176">
        <f t="shared" si="40"/>
        <v>3</v>
      </c>
      <c r="M48" s="176">
        <f t="shared" si="3"/>
        <v>0</v>
      </c>
      <c r="N48" s="331">
        <f t="shared" si="4"/>
        <v>4</v>
      </c>
      <c r="O48" s="331"/>
      <c r="P48" s="331">
        <f t="shared" si="5"/>
        <v>4</v>
      </c>
      <c r="Q48" s="331">
        <f t="shared" si="6"/>
        <v>0</v>
      </c>
      <c r="R48" s="331">
        <f t="shared" si="7"/>
        <v>0</v>
      </c>
      <c r="S48" s="331">
        <f t="shared" si="8"/>
        <v>0</v>
      </c>
      <c r="Y48" s="168"/>
      <c r="Z48" s="168"/>
      <c r="AA48" s="168"/>
      <c r="AB48" s="168"/>
      <c r="AD48" s="168"/>
      <c r="AE48" s="168"/>
      <c r="AN48" s="331">
        <f>P48</f>
        <v>4</v>
      </c>
      <c r="AO48" s="331">
        <f t="shared" ref="AO48" si="94">Q48</f>
        <v>0</v>
      </c>
      <c r="AP48" s="331">
        <f t="shared" ref="AP48" si="95">R48</f>
        <v>0</v>
      </c>
      <c r="AQ48" s="331">
        <f t="shared" ref="AQ48" si="96">S48</f>
        <v>0</v>
      </c>
    </row>
    <row r="49" spans="1:58" ht="16">
      <c r="A49" s="13">
        <v>73</v>
      </c>
      <c r="B49" s="23">
        <f t="shared" si="1"/>
        <v>47</v>
      </c>
      <c r="C49" s="188" t="s">
        <v>467</v>
      </c>
      <c r="D49" s="188" t="s">
        <v>127</v>
      </c>
      <c r="E49" s="188" t="s">
        <v>127</v>
      </c>
      <c r="F49" s="188" t="s">
        <v>127</v>
      </c>
      <c r="G49" s="188" t="s">
        <v>127</v>
      </c>
      <c r="H49" s="188" t="s">
        <v>127</v>
      </c>
      <c r="I49" s="188" t="s">
        <v>127</v>
      </c>
      <c r="J49" s="188" t="s">
        <v>127</v>
      </c>
      <c r="K49" s="243"/>
      <c r="L49" s="283"/>
      <c r="M49" s="283"/>
      <c r="N49" s="283"/>
      <c r="O49" s="305"/>
      <c r="P49" s="176">
        <f t="shared" si="5"/>
        <v>7</v>
      </c>
      <c r="Q49" s="176">
        <f t="shared" si="6"/>
        <v>0</v>
      </c>
      <c r="R49" s="176">
        <f t="shared" si="7"/>
        <v>0</v>
      </c>
      <c r="S49" s="176">
        <f t="shared" si="8"/>
        <v>0</v>
      </c>
      <c r="Y49" s="168"/>
      <c r="Z49" s="168"/>
      <c r="AA49" s="168"/>
      <c r="AB49" s="168"/>
      <c r="AD49" s="168"/>
      <c r="AE49" s="168"/>
    </row>
    <row r="50" spans="1:58" ht="16">
      <c r="A50" s="13">
        <v>76</v>
      </c>
      <c r="B50" s="23">
        <f t="shared" si="1"/>
        <v>48</v>
      </c>
      <c r="C50" s="5" t="s">
        <v>171</v>
      </c>
      <c r="D50" s="5" t="s">
        <v>112</v>
      </c>
      <c r="E50" s="5" t="s">
        <v>112</v>
      </c>
      <c r="F50" s="5" t="s">
        <v>112</v>
      </c>
      <c r="G50" s="5" t="s">
        <v>127</v>
      </c>
      <c r="H50" s="5" t="s">
        <v>127</v>
      </c>
      <c r="I50" s="5" t="s">
        <v>127</v>
      </c>
      <c r="J50" s="5" t="s">
        <v>127</v>
      </c>
      <c r="L50" s="176">
        <f t="shared" si="40"/>
        <v>0</v>
      </c>
      <c r="M50" s="176">
        <f t="shared" si="3"/>
        <v>0</v>
      </c>
      <c r="N50" s="285">
        <f t="shared" si="4"/>
        <v>7</v>
      </c>
      <c r="O50" s="285"/>
      <c r="P50" s="285">
        <f t="shared" si="5"/>
        <v>4</v>
      </c>
      <c r="Q50" s="285">
        <f t="shared" si="6"/>
        <v>3</v>
      </c>
      <c r="R50" s="285">
        <f t="shared" si="7"/>
        <v>0</v>
      </c>
      <c r="S50" s="285">
        <f t="shared" si="8"/>
        <v>0</v>
      </c>
      <c r="Y50" s="168"/>
      <c r="Z50" s="168"/>
      <c r="AA50" s="168"/>
      <c r="AB50" s="168"/>
      <c r="AD50" s="168"/>
      <c r="AE50" s="168"/>
      <c r="BC50" s="285">
        <f>P50</f>
        <v>4</v>
      </c>
      <c r="BD50" s="285">
        <f t="shared" ref="BD50:BD51" si="97">Q50</f>
        <v>3</v>
      </c>
      <c r="BE50" s="285">
        <f t="shared" ref="BE50:BE51" si="98">R50</f>
        <v>0</v>
      </c>
      <c r="BF50" s="285">
        <f t="shared" ref="BF50:BF51" si="99">S50</f>
        <v>0</v>
      </c>
    </row>
    <row r="51" spans="1:58" ht="32">
      <c r="A51" s="13">
        <v>79</v>
      </c>
      <c r="B51" s="23">
        <f t="shared" si="1"/>
        <v>49</v>
      </c>
      <c r="C51" s="5" t="s">
        <v>259</v>
      </c>
      <c r="D51" s="5" t="s">
        <v>225</v>
      </c>
      <c r="E51" s="5" t="s">
        <v>168</v>
      </c>
      <c r="F51" s="5" t="s">
        <v>127</v>
      </c>
      <c r="G51" s="5" t="s">
        <v>112</v>
      </c>
      <c r="H51" s="5" t="s">
        <v>225</v>
      </c>
      <c r="I51" s="5" t="s">
        <v>168</v>
      </c>
      <c r="J51" s="5" t="s">
        <v>225</v>
      </c>
      <c r="L51" s="176">
        <f t="shared" si="40"/>
        <v>0</v>
      </c>
      <c r="M51" s="176">
        <f t="shared" si="3"/>
        <v>0</v>
      </c>
      <c r="N51" s="285">
        <f t="shared" si="4"/>
        <v>7</v>
      </c>
      <c r="O51" s="285"/>
      <c r="P51" s="285">
        <f t="shared" si="5"/>
        <v>1</v>
      </c>
      <c r="Q51" s="285">
        <f t="shared" si="6"/>
        <v>1</v>
      </c>
      <c r="R51" s="285">
        <f t="shared" si="7"/>
        <v>3</v>
      </c>
      <c r="S51" s="285">
        <f t="shared" si="8"/>
        <v>2</v>
      </c>
      <c r="Y51" s="168"/>
      <c r="Z51" s="168"/>
      <c r="AA51" s="168"/>
      <c r="AB51" s="168"/>
      <c r="AD51" s="168"/>
      <c r="AE51" s="168"/>
      <c r="BC51" s="285">
        <f>P51</f>
        <v>1</v>
      </c>
      <c r="BD51" s="285">
        <f t="shared" si="97"/>
        <v>1</v>
      </c>
      <c r="BE51" s="285">
        <f t="shared" si="98"/>
        <v>3</v>
      </c>
      <c r="BF51" s="285">
        <f t="shared" si="99"/>
        <v>2</v>
      </c>
    </row>
    <row r="52" spans="1:58" ht="16">
      <c r="A52" s="13">
        <v>80</v>
      </c>
      <c r="B52" s="23">
        <f t="shared" si="1"/>
        <v>50</v>
      </c>
      <c r="C52" s="188" t="s">
        <v>467</v>
      </c>
      <c r="D52" s="188" t="s">
        <v>127</v>
      </c>
      <c r="E52" s="188" t="s">
        <v>112</v>
      </c>
      <c r="F52" s="188" t="s">
        <v>106</v>
      </c>
      <c r="G52" s="188" t="s">
        <v>127</v>
      </c>
      <c r="H52" s="188" t="s">
        <v>106</v>
      </c>
      <c r="I52" s="188" t="s">
        <v>112</v>
      </c>
      <c r="J52" s="188" t="s">
        <v>127</v>
      </c>
      <c r="K52" s="243"/>
      <c r="L52" s="283"/>
      <c r="M52" s="283"/>
      <c r="N52" s="283"/>
      <c r="O52" s="305"/>
      <c r="P52" s="176">
        <f t="shared" si="5"/>
        <v>3</v>
      </c>
      <c r="Q52" s="176">
        <f t="shared" si="6"/>
        <v>2</v>
      </c>
      <c r="R52" s="176">
        <f t="shared" si="7"/>
        <v>0</v>
      </c>
      <c r="S52" s="176">
        <f t="shared" si="8"/>
        <v>0</v>
      </c>
      <c r="Y52" s="168"/>
      <c r="Z52" s="168"/>
      <c r="AA52" s="168"/>
      <c r="AB52" s="168"/>
      <c r="AD52" s="168"/>
      <c r="AE52" s="168"/>
    </row>
    <row r="53" spans="1:58" ht="32">
      <c r="A53" s="13">
        <v>82</v>
      </c>
      <c r="B53" s="23">
        <f t="shared" si="1"/>
        <v>51</v>
      </c>
      <c r="C53" s="5" t="s">
        <v>259</v>
      </c>
      <c r="D53" s="5" t="s">
        <v>127</v>
      </c>
      <c r="E53" s="5" t="s">
        <v>127</v>
      </c>
      <c r="F53" s="5" t="s">
        <v>106</v>
      </c>
      <c r="G53" s="5" t="s">
        <v>127</v>
      </c>
      <c r="H53" s="5" t="s">
        <v>112</v>
      </c>
      <c r="I53" s="5" t="s">
        <v>106</v>
      </c>
      <c r="J53" s="5" t="s">
        <v>127</v>
      </c>
      <c r="L53" s="176">
        <f t="shared" si="40"/>
        <v>2</v>
      </c>
      <c r="M53" s="176">
        <f t="shared" si="3"/>
        <v>0</v>
      </c>
      <c r="N53" s="332">
        <f t="shared" si="4"/>
        <v>5</v>
      </c>
      <c r="O53" s="332"/>
      <c r="P53" s="332">
        <f t="shared" si="5"/>
        <v>4</v>
      </c>
      <c r="Q53" s="332">
        <f t="shared" si="6"/>
        <v>1</v>
      </c>
      <c r="R53" s="332">
        <f t="shared" si="7"/>
        <v>0</v>
      </c>
      <c r="S53" s="332">
        <f t="shared" si="8"/>
        <v>0</v>
      </c>
      <c r="Y53" s="168"/>
      <c r="Z53" s="168"/>
      <c r="AA53" s="168"/>
      <c r="AB53" s="168"/>
      <c r="AD53" s="168"/>
      <c r="AE53" s="168"/>
      <c r="AS53" s="332">
        <f>P53</f>
        <v>4</v>
      </c>
      <c r="AT53" s="332">
        <f t="shared" ref="AT53" si="100">Q53</f>
        <v>1</v>
      </c>
      <c r="AU53" s="332">
        <f t="shared" ref="AU53" si="101">R53</f>
        <v>0</v>
      </c>
      <c r="AV53" s="332">
        <f t="shared" ref="AV53" si="102">S53</f>
        <v>0</v>
      </c>
    </row>
    <row r="54" spans="1:58" ht="16">
      <c r="A54" s="13">
        <v>83</v>
      </c>
      <c r="B54" s="23">
        <f t="shared" si="1"/>
        <v>52</v>
      </c>
      <c r="C54" s="5" t="s">
        <v>213</v>
      </c>
      <c r="D54" s="189" t="s">
        <v>872</v>
      </c>
      <c r="E54" s="189" t="s">
        <v>872</v>
      </c>
      <c r="F54" s="5" t="s">
        <v>225</v>
      </c>
      <c r="G54" s="189" t="s">
        <v>872</v>
      </c>
      <c r="H54" s="5" t="s">
        <v>112</v>
      </c>
      <c r="I54" s="5" t="s">
        <v>225</v>
      </c>
      <c r="J54" s="5" t="s">
        <v>112</v>
      </c>
      <c r="L54" s="176">
        <f t="shared" si="40"/>
        <v>0</v>
      </c>
      <c r="M54" s="176">
        <f t="shared" si="3"/>
        <v>3</v>
      </c>
      <c r="N54" s="331">
        <f t="shared" si="4"/>
        <v>4</v>
      </c>
      <c r="O54" s="331"/>
      <c r="P54" s="331">
        <f t="shared" si="5"/>
        <v>0</v>
      </c>
      <c r="Q54" s="331">
        <f t="shared" si="6"/>
        <v>2</v>
      </c>
      <c r="R54" s="331">
        <f t="shared" si="7"/>
        <v>2</v>
      </c>
      <c r="S54" s="331">
        <f t="shared" si="8"/>
        <v>0</v>
      </c>
      <c r="Y54" s="168"/>
      <c r="Z54" s="168"/>
      <c r="AA54" s="168"/>
      <c r="AB54" s="168"/>
      <c r="AD54" s="168"/>
      <c r="AE54" s="168"/>
      <c r="AN54" s="331">
        <f>P54</f>
        <v>0</v>
      </c>
      <c r="AO54" s="331">
        <f t="shared" ref="AO54" si="103">Q54</f>
        <v>2</v>
      </c>
      <c r="AP54" s="331">
        <f t="shared" ref="AP54" si="104">R54</f>
        <v>2</v>
      </c>
      <c r="AQ54" s="331">
        <f t="shared" ref="AQ54" si="105">S54</f>
        <v>0</v>
      </c>
    </row>
    <row r="55" spans="1:58" ht="16">
      <c r="A55" s="13">
        <v>84</v>
      </c>
      <c r="B55" s="23">
        <f t="shared" si="1"/>
        <v>53</v>
      </c>
      <c r="C55" s="5" t="s">
        <v>171</v>
      </c>
      <c r="D55" s="5" t="s">
        <v>225</v>
      </c>
      <c r="E55" s="5" t="s">
        <v>112</v>
      </c>
      <c r="F55" s="5" t="s">
        <v>127</v>
      </c>
      <c r="G55" s="5" t="s">
        <v>112</v>
      </c>
      <c r="H55" s="5" t="s">
        <v>127</v>
      </c>
      <c r="I55" s="5" t="s">
        <v>112</v>
      </c>
      <c r="J55" s="5" t="s">
        <v>112</v>
      </c>
      <c r="L55" s="176">
        <f t="shared" si="40"/>
        <v>0</v>
      </c>
      <c r="M55" s="176">
        <f t="shared" si="3"/>
        <v>0</v>
      </c>
      <c r="N55" s="285">
        <f t="shared" si="4"/>
        <v>7</v>
      </c>
      <c r="O55" s="285"/>
      <c r="P55" s="285">
        <f t="shared" si="5"/>
        <v>2</v>
      </c>
      <c r="Q55" s="285">
        <f t="shared" si="6"/>
        <v>4</v>
      </c>
      <c r="R55" s="285">
        <f t="shared" si="7"/>
        <v>1</v>
      </c>
      <c r="S55" s="285">
        <f t="shared" si="8"/>
        <v>0</v>
      </c>
      <c r="Y55" s="168"/>
      <c r="Z55" s="168"/>
      <c r="AA55" s="168"/>
      <c r="AB55" s="168"/>
      <c r="AD55" s="168"/>
      <c r="AE55" s="168"/>
      <c r="BC55" s="285">
        <f>P55</f>
        <v>2</v>
      </c>
      <c r="BD55" s="285">
        <f t="shared" ref="BD55:BD56" si="106">Q55</f>
        <v>4</v>
      </c>
      <c r="BE55" s="285">
        <f t="shared" ref="BE55:BE56" si="107">R55</f>
        <v>1</v>
      </c>
      <c r="BF55" s="285">
        <f t="shared" ref="BF55:BF56" si="108">S55</f>
        <v>0</v>
      </c>
    </row>
    <row r="56" spans="1:58" ht="32">
      <c r="A56" s="13">
        <v>86</v>
      </c>
      <c r="B56" s="23">
        <f t="shared" si="1"/>
        <v>54</v>
      </c>
      <c r="C56" s="5" t="s">
        <v>259</v>
      </c>
      <c r="D56" s="5" t="s">
        <v>112</v>
      </c>
      <c r="E56" s="5" t="s">
        <v>225</v>
      </c>
      <c r="F56" s="5" t="s">
        <v>127</v>
      </c>
      <c r="G56" s="5" t="s">
        <v>225</v>
      </c>
      <c r="H56" s="5" t="s">
        <v>112</v>
      </c>
      <c r="I56" s="5" t="s">
        <v>112</v>
      </c>
      <c r="J56" s="5" t="s">
        <v>127</v>
      </c>
      <c r="L56" s="176">
        <f t="shared" si="40"/>
        <v>0</v>
      </c>
      <c r="M56" s="176">
        <f t="shared" si="3"/>
        <v>0</v>
      </c>
      <c r="N56" s="285">
        <f t="shared" si="4"/>
        <v>7</v>
      </c>
      <c r="O56" s="285"/>
      <c r="P56" s="285">
        <f t="shared" si="5"/>
        <v>2</v>
      </c>
      <c r="Q56" s="285">
        <f t="shared" si="6"/>
        <v>3</v>
      </c>
      <c r="R56" s="285">
        <f t="shared" si="7"/>
        <v>2</v>
      </c>
      <c r="S56" s="285">
        <f t="shared" si="8"/>
        <v>0</v>
      </c>
      <c r="Y56" s="168"/>
      <c r="Z56" s="168"/>
      <c r="AA56" s="168"/>
      <c r="AB56" s="168"/>
      <c r="AD56" s="168"/>
      <c r="AE56" s="168"/>
      <c r="BC56" s="285">
        <f>P56</f>
        <v>2</v>
      </c>
      <c r="BD56" s="285">
        <f t="shared" si="106"/>
        <v>3</v>
      </c>
      <c r="BE56" s="285">
        <f t="shared" si="107"/>
        <v>2</v>
      </c>
      <c r="BF56" s="285">
        <f t="shared" si="108"/>
        <v>0</v>
      </c>
    </row>
    <row r="57" spans="1:58" ht="16">
      <c r="A57" s="13">
        <v>87</v>
      </c>
      <c r="B57" s="23">
        <f t="shared" si="1"/>
        <v>55</v>
      </c>
      <c r="C57" s="5" t="s">
        <v>171</v>
      </c>
      <c r="D57" s="5" t="s">
        <v>112</v>
      </c>
      <c r="E57" s="5" t="s">
        <v>112</v>
      </c>
      <c r="F57" s="5" t="s">
        <v>127</v>
      </c>
      <c r="G57" s="5" t="s">
        <v>106</v>
      </c>
      <c r="H57" s="5" t="s">
        <v>106</v>
      </c>
      <c r="I57" s="5" t="s">
        <v>127</v>
      </c>
      <c r="J57" s="5" t="s">
        <v>127</v>
      </c>
      <c r="L57" s="176">
        <f t="shared" si="40"/>
        <v>2</v>
      </c>
      <c r="M57" s="176">
        <f t="shared" si="3"/>
        <v>0</v>
      </c>
      <c r="N57" s="332">
        <f t="shared" si="4"/>
        <v>5</v>
      </c>
      <c r="O57" s="332"/>
      <c r="P57" s="332">
        <f t="shared" si="5"/>
        <v>3</v>
      </c>
      <c r="Q57" s="332">
        <f t="shared" si="6"/>
        <v>2</v>
      </c>
      <c r="R57" s="332">
        <f t="shared" si="7"/>
        <v>0</v>
      </c>
      <c r="S57" s="332">
        <f t="shared" si="8"/>
        <v>0</v>
      </c>
      <c r="Y57" s="168"/>
      <c r="Z57" s="168"/>
      <c r="AA57" s="168"/>
      <c r="AB57" s="168"/>
      <c r="AD57" s="168"/>
      <c r="AE57" s="168"/>
      <c r="AS57" s="332">
        <f>P57</f>
        <v>3</v>
      </c>
      <c r="AT57" s="332">
        <f t="shared" ref="AT57" si="109">Q57</f>
        <v>2</v>
      </c>
      <c r="AU57" s="332">
        <f t="shared" ref="AU57" si="110">R57</f>
        <v>0</v>
      </c>
      <c r="AV57" s="332">
        <f t="shared" ref="AV57" si="111">S57</f>
        <v>0</v>
      </c>
    </row>
    <row r="58" spans="1:58" ht="16">
      <c r="A58" s="13">
        <v>90</v>
      </c>
      <c r="B58" s="23">
        <f t="shared" si="1"/>
        <v>56</v>
      </c>
      <c r="C58" s="5" t="s">
        <v>213</v>
      </c>
      <c r="D58" s="5" t="s">
        <v>106</v>
      </c>
      <c r="E58" s="5" t="s">
        <v>112</v>
      </c>
      <c r="F58" s="5" t="s">
        <v>127</v>
      </c>
      <c r="G58" s="5" t="s">
        <v>127</v>
      </c>
      <c r="H58" s="5" t="s">
        <v>225</v>
      </c>
      <c r="I58" s="5" t="s">
        <v>127</v>
      </c>
      <c r="J58" s="5" t="s">
        <v>168</v>
      </c>
      <c r="L58" s="176">
        <f t="shared" si="40"/>
        <v>1</v>
      </c>
      <c r="M58" s="176">
        <f t="shared" si="3"/>
        <v>0</v>
      </c>
      <c r="N58" s="334">
        <f t="shared" si="4"/>
        <v>6</v>
      </c>
      <c r="O58" s="334"/>
      <c r="P58" s="334">
        <f t="shared" si="5"/>
        <v>3</v>
      </c>
      <c r="Q58" s="334">
        <f t="shared" si="6"/>
        <v>1</v>
      </c>
      <c r="R58" s="334">
        <f t="shared" si="7"/>
        <v>1</v>
      </c>
      <c r="S58" s="334">
        <f t="shared" si="8"/>
        <v>1</v>
      </c>
      <c r="Y58" s="168"/>
      <c r="Z58" s="168"/>
      <c r="AA58" s="168"/>
      <c r="AB58" s="168"/>
      <c r="AD58" s="168"/>
      <c r="AE58" s="168"/>
      <c r="AX58" s="334">
        <f>P58</f>
        <v>3</v>
      </c>
      <c r="AY58" s="334">
        <f t="shared" ref="AY58" si="112">Q58</f>
        <v>1</v>
      </c>
      <c r="AZ58" s="334">
        <f t="shared" ref="AZ58" si="113">R58</f>
        <v>1</v>
      </c>
      <c r="BA58" s="334">
        <f t="shared" ref="BA58" si="114">S58</f>
        <v>1</v>
      </c>
    </row>
    <row r="59" spans="1:58" ht="16">
      <c r="A59" s="13">
        <v>91</v>
      </c>
      <c r="B59" s="23">
        <f t="shared" si="1"/>
        <v>57</v>
      </c>
      <c r="C59" s="5" t="s">
        <v>171</v>
      </c>
      <c r="D59" s="5" t="s">
        <v>127</v>
      </c>
      <c r="E59" s="5" t="s">
        <v>127</v>
      </c>
      <c r="F59" s="5" t="s">
        <v>112</v>
      </c>
      <c r="G59" s="5" t="s">
        <v>127</v>
      </c>
      <c r="H59" s="5" t="s">
        <v>127</v>
      </c>
      <c r="I59" s="5" t="s">
        <v>127</v>
      </c>
      <c r="J59" s="5" t="s">
        <v>127</v>
      </c>
      <c r="L59" s="176">
        <f t="shared" si="40"/>
        <v>0</v>
      </c>
      <c r="M59" s="176">
        <f t="shared" si="3"/>
        <v>0</v>
      </c>
      <c r="N59" s="285">
        <f t="shared" si="4"/>
        <v>7</v>
      </c>
      <c r="O59" s="285"/>
      <c r="P59" s="285">
        <f t="shared" si="5"/>
        <v>6</v>
      </c>
      <c r="Q59" s="285">
        <f t="shared" si="6"/>
        <v>1</v>
      </c>
      <c r="R59" s="285">
        <f t="shared" si="7"/>
        <v>0</v>
      </c>
      <c r="S59" s="285">
        <f t="shared" si="8"/>
        <v>0</v>
      </c>
      <c r="Y59" s="168"/>
      <c r="Z59" s="168"/>
      <c r="AA59" s="168"/>
      <c r="AB59" s="168"/>
      <c r="AD59" s="168"/>
      <c r="AE59" s="168"/>
      <c r="BC59" s="285">
        <f>P59</f>
        <v>6</v>
      </c>
      <c r="BD59" s="285">
        <f t="shared" ref="BD59" si="115">Q59</f>
        <v>1</v>
      </c>
      <c r="BE59" s="285">
        <f t="shared" ref="BE59" si="116">R59</f>
        <v>0</v>
      </c>
      <c r="BF59" s="285">
        <f t="shared" ref="BF59" si="117">S59</f>
        <v>0</v>
      </c>
    </row>
    <row r="60" spans="1:58" ht="16">
      <c r="A60" s="13">
        <v>93</v>
      </c>
      <c r="B60" s="23">
        <f t="shared" si="1"/>
        <v>58</v>
      </c>
      <c r="C60" s="5" t="s">
        <v>171</v>
      </c>
      <c r="D60" s="5" t="s">
        <v>112</v>
      </c>
      <c r="E60" s="189" t="s">
        <v>872</v>
      </c>
      <c r="F60" s="5" t="s">
        <v>127</v>
      </c>
      <c r="G60" s="5" t="s">
        <v>112</v>
      </c>
      <c r="H60" s="189" t="s">
        <v>872</v>
      </c>
      <c r="I60" s="189" t="s">
        <v>872</v>
      </c>
      <c r="J60" s="5" t="s">
        <v>127</v>
      </c>
      <c r="L60" s="176">
        <f t="shared" si="40"/>
        <v>0</v>
      </c>
      <c r="M60" s="176">
        <f t="shared" si="3"/>
        <v>3</v>
      </c>
      <c r="N60" s="331">
        <f t="shared" si="4"/>
        <v>4</v>
      </c>
      <c r="O60" s="331"/>
      <c r="P60" s="331">
        <f t="shared" si="5"/>
        <v>2</v>
      </c>
      <c r="Q60" s="331">
        <f t="shared" si="6"/>
        <v>2</v>
      </c>
      <c r="R60" s="331">
        <f t="shared" si="7"/>
        <v>0</v>
      </c>
      <c r="S60" s="331">
        <f t="shared" si="8"/>
        <v>0</v>
      </c>
      <c r="Y60" s="168"/>
      <c r="Z60" s="168"/>
      <c r="AA60" s="168"/>
      <c r="AB60" s="168"/>
      <c r="AD60" s="168"/>
      <c r="AE60" s="168"/>
      <c r="AN60" s="331">
        <f>P60</f>
        <v>2</v>
      </c>
      <c r="AO60" s="331">
        <f t="shared" ref="AO60" si="118">Q60</f>
        <v>2</v>
      </c>
      <c r="AP60" s="331">
        <f t="shared" ref="AP60" si="119">R60</f>
        <v>0</v>
      </c>
      <c r="AQ60" s="331">
        <f t="shared" ref="AQ60" si="120">S60</f>
        <v>0</v>
      </c>
    </row>
    <row r="61" spans="1:58" ht="32">
      <c r="A61" s="13">
        <v>95</v>
      </c>
      <c r="B61" s="23">
        <f t="shared" si="1"/>
        <v>59</v>
      </c>
      <c r="C61" s="5" t="s">
        <v>328</v>
      </c>
      <c r="D61" s="5" t="s">
        <v>225</v>
      </c>
      <c r="E61" s="5" t="s">
        <v>225</v>
      </c>
      <c r="F61" s="5" t="s">
        <v>225</v>
      </c>
      <c r="G61" s="5" t="s">
        <v>225</v>
      </c>
      <c r="H61" s="5" t="s">
        <v>225</v>
      </c>
      <c r="I61" s="5" t="s">
        <v>225</v>
      </c>
      <c r="J61" s="5" t="s">
        <v>225</v>
      </c>
      <c r="L61" s="176">
        <f t="shared" si="40"/>
        <v>0</v>
      </c>
      <c r="M61" s="176">
        <f t="shared" si="3"/>
        <v>0</v>
      </c>
      <c r="N61" s="285">
        <f t="shared" si="4"/>
        <v>7</v>
      </c>
      <c r="O61" s="285"/>
      <c r="P61" s="285">
        <f t="shared" si="5"/>
        <v>0</v>
      </c>
      <c r="Q61" s="285">
        <f t="shared" si="6"/>
        <v>0</v>
      </c>
      <c r="R61" s="285">
        <f t="shared" si="7"/>
        <v>7</v>
      </c>
      <c r="S61" s="285">
        <f t="shared" si="8"/>
        <v>0</v>
      </c>
      <c r="Y61" s="168"/>
      <c r="Z61" s="168"/>
      <c r="AA61" s="168"/>
      <c r="AB61" s="168"/>
      <c r="AD61" s="168"/>
      <c r="AE61" s="168"/>
      <c r="BC61" s="285">
        <f>P61</f>
        <v>0</v>
      </c>
      <c r="BD61" s="285">
        <f t="shared" ref="BD61" si="121">Q61</f>
        <v>0</v>
      </c>
      <c r="BE61" s="285">
        <f t="shared" ref="BE61" si="122">R61</f>
        <v>7</v>
      </c>
      <c r="BF61" s="285">
        <f t="shared" ref="BF61" si="123">S61</f>
        <v>0</v>
      </c>
    </row>
    <row r="62" spans="1:58" ht="16">
      <c r="A62" s="13">
        <v>96</v>
      </c>
      <c r="B62" s="23">
        <f t="shared" si="1"/>
        <v>60</v>
      </c>
      <c r="C62" s="5" t="s">
        <v>213</v>
      </c>
      <c r="D62" s="5" t="s">
        <v>106</v>
      </c>
      <c r="E62" s="5" t="s">
        <v>168</v>
      </c>
      <c r="F62" s="5" t="s">
        <v>112</v>
      </c>
      <c r="G62" s="5" t="s">
        <v>112</v>
      </c>
      <c r="H62" s="5" t="s">
        <v>106</v>
      </c>
      <c r="I62" s="5" t="s">
        <v>112</v>
      </c>
      <c r="J62" s="5" t="s">
        <v>225</v>
      </c>
      <c r="L62" s="176">
        <f t="shared" si="40"/>
        <v>2</v>
      </c>
      <c r="M62" s="176">
        <f t="shared" si="3"/>
        <v>0</v>
      </c>
      <c r="N62" s="332">
        <f t="shared" si="4"/>
        <v>5</v>
      </c>
      <c r="O62" s="332"/>
      <c r="P62" s="332">
        <f t="shared" si="5"/>
        <v>0</v>
      </c>
      <c r="Q62" s="332">
        <f t="shared" si="6"/>
        <v>3</v>
      </c>
      <c r="R62" s="332">
        <f t="shared" si="7"/>
        <v>1</v>
      </c>
      <c r="S62" s="332">
        <f t="shared" si="8"/>
        <v>1</v>
      </c>
      <c r="Y62" s="168"/>
      <c r="Z62" s="168"/>
      <c r="AA62" s="168"/>
      <c r="AB62" s="168"/>
      <c r="AD62" s="168"/>
      <c r="AE62" s="168"/>
      <c r="AS62" s="332">
        <f>P62</f>
        <v>0</v>
      </c>
      <c r="AT62" s="332">
        <f t="shared" ref="AT62" si="124">Q62</f>
        <v>3</v>
      </c>
      <c r="AU62" s="332">
        <f t="shared" ref="AU62" si="125">R62</f>
        <v>1</v>
      </c>
      <c r="AV62" s="332">
        <f t="shared" ref="AV62" si="126">S62</f>
        <v>1</v>
      </c>
    </row>
    <row r="63" spans="1:58" ht="16">
      <c r="A63" s="13">
        <v>98</v>
      </c>
      <c r="B63" s="23">
        <f t="shared" si="1"/>
        <v>61</v>
      </c>
      <c r="C63" s="5" t="s">
        <v>171</v>
      </c>
      <c r="D63" s="5" t="s">
        <v>112</v>
      </c>
      <c r="E63" s="5" t="s">
        <v>112</v>
      </c>
      <c r="F63" s="5" t="s">
        <v>112</v>
      </c>
      <c r="G63" s="5" t="s">
        <v>112</v>
      </c>
      <c r="H63" s="5" t="s">
        <v>112</v>
      </c>
      <c r="I63" s="5" t="s">
        <v>112</v>
      </c>
      <c r="J63" s="5" t="s">
        <v>112</v>
      </c>
      <c r="L63" s="176">
        <f t="shared" si="40"/>
        <v>0</v>
      </c>
      <c r="M63" s="176">
        <f t="shared" si="3"/>
        <v>0</v>
      </c>
      <c r="N63" s="285">
        <f t="shared" si="4"/>
        <v>7</v>
      </c>
      <c r="O63" s="285"/>
      <c r="P63" s="285">
        <f t="shared" si="5"/>
        <v>0</v>
      </c>
      <c r="Q63" s="285">
        <f t="shared" si="6"/>
        <v>7</v>
      </c>
      <c r="R63" s="285">
        <f t="shared" si="7"/>
        <v>0</v>
      </c>
      <c r="S63" s="285">
        <f t="shared" si="8"/>
        <v>0</v>
      </c>
      <c r="Y63" s="168"/>
      <c r="Z63" s="168"/>
      <c r="AA63" s="168"/>
      <c r="AB63" s="168"/>
      <c r="AD63" s="168"/>
      <c r="AE63" s="168"/>
      <c r="BC63" s="285">
        <f>P63</f>
        <v>0</v>
      </c>
      <c r="BD63" s="285">
        <f t="shared" ref="BD63" si="127">Q63</f>
        <v>7</v>
      </c>
      <c r="BE63" s="285">
        <f t="shared" ref="BE63" si="128">R63</f>
        <v>0</v>
      </c>
      <c r="BF63" s="285">
        <f t="shared" ref="BF63" si="129">S63</f>
        <v>0</v>
      </c>
    </row>
    <row r="64" spans="1:58" ht="16">
      <c r="A64" s="13">
        <v>99</v>
      </c>
      <c r="B64" s="23">
        <f t="shared" si="1"/>
        <v>62</v>
      </c>
      <c r="C64" s="5" t="s">
        <v>213</v>
      </c>
      <c r="D64" s="5" t="s">
        <v>106</v>
      </c>
      <c r="E64" s="5" t="s">
        <v>106</v>
      </c>
      <c r="F64" s="5" t="s">
        <v>112</v>
      </c>
      <c r="G64" s="5" t="s">
        <v>106</v>
      </c>
      <c r="H64" s="5" t="s">
        <v>106</v>
      </c>
      <c r="I64" s="189" t="s">
        <v>872</v>
      </c>
      <c r="J64" s="5" t="s">
        <v>127</v>
      </c>
      <c r="L64" s="176">
        <f t="shared" si="40"/>
        <v>4</v>
      </c>
      <c r="M64" s="176">
        <f t="shared" si="3"/>
        <v>1</v>
      </c>
      <c r="N64" s="314">
        <f t="shared" si="4"/>
        <v>2</v>
      </c>
      <c r="O64" s="314"/>
      <c r="P64" s="314">
        <f t="shared" si="5"/>
        <v>1</v>
      </c>
      <c r="Q64" s="314">
        <f t="shared" si="6"/>
        <v>1</v>
      </c>
      <c r="R64" s="314">
        <f t="shared" si="7"/>
        <v>0</v>
      </c>
      <c r="S64" s="314">
        <f t="shared" si="8"/>
        <v>0</v>
      </c>
      <c r="Y64" s="168"/>
      <c r="Z64" s="168"/>
      <c r="AA64" s="168"/>
      <c r="AB64" s="168"/>
      <c r="AD64" s="314">
        <f>P64</f>
        <v>1</v>
      </c>
      <c r="AE64" s="314">
        <f>Q64</f>
        <v>1</v>
      </c>
      <c r="AF64" s="314">
        <f>R64</f>
        <v>0</v>
      </c>
      <c r="AG64" s="314">
        <f>S64</f>
        <v>0</v>
      </c>
    </row>
    <row r="65" spans="1:58" ht="16">
      <c r="A65" s="13">
        <v>102</v>
      </c>
      <c r="B65" s="23">
        <f t="shared" si="1"/>
        <v>63</v>
      </c>
      <c r="C65" s="5" t="s">
        <v>213</v>
      </c>
      <c r="D65" s="5" t="s">
        <v>106</v>
      </c>
      <c r="E65" s="5" t="s">
        <v>106</v>
      </c>
      <c r="F65" s="5" t="s">
        <v>127</v>
      </c>
      <c r="G65" s="5" t="s">
        <v>127</v>
      </c>
      <c r="H65" s="5" t="s">
        <v>112</v>
      </c>
      <c r="I65" s="5" t="s">
        <v>127</v>
      </c>
      <c r="J65" s="5" t="s">
        <v>112</v>
      </c>
      <c r="L65" s="176">
        <f t="shared" si="40"/>
        <v>2</v>
      </c>
      <c r="M65" s="176">
        <f t="shared" si="3"/>
        <v>0</v>
      </c>
      <c r="N65" s="332">
        <f t="shared" si="4"/>
        <v>5</v>
      </c>
      <c r="O65" s="332"/>
      <c r="P65" s="332">
        <f t="shared" si="5"/>
        <v>3</v>
      </c>
      <c r="Q65" s="332">
        <f t="shared" si="6"/>
        <v>2</v>
      </c>
      <c r="R65" s="332">
        <f t="shared" si="7"/>
        <v>0</v>
      </c>
      <c r="S65" s="332">
        <f t="shared" si="8"/>
        <v>0</v>
      </c>
      <c r="Y65" s="168"/>
      <c r="Z65" s="168"/>
      <c r="AA65" s="168"/>
      <c r="AB65" s="168"/>
      <c r="AD65" s="168"/>
      <c r="AE65" s="168"/>
      <c r="AS65" s="332">
        <f>P65</f>
        <v>3</v>
      </c>
      <c r="AT65" s="332">
        <f t="shared" ref="AT65" si="130">Q65</f>
        <v>2</v>
      </c>
      <c r="AU65" s="332">
        <f t="shared" ref="AU65" si="131">R65</f>
        <v>0</v>
      </c>
      <c r="AV65" s="332">
        <f t="shared" ref="AV65" si="132">S65</f>
        <v>0</v>
      </c>
    </row>
    <row r="66" spans="1:58" ht="16">
      <c r="A66" s="13">
        <v>104</v>
      </c>
      <c r="B66" s="23">
        <f t="shared" si="1"/>
        <v>64</v>
      </c>
      <c r="C66" s="5" t="s">
        <v>171</v>
      </c>
      <c r="D66" s="5" t="s">
        <v>112</v>
      </c>
      <c r="E66" s="5" t="s">
        <v>106</v>
      </c>
      <c r="F66" s="5" t="s">
        <v>106</v>
      </c>
      <c r="G66" s="5" t="s">
        <v>127</v>
      </c>
      <c r="H66" s="5" t="s">
        <v>106</v>
      </c>
      <c r="I66" s="5" t="s">
        <v>106</v>
      </c>
      <c r="J66" s="5" t="s">
        <v>112</v>
      </c>
      <c r="L66" s="176">
        <f t="shared" si="40"/>
        <v>4</v>
      </c>
      <c r="M66" s="176">
        <f t="shared" si="3"/>
        <v>0</v>
      </c>
      <c r="N66" s="327">
        <f t="shared" si="4"/>
        <v>3</v>
      </c>
      <c r="O66" s="327"/>
      <c r="P66" s="327">
        <f t="shared" si="5"/>
        <v>1</v>
      </c>
      <c r="Q66" s="327">
        <f t="shared" si="6"/>
        <v>2</v>
      </c>
      <c r="R66" s="327">
        <f t="shared" si="7"/>
        <v>0</v>
      </c>
      <c r="S66" s="327">
        <f t="shared" si="8"/>
        <v>0</v>
      </c>
      <c r="Y66" s="168"/>
      <c r="Z66" s="168"/>
      <c r="AA66" s="168"/>
      <c r="AB66" s="168"/>
      <c r="AD66" s="168"/>
      <c r="AE66" s="168"/>
      <c r="AI66" s="327">
        <f>P66</f>
        <v>1</v>
      </c>
      <c r="AJ66" s="327">
        <f t="shared" ref="AJ66" si="133">Q66</f>
        <v>2</v>
      </c>
      <c r="AK66" s="327">
        <f t="shared" ref="AK66" si="134">R66</f>
        <v>0</v>
      </c>
      <c r="AL66" s="327">
        <f t="shared" ref="AL66" si="135">S66</f>
        <v>0</v>
      </c>
    </row>
    <row r="67" spans="1:58" ht="16">
      <c r="A67" s="13">
        <v>105</v>
      </c>
      <c r="B67" s="23">
        <f t="shared" si="1"/>
        <v>65</v>
      </c>
      <c r="C67" s="5" t="s">
        <v>171</v>
      </c>
      <c r="D67" s="5" t="s">
        <v>225</v>
      </c>
      <c r="E67" s="5" t="s">
        <v>168</v>
      </c>
      <c r="F67" s="5" t="s">
        <v>168</v>
      </c>
      <c r="G67" s="5" t="s">
        <v>168</v>
      </c>
      <c r="H67" s="5" t="s">
        <v>225</v>
      </c>
      <c r="I67" s="5" t="s">
        <v>225</v>
      </c>
      <c r="J67" s="5" t="s">
        <v>112</v>
      </c>
      <c r="L67" s="176">
        <f t="shared" si="40"/>
        <v>0</v>
      </c>
      <c r="M67" s="176">
        <f t="shared" si="3"/>
        <v>0</v>
      </c>
      <c r="N67" s="285">
        <f t="shared" si="4"/>
        <v>7</v>
      </c>
      <c r="O67" s="285"/>
      <c r="P67" s="285">
        <f t="shared" si="5"/>
        <v>0</v>
      </c>
      <c r="Q67" s="285">
        <f t="shared" si="6"/>
        <v>1</v>
      </c>
      <c r="R67" s="285">
        <f t="shared" si="7"/>
        <v>3</v>
      </c>
      <c r="S67" s="285">
        <f t="shared" si="8"/>
        <v>3</v>
      </c>
      <c r="Y67" s="168"/>
      <c r="Z67" s="168"/>
      <c r="AA67" s="168"/>
      <c r="AB67" s="168"/>
      <c r="AD67" s="168"/>
      <c r="AE67" s="168"/>
      <c r="BC67" s="285">
        <f>P67</f>
        <v>0</v>
      </c>
      <c r="BD67" s="285">
        <f t="shared" ref="BD67" si="136">Q67</f>
        <v>1</v>
      </c>
      <c r="BE67" s="285">
        <f t="shared" ref="BE67" si="137">R67</f>
        <v>3</v>
      </c>
      <c r="BF67" s="285">
        <f t="shared" ref="BF67" si="138">S67</f>
        <v>3</v>
      </c>
    </row>
    <row r="68" spans="1:58" ht="16">
      <c r="A68" s="13">
        <v>106</v>
      </c>
      <c r="B68" s="23">
        <f t="shared" ref="B68:B131" si="139">B67+1</f>
        <v>66</v>
      </c>
      <c r="C68" s="5" t="s">
        <v>171</v>
      </c>
      <c r="D68" s="189" t="s">
        <v>872</v>
      </c>
      <c r="E68" s="5" t="s">
        <v>112</v>
      </c>
      <c r="F68" s="189" t="s">
        <v>872</v>
      </c>
      <c r="G68" s="189" t="s">
        <v>872</v>
      </c>
      <c r="H68" s="189" t="s">
        <v>872</v>
      </c>
      <c r="I68" s="5" t="s">
        <v>225</v>
      </c>
      <c r="J68" s="5" t="s">
        <v>225</v>
      </c>
      <c r="L68" s="176">
        <f t="shared" si="40"/>
        <v>0</v>
      </c>
      <c r="M68" s="176">
        <f t="shared" ref="M68:M127" si="140">COUNTIF(D68:J68,$M$2)</f>
        <v>4</v>
      </c>
      <c r="N68" s="327">
        <f t="shared" ref="N68:N127" si="141">7-L68-M68</f>
        <v>3</v>
      </c>
      <c r="O68" s="327"/>
      <c r="P68" s="327">
        <f t="shared" ref="P68:P131" si="142">COUNTIF(D68:J68,$P$2)</f>
        <v>0</v>
      </c>
      <c r="Q68" s="327">
        <f t="shared" ref="Q68:Q131" si="143">COUNTIF(D68:J68,$Q$2)</f>
        <v>1</v>
      </c>
      <c r="R68" s="327">
        <f t="shared" ref="R68:R131" si="144">COUNTIF(D68:J68,$R$2)</f>
        <v>2</v>
      </c>
      <c r="S68" s="327">
        <f t="shared" ref="S68:S131" si="145">COUNTIF(D68:J68,$S$2)</f>
        <v>0</v>
      </c>
      <c r="Y68" s="168"/>
      <c r="Z68" s="168"/>
      <c r="AA68" s="168"/>
      <c r="AB68" s="168"/>
      <c r="AD68" s="168"/>
      <c r="AE68" s="168"/>
      <c r="AI68" s="327">
        <f>P68</f>
        <v>0</v>
      </c>
      <c r="AJ68" s="327">
        <f t="shared" ref="AJ68" si="146">Q68</f>
        <v>1</v>
      </c>
      <c r="AK68" s="327">
        <f t="shared" ref="AK68" si="147">R68</f>
        <v>2</v>
      </c>
      <c r="AL68" s="327">
        <f t="shared" ref="AL68" si="148">S68</f>
        <v>0</v>
      </c>
    </row>
    <row r="69" spans="1:58" ht="16">
      <c r="A69" s="13">
        <v>108</v>
      </c>
      <c r="B69" s="23">
        <f t="shared" si="139"/>
        <v>67</v>
      </c>
      <c r="C69" s="5" t="s">
        <v>171</v>
      </c>
      <c r="D69" s="189" t="s">
        <v>872</v>
      </c>
      <c r="E69" s="5" t="s">
        <v>112</v>
      </c>
      <c r="F69" s="189" t="s">
        <v>872</v>
      </c>
      <c r="G69" s="189" t="s">
        <v>872</v>
      </c>
      <c r="H69" s="189" t="s">
        <v>872</v>
      </c>
      <c r="I69" s="189" t="s">
        <v>872</v>
      </c>
      <c r="J69" s="189" t="s">
        <v>872</v>
      </c>
      <c r="L69" s="176">
        <f t="shared" si="40"/>
        <v>0</v>
      </c>
      <c r="M69" s="176">
        <f t="shared" si="140"/>
        <v>6</v>
      </c>
      <c r="N69" s="325">
        <f t="shared" si="141"/>
        <v>1</v>
      </c>
      <c r="O69" s="325"/>
      <c r="P69" s="325">
        <f t="shared" si="142"/>
        <v>0</v>
      </c>
      <c r="Q69" s="325">
        <f t="shared" si="143"/>
        <v>1</v>
      </c>
      <c r="R69" s="325">
        <f t="shared" si="144"/>
        <v>0</v>
      </c>
      <c r="S69" s="325">
        <f t="shared" si="145"/>
        <v>0</v>
      </c>
      <c r="X69" s="305"/>
      <c r="Y69" s="325">
        <f>P69</f>
        <v>0</v>
      </c>
      <c r="Z69" s="325">
        <f t="shared" ref="Z69:AB69" si="149">Q69</f>
        <v>1</v>
      </c>
      <c r="AA69" s="325">
        <f t="shared" si="149"/>
        <v>0</v>
      </c>
      <c r="AB69" s="325">
        <f t="shared" si="149"/>
        <v>0</v>
      </c>
      <c r="AD69" s="168"/>
      <c r="AE69" s="168"/>
    </row>
    <row r="70" spans="1:58" ht="32">
      <c r="A70" s="13">
        <v>112</v>
      </c>
      <c r="B70" s="23">
        <f t="shared" si="139"/>
        <v>68</v>
      </c>
      <c r="C70" s="5" t="s">
        <v>259</v>
      </c>
      <c r="D70" s="5" t="s">
        <v>225</v>
      </c>
      <c r="E70" s="5" t="s">
        <v>225</v>
      </c>
      <c r="F70" s="5" t="s">
        <v>112</v>
      </c>
      <c r="G70" s="5" t="s">
        <v>112</v>
      </c>
      <c r="H70" s="5" t="s">
        <v>225</v>
      </c>
      <c r="I70" s="5" t="s">
        <v>112</v>
      </c>
      <c r="J70" s="5" t="s">
        <v>168</v>
      </c>
      <c r="L70" s="176">
        <f t="shared" si="40"/>
        <v>0</v>
      </c>
      <c r="M70" s="176">
        <f t="shared" si="140"/>
        <v>0</v>
      </c>
      <c r="N70" s="285">
        <f t="shared" si="141"/>
        <v>7</v>
      </c>
      <c r="O70" s="285"/>
      <c r="P70" s="285">
        <f t="shared" si="142"/>
        <v>0</v>
      </c>
      <c r="Q70" s="285">
        <f t="shared" si="143"/>
        <v>3</v>
      </c>
      <c r="R70" s="285">
        <f t="shared" si="144"/>
        <v>3</v>
      </c>
      <c r="S70" s="285">
        <f t="shared" si="145"/>
        <v>1</v>
      </c>
      <c r="Y70" s="168"/>
      <c r="Z70" s="168"/>
      <c r="AA70" s="168"/>
      <c r="AB70" s="168"/>
      <c r="AD70" s="168"/>
      <c r="AE70" s="168"/>
      <c r="BC70" s="285">
        <f>P70</f>
        <v>0</v>
      </c>
      <c r="BD70" s="285">
        <f t="shared" ref="BD70" si="150">Q70</f>
        <v>3</v>
      </c>
      <c r="BE70" s="285">
        <f t="shared" ref="BE70" si="151">R70</f>
        <v>3</v>
      </c>
      <c r="BF70" s="285">
        <f t="shared" ref="BF70" si="152">S70</f>
        <v>1</v>
      </c>
    </row>
    <row r="71" spans="1:58" ht="16">
      <c r="A71" s="13">
        <v>113</v>
      </c>
      <c r="B71" s="23">
        <f t="shared" si="139"/>
        <v>69</v>
      </c>
      <c r="C71" s="188" t="s">
        <v>467</v>
      </c>
      <c r="D71" s="188" t="s">
        <v>106</v>
      </c>
      <c r="E71" s="188" t="s">
        <v>112</v>
      </c>
      <c r="F71" s="188" t="s">
        <v>106</v>
      </c>
      <c r="G71" s="188" t="s">
        <v>106</v>
      </c>
      <c r="H71" s="188" t="s">
        <v>106</v>
      </c>
      <c r="I71" s="188" t="s">
        <v>106</v>
      </c>
      <c r="J71" s="188" t="s">
        <v>106</v>
      </c>
      <c r="K71" s="243"/>
      <c r="L71" s="283"/>
      <c r="M71" s="283"/>
      <c r="N71" s="283"/>
      <c r="O71" s="305"/>
      <c r="P71" s="176">
        <f t="shared" si="142"/>
        <v>0</v>
      </c>
      <c r="Q71" s="176">
        <f t="shared" si="143"/>
        <v>1</v>
      </c>
      <c r="R71" s="176">
        <f t="shared" si="144"/>
        <v>0</v>
      </c>
      <c r="S71" s="176">
        <f t="shared" si="145"/>
        <v>0</v>
      </c>
      <c r="Y71" s="168"/>
      <c r="Z71" s="168"/>
      <c r="AA71" s="168"/>
      <c r="AB71" s="168"/>
      <c r="AD71" s="168"/>
      <c r="AE71" s="168"/>
    </row>
    <row r="72" spans="1:58" ht="32">
      <c r="A72" s="13">
        <v>114</v>
      </c>
      <c r="B72" s="23">
        <f t="shared" si="139"/>
        <v>70</v>
      </c>
      <c r="C72" s="5" t="s">
        <v>194</v>
      </c>
      <c r="D72" s="5" t="s">
        <v>225</v>
      </c>
      <c r="E72" s="5" t="s">
        <v>168</v>
      </c>
      <c r="F72" s="5" t="s">
        <v>168</v>
      </c>
      <c r="G72" s="5" t="s">
        <v>112</v>
      </c>
      <c r="H72" s="5" t="s">
        <v>112</v>
      </c>
      <c r="I72" s="5" t="s">
        <v>225</v>
      </c>
      <c r="J72" s="5" t="s">
        <v>168</v>
      </c>
      <c r="L72" s="176">
        <f t="shared" si="40"/>
        <v>0</v>
      </c>
      <c r="M72" s="176">
        <f t="shared" si="140"/>
        <v>0</v>
      </c>
      <c r="N72" s="285">
        <f t="shared" si="141"/>
        <v>7</v>
      </c>
      <c r="O72" s="285"/>
      <c r="P72" s="285">
        <f t="shared" si="142"/>
        <v>0</v>
      </c>
      <c r="Q72" s="285">
        <f t="shared" si="143"/>
        <v>2</v>
      </c>
      <c r="R72" s="285">
        <f t="shared" si="144"/>
        <v>2</v>
      </c>
      <c r="S72" s="285">
        <f t="shared" si="145"/>
        <v>3</v>
      </c>
      <c r="Y72" s="168"/>
      <c r="Z72" s="168"/>
      <c r="AA72" s="168"/>
      <c r="AB72" s="168"/>
      <c r="AD72" s="168"/>
      <c r="AE72" s="168"/>
      <c r="BC72" s="285">
        <f>P72</f>
        <v>0</v>
      </c>
      <c r="BD72" s="285">
        <f t="shared" ref="BD72" si="153">Q72</f>
        <v>2</v>
      </c>
      <c r="BE72" s="285">
        <f t="shared" ref="BE72" si="154">R72</f>
        <v>2</v>
      </c>
      <c r="BF72" s="285">
        <f t="shared" ref="BF72" si="155">S72</f>
        <v>3</v>
      </c>
    </row>
    <row r="73" spans="1:58" ht="16">
      <c r="A73" s="13">
        <v>115</v>
      </c>
      <c r="B73" s="23">
        <f t="shared" si="139"/>
        <v>71</v>
      </c>
      <c r="C73" s="5" t="s">
        <v>213</v>
      </c>
      <c r="D73" s="5" t="s">
        <v>127</v>
      </c>
      <c r="E73" s="5" t="s">
        <v>127</v>
      </c>
      <c r="F73" s="5" t="s">
        <v>112</v>
      </c>
      <c r="G73" s="5" t="s">
        <v>127</v>
      </c>
      <c r="H73" s="5" t="s">
        <v>127</v>
      </c>
      <c r="I73" s="5" t="s">
        <v>106</v>
      </c>
      <c r="J73" s="5" t="s">
        <v>106</v>
      </c>
      <c r="L73" s="176">
        <f t="shared" si="40"/>
        <v>2</v>
      </c>
      <c r="M73" s="176">
        <f t="shared" si="140"/>
        <v>0</v>
      </c>
      <c r="N73" s="332">
        <f t="shared" si="141"/>
        <v>5</v>
      </c>
      <c r="O73" s="332"/>
      <c r="P73" s="332">
        <f t="shared" si="142"/>
        <v>4</v>
      </c>
      <c r="Q73" s="332">
        <f t="shared" si="143"/>
        <v>1</v>
      </c>
      <c r="R73" s="332">
        <f t="shared" si="144"/>
        <v>0</v>
      </c>
      <c r="S73" s="332">
        <f t="shared" si="145"/>
        <v>0</v>
      </c>
      <c r="Y73" s="168"/>
      <c r="Z73" s="168"/>
      <c r="AA73" s="168"/>
      <c r="AB73" s="168"/>
      <c r="AD73" s="168"/>
      <c r="AE73" s="168"/>
      <c r="AS73" s="332">
        <f>P73</f>
        <v>4</v>
      </c>
      <c r="AT73" s="332">
        <f t="shared" ref="AT73" si="156">Q73</f>
        <v>1</v>
      </c>
      <c r="AU73" s="332">
        <f t="shared" ref="AU73" si="157">R73</f>
        <v>0</v>
      </c>
      <c r="AV73" s="332">
        <f t="shared" ref="AV73" si="158">S73</f>
        <v>0</v>
      </c>
    </row>
    <row r="74" spans="1:58" ht="16">
      <c r="A74" s="13">
        <v>121</v>
      </c>
      <c r="B74" s="23">
        <f t="shared" si="139"/>
        <v>72</v>
      </c>
      <c r="C74" s="5" t="s">
        <v>171</v>
      </c>
      <c r="D74" s="5" t="s">
        <v>127</v>
      </c>
      <c r="E74" s="5" t="s">
        <v>127</v>
      </c>
      <c r="F74" s="5" t="s">
        <v>106</v>
      </c>
      <c r="G74" s="5" t="s">
        <v>106</v>
      </c>
      <c r="H74" s="5" t="s">
        <v>106</v>
      </c>
      <c r="I74" s="5" t="s">
        <v>127</v>
      </c>
      <c r="J74" s="5" t="s">
        <v>106</v>
      </c>
      <c r="L74" s="176">
        <f t="shared" si="40"/>
        <v>4</v>
      </c>
      <c r="M74" s="176">
        <f t="shared" si="140"/>
        <v>0</v>
      </c>
      <c r="N74" s="327">
        <f t="shared" si="141"/>
        <v>3</v>
      </c>
      <c r="O74" s="327"/>
      <c r="P74" s="327">
        <f t="shared" si="142"/>
        <v>3</v>
      </c>
      <c r="Q74" s="327">
        <f t="shared" si="143"/>
        <v>0</v>
      </c>
      <c r="R74" s="327">
        <f t="shared" si="144"/>
        <v>0</v>
      </c>
      <c r="S74" s="327">
        <f t="shared" si="145"/>
        <v>0</v>
      </c>
      <c r="Y74" s="168"/>
      <c r="Z74" s="168"/>
      <c r="AA74" s="168"/>
      <c r="AB74" s="168"/>
      <c r="AD74" s="168"/>
      <c r="AE74" s="168"/>
      <c r="AI74" s="327">
        <f>P74</f>
        <v>3</v>
      </c>
      <c r="AJ74" s="327">
        <f t="shared" ref="AJ74" si="159">Q74</f>
        <v>0</v>
      </c>
      <c r="AK74" s="327">
        <f t="shared" ref="AK74" si="160">R74</f>
        <v>0</v>
      </c>
      <c r="AL74" s="327">
        <f t="shared" ref="AL74" si="161">S74</f>
        <v>0</v>
      </c>
    </row>
    <row r="75" spans="1:58" ht="32">
      <c r="A75" s="13">
        <v>125</v>
      </c>
      <c r="B75" s="23">
        <f t="shared" si="139"/>
        <v>73</v>
      </c>
      <c r="C75" s="5" t="s">
        <v>259</v>
      </c>
      <c r="D75" s="5" t="s">
        <v>168</v>
      </c>
      <c r="E75" s="5" t="s">
        <v>168</v>
      </c>
      <c r="F75" s="5" t="s">
        <v>168</v>
      </c>
      <c r="G75" s="5" t="s">
        <v>225</v>
      </c>
      <c r="H75" s="5" t="s">
        <v>168</v>
      </c>
      <c r="I75" s="5" t="s">
        <v>225</v>
      </c>
      <c r="J75" s="5" t="s">
        <v>225</v>
      </c>
      <c r="L75" s="176">
        <f t="shared" si="40"/>
        <v>0</v>
      </c>
      <c r="M75" s="176">
        <f t="shared" si="140"/>
        <v>0</v>
      </c>
      <c r="N75" s="285">
        <f t="shared" si="141"/>
        <v>7</v>
      </c>
      <c r="O75" s="285"/>
      <c r="P75" s="285">
        <f t="shared" si="142"/>
        <v>0</v>
      </c>
      <c r="Q75" s="285">
        <f t="shared" si="143"/>
        <v>0</v>
      </c>
      <c r="R75" s="285">
        <f t="shared" si="144"/>
        <v>3</v>
      </c>
      <c r="S75" s="285">
        <f t="shared" si="145"/>
        <v>4</v>
      </c>
      <c r="Y75" s="168"/>
      <c r="Z75" s="168"/>
      <c r="AA75" s="168"/>
      <c r="AB75" s="168"/>
      <c r="AD75" s="168"/>
      <c r="AE75" s="168"/>
      <c r="BC75" s="285">
        <f>P75</f>
        <v>0</v>
      </c>
      <c r="BD75" s="285">
        <f t="shared" ref="BD75" si="162">Q75</f>
        <v>0</v>
      </c>
      <c r="BE75" s="285">
        <f t="shared" ref="BE75" si="163">R75</f>
        <v>3</v>
      </c>
      <c r="BF75" s="285">
        <f t="shared" ref="BF75" si="164">S75</f>
        <v>4</v>
      </c>
    </row>
    <row r="76" spans="1:58" ht="16">
      <c r="A76" s="13">
        <v>126</v>
      </c>
      <c r="B76" s="23">
        <f t="shared" si="139"/>
        <v>74</v>
      </c>
      <c r="C76" s="5" t="s">
        <v>171</v>
      </c>
      <c r="D76" s="5" t="s">
        <v>106</v>
      </c>
      <c r="E76" s="5" t="s">
        <v>127</v>
      </c>
      <c r="F76" s="5" t="s">
        <v>112</v>
      </c>
      <c r="G76" s="5" t="s">
        <v>112</v>
      </c>
      <c r="H76" s="5" t="s">
        <v>112</v>
      </c>
      <c r="I76" s="5" t="s">
        <v>106</v>
      </c>
      <c r="J76" s="5" t="s">
        <v>127</v>
      </c>
      <c r="L76" s="176">
        <f t="shared" si="40"/>
        <v>2</v>
      </c>
      <c r="M76" s="176">
        <f t="shared" si="140"/>
        <v>0</v>
      </c>
      <c r="N76" s="332">
        <f t="shared" si="141"/>
        <v>5</v>
      </c>
      <c r="O76" s="332"/>
      <c r="P76" s="332">
        <f t="shared" si="142"/>
        <v>2</v>
      </c>
      <c r="Q76" s="332">
        <f t="shared" si="143"/>
        <v>3</v>
      </c>
      <c r="R76" s="332">
        <f t="shared" si="144"/>
        <v>0</v>
      </c>
      <c r="S76" s="332">
        <f t="shared" si="145"/>
        <v>0</v>
      </c>
      <c r="Y76" s="168"/>
      <c r="Z76" s="168"/>
      <c r="AA76" s="168"/>
      <c r="AB76" s="168"/>
      <c r="AD76" s="168"/>
      <c r="AE76" s="168"/>
      <c r="AS76" s="332">
        <f>P76</f>
        <v>2</v>
      </c>
      <c r="AT76" s="332">
        <f t="shared" ref="AT76" si="165">Q76</f>
        <v>3</v>
      </c>
      <c r="AU76" s="332">
        <f t="shared" ref="AU76" si="166">R76</f>
        <v>0</v>
      </c>
      <c r="AV76" s="332">
        <f t="shared" ref="AV76" si="167">S76</f>
        <v>0</v>
      </c>
    </row>
    <row r="77" spans="1:58" ht="32">
      <c r="A77" s="13">
        <v>128</v>
      </c>
      <c r="B77" s="23">
        <f t="shared" si="139"/>
        <v>75</v>
      </c>
      <c r="C77" s="5" t="s">
        <v>328</v>
      </c>
      <c r="D77" s="5" t="s">
        <v>168</v>
      </c>
      <c r="E77" s="5" t="s">
        <v>112</v>
      </c>
      <c r="F77" s="5" t="s">
        <v>127</v>
      </c>
      <c r="G77" s="5" t="s">
        <v>112</v>
      </c>
      <c r="H77" s="5" t="s">
        <v>225</v>
      </c>
      <c r="I77" s="5" t="s">
        <v>112</v>
      </c>
      <c r="J77" s="5" t="s">
        <v>112</v>
      </c>
      <c r="L77" s="176">
        <f t="shared" si="40"/>
        <v>0</v>
      </c>
      <c r="M77" s="176">
        <f t="shared" si="140"/>
        <v>0</v>
      </c>
      <c r="N77" s="285">
        <f t="shared" si="141"/>
        <v>7</v>
      </c>
      <c r="O77" s="285"/>
      <c r="P77" s="285">
        <f t="shared" si="142"/>
        <v>1</v>
      </c>
      <c r="Q77" s="285">
        <f t="shared" si="143"/>
        <v>4</v>
      </c>
      <c r="R77" s="285">
        <f t="shared" si="144"/>
        <v>1</v>
      </c>
      <c r="S77" s="285">
        <f t="shared" si="145"/>
        <v>1</v>
      </c>
      <c r="Y77" s="168"/>
      <c r="Z77" s="168"/>
      <c r="AA77" s="168"/>
      <c r="AB77" s="168"/>
      <c r="AD77" s="168"/>
      <c r="AE77" s="168"/>
      <c r="BC77" s="285">
        <f>P77</f>
        <v>1</v>
      </c>
      <c r="BD77" s="285">
        <f t="shared" ref="BD77" si="168">Q77</f>
        <v>4</v>
      </c>
      <c r="BE77" s="285">
        <f t="shared" ref="BE77" si="169">R77</f>
        <v>1</v>
      </c>
      <c r="BF77" s="285">
        <f t="shared" ref="BF77" si="170">S77</f>
        <v>1</v>
      </c>
    </row>
    <row r="78" spans="1:58" ht="32">
      <c r="A78" s="13">
        <v>129</v>
      </c>
      <c r="B78" s="23">
        <f t="shared" si="139"/>
        <v>76</v>
      </c>
      <c r="C78" s="5" t="s">
        <v>194</v>
      </c>
      <c r="D78" s="189" t="s">
        <v>872</v>
      </c>
      <c r="E78" s="5" t="s">
        <v>112</v>
      </c>
      <c r="F78" s="5" t="s">
        <v>127</v>
      </c>
      <c r="G78" s="5" t="s">
        <v>225</v>
      </c>
      <c r="H78" s="5" t="s">
        <v>127</v>
      </c>
      <c r="I78" s="5" t="s">
        <v>225</v>
      </c>
      <c r="J78" s="5" t="s">
        <v>225</v>
      </c>
      <c r="L78" s="176">
        <f t="shared" si="40"/>
        <v>0</v>
      </c>
      <c r="M78" s="176">
        <f t="shared" si="140"/>
        <v>1</v>
      </c>
      <c r="N78" s="334">
        <f t="shared" si="141"/>
        <v>6</v>
      </c>
      <c r="O78" s="334"/>
      <c r="P78" s="334">
        <f t="shared" si="142"/>
        <v>2</v>
      </c>
      <c r="Q78" s="334">
        <f t="shared" si="143"/>
        <v>1</v>
      </c>
      <c r="R78" s="334">
        <f t="shared" si="144"/>
        <v>3</v>
      </c>
      <c r="S78" s="334">
        <f t="shared" si="145"/>
        <v>0</v>
      </c>
      <c r="Y78" s="168"/>
      <c r="Z78" s="168"/>
      <c r="AA78" s="168"/>
      <c r="AB78" s="168"/>
      <c r="AD78" s="168"/>
      <c r="AE78" s="168"/>
      <c r="AX78" s="334">
        <f>P78</f>
        <v>2</v>
      </c>
      <c r="AY78" s="334">
        <f t="shared" ref="AY78" si="171">Q78</f>
        <v>1</v>
      </c>
      <c r="AZ78" s="334">
        <f t="shared" ref="AZ78" si="172">R78</f>
        <v>3</v>
      </c>
      <c r="BA78" s="334">
        <f t="shared" ref="BA78" si="173">S78</f>
        <v>0</v>
      </c>
    </row>
    <row r="79" spans="1:58" ht="16">
      <c r="A79" s="13">
        <v>130</v>
      </c>
      <c r="B79" s="23">
        <f t="shared" si="139"/>
        <v>77</v>
      </c>
      <c r="C79" s="5" t="s">
        <v>171</v>
      </c>
      <c r="D79" s="5" t="s">
        <v>106</v>
      </c>
      <c r="E79" s="5" t="s">
        <v>106</v>
      </c>
      <c r="F79" s="5" t="s">
        <v>112</v>
      </c>
      <c r="G79" s="5" t="s">
        <v>127</v>
      </c>
      <c r="H79" s="5" t="s">
        <v>106</v>
      </c>
      <c r="I79" s="5" t="s">
        <v>127</v>
      </c>
      <c r="J79" s="5" t="s">
        <v>127</v>
      </c>
      <c r="L79" s="176">
        <f t="shared" si="40"/>
        <v>3</v>
      </c>
      <c r="M79" s="176">
        <f t="shared" si="140"/>
        <v>0</v>
      </c>
      <c r="N79" s="331">
        <f t="shared" si="141"/>
        <v>4</v>
      </c>
      <c r="O79" s="331"/>
      <c r="P79" s="331">
        <f t="shared" si="142"/>
        <v>3</v>
      </c>
      <c r="Q79" s="331">
        <f t="shared" si="143"/>
        <v>1</v>
      </c>
      <c r="R79" s="331">
        <f t="shared" si="144"/>
        <v>0</v>
      </c>
      <c r="S79" s="331">
        <f t="shared" si="145"/>
        <v>0</v>
      </c>
      <c r="Y79" s="168"/>
      <c r="Z79" s="168"/>
      <c r="AA79" s="168"/>
      <c r="AB79" s="168"/>
      <c r="AD79" s="168"/>
      <c r="AE79" s="168"/>
      <c r="AN79" s="331">
        <f>P79</f>
        <v>3</v>
      </c>
      <c r="AO79" s="331">
        <f t="shared" ref="AO79" si="174">Q79</f>
        <v>1</v>
      </c>
      <c r="AP79" s="331">
        <f t="shared" ref="AP79" si="175">R79</f>
        <v>0</v>
      </c>
      <c r="AQ79" s="331">
        <f t="shared" ref="AQ79" si="176">S79</f>
        <v>0</v>
      </c>
    </row>
    <row r="80" spans="1:58" ht="16">
      <c r="A80" s="13">
        <v>131</v>
      </c>
      <c r="B80" s="23">
        <f t="shared" si="139"/>
        <v>78</v>
      </c>
      <c r="C80" s="5" t="s">
        <v>213</v>
      </c>
      <c r="D80" s="5" t="s">
        <v>106</v>
      </c>
      <c r="E80" s="5" t="s">
        <v>127</v>
      </c>
      <c r="F80" s="5" t="s">
        <v>106</v>
      </c>
      <c r="G80" s="5" t="s">
        <v>106</v>
      </c>
      <c r="H80" s="5" t="s">
        <v>112</v>
      </c>
      <c r="I80" s="5" t="s">
        <v>112</v>
      </c>
      <c r="J80" s="5" t="s">
        <v>112</v>
      </c>
      <c r="L80" s="176">
        <f t="shared" si="40"/>
        <v>3</v>
      </c>
      <c r="M80" s="176">
        <f t="shared" si="140"/>
        <v>0</v>
      </c>
      <c r="N80" s="331">
        <f t="shared" si="141"/>
        <v>4</v>
      </c>
      <c r="O80" s="331"/>
      <c r="P80" s="331">
        <f t="shared" si="142"/>
        <v>1</v>
      </c>
      <c r="Q80" s="331">
        <f t="shared" si="143"/>
        <v>3</v>
      </c>
      <c r="R80" s="331">
        <f t="shared" si="144"/>
        <v>0</v>
      </c>
      <c r="S80" s="331">
        <f t="shared" si="145"/>
        <v>0</v>
      </c>
      <c r="Y80" s="168"/>
      <c r="Z80" s="168"/>
      <c r="AA80" s="168"/>
      <c r="AB80" s="168"/>
      <c r="AD80" s="168"/>
      <c r="AE80" s="168"/>
      <c r="AN80" s="331">
        <f>P80</f>
        <v>1</v>
      </c>
      <c r="AO80" s="331">
        <f t="shared" ref="AO80" si="177">Q80</f>
        <v>3</v>
      </c>
      <c r="AP80" s="331">
        <f t="shared" ref="AP80" si="178">R80</f>
        <v>0</v>
      </c>
      <c r="AQ80" s="331">
        <f t="shared" ref="AQ80" si="179">S80</f>
        <v>0</v>
      </c>
    </row>
    <row r="81" spans="1:58" ht="16">
      <c r="A81" s="13">
        <v>132</v>
      </c>
      <c r="B81" s="23">
        <f t="shared" si="139"/>
        <v>79</v>
      </c>
      <c r="C81" s="5" t="s">
        <v>213</v>
      </c>
      <c r="D81" s="5" t="s">
        <v>127</v>
      </c>
      <c r="E81" s="5" t="s">
        <v>127</v>
      </c>
      <c r="F81" s="5" t="s">
        <v>127</v>
      </c>
      <c r="G81" s="5" t="s">
        <v>127</v>
      </c>
      <c r="H81" s="5" t="s">
        <v>127</v>
      </c>
      <c r="I81" s="5" t="s">
        <v>127</v>
      </c>
      <c r="J81" s="5" t="s">
        <v>127</v>
      </c>
      <c r="L81" s="176">
        <f t="shared" si="40"/>
        <v>0</v>
      </c>
      <c r="M81" s="176">
        <f t="shared" si="140"/>
        <v>0</v>
      </c>
      <c r="N81" s="285">
        <f t="shared" si="141"/>
        <v>7</v>
      </c>
      <c r="O81" s="285"/>
      <c r="P81" s="285">
        <f t="shared" si="142"/>
        <v>7</v>
      </c>
      <c r="Q81" s="285">
        <f t="shared" si="143"/>
        <v>0</v>
      </c>
      <c r="R81" s="285">
        <f t="shared" si="144"/>
        <v>0</v>
      </c>
      <c r="S81" s="285">
        <f t="shared" si="145"/>
        <v>0</v>
      </c>
      <c r="Y81" s="168"/>
      <c r="Z81" s="168"/>
      <c r="AA81" s="168"/>
      <c r="AB81" s="168"/>
      <c r="AD81" s="168"/>
      <c r="AE81" s="168"/>
      <c r="BC81" s="285">
        <f>P81</f>
        <v>7</v>
      </c>
      <c r="BD81" s="285">
        <f t="shared" ref="BD81:BD83" si="180">Q81</f>
        <v>0</v>
      </c>
      <c r="BE81" s="285">
        <f t="shared" ref="BE81:BE83" si="181">R81</f>
        <v>0</v>
      </c>
      <c r="BF81" s="285">
        <f t="shared" ref="BF81:BF83" si="182">S81</f>
        <v>0</v>
      </c>
    </row>
    <row r="82" spans="1:58" ht="32">
      <c r="A82" s="13">
        <v>133</v>
      </c>
      <c r="B82" s="23">
        <f t="shared" si="139"/>
        <v>80</v>
      </c>
      <c r="C82" s="5" t="s">
        <v>194</v>
      </c>
      <c r="D82" s="5" t="s">
        <v>168</v>
      </c>
      <c r="E82" s="5" t="s">
        <v>168</v>
      </c>
      <c r="F82" s="5" t="s">
        <v>225</v>
      </c>
      <c r="G82" s="5" t="s">
        <v>225</v>
      </c>
      <c r="H82" s="5" t="s">
        <v>225</v>
      </c>
      <c r="I82" s="5" t="s">
        <v>168</v>
      </c>
      <c r="J82" s="5" t="s">
        <v>112</v>
      </c>
      <c r="L82" s="176">
        <f t="shared" si="40"/>
        <v>0</v>
      </c>
      <c r="M82" s="176">
        <f t="shared" si="140"/>
        <v>0</v>
      </c>
      <c r="N82" s="285">
        <f t="shared" si="141"/>
        <v>7</v>
      </c>
      <c r="O82" s="285"/>
      <c r="P82" s="285">
        <f t="shared" si="142"/>
        <v>0</v>
      </c>
      <c r="Q82" s="285">
        <f t="shared" si="143"/>
        <v>1</v>
      </c>
      <c r="R82" s="285">
        <f t="shared" si="144"/>
        <v>3</v>
      </c>
      <c r="S82" s="285">
        <f t="shared" si="145"/>
        <v>3</v>
      </c>
      <c r="Y82" s="168"/>
      <c r="Z82" s="168"/>
      <c r="AA82" s="168"/>
      <c r="AB82" s="168"/>
      <c r="AD82" s="168"/>
      <c r="AE82" s="168"/>
      <c r="BC82" s="285">
        <f>P82</f>
        <v>0</v>
      </c>
      <c r="BD82" s="285">
        <f t="shared" si="180"/>
        <v>1</v>
      </c>
      <c r="BE82" s="285">
        <f t="shared" si="181"/>
        <v>3</v>
      </c>
      <c r="BF82" s="285">
        <f t="shared" si="182"/>
        <v>3</v>
      </c>
    </row>
    <row r="83" spans="1:58" ht="16">
      <c r="A83" s="13">
        <v>135</v>
      </c>
      <c r="B83" s="23">
        <f t="shared" si="139"/>
        <v>81</v>
      </c>
      <c r="C83" s="5" t="s">
        <v>213</v>
      </c>
      <c r="D83" s="5" t="s">
        <v>225</v>
      </c>
      <c r="E83" s="5" t="s">
        <v>225</v>
      </c>
      <c r="F83" s="5" t="s">
        <v>225</v>
      </c>
      <c r="G83" s="5" t="s">
        <v>225</v>
      </c>
      <c r="H83" s="5" t="s">
        <v>112</v>
      </c>
      <c r="I83" s="5" t="s">
        <v>225</v>
      </c>
      <c r="J83" s="5" t="s">
        <v>225</v>
      </c>
      <c r="L83" s="176">
        <f t="shared" si="40"/>
        <v>0</v>
      </c>
      <c r="M83" s="176">
        <f t="shared" si="140"/>
        <v>0</v>
      </c>
      <c r="N83" s="285">
        <f t="shared" si="141"/>
        <v>7</v>
      </c>
      <c r="O83" s="285"/>
      <c r="P83" s="285">
        <f t="shared" si="142"/>
        <v>0</v>
      </c>
      <c r="Q83" s="285">
        <f t="shared" si="143"/>
        <v>1</v>
      </c>
      <c r="R83" s="285">
        <f t="shared" si="144"/>
        <v>6</v>
      </c>
      <c r="S83" s="285">
        <f t="shared" si="145"/>
        <v>0</v>
      </c>
      <c r="Y83" s="168"/>
      <c r="Z83" s="168"/>
      <c r="AA83" s="168"/>
      <c r="AB83" s="168"/>
      <c r="AD83" s="168"/>
      <c r="AE83" s="168"/>
      <c r="BC83" s="285">
        <f>P83</f>
        <v>0</v>
      </c>
      <c r="BD83" s="285">
        <f t="shared" si="180"/>
        <v>1</v>
      </c>
      <c r="BE83" s="285">
        <f t="shared" si="181"/>
        <v>6</v>
      </c>
      <c r="BF83" s="285">
        <f t="shared" si="182"/>
        <v>0</v>
      </c>
    </row>
    <row r="84" spans="1:58" ht="16">
      <c r="A84" s="13">
        <v>136</v>
      </c>
      <c r="B84" s="23">
        <f t="shared" si="139"/>
        <v>82</v>
      </c>
      <c r="C84" s="5" t="s">
        <v>213</v>
      </c>
      <c r="D84" s="5" t="s">
        <v>225</v>
      </c>
      <c r="E84" s="5" t="s">
        <v>106</v>
      </c>
      <c r="F84" s="5" t="s">
        <v>112</v>
      </c>
      <c r="G84" s="5" t="s">
        <v>225</v>
      </c>
      <c r="H84" s="5" t="s">
        <v>112</v>
      </c>
      <c r="I84" s="5" t="s">
        <v>106</v>
      </c>
      <c r="J84" s="5" t="s">
        <v>225</v>
      </c>
      <c r="L84" s="176">
        <f t="shared" si="40"/>
        <v>2</v>
      </c>
      <c r="M84" s="176">
        <f t="shared" si="140"/>
        <v>0</v>
      </c>
      <c r="N84" s="332">
        <f t="shared" si="141"/>
        <v>5</v>
      </c>
      <c r="O84" s="332"/>
      <c r="P84" s="332">
        <f t="shared" si="142"/>
        <v>0</v>
      </c>
      <c r="Q84" s="332">
        <f t="shared" si="143"/>
        <v>2</v>
      </c>
      <c r="R84" s="332">
        <f t="shared" si="144"/>
        <v>3</v>
      </c>
      <c r="S84" s="332">
        <f t="shared" si="145"/>
        <v>0</v>
      </c>
      <c r="Y84" s="168"/>
      <c r="Z84" s="168"/>
      <c r="AA84" s="168"/>
      <c r="AB84" s="168"/>
      <c r="AD84" s="168"/>
      <c r="AE84" s="168"/>
      <c r="AS84" s="332">
        <f>P84</f>
        <v>0</v>
      </c>
      <c r="AT84" s="332">
        <f t="shared" ref="AT84" si="183">Q84</f>
        <v>2</v>
      </c>
      <c r="AU84" s="332">
        <f t="shared" ref="AU84" si="184">R84</f>
        <v>3</v>
      </c>
      <c r="AV84" s="332">
        <f t="shared" ref="AV84" si="185">S84</f>
        <v>0</v>
      </c>
    </row>
    <row r="85" spans="1:58" ht="16">
      <c r="A85" s="13">
        <v>137</v>
      </c>
      <c r="B85" s="23">
        <f t="shared" si="139"/>
        <v>83</v>
      </c>
      <c r="C85" s="5" t="s">
        <v>171</v>
      </c>
      <c r="D85" s="5" t="s">
        <v>112</v>
      </c>
      <c r="E85" s="5" t="s">
        <v>112</v>
      </c>
      <c r="F85" s="5" t="s">
        <v>112</v>
      </c>
      <c r="G85" s="5" t="s">
        <v>112</v>
      </c>
      <c r="H85" s="5" t="s">
        <v>112</v>
      </c>
      <c r="I85" s="5" t="s">
        <v>112</v>
      </c>
      <c r="J85" s="5" t="s">
        <v>112</v>
      </c>
      <c r="L85" s="176">
        <f t="shared" si="40"/>
        <v>0</v>
      </c>
      <c r="M85" s="176">
        <f t="shared" si="140"/>
        <v>0</v>
      </c>
      <c r="N85" s="285">
        <f t="shared" si="141"/>
        <v>7</v>
      </c>
      <c r="O85" s="285"/>
      <c r="P85" s="285">
        <f t="shared" si="142"/>
        <v>0</v>
      </c>
      <c r="Q85" s="285">
        <f t="shared" si="143"/>
        <v>7</v>
      </c>
      <c r="R85" s="285">
        <f t="shared" si="144"/>
        <v>0</v>
      </c>
      <c r="S85" s="285">
        <f t="shared" si="145"/>
        <v>0</v>
      </c>
      <c r="Y85" s="168"/>
      <c r="Z85" s="168"/>
      <c r="AA85" s="168"/>
      <c r="AB85" s="168"/>
      <c r="AD85" s="168"/>
      <c r="AE85" s="168"/>
      <c r="BC85" s="285">
        <f>P85</f>
        <v>0</v>
      </c>
      <c r="BD85" s="285">
        <f t="shared" ref="BD85:BD86" si="186">Q85</f>
        <v>7</v>
      </c>
      <c r="BE85" s="285">
        <f t="shared" ref="BE85:BE86" si="187">R85</f>
        <v>0</v>
      </c>
      <c r="BF85" s="285">
        <f t="shared" ref="BF85:BF86" si="188">S85</f>
        <v>0</v>
      </c>
    </row>
    <row r="86" spans="1:58" ht="16">
      <c r="A86" s="13">
        <v>139</v>
      </c>
      <c r="B86" s="23">
        <f t="shared" si="139"/>
        <v>84</v>
      </c>
      <c r="C86" s="5" t="s">
        <v>213</v>
      </c>
      <c r="D86" s="5" t="s">
        <v>225</v>
      </c>
      <c r="E86" s="5" t="s">
        <v>112</v>
      </c>
      <c r="F86" s="5" t="s">
        <v>168</v>
      </c>
      <c r="G86" s="5" t="s">
        <v>225</v>
      </c>
      <c r="H86" s="5" t="s">
        <v>225</v>
      </c>
      <c r="I86" s="5" t="s">
        <v>112</v>
      </c>
      <c r="J86" s="5" t="s">
        <v>168</v>
      </c>
      <c r="L86" s="176">
        <f t="shared" ref="L86:L145" si="189">COUNTIF(D86:J86,$L$2)</f>
        <v>0</v>
      </c>
      <c r="M86" s="176">
        <f t="shared" si="140"/>
        <v>0</v>
      </c>
      <c r="N86" s="285">
        <f t="shared" si="141"/>
        <v>7</v>
      </c>
      <c r="O86" s="285"/>
      <c r="P86" s="285">
        <f t="shared" si="142"/>
        <v>0</v>
      </c>
      <c r="Q86" s="285">
        <f t="shared" si="143"/>
        <v>2</v>
      </c>
      <c r="R86" s="285">
        <f t="shared" si="144"/>
        <v>3</v>
      </c>
      <c r="S86" s="285">
        <f t="shared" si="145"/>
        <v>2</v>
      </c>
      <c r="Y86" s="168"/>
      <c r="Z86" s="168"/>
      <c r="AA86" s="168"/>
      <c r="AB86" s="168"/>
      <c r="AD86" s="168"/>
      <c r="AE86" s="168"/>
      <c r="BC86" s="285">
        <f>P86</f>
        <v>0</v>
      </c>
      <c r="BD86" s="285">
        <f t="shared" si="186"/>
        <v>2</v>
      </c>
      <c r="BE86" s="285">
        <f t="shared" si="187"/>
        <v>3</v>
      </c>
      <c r="BF86" s="285">
        <f t="shared" si="188"/>
        <v>2</v>
      </c>
    </row>
    <row r="87" spans="1:58" ht="16">
      <c r="A87" s="13">
        <v>142</v>
      </c>
      <c r="B87" s="23">
        <f t="shared" si="139"/>
        <v>85</v>
      </c>
      <c r="C87" s="5" t="s">
        <v>171</v>
      </c>
      <c r="D87" s="5" t="s">
        <v>112</v>
      </c>
      <c r="E87" s="5" t="s">
        <v>106</v>
      </c>
      <c r="F87" s="5" t="s">
        <v>112</v>
      </c>
      <c r="G87" s="5" t="s">
        <v>112</v>
      </c>
      <c r="H87" s="5" t="s">
        <v>112</v>
      </c>
      <c r="I87" s="5" t="s">
        <v>112</v>
      </c>
      <c r="J87" s="5" t="s">
        <v>127</v>
      </c>
      <c r="L87" s="176">
        <f t="shared" si="189"/>
        <v>1</v>
      </c>
      <c r="M87" s="176">
        <f t="shared" si="140"/>
        <v>0</v>
      </c>
      <c r="N87" s="334">
        <f t="shared" si="141"/>
        <v>6</v>
      </c>
      <c r="O87" s="334"/>
      <c r="P87" s="334">
        <f t="shared" si="142"/>
        <v>1</v>
      </c>
      <c r="Q87" s="334">
        <f t="shared" si="143"/>
        <v>5</v>
      </c>
      <c r="R87" s="334">
        <f t="shared" si="144"/>
        <v>0</v>
      </c>
      <c r="S87" s="334">
        <f t="shared" si="145"/>
        <v>0</v>
      </c>
      <c r="Y87" s="168"/>
      <c r="Z87" s="168"/>
      <c r="AA87" s="168"/>
      <c r="AB87" s="168"/>
      <c r="AD87" s="168"/>
      <c r="AE87" s="168"/>
      <c r="AX87" s="334">
        <f>P87</f>
        <v>1</v>
      </c>
      <c r="AY87" s="334">
        <f t="shared" ref="AY87" si="190">Q87</f>
        <v>5</v>
      </c>
      <c r="AZ87" s="334">
        <f t="shared" ref="AZ87" si="191">R87</f>
        <v>0</v>
      </c>
      <c r="BA87" s="334">
        <f t="shared" ref="BA87" si="192">S87</f>
        <v>0</v>
      </c>
    </row>
    <row r="88" spans="1:58" ht="16">
      <c r="A88" s="13">
        <v>144</v>
      </c>
      <c r="B88" s="23">
        <f t="shared" si="139"/>
        <v>86</v>
      </c>
      <c r="C88" s="5" t="s">
        <v>171</v>
      </c>
      <c r="D88" s="5" t="s">
        <v>127</v>
      </c>
      <c r="E88" s="189" t="s">
        <v>872</v>
      </c>
      <c r="F88" s="189" t="s">
        <v>872</v>
      </c>
      <c r="G88" s="5" t="s">
        <v>106</v>
      </c>
      <c r="H88" s="189" t="s">
        <v>872</v>
      </c>
      <c r="I88" s="189" t="s">
        <v>872</v>
      </c>
      <c r="J88" s="5" t="s">
        <v>225</v>
      </c>
      <c r="L88" s="176">
        <f t="shared" si="189"/>
        <v>1</v>
      </c>
      <c r="M88" s="176">
        <f t="shared" si="140"/>
        <v>4</v>
      </c>
      <c r="N88" s="314">
        <f t="shared" si="141"/>
        <v>2</v>
      </c>
      <c r="O88" s="314"/>
      <c r="P88" s="314">
        <f t="shared" si="142"/>
        <v>1</v>
      </c>
      <c r="Q88" s="314">
        <f t="shared" si="143"/>
        <v>0</v>
      </c>
      <c r="R88" s="314">
        <f t="shared" si="144"/>
        <v>1</v>
      </c>
      <c r="S88" s="314">
        <f t="shared" si="145"/>
        <v>0</v>
      </c>
      <c r="Y88" s="168"/>
      <c r="Z88" s="168"/>
      <c r="AA88" s="168"/>
      <c r="AB88" s="168"/>
      <c r="AD88" s="314">
        <f>P88</f>
        <v>1</v>
      </c>
      <c r="AE88" s="314">
        <f>Q88</f>
        <v>0</v>
      </c>
      <c r="AF88" s="314">
        <f>R88</f>
        <v>1</v>
      </c>
      <c r="AG88" s="314">
        <f>S88</f>
        <v>0</v>
      </c>
    </row>
    <row r="89" spans="1:58" ht="32">
      <c r="A89" s="13">
        <v>146</v>
      </c>
      <c r="B89" s="23">
        <f t="shared" si="139"/>
        <v>87</v>
      </c>
      <c r="C89" s="5" t="s">
        <v>194</v>
      </c>
      <c r="D89" s="5" t="s">
        <v>112</v>
      </c>
      <c r="E89" s="5" t="s">
        <v>225</v>
      </c>
      <c r="F89" s="5" t="s">
        <v>225</v>
      </c>
      <c r="G89" s="5" t="s">
        <v>225</v>
      </c>
      <c r="H89" s="5" t="s">
        <v>106</v>
      </c>
      <c r="I89" s="5" t="s">
        <v>127</v>
      </c>
      <c r="J89" s="5" t="s">
        <v>112</v>
      </c>
      <c r="L89" s="176">
        <f t="shared" si="189"/>
        <v>1</v>
      </c>
      <c r="M89" s="176">
        <f t="shared" si="140"/>
        <v>0</v>
      </c>
      <c r="N89" s="334">
        <f t="shared" si="141"/>
        <v>6</v>
      </c>
      <c r="O89" s="334"/>
      <c r="P89" s="334">
        <f t="shared" si="142"/>
        <v>1</v>
      </c>
      <c r="Q89" s="334">
        <f t="shared" si="143"/>
        <v>2</v>
      </c>
      <c r="R89" s="334">
        <f t="shared" si="144"/>
        <v>3</v>
      </c>
      <c r="S89" s="334">
        <f t="shared" si="145"/>
        <v>0</v>
      </c>
      <c r="Y89" s="168"/>
      <c r="Z89" s="168"/>
      <c r="AA89" s="168"/>
      <c r="AB89" s="168"/>
      <c r="AD89" s="168"/>
      <c r="AE89" s="168"/>
      <c r="AX89" s="334">
        <f>P89</f>
        <v>1</v>
      </c>
      <c r="AY89" s="334">
        <f t="shared" ref="AY89" si="193">Q89</f>
        <v>2</v>
      </c>
      <c r="AZ89" s="334">
        <f t="shared" ref="AZ89" si="194">R89</f>
        <v>3</v>
      </c>
      <c r="BA89" s="334">
        <f t="shared" ref="BA89" si="195">S89</f>
        <v>0</v>
      </c>
    </row>
    <row r="90" spans="1:58" ht="16">
      <c r="A90" s="13">
        <v>147</v>
      </c>
      <c r="B90" s="23">
        <f t="shared" si="139"/>
        <v>88</v>
      </c>
      <c r="C90" s="5" t="s">
        <v>171</v>
      </c>
      <c r="D90" s="5" t="s">
        <v>112</v>
      </c>
      <c r="E90" s="5" t="s">
        <v>225</v>
      </c>
      <c r="F90" s="5" t="s">
        <v>168</v>
      </c>
      <c r="G90" s="5" t="s">
        <v>225</v>
      </c>
      <c r="H90" s="5" t="s">
        <v>225</v>
      </c>
      <c r="I90" s="5" t="s">
        <v>225</v>
      </c>
      <c r="J90" s="5" t="s">
        <v>225</v>
      </c>
      <c r="L90" s="176">
        <f t="shared" si="189"/>
        <v>0</v>
      </c>
      <c r="M90" s="176">
        <f t="shared" si="140"/>
        <v>0</v>
      </c>
      <c r="N90" s="285">
        <f t="shared" si="141"/>
        <v>7</v>
      </c>
      <c r="O90" s="285"/>
      <c r="P90" s="285">
        <f t="shared" si="142"/>
        <v>0</v>
      </c>
      <c r="Q90" s="285">
        <f t="shared" si="143"/>
        <v>1</v>
      </c>
      <c r="R90" s="285">
        <f t="shared" si="144"/>
        <v>5</v>
      </c>
      <c r="S90" s="285">
        <f t="shared" si="145"/>
        <v>1</v>
      </c>
      <c r="Y90" s="168"/>
      <c r="Z90" s="168"/>
      <c r="AA90" s="168"/>
      <c r="AB90" s="168"/>
      <c r="AD90" s="168"/>
      <c r="AE90" s="168"/>
      <c r="BC90" s="285">
        <f>P90</f>
        <v>0</v>
      </c>
      <c r="BD90" s="285">
        <f t="shared" ref="BD90:BD91" si="196">Q90</f>
        <v>1</v>
      </c>
      <c r="BE90" s="285">
        <f t="shared" ref="BE90:BE91" si="197">R90</f>
        <v>5</v>
      </c>
      <c r="BF90" s="285">
        <f t="shared" ref="BF90:BF91" si="198">S90</f>
        <v>1</v>
      </c>
    </row>
    <row r="91" spans="1:58" ht="16">
      <c r="A91" s="13">
        <v>153</v>
      </c>
      <c r="B91" s="23">
        <f t="shared" si="139"/>
        <v>89</v>
      </c>
      <c r="C91" s="5" t="s">
        <v>171</v>
      </c>
      <c r="D91" s="5" t="s">
        <v>225</v>
      </c>
      <c r="E91" s="5" t="s">
        <v>225</v>
      </c>
      <c r="F91" s="5" t="s">
        <v>225</v>
      </c>
      <c r="G91" s="5" t="s">
        <v>225</v>
      </c>
      <c r="H91" s="5" t="s">
        <v>112</v>
      </c>
      <c r="I91" s="5" t="s">
        <v>225</v>
      </c>
      <c r="J91" s="5" t="s">
        <v>225</v>
      </c>
      <c r="L91" s="176">
        <f t="shared" si="189"/>
        <v>0</v>
      </c>
      <c r="M91" s="176">
        <f t="shared" si="140"/>
        <v>0</v>
      </c>
      <c r="N91" s="285">
        <f t="shared" si="141"/>
        <v>7</v>
      </c>
      <c r="O91" s="285"/>
      <c r="P91" s="285">
        <f t="shared" si="142"/>
        <v>0</v>
      </c>
      <c r="Q91" s="285">
        <f t="shared" si="143"/>
        <v>1</v>
      </c>
      <c r="R91" s="285">
        <f t="shared" si="144"/>
        <v>6</v>
      </c>
      <c r="S91" s="285">
        <f t="shared" si="145"/>
        <v>0</v>
      </c>
      <c r="Y91" s="168"/>
      <c r="Z91" s="168"/>
      <c r="AA91" s="168"/>
      <c r="AB91" s="168"/>
      <c r="AD91" s="168"/>
      <c r="AE91" s="168"/>
      <c r="BC91" s="285">
        <f>P91</f>
        <v>0</v>
      </c>
      <c r="BD91" s="285">
        <f t="shared" si="196"/>
        <v>1</v>
      </c>
      <c r="BE91" s="285">
        <f t="shared" si="197"/>
        <v>6</v>
      </c>
      <c r="BF91" s="285">
        <f t="shared" si="198"/>
        <v>0</v>
      </c>
    </row>
    <row r="92" spans="1:58" ht="16">
      <c r="A92" s="13">
        <v>154</v>
      </c>
      <c r="B92" s="23">
        <f t="shared" si="139"/>
        <v>90</v>
      </c>
      <c r="C92" s="188" t="s">
        <v>467</v>
      </c>
      <c r="D92" s="188" t="s">
        <v>106</v>
      </c>
      <c r="E92" s="188" t="s">
        <v>112</v>
      </c>
      <c r="F92" s="188" t="s">
        <v>168</v>
      </c>
      <c r="G92" s="188" t="s">
        <v>112</v>
      </c>
      <c r="H92" s="188" t="s">
        <v>112</v>
      </c>
      <c r="I92" s="188" t="s">
        <v>112</v>
      </c>
      <c r="J92" s="188" t="s">
        <v>127</v>
      </c>
      <c r="K92" s="243"/>
      <c r="L92" s="283"/>
      <c r="M92" s="283"/>
      <c r="N92" s="283"/>
      <c r="O92" s="305"/>
      <c r="P92" s="176">
        <f t="shared" si="142"/>
        <v>1</v>
      </c>
      <c r="Q92" s="176">
        <f t="shared" si="143"/>
        <v>4</v>
      </c>
      <c r="R92" s="176">
        <f t="shared" si="144"/>
        <v>0</v>
      </c>
      <c r="S92" s="176">
        <f t="shared" si="145"/>
        <v>1</v>
      </c>
      <c r="Y92" s="168"/>
      <c r="Z92" s="168"/>
      <c r="AA92" s="168"/>
      <c r="AB92" s="168"/>
      <c r="AD92" s="168"/>
      <c r="AE92" s="168"/>
    </row>
    <row r="93" spans="1:58" ht="16">
      <c r="A93" s="13">
        <v>155</v>
      </c>
      <c r="B93" s="23">
        <f t="shared" si="139"/>
        <v>91</v>
      </c>
      <c r="C93" s="5" t="s">
        <v>213</v>
      </c>
      <c r="D93" s="5" t="s">
        <v>112</v>
      </c>
      <c r="E93" s="5" t="s">
        <v>225</v>
      </c>
      <c r="F93" s="5" t="s">
        <v>225</v>
      </c>
      <c r="G93" s="5" t="s">
        <v>225</v>
      </c>
      <c r="H93" s="5" t="s">
        <v>225</v>
      </c>
      <c r="I93" s="5" t="s">
        <v>225</v>
      </c>
      <c r="J93" s="5" t="s">
        <v>112</v>
      </c>
      <c r="L93" s="176">
        <f t="shared" si="189"/>
        <v>0</v>
      </c>
      <c r="M93" s="176">
        <f t="shared" si="140"/>
        <v>0</v>
      </c>
      <c r="N93" s="285">
        <f t="shared" si="141"/>
        <v>7</v>
      </c>
      <c r="O93" s="285"/>
      <c r="P93" s="285">
        <f t="shared" si="142"/>
        <v>0</v>
      </c>
      <c r="Q93" s="285">
        <f t="shared" si="143"/>
        <v>2</v>
      </c>
      <c r="R93" s="285">
        <f t="shared" si="144"/>
        <v>5</v>
      </c>
      <c r="S93" s="285">
        <f t="shared" si="145"/>
        <v>0</v>
      </c>
      <c r="Y93" s="168"/>
      <c r="Z93" s="168"/>
      <c r="AA93" s="168"/>
      <c r="AB93" s="168"/>
      <c r="AD93" s="168"/>
      <c r="AE93" s="168"/>
      <c r="BC93" s="285">
        <f>P93</f>
        <v>0</v>
      </c>
      <c r="BD93" s="285">
        <f t="shared" ref="BD93" si="199">Q93</f>
        <v>2</v>
      </c>
      <c r="BE93" s="285">
        <f t="shared" ref="BE93" si="200">R93</f>
        <v>5</v>
      </c>
      <c r="BF93" s="285">
        <f t="shared" ref="BF93" si="201">S93</f>
        <v>0</v>
      </c>
    </row>
    <row r="94" spans="1:58" ht="16">
      <c r="A94" s="13">
        <v>156</v>
      </c>
      <c r="B94" s="23">
        <f t="shared" si="139"/>
        <v>92</v>
      </c>
      <c r="C94" s="5" t="s">
        <v>171</v>
      </c>
      <c r="D94" s="5" t="s">
        <v>168</v>
      </c>
      <c r="E94" s="5" t="s">
        <v>168</v>
      </c>
      <c r="F94" s="5" t="s">
        <v>168</v>
      </c>
      <c r="G94" s="5" t="s">
        <v>112</v>
      </c>
      <c r="H94" s="5" t="s">
        <v>106</v>
      </c>
      <c r="I94" s="5" t="s">
        <v>168</v>
      </c>
      <c r="J94" s="5" t="s">
        <v>112</v>
      </c>
      <c r="L94" s="176">
        <f t="shared" si="189"/>
        <v>1</v>
      </c>
      <c r="M94" s="176">
        <f t="shared" si="140"/>
        <v>0</v>
      </c>
      <c r="N94" s="334">
        <f t="shared" si="141"/>
        <v>6</v>
      </c>
      <c r="O94" s="334"/>
      <c r="P94" s="334">
        <f t="shared" si="142"/>
        <v>0</v>
      </c>
      <c r="Q94" s="334">
        <f t="shared" si="143"/>
        <v>2</v>
      </c>
      <c r="R94" s="334">
        <f t="shared" si="144"/>
        <v>0</v>
      </c>
      <c r="S94" s="334">
        <f t="shared" si="145"/>
        <v>4</v>
      </c>
      <c r="Y94" s="168"/>
      <c r="Z94" s="168"/>
      <c r="AA94" s="168"/>
      <c r="AB94" s="168"/>
      <c r="AD94" s="168"/>
      <c r="AE94" s="168"/>
      <c r="AX94" s="334">
        <f>P94</f>
        <v>0</v>
      </c>
      <c r="AY94" s="334">
        <f t="shared" ref="AY94" si="202">Q94</f>
        <v>2</v>
      </c>
      <c r="AZ94" s="334">
        <f t="shared" ref="AZ94" si="203">R94</f>
        <v>0</v>
      </c>
      <c r="BA94" s="334">
        <f t="shared" ref="BA94" si="204">S94</f>
        <v>4</v>
      </c>
    </row>
    <row r="95" spans="1:58" ht="16">
      <c r="A95" s="13">
        <v>159</v>
      </c>
      <c r="B95" s="23">
        <f t="shared" si="139"/>
        <v>93</v>
      </c>
      <c r="C95" s="5" t="s">
        <v>171</v>
      </c>
      <c r="D95" s="5" t="s">
        <v>127</v>
      </c>
      <c r="E95" s="189" t="s">
        <v>872</v>
      </c>
      <c r="F95" s="5" t="s">
        <v>106</v>
      </c>
      <c r="G95" s="5" t="s">
        <v>225</v>
      </c>
      <c r="H95" s="5" t="s">
        <v>225</v>
      </c>
      <c r="I95" s="5" t="s">
        <v>106</v>
      </c>
      <c r="J95" s="5" t="s">
        <v>112</v>
      </c>
      <c r="L95" s="176">
        <f t="shared" si="189"/>
        <v>2</v>
      </c>
      <c r="M95" s="176">
        <f t="shared" si="140"/>
        <v>1</v>
      </c>
      <c r="N95" s="331">
        <f t="shared" si="141"/>
        <v>4</v>
      </c>
      <c r="O95" s="331"/>
      <c r="P95" s="331">
        <f t="shared" si="142"/>
        <v>1</v>
      </c>
      <c r="Q95" s="331">
        <f t="shared" si="143"/>
        <v>1</v>
      </c>
      <c r="R95" s="331">
        <f t="shared" si="144"/>
        <v>2</v>
      </c>
      <c r="S95" s="331">
        <f t="shared" si="145"/>
        <v>0</v>
      </c>
      <c r="Y95" s="168"/>
      <c r="Z95" s="168"/>
      <c r="AA95" s="168"/>
      <c r="AB95" s="168"/>
      <c r="AD95" s="168"/>
      <c r="AE95" s="168"/>
      <c r="AN95" s="331">
        <f>P95</f>
        <v>1</v>
      </c>
      <c r="AO95" s="331">
        <f t="shared" ref="AO95" si="205">Q95</f>
        <v>1</v>
      </c>
      <c r="AP95" s="331">
        <f t="shared" ref="AP95" si="206">R95</f>
        <v>2</v>
      </c>
      <c r="AQ95" s="331">
        <f t="shared" ref="AQ95" si="207">S95</f>
        <v>0</v>
      </c>
    </row>
    <row r="96" spans="1:58" ht="16">
      <c r="A96" s="13">
        <v>160</v>
      </c>
      <c r="B96" s="23">
        <f t="shared" si="139"/>
        <v>94</v>
      </c>
      <c r="C96" s="5" t="s">
        <v>171</v>
      </c>
      <c r="D96" s="5" t="s">
        <v>106</v>
      </c>
      <c r="E96" s="5" t="s">
        <v>112</v>
      </c>
      <c r="F96" s="5" t="s">
        <v>127</v>
      </c>
      <c r="G96" s="5" t="s">
        <v>127</v>
      </c>
      <c r="H96" s="5" t="s">
        <v>106</v>
      </c>
      <c r="I96" s="5" t="s">
        <v>112</v>
      </c>
      <c r="J96" s="5" t="s">
        <v>112</v>
      </c>
      <c r="L96" s="176">
        <f t="shared" si="189"/>
        <v>2</v>
      </c>
      <c r="M96" s="176">
        <f t="shared" si="140"/>
        <v>0</v>
      </c>
      <c r="N96" s="332">
        <f t="shared" si="141"/>
        <v>5</v>
      </c>
      <c r="O96" s="332"/>
      <c r="P96" s="332">
        <f t="shared" si="142"/>
        <v>2</v>
      </c>
      <c r="Q96" s="332">
        <f t="shared" si="143"/>
        <v>3</v>
      </c>
      <c r="R96" s="332">
        <f t="shared" si="144"/>
        <v>0</v>
      </c>
      <c r="S96" s="332">
        <f t="shared" si="145"/>
        <v>0</v>
      </c>
      <c r="Y96" s="168"/>
      <c r="Z96" s="168"/>
      <c r="AA96" s="168"/>
      <c r="AB96" s="168"/>
      <c r="AD96" s="168"/>
      <c r="AE96" s="168"/>
      <c r="AS96" s="332">
        <f>P96</f>
        <v>2</v>
      </c>
      <c r="AT96" s="332">
        <f t="shared" ref="AT96" si="208">Q96</f>
        <v>3</v>
      </c>
      <c r="AU96" s="332">
        <f t="shared" ref="AU96" si="209">R96</f>
        <v>0</v>
      </c>
      <c r="AV96" s="332">
        <f t="shared" ref="AV96" si="210">S96</f>
        <v>0</v>
      </c>
    </row>
    <row r="97" spans="1:58" ht="16">
      <c r="A97" s="13">
        <v>161</v>
      </c>
      <c r="B97" s="23">
        <f t="shared" si="139"/>
        <v>95</v>
      </c>
      <c r="C97" s="5" t="s">
        <v>171</v>
      </c>
      <c r="D97" s="5" t="s">
        <v>225</v>
      </c>
      <c r="E97" s="5" t="s">
        <v>225</v>
      </c>
      <c r="F97" s="5" t="s">
        <v>112</v>
      </c>
      <c r="G97" s="5" t="s">
        <v>225</v>
      </c>
      <c r="H97" s="5" t="s">
        <v>168</v>
      </c>
      <c r="I97" s="5" t="s">
        <v>168</v>
      </c>
      <c r="J97" s="5" t="s">
        <v>225</v>
      </c>
      <c r="L97" s="176">
        <f t="shared" si="189"/>
        <v>0</v>
      </c>
      <c r="M97" s="176">
        <f t="shared" si="140"/>
        <v>0</v>
      </c>
      <c r="N97" s="285">
        <f t="shared" si="141"/>
        <v>7</v>
      </c>
      <c r="O97" s="285"/>
      <c r="P97" s="285">
        <f t="shared" si="142"/>
        <v>0</v>
      </c>
      <c r="Q97" s="285">
        <f t="shared" si="143"/>
        <v>1</v>
      </c>
      <c r="R97" s="285">
        <f t="shared" si="144"/>
        <v>4</v>
      </c>
      <c r="S97" s="285">
        <f t="shared" si="145"/>
        <v>2</v>
      </c>
      <c r="Y97" s="168"/>
      <c r="Z97" s="168"/>
      <c r="AA97" s="168"/>
      <c r="AB97" s="168"/>
      <c r="AD97" s="168"/>
      <c r="AE97" s="168"/>
      <c r="BC97" s="285">
        <f>P97</f>
        <v>0</v>
      </c>
      <c r="BD97" s="285">
        <f t="shared" ref="BD97:BD99" si="211">Q97</f>
        <v>1</v>
      </c>
      <c r="BE97" s="285">
        <f t="shared" ref="BE97:BE99" si="212">R97</f>
        <v>4</v>
      </c>
      <c r="BF97" s="285">
        <f t="shared" ref="BF97:BF99" si="213">S97</f>
        <v>2</v>
      </c>
    </row>
    <row r="98" spans="1:58" ht="16">
      <c r="A98" s="13">
        <v>163</v>
      </c>
      <c r="B98" s="23">
        <f t="shared" si="139"/>
        <v>96</v>
      </c>
      <c r="C98" s="5" t="s">
        <v>213</v>
      </c>
      <c r="D98" s="5" t="s">
        <v>225</v>
      </c>
      <c r="E98" s="5" t="s">
        <v>112</v>
      </c>
      <c r="F98" s="5" t="s">
        <v>225</v>
      </c>
      <c r="G98" s="5" t="s">
        <v>112</v>
      </c>
      <c r="H98" s="5" t="s">
        <v>225</v>
      </c>
      <c r="I98" s="5" t="s">
        <v>225</v>
      </c>
      <c r="J98" s="5" t="s">
        <v>225</v>
      </c>
      <c r="L98" s="176">
        <f t="shared" si="189"/>
        <v>0</v>
      </c>
      <c r="M98" s="176">
        <f t="shared" si="140"/>
        <v>0</v>
      </c>
      <c r="N98" s="285">
        <f t="shared" si="141"/>
        <v>7</v>
      </c>
      <c r="O98" s="285"/>
      <c r="P98" s="285">
        <f t="shared" si="142"/>
        <v>0</v>
      </c>
      <c r="Q98" s="285">
        <f t="shared" si="143"/>
        <v>2</v>
      </c>
      <c r="R98" s="285">
        <f t="shared" si="144"/>
        <v>5</v>
      </c>
      <c r="S98" s="285">
        <f t="shared" si="145"/>
        <v>0</v>
      </c>
      <c r="Y98" s="168"/>
      <c r="Z98" s="168"/>
      <c r="AA98" s="168"/>
      <c r="AB98" s="168"/>
      <c r="AD98" s="168"/>
      <c r="AE98" s="168"/>
      <c r="BC98" s="285">
        <f>P98</f>
        <v>0</v>
      </c>
      <c r="BD98" s="285">
        <f t="shared" si="211"/>
        <v>2</v>
      </c>
      <c r="BE98" s="285">
        <f t="shared" si="212"/>
        <v>5</v>
      </c>
      <c r="BF98" s="285">
        <f t="shared" si="213"/>
        <v>0</v>
      </c>
    </row>
    <row r="99" spans="1:58" ht="16">
      <c r="A99" s="13">
        <v>164</v>
      </c>
      <c r="B99" s="23">
        <f t="shared" si="139"/>
        <v>97</v>
      </c>
      <c r="C99" s="5" t="s">
        <v>171</v>
      </c>
      <c r="D99" s="5" t="s">
        <v>127</v>
      </c>
      <c r="E99" s="5" t="s">
        <v>168</v>
      </c>
      <c r="F99" s="5" t="s">
        <v>168</v>
      </c>
      <c r="G99" s="5" t="s">
        <v>112</v>
      </c>
      <c r="H99" s="5" t="s">
        <v>225</v>
      </c>
      <c r="I99" s="5" t="s">
        <v>168</v>
      </c>
      <c r="J99" s="5" t="s">
        <v>112</v>
      </c>
      <c r="L99" s="176">
        <f t="shared" si="189"/>
        <v>0</v>
      </c>
      <c r="M99" s="176">
        <f t="shared" si="140"/>
        <v>0</v>
      </c>
      <c r="N99" s="285">
        <f t="shared" si="141"/>
        <v>7</v>
      </c>
      <c r="O99" s="285"/>
      <c r="P99" s="285">
        <f t="shared" si="142"/>
        <v>1</v>
      </c>
      <c r="Q99" s="285">
        <f t="shared" si="143"/>
        <v>2</v>
      </c>
      <c r="R99" s="285">
        <f t="shared" si="144"/>
        <v>1</v>
      </c>
      <c r="S99" s="285">
        <f t="shared" si="145"/>
        <v>3</v>
      </c>
      <c r="Y99" s="168"/>
      <c r="Z99" s="168"/>
      <c r="AA99" s="168"/>
      <c r="AB99" s="168"/>
      <c r="AD99" s="168"/>
      <c r="AE99" s="168"/>
      <c r="BC99" s="285">
        <f>P99</f>
        <v>1</v>
      </c>
      <c r="BD99" s="285">
        <f t="shared" si="211"/>
        <v>2</v>
      </c>
      <c r="BE99" s="285">
        <f t="shared" si="212"/>
        <v>1</v>
      </c>
      <c r="BF99" s="285">
        <f t="shared" si="213"/>
        <v>3</v>
      </c>
    </row>
    <row r="100" spans="1:58" ht="32">
      <c r="A100" s="13">
        <v>165</v>
      </c>
      <c r="B100" s="23">
        <f t="shared" si="139"/>
        <v>98</v>
      </c>
      <c r="C100" s="5" t="s">
        <v>328</v>
      </c>
      <c r="D100" s="189" t="s">
        <v>872</v>
      </c>
      <c r="E100" s="189" t="s">
        <v>872</v>
      </c>
      <c r="F100" s="189" t="s">
        <v>872</v>
      </c>
      <c r="G100" s="5" t="s">
        <v>112</v>
      </c>
      <c r="H100" s="189" t="s">
        <v>872</v>
      </c>
      <c r="I100" s="189" t="s">
        <v>872</v>
      </c>
      <c r="J100" s="189" t="s">
        <v>872</v>
      </c>
      <c r="L100" s="176">
        <f t="shared" si="189"/>
        <v>0</v>
      </c>
      <c r="M100" s="176">
        <f t="shared" si="140"/>
        <v>6</v>
      </c>
      <c r="N100" s="306">
        <f t="shared" si="141"/>
        <v>1</v>
      </c>
      <c r="O100" s="306"/>
      <c r="P100" s="306">
        <f t="shared" si="142"/>
        <v>0</v>
      </c>
      <c r="Q100" s="306">
        <f t="shared" si="143"/>
        <v>1</v>
      </c>
      <c r="R100" s="306">
        <f t="shared" si="144"/>
        <v>0</v>
      </c>
      <c r="S100" s="306">
        <f t="shared" si="145"/>
        <v>0</v>
      </c>
      <c r="Y100" s="307">
        <f>P100</f>
        <v>0</v>
      </c>
      <c r="Z100" s="307">
        <f t="shared" ref="Z100:AB100" si="214">Q100</f>
        <v>1</v>
      </c>
      <c r="AA100" s="307">
        <f t="shared" si="214"/>
        <v>0</v>
      </c>
      <c r="AB100" s="307">
        <f t="shared" si="214"/>
        <v>0</v>
      </c>
      <c r="AD100" s="168"/>
      <c r="AE100" s="168"/>
    </row>
    <row r="101" spans="1:58" ht="16">
      <c r="A101" s="13">
        <v>168</v>
      </c>
      <c r="B101" s="23">
        <f t="shared" si="139"/>
        <v>99</v>
      </c>
      <c r="C101" s="5" t="s">
        <v>171</v>
      </c>
      <c r="D101" s="189" t="s">
        <v>872</v>
      </c>
      <c r="E101" s="189" t="s">
        <v>872</v>
      </c>
      <c r="F101" s="189" t="s">
        <v>872</v>
      </c>
      <c r="G101" s="189" t="s">
        <v>872</v>
      </c>
      <c r="H101" s="189" t="s">
        <v>872</v>
      </c>
      <c r="I101" s="189" t="s">
        <v>872</v>
      </c>
      <c r="J101" s="5" t="s">
        <v>127</v>
      </c>
      <c r="L101" s="176">
        <f t="shared" si="189"/>
        <v>0</v>
      </c>
      <c r="M101" s="176">
        <f t="shared" si="140"/>
        <v>6</v>
      </c>
      <c r="N101" s="306">
        <f t="shared" si="141"/>
        <v>1</v>
      </c>
      <c r="O101" s="306"/>
      <c r="P101" s="306">
        <f t="shared" si="142"/>
        <v>1</v>
      </c>
      <c r="Q101" s="306">
        <f t="shared" si="143"/>
        <v>0</v>
      </c>
      <c r="R101" s="306">
        <f t="shared" si="144"/>
        <v>0</v>
      </c>
      <c r="S101" s="306">
        <f t="shared" si="145"/>
        <v>0</v>
      </c>
      <c r="Y101" s="307">
        <f>P101</f>
        <v>1</v>
      </c>
      <c r="Z101" s="307">
        <f t="shared" ref="Z101" si="215">Q101</f>
        <v>0</v>
      </c>
      <c r="AA101" s="307">
        <f t="shared" ref="AA101" si="216">R101</f>
        <v>0</v>
      </c>
      <c r="AB101" s="307">
        <f t="shared" ref="AB101" si="217">S101</f>
        <v>0</v>
      </c>
      <c r="AD101" s="168"/>
      <c r="AE101" s="168"/>
    </row>
    <row r="102" spans="1:58" ht="16">
      <c r="A102" s="13">
        <v>169</v>
      </c>
      <c r="B102" s="23">
        <f t="shared" si="139"/>
        <v>100</v>
      </c>
      <c r="C102" s="5" t="s">
        <v>213</v>
      </c>
      <c r="D102" s="5" t="s">
        <v>225</v>
      </c>
      <c r="E102" s="5" t="s">
        <v>225</v>
      </c>
      <c r="F102" s="5" t="s">
        <v>225</v>
      </c>
      <c r="G102" s="5" t="s">
        <v>225</v>
      </c>
      <c r="H102" s="5" t="s">
        <v>225</v>
      </c>
      <c r="I102" s="5" t="s">
        <v>225</v>
      </c>
      <c r="J102" s="5" t="s">
        <v>225</v>
      </c>
      <c r="L102" s="176">
        <f t="shared" si="189"/>
        <v>0</v>
      </c>
      <c r="M102" s="176">
        <f t="shared" si="140"/>
        <v>0</v>
      </c>
      <c r="N102" s="285">
        <f t="shared" si="141"/>
        <v>7</v>
      </c>
      <c r="O102" s="285"/>
      <c r="P102" s="285">
        <f t="shared" si="142"/>
        <v>0</v>
      </c>
      <c r="Q102" s="285">
        <f t="shared" si="143"/>
        <v>0</v>
      </c>
      <c r="R102" s="285">
        <f t="shared" si="144"/>
        <v>7</v>
      </c>
      <c r="S102" s="285">
        <f t="shared" si="145"/>
        <v>0</v>
      </c>
      <c r="Y102" s="168"/>
      <c r="Z102" s="168"/>
      <c r="AA102" s="168"/>
      <c r="AB102" s="168"/>
      <c r="AD102" s="168"/>
      <c r="AE102" s="168"/>
      <c r="BC102" s="285">
        <f>P102</f>
        <v>0</v>
      </c>
      <c r="BD102" s="285">
        <f t="shared" ref="BD102:BD103" si="218">Q102</f>
        <v>0</v>
      </c>
      <c r="BE102" s="285">
        <f t="shared" ref="BE102:BE103" si="219">R102</f>
        <v>7</v>
      </c>
      <c r="BF102" s="285">
        <f t="shared" ref="BF102:BF103" si="220">S102</f>
        <v>0</v>
      </c>
    </row>
    <row r="103" spans="1:58" ht="16">
      <c r="A103" s="13">
        <v>170</v>
      </c>
      <c r="B103" s="23">
        <f t="shared" si="139"/>
        <v>101</v>
      </c>
      <c r="C103" s="5" t="s">
        <v>171</v>
      </c>
      <c r="D103" s="5" t="s">
        <v>225</v>
      </c>
      <c r="E103" s="5" t="s">
        <v>112</v>
      </c>
      <c r="F103" s="5" t="s">
        <v>127</v>
      </c>
      <c r="G103" s="5" t="s">
        <v>112</v>
      </c>
      <c r="H103" s="5" t="s">
        <v>112</v>
      </c>
      <c r="I103" s="5" t="s">
        <v>112</v>
      </c>
      <c r="J103" s="5" t="s">
        <v>225</v>
      </c>
      <c r="L103" s="176">
        <f t="shared" si="189"/>
        <v>0</v>
      </c>
      <c r="M103" s="176">
        <f t="shared" si="140"/>
        <v>0</v>
      </c>
      <c r="N103" s="285">
        <f t="shared" si="141"/>
        <v>7</v>
      </c>
      <c r="O103" s="285"/>
      <c r="P103" s="285">
        <f t="shared" si="142"/>
        <v>1</v>
      </c>
      <c r="Q103" s="285">
        <f t="shared" si="143"/>
        <v>4</v>
      </c>
      <c r="R103" s="285">
        <f t="shared" si="144"/>
        <v>2</v>
      </c>
      <c r="S103" s="285">
        <f t="shared" si="145"/>
        <v>0</v>
      </c>
      <c r="Y103" s="168"/>
      <c r="Z103" s="168"/>
      <c r="AA103" s="168"/>
      <c r="AB103" s="168"/>
      <c r="AD103" s="168"/>
      <c r="AE103" s="168"/>
      <c r="BC103" s="285">
        <f>P103</f>
        <v>1</v>
      </c>
      <c r="BD103" s="285">
        <f t="shared" si="218"/>
        <v>4</v>
      </c>
      <c r="BE103" s="285">
        <f t="shared" si="219"/>
        <v>2</v>
      </c>
      <c r="BF103" s="285">
        <f t="shared" si="220"/>
        <v>0</v>
      </c>
    </row>
    <row r="104" spans="1:58" ht="16">
      <c r="A104" s="13">
        <v>173</v>
      </c>
      <c r="B104" s="23">
        <f t="shared" si="139"/>
        <v>102</v>
      </c>
      <c r="C104" s="5" t="s">
        <v>213</v>
      </c>
      <c r="D104" s="5" t="s">
        <v>112</v>
      </c>
      <c r="E104" s="5" t="s">
        <v>112</v>
      </c>
      <c r="F104" s="5" t="s">
        <v>112</v>
      </c>
      <c r="G104" s="5" t="s">
        <v>112</v>
      </c>
      <c r="H104" s="5" t="s">
        <v>106</v>
      </c>
      <c r="I104" s="5" t="s">
        <v>112</v>
      </c>
      <c r="J104" s="5" t="s">
        <v>106</v>
      </c>
      <c r="L104" s="176">
        <f t="shared" si="189"/>
        <v>2</v>
      </c>
      <c r="M104" s="176">
        <f t="shared" si="140"/>
        <v>0</v>
      </c>
      <c r="N104" s="332">
        <f t="shared" si="141"/>
        <v>5</v>
      </c>
      <c r="O104" s="332"/>
      <c r="P104" s="332">
        <f t="shared" si="142"/>
        <v>0</v>
      </c>
      <c r="Q104" s="332">
        <f t="shared" si="143"/>
        <v>5</v>
      </c>
      <c r="R104" s="332">
        <f t="shared" si="144"/>
        <v>0</v>
      </c>
      <c r="S104" s="332">
        <f t="shared" si="145"/>
        <v>0</v>
      </c>
      <c r="Y104" s="168"/>
      <c r="Z104" s="168"/>
      <c r="AA104" s="168"/>
      <c r="AB104" s="168"/>
      <c r="AD104" s="168"/>
      <c r="AE104" s="168"/>
      <c r="AS104" s="332">
        <f>P104</f>
        <v>0</v>
      </c>
      <c r="AT104" s="332">
        <f t="shared" ref="AT104" si="221">Q104</f>
        <v>5</v>
      </c>
      <c r="AU104" s="332">
        <f t="shared" ref="AU104" si="222">R104</f>
        <v>0</v>
      </c>
      <c r="AV104" s="332">
        <f t="shared" ref="AV104" si="223">S104</f>
        <v>0</v>
      </c>
    </row>
    <row r="105" spans="1:58" ht="16">
      <c r="A105" s="13">
        <v>176</v>
      </c>
      <c r="B105" s="23">
        <f t="shared" si="139"/>
        <v>103</v>
      </c>
      <c r="C105" s="5" t="s">
        <v>213</v>
      </c>
      <c r="D105" s="5" t="s">
        <v>106</v>
      </c>
      <c r="E105" s="5" t="s">
        <v>127</v>
      </c>
      <c r="F105" s="5" t="s">
        <v>127</v>
      </c>
      <c r="G105" s="5" t="s">
        <v>112</v>
      </c>
      <c r="H105" s="5" t="s">
        <v>112</v>
      </c>
      <c r="I105" s="5" t="s">
        <v>112</v>
      </c>
      <c r="J105" s="5" t="s">
        <v>225</v>
      </c>
      <c r="L105" s="176">
        <f t="shared" si="189"/>
        <v>1</v>
      </c>
      <c r="M105" s="176">
        <f t="shared" si="140"/>
        <v>0</v>
      </c>
      <c r="N105" s="334">
        <f t="shared" si="141"/>
        <v>6</v>
      </c>
      <c r="O105" s="334"/>
      <c r="P105" s="334">
        <f t="shared" si="142"/>
        <v>2</v>
      </c>
      <c r="Q105" s="334">
        <f t="shared" si="143"/>
        <v>3</v>
      </c>
      <c r="R105" s="334">
        <f t="shared" si="144"/>
        <v>1</v>
      </c>
      <c r="S105" s="334">
        <f t="shared" si="145"/>
        <v>0</v>
      </c>
      <c r="Y105" s="168"/>
      <c r="Z105" s="168"/>
      <c r="AA105" s="168"/>
      <c r="AB105" s="168"/>
      <c r="AD105" s="168"/>
      <c r="AE105" s="168"/>
      <c r="AX105" s="334">
        <f>P105</f>
        <v>2</v>
      </c>
      <c r="AY105" s="334">
        <f t="shared" ref="AY105" si="224">Q105</f>
        <v>3</v>
      </c>
      <c r="AZ105" s="334">
        <f t="shared" ref="AZ105" si="225">R105</f>
        <v>1</v>
      </c>
      <c r="BA105" s="334">
        <f t="shared" ref="BA105" si="226">S105</f>
        <v>0</v>
      </c>
    </row>
    <row r="106" spans="1:58" ht="16">
      <c r="A106" s="13">
        <v>177</v>
      </c>
      <c r="B106" s="23">
        <f t="shared" si="139"/>
        <v>104</v>
      </c>
      <c r="C106" s="5" t="s">
        <v>213</v>
      </c>
      <c r="D106" s="5" t="s">
        <v>106</v>
      </c>
      <c r="E106" s="5" t="s">
        <v>112</v>
      </c>
      <c r="F106" s="5" t="s">
        <v>106</v>
      </c>
      <c r="G106" s="5" t="s">
        <v>127</v>
      </c>
      <c r="H106" s="5" t="s">
        <v>112</v>
      </c>
      <c r="I106" s="5" t="s">
        <v>112</v>
      </c>
      <c r="J106" s="5" t="s">
        <v>225</v>
      </c>
      <c r="L106" s="176">
        <f t="shared" si="189"/>
        <v>2</v>
      </c>
      <c r="M106" s="176">
        <f t="shared" si="140"/>
        <v>0</v>
      </c>
      <c r="N106" s="332">
        <f t="shared" si="141"/>
        <v>5</v>
      </c>
      <c r="O106" s="332"/>
      <c r="P106" s="332">
        <f t="shared" si="142"/>
        <v>1</v>
      </c>
      <c r="Q106" s="332">
        <f t="shared" si="143"/>
        <v>3</v>
      </c>
      <c r="R106" s="332">
        <f t="shared" si="144"/>
        <v>1</v>
      </c>
      <c r="S106" s="332">
        <f t="shared" si="145"/>
        <v>0</v>
      </c>
      <c r="Y106" s="168"/>
      <c r="Z106" s="168"/>
      <c r="AA106" s="168"/>
      <c r="AB106" s="168"/>
      <c r="AD106" s="168"/>
      <c r="AE106" s="168"/>
      <c r="AS106" s="332">
        <f>P106</f>
        <v>1</v>
      </c>
      <c r="AT106" s="332">
        <f t="shared" ref="AT106" si="227">Q106</f>
        <v>3</v>
      </c>
      <c r="AU106" s="332">
        <f t="shared" ref="AU106" si="228">R106</f>
        <v>1</v>
      </c>
      <c r="AV106" s="332">
        <f t="shared" ref="AV106" si="229">S106</f>
        <v>0</v>
      </c>
    </row>
    <row r="107" spans="1:58" ht="16">
      <c r="A107" s="13">
        <v>179</v>
      </c>
      <c r="B107" s="23">
        <f t="shared" si="139"/>
        <v>105</v>
      </c>
      <c r="C107" s="188" t="s">
        <v>467</v>
      </c>
      <c r="D107" s="188" t="s">
        <v>127</v>
      </c>
      <c r="E107" s="188" t="s">
        <v>127</v>
      </c>
      <c r="F107" s="188" t="s">
        <v>112</v>
      </c>
      <c r="G107" s="188" t="s">
        <v>127</v>
      </c>
      <c r="H107" s="188" t="s">
        <v>106</v>
      </c>
      <c r="I107" s="188" t="s">
        <v>112</v>
      </c>
      <c r="J107" s="188" t="s">
        <v>112</v>
      </c>
      <c r="K107" s="243"/>
      <c r="L107" s="283"/>
      <c r="M107" s="283"/>
      <c r="N107" s="283"/>
      <c r="O107" s="305"/>
      <c r="P107" s="176">
        <f t="shared" si="142"/>
        <v>3</v>
      </c>
      <c r="Q107" s="176">
        <f t="shared" si="143"/>
        <v>3</v>
      </c>
      <c r="R107" s="176">
        <f t="shared" si="144"/>
        <v>0</v>
      </c>
      <c r="S107" s="176">
        <f t="shared" si="145"/>
        <v>0</v>
      </c>
      <c r="Y107" s="168"/>
      <c r="Z107" s="168"/>
      <c r="AA107" s="168"/>
      <c r="AB107" s="168"/>
      <c r="AD107" s="168"/>
      <c r="AE107" s="168"/>
    </row>
    <row r="108" spans="1:58" ht="16">
      <c r="A108" s="13">
        <v>180</v>
      </c>
      <c r="B108" s="23">
        <f t="shared" si="139"/>
        <v>106</v>
      </c>
      <c r="C108" s="5" t="s">
        <v>171</v>
      </c>
      <c r="D108" s="5" t="s">
        <v>106</v>
      </c>
      <c r="E108" s="5" t="s">
        <v>106</v>
      </c>
      <c r="F108" s="5" t="s">
        <v>127</v>
      </c>
      <c r="G108" s="5" t="s">
        <v>127</v>
      </c>
      <c r="H108" s="5" t="s">
        <v>127</v>
      </c>
      <c r="I108" s="5" t="s">
        <v>127</v>
      </c>
      <c r="J108" s="5" t="s">
        <v>127</v>
      </c>
      <c r="L108" s="176">
        <f t="shared" si="189"/>
        <v>2</v>
      </c>
      <c r="M108" s="176">
        <f t="shared" si="140"/>
        <v>0</v>
      </c>
      <c r="N108" s="332">
        <f t="shared" si="141"/>
        <v>5</v>
      </c>
      <c r="O108" s="332"/>
      <c r="P108" s="332">
        <f t="shared" si="142"/>
        <v>5</v>
      </c>
      <c r="Q108" s="332">
        <f t="shared" si="143"/>
        <v>0</v>
      </c>
      <c r="R108" s="332">
        <f t="shared" si="144"/>
        <v>0</v>
      </c>
      <c r="S108" s="332">
        <f t="shared" si="145"/>
        <v>0</v>
      </c>
      <c r="Y108" s="168"/>
      <c r="Z108" s="168"/>
      <c r="AA108" s="168"/>
      <c r="AB108" s="168"/>
      <c r="AD108" s="168"/>
      <c r="AE108" s="168"/>
      <c r="AS108" s="332">
        <f>P108</f>
        <v>5</v>
      </c>
      <c r="AT108" s="332">
        <f t="shared" ref="AT108" si="230">Q108</f>
        <v>0</v>
      </c>
      <c r="AU108" s="332">
        <f t="shared" ref="AU108" si="231">R108</f>
        <v>0</v>
      </c>
      <c r="AV108" s="332">
        <f t="shared" ref="AV108" si="232">S108</f>
        <v>0</v>
      </c>
    </row>
    <row r="109" spans="1:58" ht="16">
      <c r="A109" s="13">
        <v>181</v>
      </c>
      <c r="B109" s="23">
        <f t="shared" si="139"/>
        <v>107</v>
      </c>
      <c r="C109" s="5" t="s">
        <v>171</v>
      </c>
      <c r="D109" s="5" t="s">
        <v>168</v>
      </c>
      <c r="E109" s="5" t="s">
        <v>225</v>
      </c>
      <c r="F109" s="5" t="s">
        <v>112</v>
      </c>
      <c r="G109" s="5" t="s">
        <v>168</v>
      </c>
      <c r="H109" s="5" t="s">
        <v>225</v>
      </c>
      <c r="I109" s="5" t="s">
        <v>225</v>
      </c>
      <c r="J109" s="5" t="s">
        <v>225</v>
      </c>
      <c r="L109" s="176">
        <f t="shared" si="189"/>
        <v>0</v>
      </c>
      <c r="M109" s="176">
        <f t="shared" si="140"/>
        <v>0</v>
      </c>
      <c r="N109" s="285">
        <f t="shared" si="141"/>
        <v>7</v>
      </c>
      <c r="O109" s="285"/>
      <c r="P109" s="285">
        <f t="shared" si="142"/>
        <v>0</v>
      </c>
      <c r="Q109" s="285">
        <f t="shared" si="143"/>
        <v>1</v>
      </c>
      <c r="R109" s="285">
        <f t="shared" si="144"/>
        <v>4</v>
      </c>
      <c r="S109" s="285">
        <f t="shared" si="145"/>
        <v>2</v>
      </c>
      <c r="Y109" s="168"/>
      <c r="Z109" s="168"/>
      <c r="AA109" s="168"/>
      <c r="AB109" s="168"/>
      <c r="AD109" s="168"/>
      <c r="AE109" s="168"/>
      <c r="BC109" s="285">
        <f>P109</f>
        <v>0</v>
      </c>
      <c r="BD109" s="285">
        <f t="shared" ref="BD109:BD111" si="233">Q109</f>
        <v>1</v>
      </c>
      <c r="BE109" s="285">
        <f t="shared" ref="BE109:BE111" si="234">R109</f>
        <v>4</v>
      </c>
      <c r="BF109" s="285">
        <f t="shared" ref="BF109:BF111" si="235">S109</f>
        <v>2</v>
      </c>
    </row>
    <row r="110" spans="1:58" ht="32">
      <c r="A110" s="13">
        <v>182</v>
      </c>
      <c r="B110" s="23">
        <f t="shared" si="139"/>
        <v>108</v>
      </c>
      <c r="C110" s="5" t="s">
        <v>194</v>
      </c>
      <c r="D110" s="5" t="s">
        <v>168</v>
      </c>
      <c r="E110" s="5" t="s">
        <v>225</v>
      </c>
      <c r="F110" s="5" t="s">
        <v>127</v>
      </c>
      <c r="G110" s="5" t="s">
        <v>168</v>
      </c>
      <c r="H110" s="5" t="s">
        <v>168</v>
      </c>
      <c r="I110" s="5" t="s">
        <v>168</v>
      </c>
      <c r="J110" s="5" t="s">
        <v>225</v>
      </c>
      <c r="L110" s="176">
        <f t="shared" si="189"/>
        <v>0</v>
      </c>
      <c r="M110" s="176">
        <f t="shared" si="140"/>
        <v>0</v>
      </c>
      <c r="N110" s="285">
        <f t="shared" si="141"/>
        <v>7</v>
      </c>
      <c r="O110" s="285"/>
      <c r="P110" s="285">
        <f t="shared" si="142"/>
        <v>1</v>
      </c>
      <c r="Q110" s="285">
        <f t="shared" si="143"/>
        <v>0</v>
      </c>
      <c r="R110" s="285">
        <f t="shared" si="144"/>
        <v>2</v>
      </c>
      <c r="S110" s="285">
        <f t="shared" si="145"/>
        <v>4</v>
      </c>
      <c r="Y110" s="168"/>
      <c r="Z110" s="168"/>
      <c r="AA110" s="168"/>
      <c r="AB110" s="168"/>
      <c r="AD110" s="168"/>
      <c r="AE110" s="168"/>
      <c r="BC110" s="285">
        <f>P110</f>
        <v>1</v>
      </c>
      <c r="BD110" s="285">
        <f t="shared" si="233"/>
        <v>0</v>
      </c>
      <c r="BE110" s="285">
        <f t="shared" si="234"/>
        <v>2</v>
      </c>
      <c r="BF110" s="285">
        <f t="shared" si="235"/>
        <v>4</v>
      </c>
    </row>
    <row r="111" spans="1:58" ht="16">
      <c r="A111" s="13">
        <v>183</v>
      </c>
      <c r="B111" s="23">
        <f t="shared" si="139"/>
        <v>109</v>
      </c>
      <c r="C111" s="5" t="s">
        <v>171</v>
      </c>
      <c r="D111" s="5" t="s">
        <v>225</v>
      </c>
      <c r="E111" s="5" t="s">
        <v>168</v>
      </c>
      <c r="F111" s="5" t="s">
        <v>225</v>
      </c>
      <c r="G111" s="5" t="s">
        <v>127</v>
      </c>
      <c r="H111" s="5" t="s">
        <v>112</v>
      </c>
      <c r="I111" s="5" t="s">
        <v>225</v>
      </c>
      <c r="J111" s="5" t="s">
        <v>168</v>
      </c>
      <c r="L111" s="176">
        <f t="shared" si="189"/>
        <v>0</v>
      </c>
      <c r="M111" s="176">
        <f t="shared" si="140"/>
        <v>0</v>
      </c>
      <c r="N111" s="285">
        <f t="shared" si="141"/>
        <v>7</v>
      </c>
      <c r="O111" s="285"/>
      <c r="P111" s="285">
        <f t="shared" si="142"/>
        <v>1</v>
      </c>
      <c r="Q111" s="285">
        <f t="shared" si="143"/>
        <v>1</v>
      </c>
      <c r="R111" s="285">
        <f t="shared" si="144"/>
        <v>3</v>
      </c>
      <c r="S111" s="285">
        <f t="shared" si="145"/>
        <v>2</v>
      </c>
      <c r="Y111" s="168"/>
      <c r="Z111" s="168"/>
      <c r="AA111" s="168"/>
      <c r="AB111" s="168"/>
      <c r="AD111" s="168"/>
      <c r="AE111" s="168"/>
      <c r="BC111" s="285">
        <f>P111</f>
        <v>1</v>
      </c>
      <c r="BD111" s="285">
        <f t="shared" si="233"/>
        <v>1</v>
      </c>
      <c r="BE111" s="285">
        <f t="shared" si="234"/>
        <v>3</v>
      </c>
      <c r="BF111" s="285">
        <f t="shared" si="235"/>
        <v>2</v>
      </c>
    </row>
    <row r="112" spans="1:58" ht="16">
      <c r="A112" s="13">
        <v>185</v>
      </c>
      <c r="B112" s="23">
        <f t="shared" si="139"/>
        <v>110</v>
      </c>
      <c r="C112" s="5" t="s">
        <v>213</v>
      </c>
      <c r="D112" s="5" t="s">
        <v>168</v>
      </c>
      <c r="E112" s="5" t="s">
        <v>225</v>
      </c>
      <c r="F112" s="189" t="s">
        <v>872</v>
      </c>
      <c r="G112" s="5" t="s">
        <v>168</v>
      </c>
      <c r="H112" s="5" t="s">
        <v>225</v>
      </c>
      <c r="I112" s="5" t="s">
        <v>168</v>
      </c>
      <c r="J112" s="5" t="s">
        <v>168</v>
      </c>
      <c r="L112" s="176">
        <f t="shared" si="189"/>
        <v>0</v>
      </c>
      <c r="M112" s="176">
        <f t="shared" si="140"/>
        <v>1</v>
      </c>
      <c r="N112" s="334">
        <f t="shared" si="141"/>
        <v>6</v>
      </c>
      <c r="O112" s="334"/>
      <c r="P112" s="334">
        <f t="shared" si="142"/>
        <v>0</v>
      </c>
      <c r="Q112" s="334">
        <f t="shared" si="143"/>
        <v>0</v>
      </c>
      <c r="R112" s="334">
        <f t="shared" si="144"/>
        <v>2</v>
      </c>
      <c r="S112" s="334">
        <f t="shared" si="145"/>
        <v>4</v>
      </c>
      <c r="Y112" s="168"/>
      <c r="Z112" s="168"/>
      <c r="AA112" s="168"/>
      <c r="AB112" s="168"/>
      <c r="AD112" s="168"/>
      <c r="AE112" s="168"/>
      <c r="AX112" s="334">
        <f>P112</f>
        <v>0</v>
      </c>
      <c r="AY112" s="334">
        <f t="shared" ref="AY112" si="236">Q112</f>
        <v>0</v>
      </c>
      <c r="AZ112" s="334">
        <f t="shared" ref="AZ112" si="237">R112</f>
        <v>2</v>
      </c>
      <c r="BA112" s="334">
        <f t="shared" ref="BA112" si="238">S112</f>
        <v>4</v>
      </c>
    </row>
    <row r="113" spans="1:58" ht="16">
      <c r="A113" s="13">
        <v>187</v>
      </c>
      <c r="B113" s="23">
        <f t="shared" si="139"/>
        <v>111</v>
      </c>
      <c r="C113" s="5" t="s">
        <v>213</v>
      </c>
      <c r="D113" s="5" t="s">
        <v>127</v>
      </c>
      <c r="E113" s="5" t="s">
        <v>225</v>
      </c>
      <c r="F113" s="5" t="s">
        <v>225</v>
      </c>
      <c r="G113" s="5" t="s">
        <v>225</v>
      </c>
      <c r="H113" s="5" t="s">
        <v>225</v>
      </c>
      <c r="I113" s="5" t="s">
        <v>225</v>
      </c>
      <c r="J113" s="5" t="s">
        <v>112</v>
      </c>
      <c r="L113" s="176">
        <f t="shared" si="189"/>
        <v>0</v>
      </c>
      <c r="M113" s="176">
        <f t="shared" si="140"/>
        <v>0</v>
      </c>
      <c r="N113" s="285">
        <f t="shared" si="141"/>
        <v>7</v>
      </c>
      <c r="O113" s="285"/>
      <c r="P113" s="285">
        <f t="shared" si="142"/>
        <v>1</v>
      </c>
      <c r="Q113" s="285">
        <f t="shared" si="143"/>
        <v>1</v>
      </c>
      <c r="R113" s="285">
        <f t="shared" si="144"/>
        <v>5</v>
      </c>
      <c r="S113" s="285">
        <f t="shared" si="145"/>
        <v>0</v>
      </c>
      <c r="Y113" s="168"/>
      <c r="Z113" s="168"/>
      <c r="AA113" s="168"/>
      <c r="AB113" s="168"/>
      <c r="AD113" s="168"/>
      <c r="AE113" s="168"/>
      <c r="BC113" s="285">
        <f>P113</f>
        <v>1</v>
      </c>
      <c r="BD113" s="285">
        <f t="shared" ref="BD113:BD114" si="239">Q113</f>
        <v>1</v>
      </c>
      <c r="BE113" s="285">
        <f t="shared" ref="BE113:BE114" si="240">R113</f>
        <v>5</v>
      </c>
      <c r="BF113" s="285">
        <f t="shared" ref="BF113:BF114" si="241">S113</f>
        <v>0</v>
      </c>
    </row>
    <row r="114" spans="1:58" ht="16">
      <c r="A114" s="13">
        <v>188</v>
      </c>
      <c r="B114" s="23">
        <f t="shared" si="139"/>
        <v>112</v>
      </c>
      <c r="C114" s="5" t="s">
        <v>213</v>
      </c>
      <c r="D114" s="5" t="s">
        <v>127</v>
      </c>
      <c r="E114" s="5" t="s">
        <v>127</v>
      </c>
      <c r="F114" s="5" t="s">
        <v>112</v>
      </c>
      <c r="G114" s="5" t="s">
        <v>112</v>
      </c>
      <c r="H114" s="5" t="s">
        <v>112</v>
      </c>
      <c r="I114" s="5" t="s">
        <v>112</v>
      </c>
      <c r="J114" s="5" t="s">
        <v>112</v>
      </c>
      <c r="L114" s="176">
        <f t="shared" si="189"/>
        <v>0</v>
      </c>
      <c r="M114" s="176">
        <f t="shared" si="140"/>
        <v>0</v>
      </c>
      <c r="N114" s="285">
        <f t="shared" si="141"/>
        <v>7</v>
      </c>
      <c r="O114" s="285"/>
      <c r="P114" s="285">
        <f t="shared" si="142"/>
        <v>2</v>
      </c>
      <c r="Q114" s="285">
        <f t="shared" si="143"/>
        <v>5</v>
      </c>
      <c r="R114" s="285">
        <f t="shared" si="144"/>
        <v>0</v>
      </c>
      <c r="S114" s="285">
        <f t="shared" si="145"/>
        <v>0</v>
      </c>
      <c r="Y114" s="168"/>
      <c r="Z114" s="168"/>
      <c r="AA114" s="168"/>
      <c r="AB114" s="168"/>
      <c r="AD114" s="168"/>
      <c r="AE114" s="168"/>
      <c r="BC114" s="285">
        <f>P114</f>
        <v>2</v>
      </c>
      <c r="BD114" s="285">
        <f t="shared" si="239"/>
        <v>5</v>
      </c>
      <c r="BE114" s="285">
        <f t="shared" si="240"/>
        <v>0</v>
      </c>
      <c r="BF114" s="285">
        <f t="shared" si="241"/>
        <v>0</v>
      </c>
    </row>
    <row r="115" spans="1:58" ht="16">
      <c r="A115" s="13">
        <v>190</v>
      </c>
      <c r="B115" s="23">
        <f t="shared" si="139"/>
        <v>113</v>
      </c>
      <c r="C115" s="188" t="s">
        <v>467</v>
      </c>
      <c r="D115" s="188" t="s">
        <v>127</v>
      </c>
      <c r="E115" s="188" t="s">
        <v>112</v>
      </c>
      <c r="F115" s="188" t="s">
        <v>127</v>
      </c>
      <c r="G115" s="188" t="s">
        <v>127</v>
      </c>
      <c r="H115" s="188" t="s">
        <v>112</v>
      </c>
      <c r="I115" s="188" t="s">
        <v>127</v>
      </c>
      <c r="J115" s="188" t="s">
        <v>127</v>
      </c>
      <c r="K115" s="243"/>
      <c r="L115" s="283"/>
      <c r="M115" s="283"/>
      <c r="N115" s="283"/>
      <c r="O115" s="305"/>
      <c r="P115" s="176">
        <f t="shared" si="142"/>
        <v>5</v>
      </c>
      <c r="Q115" s="176">
        <f t="shared" si="143"/>
        <v>2</v>
      </c>
      <c r="R115" s="176">
        <f t="shared" si="144"/>
        <v>0</v>
      </c>
      <c r="S115" s="176">
        <f t="shared" si="145"/>
        <v>0</v>
      </c>
      <c r="Y115" s="168"/>
      <c r="Z115" s="168"/>
      <c r="AA115" s="168"/>
      <c r="AB115" s="168"/>
      <c r="AD115" s="168"/>
      <c r="AE115" s="168"/>
    </row>
    <row r="116" spans="1:58" ht="16">
      <c r="A116" s="13">
        <v>191</v>
      </c>
      <c r="B116" s="23">
        <f t="shared" si="139"/>
        <v>114</v>
      </c>
      <c r="C116" s="5" t="s">
        <v>171</v>
      </c>
      <c r="D116" s="5" t="s">
        <v>106</v>
      </c>
      <c r="E116" s="5" t="s">
        <v>106</v>
      </c>
      <c r="F116" s="5" t="s">
        <v>106</v>
      </c>
      <c r="G116" s="5" t="s">
        <v>106</v>
      </c>
      <c r="H116" s="5" t="s">
        <v>112</v>
      </c>
      <c r="I116" s="5" t="s">
        <v>127</v>
      </c>
      <c r="J116" s="5" t="s">
        <v>112</v>
      </c>
      <c r="L116" s="176">
        <f t="shared" si="189"/>
        <v>4</v>
      </c>
      <c r="M116" s="176">
        <f t="shared" si="140"/>
        <v>0</v>
      </c>
      <c r="N116" s="327">
        <f t="shared" si="141"/>
        <v>3</v>
      </c>
      <c r="O116" s="327"/>
      <c r="P116" s="327">
        <f t="shared" si="142"/>
        <v>1</v>
      </c>
      <c r="Q116" s="327">
        <f t="shared" si="143"/>
        <v>2</v>
      </c>
      <c r="R116" s="327">
        <f t="shared" si="144"/>
        <v>0</v>
      </c>
      <c r="S116" s="327">
        <f t="shared" si="145"/>
        <v>0</v>
      </c>
      <c r="Y116" s="168"/>
      <c r="Z116" s="168"/>
      <c r="AA116" s="168"/>
      <c r="AB116" s="168"/>
      <c r="AD116" s="168"/>
      <c r="AE116" s="168"/>
      <c r="AI116" s="327">
        <f>P116</f>
        <v>1</v>
      </c>
      <c r="AJ116" s="327">
        <f t="shared" ref="AJ116" si="242">Q116</f>
        <v>2</v>
      </c>
      <c r="AK116" s="327">
        <f t="shared" ref="AK116" si="243">R116</f>
        <v>0</v>
      </c>
      <c r="AL116" s="327">
        <f t="shared" ref="AL116" si="244">S116</f>
        <v>0</v>
      </c>
    </row>
    <row r="117" spans="1:58" ht="16">
      <c r="A117" s="13">
        <v>192</v>
      </c>
      <c r="B117" s="23">
        <f t="shared" si="139"/>
        <v>115</v>
      </c>
      <c r="C117" s="5" t="s">
        <v>213</v>
      </c>
      <c r="D117" s="5" t="s">
        <v>106</v>
      </c>
      <c r="E117" s="5" t="s">
        <v>106</v>
      </c>
      <c r="F117" s="5" t="s">
        <v>106</v>
      </c>
      <c r="G117" s="5" t="s">
        <v>127</v>
      </c>
      <c r="H117" s="5" t="s">
        <v>127</v>
      </c>
      <c r="I117" s="5" t="s">
        <v>112</v>
      </c>
      <c r="J117" s="5" t="s">
        <v>127</v>
      </c>
      <c r="L117" s="176">
        <f t="shared" si="189"/>
        <v>3</v>
      </c>
      <c r="M117" s="176">
        <f t="shared" si="140"/>
        <v>0</v>
      </c>
      <c r="N117" s="331">
        <f t="shared" si="141"/>
        <v>4</v>
      </c>
      <c r="O117" s="331"/>
      <c r="P117" s="331">
        <f t="shared" si="142"/>
        <v>3</v>
      </c>
      <c r="Q117" s="331">
        <f t="shared" si="143"/>
        <v>1</v>
      </c>
      <c r="R117" s="331">
        <f t="shared" si="144"/>
        <v>0</v>
      </c>
      <c r="S117" s="331">
        <f t="shared" si="145"/>
        <v>0</v>
      </c>
      <c r="Y117" s="168"/>
      <c r="Z117" s="168"/>
      <c r="AA117" s="168"/>
      <c r="AB117" s="168"/>
      <c r="AD117" s="168"/>
      <c r="AE117" s="168"/>
      <c r="AN117" s="331">
        <f>P117</f>
        <v>3</v>
      </c>
      <c r="AO117" s="331">
        <f t="shared" ref="AO117" si="245">Q117</f>
        <v>1</v>
      </c>
      <c r="AP117" s="331">
        <f t="shared" ref="AP117" si="246">R117</f>
        <v>0</v>
      </c>
      <c r="AQ117" s="331">
        <f t="shared" ref="AQ117" si="247">S117</f>
        <v>0</v>
      </c>
    </row>
    <row r="118" spans="1:58" ht="16">
      <c r="A118" s="13">
        <v>193</v>
      </c>
      <c r="B118" s="23">
        <f t="shared" si="139"/>
        <v>116</v>
      </c>
      <c r="C118" s="5" t="s">
        <v>171</v>
      </c>
      <c r="D118" s="5" t="s">
        <v>127</v>
      </c>
      <c r="E118" s="5" t="s">
        <v>106</v>
      </c>
      <c r="F118" s="5" t="s">
        <v>106</v>
      </c>
      <c r="G118" s="5" t="s">
        <v>112</v>
      </c>
      <c r="H118" s="5" t="s">
        <v>112</v>
      </c>
      <c r="I118" s="5" t="s">
        <v>112</v>
      </c>
      <c r="J118" s="5" t="s">
        <v>112</v>
      </c>
      <c r="L118" s="176">
        <f t="shared" si="189"/>
        <v>2</v>
      </c>
      <c r="M118" s="176">
        <f t="shared" si="140"/>
        <v>0</v>
      </c>
      <c r="N118" s="332">
        <f t="shared" si="141"/>
        <v>5</v>
      </c>
      <c r="O118" s="332"/>
      <c r="P118" s="332">
        <f t="shared" si="142"/>
        <v>1</v>
      </c>
      <c r="Q118" s="332">
        <f t="shared" si="143"/>
        <v>4</v>
      </c>
      <c r="R118" s="332">
        <f t="shared" si="144"/>
        <v>0</v>
      </c>
      <c r="S118" s="332">
        <f t="shared" si="145"/>
        <v>0</v>
      </c>
      <c r="Y118" s="168"/>
      <c r="Z118" s="168"/>
      <c r="AA118" s="168"/>
      <c r="AB118" s="168"/>
      <c r="AD118" s="168"/>
      <c r="AE118" s="168"/>
      <c r="AS118" s="332">
        <f>P118</f>
        <v>1</v>
      </c>
      <c r="AT118" s="332">
        <f t="shared" ref="AT118" si="248">Q118</f>
        <v>4</v>
      </c>
      <c r="AU118" s="332">
        <f t="shared" ref="AU118" si="249">R118</f>
        <v>0</v>
      </c>
      <c r="AV118" s="332">
        <f t="shared" ref="AV118" si="250">S118</f>
        <v>0</v>
      </c>
    </row>
    <row r="119" spans="1:58" ht="16">
      <c r="A119" s="13">
        <v>196</v>
      </c>
      <c r="B119" s="23">
        <f t="shared" si="139"/>
        <v>117</v>
      </c>
      <c r="C119" s="5" t="s">
        <v>171</v>
      </c>
      <c r="D119" s="5" t="s">
        <v>112</v>
      </c>
      <c r="E119" s="5" t="s">
        <v>112</v>
      </c>
      <c r="F119" s="5" t="s">
        <v>127</v>
      </c>
      <c r="G119" s="5" t="s">
        <v>112</v>
      </c>
      <c r="H119" s="5" t="s">
        <v>127</v>
      </c>
      <c r="I119" s="5" t="s">
        <v>112</v>
      </c>
      <c r="J119" s="5" t="s">
        <v>106</v>
      </c>
      <c r="L119" s="176">
        <f t="shared" si="189"/>
        <v>1</v>
      </c>
      <c r="M119" s="176">
        <f t="shared" si="140"/>
        <v>0</v>
      </c>
      <c r="N119" s="334">
        <f t="shared" si="141"/>
        <v>6</v>
      </c>
      <c r="O119" s="334"/>
      <c r="P119" s="334">
        <f t="shared" si="142"/>
        <v>2</v>
      </c>
      <c r="Q119" s="334">
        <f t="shared" si="143"/>
        <v>4</v>
      </c>
      <c r="R119" s="334">
        <f t="shared" si="144"/>
        <v>0</v>
      </c>
      <c r="S119" s="334">
        <f t="shared" si="145"/>
        <v>0</v>
      </c>
      <c r="Y119" s="168"/>
      <c r="Z119" s="168"/>
      <c r="AA119" s="168"/>
      <c r="AB119" s="168"/>
      <c r="AD119" s="168"/>
      <c r="AE119" s="168"/>
      <c r="AX119" s="334">
        <f>P119</f>
        <v>2</v>
      </c>
      <c r="AY119" s="334">
        <f t="shared" ref="AY119" si="251">Q119</f>
        <v>4</v>
      </c>
      <c r="AZ119" s="334">
        <f t="shared" ref="AZ119" si="252">R119</f>
        <v>0</v>
      </c>
      <c r="BA119" s="334">
        <f t="shared" ref="BA119" si="253">S119</f>
        <v>0</v>
      </c>
    </row>
    <row r="120" spans="1:58" ht="16">
      <c r="A120" s="13">
        <v>199</v>
      </c>
      <c r="B120" s="23">
        <f t="shared" si="139"/>
        <v>118</v>
      </c>
      <c r="C120" s="188" t="s">
        <v>467</v>
      </c>
      <c r="D120" s="188" t="s">
        <v>127</v>
      </c>
      <c r="E120" s="188" t="s">
        <v>127</v>
      </c>
      <c r="F120" s="188" t="s">
        <v>106</v>
      </c>
      <c r="G120" s="188" t="s">
        <v>127</v>
      </c>
      <c r="H120" s="188" t="s">
        <v>127</v>
      </c>
      <c r="I120" s="188" t="s">
        <v>127</v>
      </c>
      <c r="J120" s="188" t="s">
        <v>127</v>
      </c>
      <c r="K120" s="243"/>
      <c r="L120" s="283"/>
      <c r="M120" s="283"/>
      <c r="N120" s="283"/>
      <c r="O120" s="305"/>
      <c r="P120" s="176">
        <f t="shared" si="142"/>
        <v>6</v>
      </c>
      <c r="Q120" s="176">
        <f t="shared" si="143"/>
        <v>0</v>
      </c>
      <c r="R120" s="176">
        <f t="shared" si="144"/>
        <v>0</v>
      </c>
      <c r="S120" s="176">
        <f t="shared" si="145"/>
        <v>0</v>
      </c>
      <c r="Y120" s="168"/>
      <c r="Z120" s="168"/>
      <c r="AA120" s="168"/>
      <c r="AB120" s="168"/>
      <c r="AD120" s="168"/>
      <c r="AE120" s="168"/>
    </row>
    <row r="121" spans="1:58" ht="16">
      <c r="A121" s="13">
        <v>204</v>
      </c>
      <c r="B121" s="23">
        <f t="shared" si="139"/>
        <v>119</v>
      </c>
      <c r="C121" s="5" t="s">
        <v>213</v>
      </c>
      <c r="D121" s="5" t="s">
        <v>168</v>
      </c>
      <c r="E121" s="189" t="s">
        <v>872</v>
      </c>
      <c r="F121" s="189" t="s">
        <v>872</v>
      </c>
      <c r="G121" s="5" t="s">
        <v>168</v>
      </c>
      <c r="H121" s="5" t="s">
        <v>168</v>
      </c>
      <c r="I121" s="189" t="s">
        <v>872</v>
      </c>
      <c r="J121" s="5" t="s">
        <v>168</v>
      </c>
      <c r="L121" s="176">
        <f t="shared" si="189"/>
        <v>0</v>
      </c>
      <c r="M121" s="176">
        <f t="shared" si="140"/>
        <v>3</v>
      </c>
      <c r="N121" s="331">
        <f t="shared" si="141"/>
        <v>4</v>
      </c>
      <c r="O121" s="331"/>
      <c r="P121" s="331">
        <f t="shared" si="142"/>
        <v>0</v>
      </c>
      <c r="Q121" s="331">
        <f t="shared" si="143"/>
        <v>0</v>
      </c>
      <c r="R121" s="331">
        <f t="shared" si="144"/>
        <v>0</v>
      </c>
      <c r="S121" s="331">
        <f t="shared" si="145"/>
        <v>4</v>
      </c>
      <c r="Y121" s="168"/>
      <c r="Z121" s="168"/>
      <c r="AA121" s="168"/>
      <c r="AB121" s="168"/>
      <c r="AD121" s="168"/>
      <c r="AE121" s="168"/>
      <c r="AN121" s="331">
        <f>P121</f>
        <v>0</v>
      </c>
      <c r="AO121" s="331">
        <f t="shared" ref="AO121" si="254">Q121</f>
        <v>0</v>
      </c>
      <c r="AP121" s="331">
        <f t="shared" ref="AP121" si="255">R121</f>
        <v>0</v>
      </c>
      <c r="AQ121" s="331">
        <f t="shared" ref="AQ121" si="256">S121</f>
        <v>4</v>
      </c>
    </row>
    <row r="122" spans="1:58" ht="16">
      <c r="A122" s="13">
        <v>212</v>
      </c>
      <c r="B122" s="23">
        <f t="shared" si="139"/>
        <v>120</v>
      </c>
      <c r="C122" s="5" t="s">
        <v>213</v>
      </c>
      <c r="D122" s="189" t="s">
        <v>872</v>
      </c>
      <c r="E122" s="189" t="s">
        <v>872</v>
      </c>
      <c r="F122" s="189" t="s">
        <v>872</v>
      </c>
      <c r="G122" s="5" t="s">
        <v>127</v>
      </c>
      <c r="H122" s="189" t="s">
        <v>872</v>
      </c>
      <c r="I122" s="189" t="s">
        <v>872</v>
      </c>
      <c r="J122" s="189" t="s">
        <v>872</v>
      </c>
      <c r="L122" s="176">
        <f t="shared" si="189"/>
        <v>0</v>
      </c>
      <c r="M122" s="176">
        <f t="shared" si="140"/>
        <v>6</v>
      </c>
      <c r="N122" s="306">
        <f t="shared" si="141"/>
        <v>1</v>
      </c>
      <c r="O122" s="306"/>
      <c r="P122" s="306">
        <f t="shared" si="142"/>
        <v>1</v>
      </c>
      <c r="Q122" s="306">
        <f t="shared" si="143"/>
        <v>0</v>
      </c>
      <c r="R122" s="306">
        <f t="shared" si="144"/>
        <v>0</v>
      </c>
      <c r="S122" s="306">
        <f t="shared" si="145"/>
        <v>0</v>
      </c>
      <c r="Y122" s="307">
        <f>P122</f>
        <v>1</v>
      </c>
      <c r="Z122" s="307">
        <f t="shared" ref="Z122:AB122" si="257">Q122</f>
        <v>0</v>
      </c>
      <c r="AA122" s="307">
        <f t="shared" si="257"/>
        <v>0</v>
      </c>
      <c r="AB122" s="307">
        <f t="shared" si="257"/>
        <v>0</v>
      </c>
      <c r="AD122" s="168"/>
      <c r="AE122" s="168"/>
    </row>
    <row r="123" spans="1:58" ht="16">
      <c r="A123" s="13">
        <v>216</v>
      </c>
      <c r="B123" s="23">
        <f t="shared" si="139"/>
        <v>121</v>
      </c>
      <c r="C123" s="5" t="s">
        <v>171</v>
      </c>
      <c r="D123" s="189" t="s">
        <v>872</v>
      </c>
      <c r="E123" s="5" t="s">
        <v>225</v>
      </c>
      <c r="F123" s="5" t="s">
        <v>225</v>
      </c>
      <c r="G123" s="5" t="s">
        <v>112</v>
      </c>
      <c r="H123" s="5" t="s">
        <v>225</v>
      </c>
      <c r="I123" s="5" t="s">
        <v>168</v>
      </c>
      <c r="J123" s="5" t="s">
        <v>112</v>
      </c>
      <c r="L123" s="176">
        <f t="shared" si="189"/>
        <v>0</v>
      </c>
      <c r="M123" s="176">
        <f t="shared" si="140"/>
        <v>1</v>
      </c>
      <c r="N123" s="334">
        <f t="shared" si="141"/>
        <v>6</v>
      </c>
      <c r="O123" s="334"/>
      <c r="P123" s="334">
        <f t="shared" si="142"/>
        <v>0</v>
      </c>
      <c r="Q123" s="334">
        <f t="shared" si="143"/>
        <v>2</v>
      </c>
      <c r="R123" s="334">
        <f t="shared" si="144"/>
        <v>3</v>
      </c>
      <c r="S123" s="334">
        <f t="shared" si="145"/>
        <v>1</v>
      </c>
      <c r="Y123" s="168"/>
      <c r="Z123" s="168"/>
      <c r="AA123" s="168"/>
      <c r="AB123" s="168"/>
      <c r="AD123" s="168"/>
      <c r="AE123" s="168"/>
      <c r="AX123" s="334">
        <f>P123</f>
        <v>0</v>
      </c>
      <c r="AY123" s="334">
        <f t="shared" ref="AY123" si="258">Q123</f>
        <v>2</v>
      </c>
      <c r="AZ123" s="334">
        <f t="shared" ref="AZ123" si="259">R123</f>
        <v>3</v>
      </c>
      <c r="BA123" s="334">
        <f t="shared" ref="BA123" si="260">S123</f>
        <v>1</v>
      </c>
    </row>
    <row r="124" spans="1:58" ht="16">
      <c r="A124" s="13">
        <v>220</v>
      </c>
      <c r="B124" s="23">
        <f t="shared" si="139"/>
        <v>122</v>
      </c>
      <c r="C124" s="5" t="s">
        <v>171</v>
      </c>
      <c r="D124" s="5" t="s">
        <v>168</v>
      </c>
      <c r="E124" s="5" t="s">
        <v>225</v>
      </c>
      <c r="F124" s="5" t="s">
        <v>112</v>
      </c>
      <c r="G124" s="189" t="s">
        <v>872</v>
      </c>
      <c r="H124" s="189" t="s">
        <v>872</v>
      </c>
      <c r="I124" s="189" t="s">
        <v>872</v>
      </c>
      <c r="J124" s="189" t="s">
        <v>872</v>
      </c>
      <c r="L124" s="176">
        <f t="shared" si="189"/>
        <v>0</v>
      </c>
      <c r="M124" s="176">
        <f t="shared" si="140"/>
        <v>4</v>
      </c>
      <c r="N124" s="327">
        <f t="shared" si="141"/>
        <v>3</v>
      </c>
      <c r="O124" s="327"/>
      <c r="P124" s="327">
        <f t="shared" si="142"/>
        <v>0</v>
      </c>
      <c r="Q124" s="327">
        <f t="shared" si="143"/>
        <v>1</v>
      </c>
      <c r="R124" s="327">
        <f t="shared" si="144"/>
        <v>1</v>
      </c>
      <c r="S124" s="327">
        <f t="shared" si="145"/>
        <v>1</v>
      </c>
      <c r="Y124" s="168"/>
      <c r="Z124" s="168"/>
      <c r="AA124" s="168"/>
      <c r="AB124" s="168"/>
      <c r="AD124" s="168"/>
      <c r="AE124" s="168"/>
      <c r="AI124" s="327">
        <f>P124</f>
        <v>0</v>
      </c>
      <c r="AJ124" s="327">
        <f t="shared" ref="AJ124" si="261">Q124</f>
        <v>1</v>
      </c>
      <c r="AK124" s="327">
        <f t="shared" ref="AK124" si="262">R124</f>
        <v>1</v>
      </c>
      <c r="AL124" s="327">
        <f t="shared" ref="AL124" si="263">S124</f>
        <v>1</v>
      </c>
    </row>
    <row r="125" spans="1:58" ht="16">
      <c r="A125" s="13">
        <v>228</v>
      </c>
      <c r="B125" s="23">
        <f t="shared" si="139"/>
        <v>123</v>
      </c>
      <c r="C125" s="5" t="s">
        <v>213</v>
      </c>
      <c r="D125" s="189" t="s">
        <v>872</v>
      </c>
      <c r="E125" s="5" t="s">
        <v>106</v>
      </c>
      <c r="F125" s="189" t="s">
        <v>872</v>
      </c>
      <c r="G125" s="5" t="s">
        <v>106</v>
      </c>
      <c r="H125" s="189" t="s">
        <v>872</v>
      </c>
      <c r="I125" s="5" t="s">
        <v>106</v>
      </c>
      <c r="J125" s="189" t="s">
        <v>872</v>
      </c>
      <c r="L125" s="176">
        <f t="shared" si="189"/>
        <v>3</v>
      </c>
      <c r="M125" s="176">
        <f t="shared" si="140"/>
        <v>4</v>
      </c>
      <c r="N125" s="190">
        <f t="shared" si="141"/>
        <v>0</v>
      </c>
      <c r="O125" s="305"/>
      <c r="P125" s="176">
        <f t="shared" si="142"/>
        <v>0</v>
      </c>
      <c r="Q125" s="176">
        <f t="shared" si="143"/>
        <v>0</v>
      </c>
      <c r="R125" s="176">
        <f t="shared" si="144"/>
        <v>0</v>
      </c>
      <c r="S125" s="176">
        <f t="shared" si="145"/>
        <v>0</v>
      </c>
      <c r="Y125" s="168"/>
      <c r="Z125" s="168"/>
      <c r="AA125" s="168"/>
      <c r="AB125" s="168"/>
      <c r="AD125" s="168"/>
      <c r="AE125" s="168"/>
    </row>
    <row r="126" spans="1:58" ht="16">
      <c r="A126" s="13">
        <v>230</v>
      </c>
      <c r="B126" s="23">
        <f t="shared" si="139"/>
        <v>124</v>
      </c>
      <c r="C126" s="5" t="s">
        <v>213</v>
      </c>
      <c r="D126" s="5" t="s">
        <v>225</v>
      </c>
      <c r="E126" s="5" t="s">
        <v>112</v>
      </c>
      <c r="F126" s="5" t="s">
        <v>127</v>
      </c>
      <c r="G126" s="189" t="s">
        <v>872</v>
      </c>
      <c r="H126" s="189" t="s">
        <v>872</v>
      </c>
      <c r="I126" s="5" t="s">
        <v>112</v>
      </c>
      <c r="J126" s="5" t="s">
        <v>225</v>
      </c>
      <c r="L126" s="176">
        <f t="shared" si="189"/>
        <v>0</v>
      </c>
      <c r="M126" s="176">
        <f t="shared" si="140"/>
        <v>2</v>
      </c>
      <c r="N126" s="332">
        <f t="shared" si="141"/>
        <v>5</v>
      </c>
      <c r="O126" s="332"/>
      <c r="P126" s="332">
        <f t="shared" si="142"/>
        <v>1</v>
      </c>
      <c r="Q126" s="332">
        <f t="shared" si="143"/>
        <v>2</v>
      </c>
      <c r="R126" s="332">
        <f t="shared" si="144"/>
        <v>2</v>
      </c>
      <c r="S126" s="332">
        <f t="shared" si="145"/>
        <v>0</v>
      </c>
      <c r="Y126" s="168"/>
      <c r="Z126" s="168"/>
      <c r="AA126" s="168"/>
      <c r="AB126" s="168"/>
      <c r="AD126" s="168"/>
      <c r="AE126" s="168"/>
      <c r="AS126" s="332">
        <f>P126</f>
        <v>1</v>
      </c>
      <c r="AT126" s="332">
        <f t="shared" ref="AT126" si="264">Q126</f>
        <v>2</v>
      </c>
      <c r="AU126" s="332">
        <f t="shared" ref="AU126" si="265">R126</f>
        <v>2</v>
      </c>
      <c r="AV126" s="332">
        <f t="shared" ref="AV126" si="266">S126</f>
        <v>0</v>
      </c>
    </row>
    <row r="127" spans="1:58" ht="32">
      <c r="A127" s="13">
        <v>234</v>
      </c>
      <c r="B127" s="23">
        <f t="shared" si="139"/>
        <v>125</v>
      </c>
      <c r="C127" s="5" t="s">
        <v>259</v>
      </c>
      <c r="D127" s="5" t="s">
        <v>168</v>
      </c>
      <c r="E127" s="5" t="s">
        <v>168</v>
      </c>
      <c r="F127" s="5" t="s">
        <v>168</v>
      </c>
      <c r="G127" s="5" t="s">
        <v>168</v>
      </c>
      <c r="H127" s="5" t="s">
        <v>168</v>
      </c>
      <c r="I127" s="5" t="s">
        <v>168</v>
      </c>
      <c r="J127" s="5" t="s">
        <v>168</v>
      </c>
      <c r="L127" s="176">
        <f t="shared" si="189"/>
        <v>0</v>
      </c>
      <c r="M127" s="176">
        <f t="shared" si="140"/>
        <v>0</v>
      </c>
      <c r="N127" s="285">
        <f t="shared" si="141"/>
        <v>7</v>
      </c>
      <c r="O127" s="285"/>
      <c r="P127" s="285">
        <f t="shared" si="142"/>
        <v>0</v>
      </c>
      <c r="Q127" s="285">
        <f t="shared" si="143"/>
        <v>0</v>
      </c>
      <c r="R127" s="285">
        <f t="shared" si="144"/>
        <v>0</v>
      </c>
      <c r="S127" s="285">
        <f t="shared" si="145"/>
        <v>7</v>
      </c>
      <c r="Y127" s="168"/>
      <c r="Z127" s="168"/>
      <c r="AA127" s="168"/>
      <c r="AB127" s="168"/>
      <c r="AD127" s="168"/>
      <c r="AE127" s="168"/>
      <c r="BC127" s="285">
        <f>P127</f>
        <v>0</v>
      </c>
      <c r="BD127" s="285">
        <f t="shared" ref="BD127" si="267">Q127</f>
        <v>0</v>
      </c>
      <c r="BE127" s="285">
        <f t="shared" ref="BE127" si="268">R127</f>
        <v>0</v>
      </c>
      <c r="BF127" s="285">
        <f t="shared" ref="BF127" si="269">S127</f>
        <v>7</v>
      </c>
    </row>
    <row r="128" spans="1:58" ht="16">
      <c r="A128" s="13">
        <v>246</v>
      </c>
      <c r="B128" s="23">
        <f t="shared" si="139"/>
        <v>126</v>
      </c>
      <c r="C128" s="188" t="s">
        <v>467</v>
      </c>
      <c r="D128" s="188" t="s">
        <v>106</v>
      </c>
      <c r="E128" s="288" t="s">
        <v>872</v>
      </c>
      <c r="F128" s="288" t="s">
        <v>872</v>
      </c>
      <c r="G128" s="288" t="s">
        <v>872</v>
      </c>
      <c r="H128" s="288" t="s">
        <v>872</v>
      </c>
      <c r="I128" s="288" t="s">
        <v>872</v>
      </c>
      <c r="J128" s="188" t="s">
        <v>112</v>
      </c>
      <c r="K128" s="243"/>
      <c r="L128" s="283"/>
      <c r="M128" s="283"/>
      <c r="N128" s="283"/>
      <c r="O128" s="305"/>
      <c r="P128" s="176">
        <f t="shared" si="142"/>
        <v>0</v>
      </c>
      <c r="Q128" s="176">
        <f t="shared" si="143"/>
        <v>1</v>
      </c>
      <c r="R128" s="176">
        <f t="shared" si="144"/>
        <v>0</v>
      </c>
      <c r="S128" s="176">
        <f t="shared" si="145"/>
        <v>0</v>
      </c>
      <c r="Y128" s="168"/>
      <c r="Z128" s="168"/>
      <c r="AA128" s="168"/>
      <c r="AB128" s="168"/>
      <c r="AD128" s="168"/>
      <c r="AE128" s="168"/>
    </row>
    <row r="129" spans="1:43" ht="16">
      <c r="A129" s="13">
        <v>254</v>
      </c>
      <c r="B129" s="23">
        <f t="shared" si="139"/>
        <v>127</v>
      </c>
      <c r="C129" s="188" t="s">
        <v>467</v>
      </c>
      <c r="D129" s="288" t="s">
        <v>872</v>
      </c>
      <c r="E129" s="188" t="s">
        <v>112</v>
      </c>
      <c r="F129" s="288" t="s">
        <v>872</v>
      </c>
      <c r="G129" s="288" t="s">
        <v>872</v>
      </c>
      <c r="H129" s="288" t="s">
        <v>872</v>
      </c>
      <c r="I129" s="288" t="s">
        <v>872</v>
      </c>
      <c r="J129" s="288" t="s">
        <v>872</v>
      </c>
      <c r="K129" s="243"/>
      <c r="L129" s="283"/>
      <c r="M129" s="283"/>
      <c r="N129" s="283"/>
      <c r="O129" s="305"/>
      <c r="P129" s="176">
        <f t="shared" si="142"/>
        <v>0</v>
      </c>
      <c r="Q129" s="176">
        <f t="shared" si="143"/>
        <v>1</v>
      </c>
      <c r="R129" s="176">
        <f t="shared" si="144"/>
        <v>0</v>
      </c>
      <c r="S129" s="176">
        <f t="shared" si="145"/>
        <v>0</v>
      </c>
      <c r="Y129" s="168"/>
      <c r="Z129" s="168"/>
      <c r="AA129" s="168"/>
      <c r="AB129" s="168"/>
      <c r="AD129" s="168"/>
      <c r="AE129" s="168"/>
    </row>
    <row r="130" spans="1:43" ht="16">
      <c r="A130" s="13">
        <v>256</v>
      </c>
      <c r="B130" s="23">
        <f t="shared" si="139"/>
        <v>128</v>
      </c>
      <c r="C130" s="188" t="s">
        <v>467</v>
      </c>
      <c r="D130" s="288" t="s">
        <v>872</v>
      </c>
      <c r="E130" s="288" t="s">
        <v>872</v>
      </c>
      <c r="F130" s="188" t="s">
        <v>127</v>
      </c>
      <c r="G130" s="288" t="s">
        <v>872</v>
      </c>
      <c r="H130" s="288" t="s">
        <v>872</v>
      </c>
      <c r="I130" s="188" t="s">
        <v>127</v>
      </c>
      <c r="J130" s="288" t="s">
        <v>872</v>
      </c>
      <c r="K130" s="243"/>
      <c r="L130" s="283"/>
      <c r="M130" s="283"/>
      <c r="N130" s="283"/>
      <c r="O130" s="305"/>
      <c r="P130" s="176">
        <f t="shared" si="142"/>
        <v>2</v>
      </c>
      <c r="Q130" s="176">
        <f t="shared" si="143"/>
        <v>0</v>
      </c>
      <c r="R130" s="176">
        <f t="shared" si="144"/>
        <v>0</v>
      </c>
      <c r="S130" s="176">
        <f t="shared" si="145"/>
        <v>0</v>
      </c>
      <c r="Y130" s="168"/>
      <c r="Z130" s="168"/>
      <c r="AA130" s="168"/>
      <c r="AB130" s="168"/>
      <c r="AD130" s="168"/>
      <c r="AE130" s="168"/>
    </row>
    <row r="131" spans="1:43" ht="16">
      <c r="A131" s="13">
        <v>262</v>
      </c>
      <c r="B131" s="23">
        <f t="shared" si="139"/>
        <v>129</v>
      </c>
      <c r="C131" s="188" t="s">
        <v>467</v>
      </c>
      <c r="D131" s="288" t="s">
        <v>872</v>
      </c>
      <c r="E131" s="288" t="s">
        <v>872</v>
      </c>
      <c r="F131" s="288" t="s">
        <v>872</v>
      </c>
      <c r="G131" s="288" t="s">
        <v>872</v>
      </c>
      <c r="H131" s="188" t="s">
        <v>127</v>
      </c>
      <c r="I131" s="288" t="s">
        <v>872</v>
      </c>
      <c r="J131" s="288" t="s">
        <v>872</v>
      </c>
      <c r="K131" s="243"/>
      <c r="L131" s="283"/>
      <c r="M131" s="283"/>
      <c r="N131" s="283"/>
      <c r="O131" s="305"/>
      <c r="P131" s="176">
        <f t="shared" si="142"/>
        <v>1</v>
      </c>
      <c r="Q131" s="176">
        <f t="shared" si="143"/>
        <v>0</v>
      </c>
      <c r="R131" s="176">
        <f t="shared" si="144"/>
        <v>0</v>
      </c>
      <c r="S131" s="176">
        <f t="shared" si="145"/>
        <v>0</v>
      </c>
      <c r="Y131" s="168"/>
      <c r="Z131" s="168"/>
      <c r="AA131" s="168"/>
      <c r="AB131" s="168"/>
      <c r="AD131" s="168"/>
      <c r="AE131" s="168"/>
    </row>
    <row r="132" spans="1:43" ht="32">
      <c r="A132" s="13">
        <v>269</v>
      </c>
      <c r="B132" s="23">
        <f t="shared" ref="B132:B148" si="270">B131+1</f>
        <v>130</v>
      </c>
      <c r="C132" s="5" t="s">
        <v>328</v>
      </c>
      <c r="D132" s="5" t="s">
        <v>112</v>
      </c>
      <c r="E132" s="189" t="s">
        <v>872</v>
      </c>
      <c r="F132" s="189" t="s">
        <v>872</v>
      </c>
      <c r="G132" s="189" t="s">
        <v>872</v>
      </c>
      <c r="H132" s="5" t="s">
        <v>127</v>
      </c>
      <c r="I132" s="189" t="s">
        <v>872</v>
      </c>
      <c r="J132" s="189" t="s">
        <v>872</v>
      </c>
      <c r="L132" s="176">
        <f t="shared" si="189"/>
        <v>0</v>
      </c>
      <c r="M132" s="176">
        <f t="shared" ref="M132:M148" si="271">COUNTIF(D132:J132,$M$2)</f>
        <v>5</v>
      </c>
      <c r="N132" s="314">
        <f>7-L132-M132</f>
        <v>2</v>
      </c>
      <c r="O132" s="314"/>
      <c r="P132" s="314">
        <f>COUNTIF(D132:J132,$P$2)</f>
        <v>1</v>
      </c>
      <c r="Q132" s="314">
        <f>COUNTIF(D132:J132,$Q$2)</f>
        <v>1</v>
      </c>
      <c r="R132" s="314">
        <f>COUNTIF(D132:J132,$R$2)</f>
        <v>0</v>
      </c>
      <c r="S132" s="314">
        <f>COUNTIF(D132:J132,$S$2)</f>
        <v>0</v>
      </c>
      <c r="Y132" s="168"/>
      <c r="Z132" s="168"/>
      <c r="AA132" s="168"/>
      <c r="AB132" s="168"/>
      <c r="AD132" s="314">
        <f>P132</f>
        <v>1</v>
      </c>
      <c r="AE132" s="314">
        <f>Q132</f>
        <v>1</v>
      </c>
      <c r="AF132" s="314">
        <f>R132</f>
        <v>0</v>
      </c>
      <c r="AG132" s="314">
        <f>S132</f>
        <v>0</v>
      </c>
    </row>
    <row r="133" spans="1:43" ht="16">
      <c r="A133" s="13">
        <v>276</v>
      </c>
      <c r="B133" s="23">
        <f t="shared" si="270"/>
        <v>131</v>
      </c>
      <c r="C133" s="5" t="s">
        <v>213</v>
      </c>
      <c r="D133" s="189" t="s">
        <v>872</v>
      </c>
      <c r="E133" s="5" t="s">
        <v>168</v>
      </c>
      <c r="F133" s="5" t="s">
        <v>168</v>
      </c>
      <c r="G133" s="189" t="s">
        <v>872</v>
      </c>
      <c r="H133" s="189" t="s">
        <v>872</v>
      </c>
      <c r="I133" s="5" t="s">
        <v>168</v>
      </c>
      <c r="J133" s="5" t="s">
        <v>168</v>
      </c>
      <c r="L133" s="176">
        <f t="shared" si="189"/>
        <v>0</v>
      </c>
      <c r="M133" s="176">
        <f t="shared" si="271"/>
        <v>3</v>
      </c>
      <c r="N133" s="331">
        <f t="shared" ref="N133:N148" si="272">7-L133-M133</f>
        <v>4</v>
      </c>
      <c r="O133" s="331"/>
      <c r="P133" s="331">
        <f t="shared" ref="P133:P148" si="273">COUNTIF(D133:J133,$P$2)</f>
        <v>0</v>
      </c>
      <c r="Q133" s="331">
        <f t="shared" ref="Q133:Q148" si="274">COUNTIF(D133:J133,$Q$2)</f>
        <v>0</v>
      </c>
      <c r="R133" s="331">
        <f t="shared" ref="R133:R147" si="275">COUNTIF(D133:J133,$R$2)</f>
        <v>0</v>
      </c>
      <c r="S133" s="331">
        <f t="shared" ref="S133:S148" si="276">COUNTIF(D133:J133,$S$2)</f>
        <v>4</v>
      </c>
      <c r="Y133" s="168"/>
      <c r="Z133" s="168"/>
      <c r="AA133" s="168"/>
      <c r="AB133" s="168"/>
      <c r="AD133" s="168"/>
      <c r="AE133" s="168"/>
      <c r="AN133" s="331">
        <f>P133</f>
        <v>0</v>
      </c>
      <c r="AO133" s="331">
        <f t="shared" ref="AO133:AQ133" si="277">Q133</f>
        <v>0</v>
      </c>
      <c r="AP133" s="331">
        <f t="shared" si="277"/>
        <v>0</v>
      </c>
      <c r="AQ133" s="331">
        <f t="shared" si="277"/>
        <v>4</v>
      </c>
    </row>
    <row r="134" spans="1:43" ht="16">
      <c r="A134" s="13">
        <v>277</v>
      </c>
      <c r="B134" s="23">
        <f t="shared" si="270"/>
        <v>132</v>
      </c>
      <c r="C134" s="188" t="s">
        <v>467</v>
      </c>
      <c r="D134" s="288" t="s">
        <v>872</v>
      </c>
      <c r="E134" s="288" t="s">
        <v>872</v>
      </c>
      <c r="F134" s="188" t="s">
        <v>112</v>
      </c>
      <c r="G134" s="288" t="s">
        <v>872</v>
      </c>
      <c r="H134" s="288" t="s">
        <v>872</v>
      </c>
      <c r="I134" s="288" t="s">
        <v>872</v>
      </c>
      <c r="J134" s="288" t="s">
        <v>872</v>
      </c>
      <c r="K134" s="243"/>
      <c r="L134" s="283"/>
      <c r="M134" s="283"/>
      <c r="N134" s="283"/>
      <c r="O134" s="305"/>
      <c r="P134" s="176">
        <f t="shared" si="273"/>
        <v>0</v>
      </c>
      <c r="Q134" s="176">
        <f t="shared" si="274"/>
        <v>1</v>
      </c>
      <c r="R134" s="176">
        <f t="shared" si="275"/>
        <v>0</v>
      </c>
      <c r="S134" s="176">
        <f t="shared" si="276"/>
        <v>0</v>
      </c>
      <c r="Y134" s="168"/>
      <c r="Z134" s="168"/>
      <c r="AA134" s="168"/>
      <c r="AB134" s="168"/>
      <c r="AD134" s="168"/>
      <c r="AE134" s="168"/>
    </row>
    <row r="135" spans="1:43" ht="16">
      <c r="A135" s="13">
        <v>279</v>
      </c>
      <c r="B135" s="23">
        <f t="shared" si="270"/>
        <v>133</v>
      </c>
      <c r="C135" s="188" t="s">
        <v>467</v>
      </c>
      <c r="D135" s="288" t="s">
        <v>872</v>
      </c>
      <c r="E135" s="188" t="s">
        <v>112</v>
      </c>
      <c r="F135" s="288" t="s">
        <v>872</v>
      </c>
      <c r="G135" s="288" t="s">
        <v>872</v>
      </c>
      <c r="H135" s="288" t="s">
        <v>872</v>
      </c>
      <c r="I135" s="288" t="s">
        <v>872</v>
      </c>
      <c r="J135" s="188" t="s">
        <v>112</v>
      </c>
      <c r="K135" s="243"/>
      <c r="L135" s="283"/>
      <c r="M135" s="283"/>
      <c r="N135" s="283"/>
      <c r="O135" s="305"/>
      <c r="P135" s="176">
        <f t="shared" si="273"/>
        <v>0</v>
      </c>
      <c r="Q135" s="176">
        <f t="shared" si="274"/>
        <v>2</v>
      </c>
      <c r="R135" s="176">
        <f t="shared" si="275"/>
        <v>0</v>
      </c>
      <c r="S135" s="176">
        <f t="shared" si="276"/>
        <v>0</v>
      </c>
      <c r="Y135" s="168"/>
      <c r="Z135" s="168"/>
      <c r="AA135" s="168"/>
      <c r="AB135" s="168"/>
      <c r="AD135" s="168"/>
      <c r="AE135" s="168"/>
    </row>
    <row r="136" spans="1:43" ht="32">
      <c r="A136" s="13">
        <v>281</v>
      </c>
      <c r="B136" s="23">
        <f t="shared" si="270"/>
        <v>134</v>
      </c>
      <c r="C136" s="5" t="s">
        <v>328</v>
      </c>
      <c r="D136" s="189" t="s">
        <v>872</v>
      </c>
      <c r="E136" s="189" t="s">
        <v>872</v>
      </c>
      <c r="F136" s="189" t="s">
        <v>872</v>
      </c>
      <c r="G136" s="189" t="s">
        <v>872</v>
      </c>
      <c r="H136" s="189" t="s">
        <v>872</v>
      </c>
      <c r="I136" s="5" t="s">
        <v>112</v>
      </c>
      <c r="J136" s="189" t="s">
        <v>872</v>
      </c>
      <c r="L136" s="176">
        <f t="shared" si="189"/>
        <v>0</v>
      </c>
      <c r="M136" s="176">
        <f t="shared" si="271"/>
        <v>6</v>
      </c>
      <c r="N136" s="306">
        <f t="shared" si="272"/>
        <v>1</v>
      </c>
      <c r="O136" s="306"/>
      <c r="P136" s="306">
        <f t="shared" si="273"/>
        <v>0</v>
      </c>
      <c r="Q136" s="306">
        <f t="shared" si="274"/>
        <v>1</v>
      </c>
      <c r="R136" s="306">
        <f t="shared" si="275"/>
        <v>0</v>
      </c>
      <c r="S136" s="306">
        <f t="shared" si="276"/>
        <v>0</v>
      </c>
      <c r="Y136" s="307">
        <f>P136</f>
        <v>0</v>
      </c>
      <c r="Z136" s="307">
        <f t="shared" ref="Z136:AB136" si="278">Q136</f>
        <v>1</v>
      </c>
      <c r="AA136" s="307">
        <f t="shared" si="278"/>
        <v>0</v>
      </c>
      <c r="AB136" s="307">
        <f t="shared" si="278"/>
        <v>0</v>
      </c>
      <c r="AD136" s="168"/>
      <c r="AE136" s="168"/>
    </row>
    <row r="137" spans="1:43" ht="16">
      <c r="A137" s="13">
        <v>286</v>
      </c>
      <c r="B137" s="23">
        <f t="shared" si="270"/>
        <v>135</v>
      </c>
      <c r="C137" s="188" t="s">
        <v>467</v>
      </c>
      <c r="D137" s="288" t="s">
        <v>872</v>
      </c>
      <c r="E137" s="288" t="s">
        <v>872</v>
      </c>
      <c r="F137" s="188" t="s">
        <v>225</v>
      </c>
      <c r="G137" s="288" t="s">
        <v>872</v>
      </c>
      <c r="H137" s="288" t="s">
        <v>872</v>
      </c>
      <c r="I137" s="288" t="s">
        <v>872</v>
      </c>
      <c r="J137" s="288" t="s">
        <v>872</v>
      </c>
      <c r="K137" s="243"/>
      <c r="L137" s="283"/>
      <c r="M137" s="283"/>
      <c r="N137" s="283"/>
      <c r="O137" s="305"/>
      <c r="P137" s="176">
        <f t="shared" si="273"/>
        <v>0</v>
      </c>
      <c r="Q137" s="176">
        <f t="shared" si="274"/>
        <v>0</v>
      </c>
      <c r="R137" s="176">
        <f t="shared" si="275"/>
        <v>1</v>
      </c>
      <c r="S137" s="176">
        <f t="shared" si="276"/>
        <v>0</v>
      </c>
      <c r="Y137" s="168"/>
      <c r="Z137" s="168"/>
      <c r="AA137" s="168"/>
      <c r="AB137" s="168"/>
      <c r="AD137" s="168"/>
      <c r="AE137" s="168"/>
    </row>
    <row r="138" spans="1:43" ht="16">
      <c r="A138" s="13">
        <v>287</v>
      </c>
      <c r="B138" s="23">
        <f t="shared" si="270"/>
        <v>136</v>
      </c>
      <c r="C138" s="5" t="s">
        <v>213</v>
      </c>
      <c r="D138" s="5" t="s">
        <v>112</v>
      </c>
      <c r="E138" s="189" t="s">
        <v>872</v>
      </c>
      <c r="F138" s="189" t="s">
        <v>872</v>
      </c>
      <c r="G138" s="189" t="s">
        <v>872</v>
      </c>
      <c r="H138" s="189" t="s">
        <v>872</v>
      </c>
      <c r="I138" s="189" t="s">
        <v>872</v>
      </c>
      <c r="J138" s="189" t="s">
        <v>872</v>
      </c>
      <c r="L138" s="176">
        <f t="shared" si="189"/>
        <v>0</v>
      </c>
      <c r="M138" s="176">
        <f t="shared" si="271"/>
        <v>6</v>
      </c>
      <c r="N138" s="306">
        <f t="shared" si="272"/>
        <v>1</v>
      </c>
      <c r="O138" s="306"/>
      <c r="P138" s="306">
        <f t="shared" si="273"/>
        <v>0</v>
      </c>
      <c r="Q138" s="306">
        <f t="shared" si="274"/>
        <v>1</v>
      </c>
      <c r="R138" s="306">
        <f t="shared" si="275"/>
        <v>0</v>
      </c>
      <c r="S138" s="306">
        <f t="shared" si="276"/>
        <v>0</v>
      </c>
      <c r="Y138" s="307">
        <f>P138</f>
        <v>0</v>
      </c>
      <c r="Z138" s="307">
        <f t="shared" ref="Z138:AB138" si="279">Q138</f>
        <v>1</v>
      </c>
      <c r="AA138" s="307">
        <f t="shared" si="279"/>
        <v>0</v>
      </c>
      <c r="AB138" s="307">
        <f t="shared" si="279"/>
        <v>0</v>
      </c>
      <c r="AD138" s="168"/>
      <c r="AE138" s="168"/>
    </row>
    <row r="139" spans="1:43" ht="16">
      <c r="A139" s="13">
        <v>289</v>
      </c>
      <c r="B139" s="23">
        <f t="shared" si="270"/>
        <v>137</v>
      </c>
      <c r="C139" s="5" t="s">
        <v>213</v>
      </c>
      <c r="D139" s="180" t="s">
        <v>872</v>
      </c>
      <c r="E139" s="180" t="s">
        <v>872</v>
      </c>
      <c r="F139" s="180" t="s">
        <v>872</v>
      </c>
      <c r="G139" s="189" t="s">
        <v>872</v>
      </c>
      <c r="H139" s="5" t="s">
        <v>112</v>
      </c>
      <c r="I139" s="189" t="s">
        <v>872</v>
      </c>
      <c r="J139" s="5" t="s">
        <v>112</v>
      </c>
      <c r="L139" s="176">
        <f t="shared" si="189"/>
        <v>0</v>
      </c>
      <c r="M139" s="176">
        <f t="shared" si="271"/>
        <v>5</v>
      </c>
      <c r="N139" s="314">
        <f t="shared" si="272"/>
        <v>2</v>
      </c>
      <c r="O139" s="314"/>
      <c r="P139" s="314">
        <f t="shared" si="273"/>
        <v>0</v>
      </c>
      <c r="Q139" s="314">
        <f t="shared" si="274"/>
        <v>2</v>
      </c>
      <c r="R139" s="314">
        <f t="shared" si="275"/>
        <v>0</v>
      </c>
      <c r="S139" s="314">
        <f t="shared" si="276"/>
        <v>0</v>
      </c>
      <c r="Y139" s="168"/>
      <c r="Z139" s="168"/>
      <c r="AA139" s="168"/>
      <c r="AB139" s="168"/>
      <c r="AD139" s="314">
        <f>P139</f>
        <v>0</v>
      </c>
      <c r="AE139" s="314">
        <f>Q139</f>
        <v>2</v>
      </c>
      <c r="AF139" s="314">
        <f>R139</f>
        <v>0</v>
      </c>
      <c r="AG139" s="314">
        <f>S139</f>
        <v>0</v>
      </c>
    </row>
    <row r="140" spans="1:43" ht="32">
      <c r="A140" s="13">
        <v>291</v>
      </c>
      <c r="B140" s="23">
        <f t="shared" si="270"/>
        <v>138</v>
      </c>
      <c r="C140" s="5" t="s">
        <v>328</v>
      </c>
      <c r="D140" s="180" t="s">
        <v>872</v>
      </c>
      <c r="E140" s="5" t="s">
        <v>112</v>
      </c>
      <c r="F140" s="180" t="s">
        <v>872</v>
      </c>
      <c r="G140" s="189" t="s">
        <v>872</v>
      </c>
      <c r="H140" s="180" t="s">
        <v>872</v>
      </c>
      <c r="I140" s="180" t="s">
        <v>872</v>
      </c>
      <c r="J140" s="180" t="s">
        <v>872</v>
      </c>
      <c r="L140" s="176">
        <f t="shared" si="189"/>
        <v>0</v>
      </c>
      <c r="M140" s="176">
        <f t="shared" si="271"/>
        <v>6</v>
      </c>
      <c r="N140" s="306">
        <f t="shared" si="272"/>
        <v>1</v>
      </c>
      <c r="O140" s="306"/>
      <c r="P140" s="306">
        <f t="shared" si="273"/>
        <v>0</v>
      </c>
      <c r="Q140" s="306">
        <f t="shared" si="274"/>
        <v>1</v>
      </c>
      <c r="R140" s="306">
        <f t="shared" si="275"/>
        <v>0</v>
      </c>
      <c r="S140" s="306">
        <f t="shared" si="276"/>
        <v>0</v>
      </c>
      <c r="Y140" s="307">
        <f>P140</f>
        <v>0</v>
      </c>
      <c r="Z140" s="307">
        <f t="shared" ref="Z140:AB140" si="280">Q140</f>
        <v>1</v>
      </c>
      <c r="AA140" s="307">
        <f t="shared" si="280"/>
        <v>0</v>
      </c>
      <c r="AB140" s="307">
        <f t="shared" si="280"/>
        <v>0</v>
      </c>
      <c r="AD140" s="168"/>
      <c r="AE140" s="168"/>
    </row>
    <row r="141" spans="1:43" ht="16">
      <c r="A141" s="13">
        <v>292</v>
      </c>
      <c r="B141" s="23">
        <f t="shared" si="270"/>
        <v>139</v>
      </c>
      <c r="C141" s="5" t="s">
        <v>213</v>
      </c>
      <c r="D141" s="5" t="s">
        <v>112</v>
      </c>
      <c r="E141" s="180" t="s">
        <v>872</v>
      </c>
      <c r="F141" s="180" t="s">
        <v>872</v>
      </c>
      <c r="G141" s="180" t="s">
        <v>872</v>
      </c>
      <c r="H141" s="180" t="s">
        <v>872</v>
      </c>
      <c r="I141" s="180" t="s">
        <v>872</v>
      </c>
      <c r="J141" s="180" t="s">
        <v>872</v>
      </c>
      <c r="L141" s="176">
        <f t="shared" si="189"/>
        <v>0</v>
      </c>
      <c r="M141" s="176">
        <f t="shared" si="271"/>
        <v>6</v>
      </c>
      <c r="N141" s="306">
        <f t="shared" si="272"/>
        <v>1</v>
      </c>
      <c r="O141" s="306"/>
      <c r="P141" s="306">
        <f t="shared" si="273"/>
        <v>0</v>
      </c>
      <c r="Q141" s="306">
        <f t="shared" si="274"/>
        <v>1</v>
      </c>
      <c r="R141" s="306">
        <f t="shared" si="275"/>
        <v>0</v>
      </c>
      <c r="S141" s="306">
        <f t="shared" si="276"/>
        <v>0</v>
      </c>
      <c r="Y141" s="307">
        <f>P141</f>
        <v>0</v>
      </c>
      <c r="Z141" s="307">
        <f t="shared" ref="Z141" si="281">Q141</f>
        <v>1</v>
      </c>
      <c r="AA141" s="307">
        <f t="shared" ref="AA141" si="282">R141</f>
        <v>0</v>
      </c>
      <c r="AB141" s="307">
        <f t="shared" ref="AB141" si="283">S141</f>
        <v>0</v>
      </c>
      <c r="AD141" s="168"/>
      <c r="AE141" s="168"/>
    </row>
    <row r="142" spans="1:43" ht="16">
      <c r="A142" s="13">
        <v>296</v>
      </c>
      <c r="B142" s="23">
        <f t="shared" si="270"/>
        <v>140</v>
      </c>
      <c r="C142" s="188" t="s">
        <v>467</v>
      </c>
      <c r="D142" s="287" t="s">
        <v>872</v>
      </c>
      <c r="E142" s="287" t="s">
        <v>872</v>
      </c>
      <c r="F142" s="287" t="s">
        <v>872</v>
      </c>
      <c r="G142" s="287" t="s">
        <v>872</v>
      </c>
      <c r="H142" s="188" t="s">
        <v>112</v>
      </c>
      <c r="I142" s="188" t="s">
        <v>112</v>
      </c>
      <c r="J142" s="188" t="s">
        <v>112</v>
      </c>
      <c r="K142" s="243"/>
      <c r="L142" s="283"/>
      <c r="M142" s="283"/>
      <c r="N142" s="283"/>
      <c r="O142" s="305"/>
      <c r="P142" s="176">
        <f t="shared" si="273"/>
        <v>0</v>
      </c>
      <c r="Q142" s="176">
        <f t="shared" si="274"/>
        <v>3</v>
      </c>
      <c r="R142" s="176">
        <f t="shared" si="275"/>
        <v>0</v>
      </c>
      <c r="S142" s="176">
        <f t="shared" si="276"/>
        <v>0</v>
      </c>
      <c r="Y142" s="168"/>
      <c r="Z142" s="168"/>
      <c r="AA142" s="168"/>
      <c r="AB142" s="168"/>
      <c r="AD142" s="168"/>
      <c r="AE142" s="168"/>
    </row>
    <row r="143" spans="1:43" ht="16">
      <c r="A143" s="13">
        <v>305</v>
      </c>
      <c r="B143" s="23">
        <f t="shared" si="270"/>
        <v>141</v>
      </c>
      <c r="C143" s="5" t="s">
        <v>171</v>
      </c>
      <c r="D143" s="180" t="s">
        <v>872</v>
      </c>
      <c r="E143" s="180" t="s">
        <v>872</v>
      </c>
      <c r="F143" s="180" t="s">
        <v>872</v>
      </c>
      <c r="G143" s="180" t="s">
        <v>872</v>
      </c>
      <c r="H143" s="180" t="s">
        <v>872</v>
      </c>
      <c r="I143" s="180" t="s">
        <v>872</v>
      </c>
      <c r="J143" s="5" t="s">
        <v>106</v>
      </c>
      <c r="L143" s="176">
        <f t="shared" si="189"/>
        <v>1</v>
      </c>
      <c r="M143" s="176">
        <f t="shared" si="271"/>
        <v>6</v>
      </c>
      <c r="N143" s="190">
        <f t="shared" si="272"/>
        <v>0</v>
      </c>
      <c r="O143" s="305"/>
      <c r="P143" s="176">
        <f t="shared" si="273"/>
        <v>0</v>
      </c>
      <c r="Q143" s="176">
        <f t="shared" si="274"/>
        <v>0</v>
      </c>
      <c r="R143" s="176">
        <f t="shared" si="275"/>
        <v>0</v>
      </c>
      <c r="S143" s="176">
        <f t="shared" si="276"/>
        <v>0</v>
      </c>
      <c r="Y143" s="168"/>
      <c r="Z143" s="168"/>
      <c r="AA143" s="168"/>
      <c r="AB143" s="168"/>
      <c r="AD143" s="168"/>
      <c r="AE143" s="168"/>
    </row>
    <row r="144" spans="1:43" ht="32">
      <c r="A144" s="13">
        <v>308</v>
      </c>
      <c r="B144" s="23">
        <f t="shared" si="270"/>
        <v>142</v>
      </c>
      <c r="C144" s="5" t="s">
        <v>194</v>
      </c>
      <c r="D144" s="180" t="s">
        <v>872</v>
      </c>
      <c r="E144" s="5" t="s">
        <v>112</v>
      </c>
      <c r="F144" s="180" t="s">
        <v>872</v>
      </c>
      <c r="G144" s="180" t="s">
        <v>872</v>
      </c>
      <c r="H144" s="180" t="s">
        <v>872</v>
      </c>
      <c r="I144" s="180" t="s">
        <v>872</v>
      </c>
      <c r="J144" s="5" t="s">
        <v>225</v>
      </c>
      <c r="L144" s="176">
        <f t="shared" si="189"/>
        <v>0</v>
      </c>
      <c r="M144" s="176">
        <f t="shared" si="271"/>
        <v>5</v>
      </c>
      <c r="N144" s="314">
        <f t="shared" si="272"/>
        <v>2</v>
      </c>
      <c r="O144" s="314"/>
      <c r="P144" s="314">
        <f t="shared" si="273"/>
        <v>0</v>
      </c>
      <c r="Q144" s="314">
        <f t="shared" si="274"/>
        <v>1</v>
      </c>
      <c r="R144" s="314">
        <f t="shared" si="275"/>
        <v>1</v>
      </c>
      <c r="S144" s="314">
        <f t="shared" si="276"/>
        <v>0</v>
      </c>
      <c r="U144" s="305"/>
      <c r="V144" s="305"/>
      <c r="W144" s="305"/>
      <c r="X144" s="305"/>
      <c r="Y144" s="168"/>
      <c r="Z144" s="168"/>
      <c r="AA144" s="168"/>
      <c r="AB144" s="168"/>
      <c r="AC144" s="168"/>
      <c r="AD144" s="314">
        <f>P144</f>
        <v>0</v>
      </c>
      <c r="AE144" s="314">
        <f>Q144</f>
        <v>1</v>
      </c>
      <c r="AF144" s="314">
        <f>R144</f>
        <v>1</v>
      </c>
      <c r="AG144" s="314">
        <f>S144</f>
        <v>0</v>
      </c>
    </row>
    <row r="145" spans="1:58" ht="32">
      <c r="A145" s="13">
        <v>310</v>
      </c>
      <c r="B145" s="23">
        <f t="shared" si="270"/>
        <v>143</v>
      </c>
      <c r="C145" s="5" t="s">
        <v>259</v>
      </c>
      <c r="D145" s="5" t="s">
        <v>225</v>
      </c>
      <c r="E145" s="180" t="s">
        <v>872</v>
      </c>
      <c r="F145" s="5" t="s">
        <v>225</v>
      </c>
      <c r="G145" s="180" t="s">
        <v>872</v>
      </c>
      <c r="H145" s="5" t="s">
        <v>225</v>
      </c>
      <c r="I145" s="180" t="s">
        <v>872</v>
      </c>
      <c r="J145" s="180" t="s">
        <v>872</v>
      </c>
      <c r="L145" s="176">
        <f t="shared" si="189"/>
        <v>0</v>
      </c>
      <c r="M145" s="176">
        <f t="shared" si="271"/>
        <v>4</v>
      </c>
      <c r="N145" s="327">
        <f t="shared" si="272"/>
        <v>3</v>
      </c>
      <c r="O145" s="327"/>
      <c r="P145" s="327">
        <f t="shared" si="273"/>
        <v>0</v>
      </c>
      <c r="Q145" s="327">
        <f t="shared" si="274"/>
        <v>0</v>
      </c>
      <c r="R145" s="327">
        <f t="shared" si="275"/>
        <v>3</v>
      </c>
      <c r="S145" s="327">
        <f t="shared" si="276"/>
        <v>0</v>
      </c>
      <c r="U145" s="305"/>
      <c r="V145" s="305"/>
      <c r="W145" s="305"/>
      <c r="X145" s="305"/>
      <c r="Y145" s="168"/>
      <c r="Z145" s="168"/>
      <c r="AA145" s="168"/>
      <c r="AB145" s="168"/>
      <c r="AC145" s="168"/>
      <c r="AI145" s="327">
        <f>P145</f>
        <v>0</v>
      </c>
      <c r="AJ145" s="327">
        <f t="shared" ref="AJ145" si="284">Q145</f>
        <v>0</v>
      </c>
      <c r="AK145" s="327">
        <f t="shared" ref="AK145" si="285">R145</f>
        <v>3</v>
      </c>
      <c r="AL145" s="327">
        <f t="shared" ref="AL145" si="286">S145</f>
        <v>0</v>
      </c>
    </row>
    <row r="146" spans="1:58" ht="32">
      <c r="A146" s="13">
        <v>311</v>
      </c>
      <c r="B146" s="23">
        <f t="shared" si="270"/>
        <v>144</v>
      </c>
      <c r="C146" s="5" t="s">
        <v>194</v>
      </c>
      <c r="D146" s="5" t="s">
        <v>112</v>
      </c>
      <c r="E146" s="180" t="s">
        <v>872</v>
      </c>
      <c r="F146" s="5" t="s">
        <v>127</v>
      </c>
      <c r="G146" s="5" t="s">
        <v>127</v>
      </c>
      <c r="H146" s="180" t="s">
        <v>872</v>
      </c>
      <c r="I146" s="5" t="s">
        <v>127</v>
      </c>
      <c r="J146" s="5" t="s">
        <v>127</v>
      </c>
      <c r="L146" s="176">
        <f>COUNTIF(D146:J146,$L$2)</f>
        <v>0</v>
      </c>
      <c r="M146" s="176">
        <f t="shared" si="271"/>
        <v>2</v>
      </c>
      <c r="N146" s="332">
        <f t="shared" si="272"/>
        <v>5</v>
      </c>
      <c r="O146" s="332"/>
      <c r="P146" s="332">
        <f t="shared" si="273"/>
        <v>4</v>
      </c>
      <c r="Q146" s="332">
        <f t="shared" si="274"/>
        <v>1</v>
      </c>
      <c r="R146" s="332">
        <f t="shared" si="275"/>
        <v>0</v>
      </c>
      <c r="S146" s="332">
        <f t="shared" si="276"/>
        <v>0</v>
      </c>
      <c r="U146" s="305"/>
      <c r="V146" s="305"/>
      <c r="W146" s="305"/>
      <c r="X146" s="305"/>
      <c r="Y146" s="168"/>
      <c r="Z146" s="168"/>
      <c r="AA146" s="168"/>
      <c r="AB146" s="168"/>
      <c r="AC146" s="168"/>
      <c r="AS146" s="333">
        <f>P146</f>
        <v>4</v>
      </c>
      <c r="AT146" s="333">
        <f t="shared" ref="AT146:AV146" si="287">Q146</f>
        <v>1</v>
      </c>
      <c r="AU146" s="333">
        <f t="shared" si="287"/>
        <v>0</v>
      </c>
      <c r="AV146" s="333">
        <f t="shared" si="287"/>
        <v>0</v>
      </c>
    </row>
    <row r="147" spans="1:58" ht="16">
      <c r="A147" s="13">
        <v>312</v>
      </c>
      <c r="B147" s="23">
        <f t="shared" si="270"/>
        <v>145</v>
      </c>
      <c r="C147" s="5" t="s">
        <v>213</v>
      </c>
      <c r="D147" s="180" t="s">
        <v>872</v>
      </c>
      <c r="E147" s="180" t="s">
        <v>872</v>
      </c>
      <c r="F147" s="5" t="s">
        <v>112</v>
      </c>
      <c r="G147" s="5" t="s">
        <v>127</v>
      </c>
      <c r="H147" s="180" t="s">
        <v>872</v>
      </c>
      <c r="I147" s="5" t="s">
        <v>112</v>
      </c>
      <c r="J147" s="180" t="s">
        <v>872</v>
      </c>
      <c r="L147" s="176">
        <f>COUNTIF(D147:J147,$L$2)</f>
        <v>0</v>
      </c>
      <c r="M147" s="176">
        <f t="shared" si="271"/>
        <v>4</v>
      </c>
      <c r="N147" s="327">
        <f t="shared" si="272"/>
        <v>3</v>
      </c>
      <c r="O147" s="327"/>
      <c r="P147" s="327">
        <f t="shared" si="273"/>
        <v>1</v>
      </c>
      <c r="Q147" s="327">
        <f t="shared" si="274"/>
        <v>2</v>
      </c>
      <c r="R147" s="327">
        <f t="shared" si="275"/>
        <v>0</v>
      </c>
      <c r="S147" s="327">
        <f t="shared" si="276"/>
        <v>0</v>
      </c>
      <c r="U147" s="305"/>
      <c r="V147" s="305"/>
      <c r="W147" s="305"/>
      <c r="X147" s="305"/>
      <c r="Z147" s="168"/>
      <c r="AA147" s="168"/>
      <c r="AB147" s="168"/>
      <c r="AC147" s="168"/>
      <c r="AI147" s="327">
        <f>P147</f>
        <v>1</v>
      </c>
      <c r="AJ147" s="327">
        <f t="shared" ref="AJ147:AL147" si="288">Q147</f>
        <v>2</v>
      </c>
      <c r="AK147" s="327">
        <f t="shared" si="288"/>
        <v>0</v>
      </c>
      <c r="AL147" s="327">
        <f t="shared" si="288"/>
        <v>0</v>
      </c>
    </row>
    <row r="148" spans="1:58" ht="16">
      <c r="A148" s="13">
        <v>313</v>
      </c>
      <c r="B148" s="23">
        <f t="shared" si="270"/>
        <v>146</v>
      </c>
      <c r="C148" s="5" t="s">
        <v>213</v>
      </c>
      <c r="D148" s="82" t="s">
        <v>112</v>
      </c>
      <c r="E148" s="198" t="s">
        <v>872</v>
      </c>
      <c r="F148" s="198" t="s">
        <v>872</v>
      </c>
      <c r="G148" s="82" t="s">
        <v>112</v>
      </c>
      <c r="H148" s="198" t="s">
        <v>872</v>
      </c>
      <c r="I148" s="82" t="s">
        <v>225</v>
      </c>
      <c r="J148" s="82" t="s">
        <v>127</v>
      </c>
      <c r="L148" s="184">
        <f>COUNTIF(D148:J148,$L$2)</f>
        <v>0</v>
      </c>
      <c r="M148" s="184">
        <f t="shared" si="271"/>
        <v>3</v>
      </c>
      <c r="N148" s="329">
        <f t="shared" si="272"/>
        <v>4</v>
      </c>
      <c r="O148" s="330"/>
      <c r="P148" s="331">
        <f t="shared" si="273"/>
        <v>1</v>
      </c>
      <c r="Q148" s="331">
        <f t="shared" si="274"/>
        <v>2</v>
      </c>
      <c r="R148" s="331">
        <f>COUNTIF(D148:J148,$R$2)</f>
        <v>1</v>
      </c>
      <c r="S148" s="331">
        <f t="shared" si="276"/>
        <v>0</v>
      </c>
      <c r="U148" s="305"/>
      <c r="V148" s="305"/>
      <c r="W148" s="305"/>
      <c r="X148" s="305"/>
      <c r="Y148" s="191"/>
      <c r="Z148" s="191"/>
      <c r="AA148" s="191"/>
      <c r="AB148" s="191"/>
      <c r="AC148" s="168"/>
      <c r="AD148" s="182"/>
      <c r="AE148" s="182"/>
      <c r="AF148" s="182"/>
      <c r="AG148" s="182"/>
      <c r="AI148" s="182"/>
      <c r="AJ148" s="182"/>
      <c r="AK148" s="182"/>
      <c r="AL148" s="182"/>
      <c r="AN148" s="329">
        <f>P148</f>
        <v>1</v>
      </c>
      <c r="AO148" s="329">
        <f t="shared" ref="AO148" si="289">Q148</f>
        <v>2</v>
      </c>
      <c r="AP148" s="329">
        <f t="shared" ref="AP148" si="290">R148</f>
        <v>1</v>
      </c>
      <c r="AQ148" s="329">
        <f t="shared" ref="AQ148" si="291">S148</f>
        <v>0</v>
      </c>
      <c r="AS148" s="182"/>
      <c r="AT148" s="182"/>
      <c r="AU148" s="182"/>
      <c r="AV148" s="182"/>
      <c r="AX148" s="182"/>
      <c r="AY148" s="182"/>
      <c r="AZ148" s="182"/>
      <c r="BA148" s="182"/>
      <c r="BC148" s="182"/>
      <c r="BD148" s="182"/>
      <c r="BE148" s="182"/>
      <c r="BF148" s="182"/>
    </row>
    <row r="149" spans="1:58">
      <c r="A149" s="13"/>
      <c r="Y149" s="168">
        <f>SUM(Y3:Y148)</f>
        <v>4</v>
      </c>
      <c r="Z149" s="168">
        <f t="shared" ref="Z149:AB149" si="292">SUM(Z3:Z148)</f>
        <v>8</v>
      </c>
      <c r="AA149" s="168">
        <f t="shared" si="292"/>
        <v>0</v>
      </c>
      <c r="AB149" s="168">
        <f t="shared" si="292"/>
        <v>0</v>
      </c>
      <c r="AD149" s="3">
        <f>SUM(AD3:AD148)</f>
        <v>3</v>
      </c>
      <c r="AE149" s="3">
        <f t="shared" ref="AE149:AG149" si="293">SUM(AE3:AE148)</f>
        <v>8</v>
      </c>
      <c r="AF149" s="3">
        <f t="shared" si="293"/>
        <v>3</v>
      </c>
      <c r="AG149" s="3">
        <f t="shared" si="293"/>
        <v>0</v>
      </c>
      <c r="AI149" s="3">
        <f>SUM(AI3:AI148)</f>
        <v>9</v>
      </c>
      <c r="AJ149" s="3">
        <f t="shared" ref="AJ149" si="294">SUM(AJ3:AJ148)</f>
        <v>10</v>
      </c>
      <c r="AK149" s="3">
        <f t="shared" ref="AK149" si="295">SUM(AK3:AK148)</f>
        <v>7</v>
      </c>
      <c r="AL149" s="3">
        <f t="shared" ref="AL149" si="296">SUM(AL3:AL148)</f>
        <v>1</v>
      </c>
      <c r="AN149" s="3">
        <f>SUM(AN3:AN148)</f>
        <v>23</v>
      </c>
      <c r="AO149" s="3">
        <f t="shared" ref="AO149" si="297">SUM(AO3:AO148)</f>
        <v>15</v>
      </c>
      <c r="AP149" s="3">
        <f t="shared" ref="AP149" si="298">SUM(AP3:AP148)</f>
        <v>6</v>
      </c>
      <c r="AQ149" s="3">
        <f t="shared" ref="AQ149" si="299">SUM(AQ3:AQ148)</f>
        <v>8</v>
      </c>
      <c r="AS149" s="3">
        <f>SUM(AS3:AS148)</f>
        <v>41</v>
      </c>
      <c r="AT149" s="3">
        <f t="shared" ref="AT149" si="300">SUM(AT3:AT148)</f>
        <v>44</v>
      </c>
      <c r="AU149" s="3">
        <f t="shared" ref="AU149" si="301">SUM(AU3:AU148)</f>
        <v>7</v>
      </c>
      <c r="AV149" s="3">
        <f t="shared" ref="AV149" si="302">SUM(AV3:AV148)</f>
        <v>3</v>
      </c>
      <c r="AX149" s="3">
        <f>SUM(AX3:AX148)</f>
        <v>30</v>
      </c>
      <c r="AY149" s="3">
        <f t="shared" ref="AY149" si="303">SUM(AY3:AY148)</f>
        <v>40</v>
      </c>
      <c r="AZ149" s="3">
        <f t="shared" ref="AZ149" si="304">SUM(AZ3:AZ148)</f>
        <v>27</v>
      </c>
      <c r="BA149" s="3">
        <f t="shared" ref="BA149" si="305">SUM(BA3:BA148)</f>
        <v>11</v>
      </c>
      <c r="BC149" s="3">
        <f>SUM(BC3:BC148)</f>
        <v>45</v>
      </c>
      <c r="BD149" s="3">
        <f t="shared" ref="BD149" si="306">SUM(BD3:BD148)</f>
        <v>97</v>
      </c>
      <c r="BE149" s="3">
        <f t="shared" ref="BE149" si="307">SUM(BE3:BE148)</f>
        <v>118</v>
      </c>
      <c r="BF149" s="3">
        <f t="shared" ref="BF149" si="308">SUM(BF3:BF148)</f>
        <v>69</v>
      </c>
    </row>
    <row r="150" spans="1:58">
      <c r="A150" s="13"/>
    </row>
    <row r="151" spans="1:58" ht="48">
      <c r="A151" s="13"/>
      <c r="L151" s="183" t="s">
        <v>2260</v>
      </c>
      <c r="M151" s="183" t="s">
        <v>2024</v>
      </c>
      <c r="N151" s="183" t="s">
        <v>2025</v>
      </c>
      <c r="Q151" s="183" t="s">
        <v>2259</v>
      </c>
      <c r="R151" s="183" t="s">
        <v>2025</v>
      </c>
      <c r="S151" s="340" t="s">
        <v>127</v>
      </c>
      <c r="T151" s="323" t="s">
        <v>112</v>
      </c>
      <c r="U151" s="310" t="s">
        <v>225</v>
      </c>
      <c r="V151" s="324" t="s">
        <v>168</v>
      </c>
      <c r="W151" s="3" t="s">
        <v>2247</v>
      </c>
    </row>
    <row r="152" spans="1:58">
      <c r="A152" s="13"/>
      <c r="S152" s="341">
        <v>1</v>
      </c>
      <c r="T152" s="3">
        <f>S152+1</f>
        <v>2</v>
      </c>
      <c r="U152" s="3">
        <f t="shared" ref="U152" si="309">T152+1</f>
        <v>3</v>
      </c>
      <c r="V152" s="3">
        <f>U152+1</f>
        <v>4</v>
      </c>
    </row>
    <row r="153" spans="1:58">
      <c r="A153" s="13"/>
      <c r="L153" s="168">
        <v>0</v>
      </c>
      <c r="M153" s="311">
        <f t="shared" ref="M153:M160" si="310">N153/$N$161</f>
        <v>2.34375E-2</v>
      </c>
      <c r="N153" s="3">
        <f>COUNTIF($N$3:$N$148,L153)</f>
        <v>3</v>
      </c>
      <c r="Q153" s="168">
        <v>0</v>
      </c>
      <c r="R153" s="3">
        <f t="shared" ref="R153:R160" si="311">COUNTIF($N$3:$N$148,Q153)</f>
        <v>3</v>
      </c>
      <c r="S153" s="341"/>
      <c r="W153" s="3">
        <f>Q153*3</f>
        <v>0</v>
      </c>
    </row>
    <row r="154" spans="1:58">
      <c r="A154" s="13"/>
      <c r="L154" s="168">
        <f>L153+1</f>
        <v>1</v>
      </c>
      <c r="M154" s="311">
        <f t="shared" si="310"/>
        <v>9.375E-2</v>
      </c>
      <c r="N154" s="3">
        <f t="shared" ref="N154:N160" si="312">COUNTIF($N$3:$N$148,L154)</f>
        <v>12</v>
      </c>
      <c r="P154" s="185"/>
      <c r="Q154" s="168">
        <f>Q153+1</f>
        <v>1</v>
      </c>
      <c r="R154" s="3">
        <f t="shared" si="311"/>
        <v>12</v>
      </c>
      <c r="S154" s="341">
        <f>SUM(Y3:Y148)</f>
        <v>4</v>
      </c>
      <c r="T154" s="3">
        <f>SUM(Z3:Z148)</f>
        <v>8</v>
      </c>
      <c r="U154" s="3">
        <f t="shared" ref="U154:V154" si="313">SUM(AA3:AA148)</f>
        <v>0</v>
      </c>
      <c r="V154" s="3">
        <f t="shared" si="313"/>
        <v>0</v>
      </c>
      <c r="W154" s="313">
        <f t="shared" ref="W154:W160" si="314">(($S$152*S154)+($T$152*T154)+($U$152*U154)+($V$152*V154))/(Q154*R154)</f>
        <v>1.6666666666666667</v>
      </c>
      <c r="X154" s="313"/>
      <c r="AA154" s="313"/>
      <c r="AB154" s="313"/>
      <c r="AC154" s="313"/>
    </row>
    <row r="155" spans="1:58">
      <c r="A155" s="13"/>
      <c r="L155" s="168">
        <f>L154+1</f>
        <v>2</v>
      </c>
      <c r="M155" s="311">
        <f t="shared" si="310"/>
        <v>5.46875E-2</v>
      </c>
      <c r="N155" s="3">
        <f t="shared" si="312"/>
        <v>7</v>
      </c>
      <c r="Q155" s="168">
        <f t="shared" ref="Q155:Q160" si="315">Q154+1</f>
        <v>2</v>
      </c>
      <c r="R155" s="3">
        <f t="shared" si="311"/>
        <v>7</v>
      </c>
      <c r="S155" s="341">
        <f>SUM(AD3:AD148)</f>
        <v>3</v>
      </c>
      <c r="T155" s="3">
        <f>SUM(AE3:AE148)</f>
        <v>8</v>
      </c>
      <c r="U155" s="3">
        <f>SUM(AF3:AF148)</f>
        <v>3</v>
      </c>
      <c r="V155" s="3">
        <f>SUM(AG3:AG148)</f>
        <v>0</v>
      </c>
      <c r="W155" s="313">
        <f t="shared" si="314"/>
        <v>2</v>
      </c>
      <c r="X155" s="313"/>
      <c r="AA155" s="313"/>
      <c r="AB155" s="313"/>
      <c r="AC155" s="313"/>
    </row>
    <row r="156" spans="1:58">
      <c r="A156" s="13"/>
      <c r="L156" s="168">
        <f t="shared" ref="L156:L160" si="316">L155+1</f>
        <v>3</v>
      </c>
      <c r="M156" s="311">
        <f t="shared" si="310"/>
        <v>7.03125E-2</v>
      </c>
      <c r="N156" s="3">
        <f t="shared" si="312"/>
        <v>9</v>
      </c>
      <c r="Q156" s="168">
        <f t="shared" si="315"/>
        <v>3</v>
      </c>
      <c r="R156" s="3">
        <f t="shared" si="311"/>
        <v>9</v>
      </c>
      <c r="S156" s="341">
        <f>AI149</f>
        <v>9</v>
      </c>
      <c r="T156" s="3">
        <f t="shared" ref="T156:V156" si="317">AJ149</f>
        <v>10</v>
      </c>
      <c r="U156" s="3">
        <f t="shared" si="317"/>
        <v>7</v>
      </c>
      <c r="V156" s="3">
        <f t="shared" si="317"/>
        <v>1</v>
      </c>
      <c r="W156" s="313">
        <f t="shared" si="314"/>
        <v>2</v>
      </c>
      <c r="X156" s="313"/>
      <c r="AA156" s="313"/>
      <c r="AB156" s="313"/>
      <c r="AC156" s="313"/>
    </row>
    <row r="157" spans="1:58">
      <c r="A157" s="13"/>
      <c r="L157" s="168">
        <f t="shared" si="316"/>
        <v>4</v>
      </c>
      <c r="M157" s="311">
        <f t="shared" si="310"/>
        <v>0.1015625</v>
      </c>
      <c r="N157" s="3">
        <f t="shared" si="312"/>
        <v>13</v>
      </c>
      <c r="O157" s="193"/>
      <c r="Q157" s="168">
        <f t="shared" si="315"/>
        <v>4</v>
      </c>
      <c r="R157" s="3">
        <f t="shared" si="311"/>
        <v>13</v>
      </c>
      <c r="S157" s="341">
        <f>SUM(AN3:AN148)</f>
        <v>23</v>
      </c>
      <c r="T157" s="3">
        <f t="shared" ref="T157:V157" si="318">SUM(AO3:AO148)</f>
        <v>15</v>
      </c>
      <c r="U157" s="3">
        <f t="shared" si="318"/>
        <v>6</v>
      </c>
      <c r="V157" s="3">
        <f t="shared" si="318"/>
        <v>8</v>
      </c>
      <c r="W157" s="313">
        <f t="shared" si="314"/>
        <v>1.9807692307692308</v>
      </c>
      <c r="X157" s="313"/>
      <c r="AA157" s="313"/>
      <c r="AB157" s="313"/>
      <c r="AC157" s="313"/>
    </row>
    <row r="158" spans="1:58">
      <c r="A158" s="13"/>
      <c r="L158" s="168">
        <f t="shared" si="316"/>
        <v>5</v>
      </c>
      <c r="M158" s="385">
        <f t="shared" si="310"/>
        <v>0.1484375</v>
      </c>
      <c r="N158" s="3">
        <f t="shared" si="312"/>
        <v>19</v>
      </c>
      <c r="O158" s="193"/>
      <c r="Q158" s="168">
        <f t="shared" si="315"/>
        <v>5</v>
      </c>
      <c r="R158" s="192">
        <f t="shared" si="311"/>
        <v>19</v>
      </c>
      <c r="S158" s="341">
        <f>SUM(AS3:AS148)</f>
        <v>41</v>
      </c>
      <c r="T158" s="3">
        <f t="shared" ref="T158:V158" si="319">SUM(AT3:AT148)</f>
        <v>44</v>
      </c>
      <c r="U158" s="3">
        <f t="shared" si="319"/>
        <v>7</v>
      </c>
      <c r="V158" s="3">
        <f t="shared" si="319"/>
        <v>3</v>
      </c>
      <c r="W158" s="313">
        <f t="shared" si="314"/>
        <v>1.7052631578947368</v>
      </c>
      <c r="X158" s="313"/>
      <c r="AA158" s="313"/>
      <c r="AB158" s="313"/>
      <c r="AC158" s="313"/>
    </row>
    <row r="159" spans="1:58">
      <c r="A159" s="13"/>
      <c r="L159" s="168">
        <f t="shared" si="316"/>
        <v>6</v>
      </c>
      <c r="M159" s="343">
        <f t="shared" si="310"/>
        <v>0.140625</v>
      </c>
      <c r="N159" s="3">
        <f t="shared" si="312"/>
        <v>18</v>
      </c>
      <c r="O159" s="193"/>
      <c r="Q159" s="168">
        <f t="shared" si="315"/>
        <v>6</v>
      </c>
      <c r="R159" s="193">
        <f t="shared" si="311"/>
        <v>18</v>
      </c>
      <c r="S159" s="341">
        <f>SUM(AX3:AX148)</f>
        <v>30</v>
      </c>
      <c r="T159" s="3">
        <f t="shared" ref="T159:V159" si="320">SUM(AY3:AY148)</f>
        <v>40</v>
      </c>
      <c r="U159" s="3">
        <f t="shared" si="320"/>
        <v>27</v>
      </c>
      <c r="V159" s="3">
        <f t="shared" si="320"/>
        <v>11</v>
      </c>
      <c r="W159" s="313">
        <f t="shared" si="314"/>
        <v>2.175925925925926</v>
      </c>
      <c r="X159" s="313"/>
      <c r="AA159" s="313"/>
      <c r="AB159" s="313"/>
      <c r="AC159" s="313"/>
    </row>
    <row r="160" spans="1:58">
      <c r="A160" s="13"/>
      <c r="L160" s="191">
        <f t="shared" si="316"/>
        <v>7</v>
      </c>
      <c r="M160" s="312">
        <f t="shared" si="310"/>
        <v>0.3671875</v>
      </c>
      <c r="N160" s="182">
        <f t="shared" si="312"/>
        <v>47</v>
      </c>
      <c r="Q160" s="191">
        <f t="shared" si="315"/>
        <v>7</v>
      </c>
      <c r="R160" s="182">
        <f t="shared" si="311"/>
        <v>47</v>
      </c>
      <c r="S160" s="342">
        <f>SUM(BC3:BC148)</f>
        <v>45</v>
      </c>
      <c r="T160" s="182">
        <f t="shared" ref="T160:V160" si="321">SUM(BD3:BD148)</f>
        <v>97</v>
      </c>
      <c r="U160" s="182">
        <f t="shared" si="321"/>
        <v>118</v>
      </c>
      <c r="V160" s="182">
        <f t="shared" si="321"/>
        <v>69</v>
      </c>
      <c r="W160" s="326">
        <f t="shared" si="314"/>
        <v>2.641337386018237</v>
      </c>
      <c r="X160" s="313"/>
      <c r="AA160" s="313"/>
      <c r="AB160" s="313"/>
      <c r="AC160" s="313"/>
    </row>
    <row r="161" spans="1:29">
      <c r="A161" s="13"/>
      <c r="M161" s="185">
        <f>SUM(M153:M160)</f>
        <v>1</v>
      </c>
      <c r="N161" s="3">
        <f>SUM(N153:N160)</f>
        <v>128</v>
      </c>
      <c r="R161" s="344">
        <f>SUM(R153:R160)</f>
        <v>128</v>
      </c>
      <c r="W161" s="313"/>
      <c r="X161" s="313"/>
      <c r="AA161" s="313"/>
      <c r="AB161" s="313"/>
      <c r="AC161" s="313"/>
    </row>
    <row r="162" spans="1:29">
      <c r="A162" s="13"/>
    </row>
    <row r="163" spans="1:29">
      <c r="A163" s="13"/>
    </row>
    <row r="164" spans="1:29" ht="208">
      <c r="A164" s="13"/>
      <c r="L164" s="398" t="s">
        <v>2260</v>
      </c>
      <c r="M164" s="398" t="s">
        <v>2024</v>
      </c>
      <c r="N164" s="398" t="s">
        <v>2257</v>
      </c>
      <c r="Q164" s="183" t="s">
        <v>2259</v>
      </c>
      <c r="R164" s="183" t="s">
        <v>2025</v>
      </c>
      <c r="S164" s="340" t="s">
        <v>127</v>
      </c>
      <c r="T164" s="323" t="s">
        <v>112</v>
      </c>
      <c r="U164" s="310" t="s">
        <v>225</v>
      </c>
      <c r="V164" s="324" t="s">
        <v>168</v>
      </c>
    </row>
    <row r="165" spans="1:29">
      <c r="A165" s="13"/>
    </row>
    <row r="166" spans="1:29">
      <c r="L166" s="168">
        <f>L153</f>
        <v>0</v>
      </c>
      <c r="M166" s="386">
        <f>M153</f>
        <v>2.34375E-2</v>
      </c>
      <c r="N166" s="401">
        <f>W153</f>
        <v>0</v>
      </c>
      <c r="Q166" s="168">
        <v>0</v>
      </c>
      <c r="R166" s="345">
        <f t="shared" ref="R166:R173" si="322">COUNTIF($N$3:$N$148,Q166)</f>
        <v>3</v>
      </c>
      <c r="W166" s="317"/>
      <c r="X166" s="317"/>
      <c r="Y166" s="317"/>
      <c r="Z166" s="317"/>
      <c r="AA166" s="317"/>
      <c r="AB166" s="317"/>
      <c r="AC166" s="317"/>
    </row>
    <row r="167" spans="1:29">
      <c r="L167" s="168">
        <f t="shared" ref="L167:M167" si="323">L154</f>
        <v>1</v>
      </c>
      <c r="M167" s="386">
        <f t="shared" si="323"/>
        <v>9.375E-2</v>
      </c>
      <c r="N167" s="390">
        <f>W154</f>
        <v>1.6666666666666667</v>
      </c>
      <c r="Q167" s="168">
        <f>Q166+1</f>
        <v>1</v>
      </c>
      <c r="R167" s="345">
        <f t="shared" si="322"/>
        <v>12</v>
      </c>
      <c r="S167" s="308">
        <f>S154/($Q$154*$R$154)</f>
        <v>0.33333333333333331</v>
      </c>
      <c r="T167" s="308">
        <f>T154/($Q$154*$R$154)</f>
        <v>0.66666666666666663</v>
      </c>
      <c r="U167" s="308">
        <f>U154/($Q$154*$R$154)</f>
        <v>0</v>
      </c>
      <c r="V167" s="308">
        <f>V154/($Q$154*$R$154)</f>
        <v>0</v>
      </c>
      <c r="W167" s="366"/>
      <c r="X167" s="318"/>
      <c r="Y167" s="318"/>
      <c r="Z167" s="318"/>
      <c r="AA167" s="318"/>
      <c r="AB167" s="318"/>
      <c r="AC167" s="318"/>
    </row>
    <row r="168" spans="1:29">
      <c r="L168" s="168">
        <f t="shared" ref="L168:M168" si="324">L155</f>
        <v>2</v>
      </c>
      <c r="M168" s="386">
        <f t="shared" si="324"/>
        <v>5.46875E-2</v>
      </c>
      <c r="N168" s="391">
        <f t="shared" ref="N168:N173" si="325">W155</f>
        <v>2</v>
      </c>
      <c r="Q168" s="168">
        <f t="shared" ref="Q168:Q173" si="326">Q167+1</f>
        <v>2</v>
      </c>
      <c r="R168" s="345">
        <f t="shared" si="322"/>
        <v>7</v>
      </c>
      <c r="S168" s="308">
        <f>S155/($Q$155*$R$155)</f>
        <v>0.21428571428571427</v>
      </c>
      <c r="T168" s="308">
        <f t="shared" ref="T168:V168" si="327">T155/($Q$155*$R$155)</f>
        <v>0.5714285714285714</v>
      </c>
      <c r="U168" s="308">
        <f t="shared" si="327"/>
        <v>0.21428571428571427</v>
      </c>
      <c r="V168" s="308">
        <f t="shared" si="327"/>
        <v>0</v>
      </c>
      <c r="W168" s="366"/>
      <c r="X168" s="319"/>
      <c r="Y168" s="318"/>
      <c r="Z168" s="318"/>
      <c r="AA168" s="318"/>
      <c r="AB168" s="318"/>
      <c r="AC168" s="318"/>
    </row>
    <row r="169" spans="1:29">
      <c r="L169" s="168">
        <f t="shared" ref="L169:M169" si="328">L156</f>
        <v>3</v>
      </c>
      <c r="M169" s="386">
        <f t="shared" si="328"/>
        <v>7.03125E-2</v>
      </c>
      <c r="N169" s="391">
        <f t="shared" si="325"/>
        <v>2</v>
      </c>
      <c r="Q169" s="168">
        <f t="shared" si="326"/>
        <v>3</v>
      </c>
      <c r="R169" s="345">
        <f t="shared" si="322"/>
        <v>9</v>
      </c>
      <c r="S169" s="308">
        <f>S156/($Q$156*$R$156)</f>
        <v>0.33333333333333331</v>
      </c>
      <c r="T169" s="308">
        <f t="shared" ref="T169:V169" si="329">T156/($Q$156*$R$156)</f>
        <v>0.37037037037037035</v>
      </c>
      <c r="U169" s="308">
        <f t="shared" si="329"/>
        <v>0.25925925925925924</v>
      </c>
      <c r="V169" s="308">
        <f t="shared" si="329"/>
        <v>3.7037037037037035E-2</v>
      </c>
      <c r="W169" s="366"/>
      <c r="X169" s="318"/>
      <c r="Y169" s="318"/>
      <c r="Z169" s="318"/>
      <c r="AA169" s="318"/>
      <c r="AB169" s="318"/>
      <c r="AC169" s="318"/>
    </row>
    <row r="170" spans="1:29">
      <c r="L170" s="168">
        <f t="shared" ref="L170:M170" si="330">L157</f>
        <v>4</v>
      </c>
      <c r="M170" s="386">
        <f t="shared" si="330"/>
        <v>0.1015625</v>
      </c>
      <c r="N170" s="391">
        <f t="shared" si="325"/>
        <v>1.9807692307692308</v>
      </c>
      <c r="Q170" s="168">
        <f t="shared" si="326"/>
        <v>4</v>
      </c>
      <c r="R170" s="345">
        <f t="shared" si="322"/>
        <v>13</v>
      </c>
      <c r="S170" s="308">
        <f>S157/($Q$157*$R$157)</f>
        <v>0.44230769230769229</v>
      </c>
      <c r="T170" s="308">
        <f t="shared" ref="T170:V170" si="331">T157/($Q$157*$R$157)</f>
        <v>0.28846153846153844</v>
      </c>
      <c r="U170" s="308">
        <f t="shared" si="331"/>
        <v>0.11538461538461539</v>
      </c>
      <c r="V170" s="308">
        <f t="shared" si="331"/>
        <v>0.15384615384615385</v>
      </c>
      <c r="W170" s="366"/>
      <c r="X170" s="318"/>
      <c r="Y170" s="318"/>
      <c r="Z170" s="318"/>
      <c r="AA170" s="318"/>
      <c r="AB170" s="318"/>
      <c r="AC170" s="318"/>
    </row>
    <row r="171" spans="1:29">
      <c r="L171" s="168">
        <f t="shared" ref="L171:M171" si="332">L158</f>
        <v>5</v>
      </c>
      <c r="M171" s="386">
        <f t="shared" si="332"/>
        <v>0.1484375</v>
      </c>
      <c r="N171" s="390">
        <f t="shared" si="325"/>
        <v>1.7052631578947368</v>
      </c>
      <c r="Q171" s="168">
        <f t="shared" si="326"/>
        <v>5</v>
      </c>
      <c r="R171" s="345">
        <f t="shared" si="322"/>
        <v>19</v>
      </c>
      <c r="S171" s="308">
        <f>S158/($Q$158*$R$158)</f>
        <v>0.43157894736842106</v>
      </c>
      <c r="T171" s="308">
        <f t="shared" ref="T171:V171" si="333">T158/($Q$158*$R$158)</f>
        <v>0.4631578947368421</v>
      </c>
      <c r="U171" s="308">
        <f t="shared" si="333"/>
        <v>7.3684210526315783E-2</v>
      </c>
      <c r="V171" s="308">
        <f t="shared" si="333"/>
        <v>3.1578947368421054E-2</v>
      </c>
      <c r="W171" s="366"/>
      <c r="X171" s="318"/>
      <c r="Y171" s="318"/>
      <c r="Z171" s="318"/>
      <c r="AA171" s="318"/>
      <c r="AB171" s="318"/>
      <c r="AC171" s="318"/>
    </row>
    <row r="172" spans="1:29">
      <c r="L172" s="168">
        <f t="shared" ref="L172:M172" si="334">L159</f>
        <v>6</v>
      </c>
      <c r="M172" s="386">
        <f t="shared" si="334"/>
        <v>0.140625</v>
      </c>
      <c r="N172" s="392">
        <f t="shared" si="325"/>
        <v>2.175925925925926</v>
      </c>
      <c r="Q172" s="168">
        <f t="shared" si="326"/>
        <v>6</v>
      </c>
      <c r="R172" s="347">
        <f t="shared" si="322"/>
        <v>18</v>
      </c>
      <c r="S172" s="308">
        <f>S159/($Q$159*$R$159)</f>
        <v>0.27777777777777779</v>
      </c>
      <c r="T172" s="308">
        <f t="shared" ref="T172:V172" si="335">T159/($Q$159*$R$159)</f>
        <v>0.37037037037037035</v>
      </c>
      <c r="U172" s="308">
        <f t="shared" si="335"/>
        <v>0.25</v>
      </c>
      <c r="V172" s="308">
        <f t="shared" si="335"/>
        <v>0.10185185185185185</v>
      </c>
      <c r="W172" s="366"/>
      <c r="X172" s="318"/>
      <c r="Y172" s="318"/>
      <c r="Z172" s="318"/>
      <c r="AA172" s="318"/>
      <c r="AB172" s="318"/>
      <c r="AC172" s="318"/>
    </row>
    <row r="173" spans="1:29">
      <c r="L173" s="191">
        <f t="shared" ref="L173:M173" si="336">L160</f>
        <v>7</v>
      </c>
      <c r="M173" s="387">
        <f t="shared" si="336"/>
        <v>0.3671875</v>
      </c>
      <c r="N173" s="393">
        <f t="shared" si="325"/>
        <v>2.641337386018237</v>
      </c>
      <c r="Q173" s="191">
        <f t="shared" si="326"/>
        <v>7</v>
      </c>
      <c r="R173" s="348">
        <f t="shared" si="322"/>
        <v>47</v>
      </c>
      <c r="S173" s="346">
        <f>S160/($Q$160*$R$160)</f>
        <v>0.13677811550151975</v>
      </c>
      <c r="T173" s="346">
        <f t="shared" ref="T173:V173" si="337">T160/($Q$160*$R$160)</f>
        <v>0.29483282674772038</v>
      </c>
      <c r="U173" s="346">
        <f t="shared" si="337"/>
        <v>0.35866261398176291</v>
      </c>
      <c r="V173" s="346">
        <f t="shared" si="337"/>
        <v>0.20972644376899696</v>
      </c>
      <c r="W173" s="366"/>
      <c r="X173" s="318"/>
      <c r="Y173" s="318"/>
      <c r="Z173" s="318"/>
      <c r="AA173" s="318"/>
      <c r="AB173" s="318"/>
      <c r="AC173" s="318"/>
    </row>
    <row r="174" spans="1:29">
      <c r="M174" s="185">
        <f>SUM(M166:M173)</f>
        <v>1</v>
      </c>
      <c r="R174" s="345">
        <f>SUM(R166:R173)</f>
        <v>128</v>
      </c>
      <c r="S174" s="343"/>
      <c r="T174" s="322"/>
      <c r="U174" s="322"/>
      <c r="V174" s="322"/>
      <c r="W174" s="322"/>
      <c r="X174" s="322"/>
      <c r="Y174" s="322"/>
      <c r="Z174" s="322"/>
      <c r="AA174" s="322"/>
      <c r="AB174" s="322"/>
      <c r="AC174" s="322"/>
    </row>
    <row r="175" spans="1:29">
      <c r="S175" s="343"/>
      <c r="T175" s="193"/>
      <c r="U175" s="193"/>
      <c r="V175" s="193"/>
      <c r="W175" s="193"/>
      <c r="X175" s="193"/>
      <c r="Y175" s="193"/>
      <c r="Z175" s="193"/>
      <c r="AA175" s="193"/>
      <c r="AB175" s="193"/>
      <c r="AC175" s="193"/>
    </row>
    <row r="176" spans="1:29">
      <c r="Q176" s="192"/>
      <c r="R176" s="193"/>
      <c r="S176" s="193"/>
      <c r="T176" s="193"/>
      <c r="U176" s="193"/>
      <c r="V176" s="193"/>
      <c r="W176" s="193"/>
      <c r="X176" s="193"/>
      <c r="Y176" s="193"/>
      <c r="Z176" s="193"/>
      <c r="AA176" s="193"/>
      <c r="AB176" s="193"/>
      <c r="AC176" s="193"/>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97F6A-DBBB-D042-93E3-210A164C58C5}">
  <dimension ref="A1:J165"/>
  <sheetViews>
    <sheetView workbookViewId="0">
      <pane xSplit="3" ySplit="2" topLeftCell="D109" activePane="bottomRight" state="frozen"/>
      <selection pane="topRight" activeCell="C1" sqref="C1"/>
      <selection pane="bottomLeft" activeCell="A3" sqref="A3"/>
      <selection pane="bottomRight" activeCell="B148" sqref="A110:B148"/>
    </sheetView>
  </sheetViews>
  <sheetFormatPr baseColWidth="10" defaultRowHeight="15"/>
  <cols>
    <col min="3" max="3" width="15.83203125" style="3" collapsed="1"/>
    <col min="4" max="10" width="25.83203125" customWidth="1"/>
  </cols>
  <sheetData>
    <row r="1" spans="1:10" ht="16">
      <c r="A1" s="13"/>
      <c r="B1" s="173"/>
      <c r="C1" s="2" t="s">
        <v>10</v>
      </c>
      <c r="D1" s="60" t="s">
        <v>24</v>
      </c>
      <c r="E1" s="60" t="s">
        <v>27</v>
      </c>
      <c r="F1" s="60" t="s">
        <v>30</v>
      </c>
      <c r="G1" s="60" t="s">
        <v>33</v>
      </c>
      <c r="H1" s="60" t="s">
        <v>36</v>
      </c>
      <c r="I1" s="60" t="s">
        <v>39</v>
      </c>
      <c r="J1" s="60" t="s">
        <v>42</v>
      </c>
    </row>
    <row r="2" spans="1:10" ht="128">
      <c r="A2" s="18" t="s">
        <v>1962</v>
      </c>
      <c r="B2" s="69" t="s">
        <v>1961</v>
      </c>
      <c r="C2" s="7" t="s">
        <v>59</v>
      </c>
      <c r="D2" s="147" t="s">
        <v>73</v>
      </c>
      <c r="E2" s="147" t="s">
        <v>73</v>
      </c>
      <c r="F2" s="147" t="s">
        <v>74</v>
      </c>
      <c r="G2" s="147" t="s">
        <v>74</v>
      </c>
      <c r="H2" s="147" t="s">
        <v>74</v>
      </c>
      <c r="I2" s="147" t="s">
        <v>76</v>
      </c>
      <c r="J2" s="147" t="s">
        <v>74</v>
      </c>
    </row>
    <row r="3" spans="1:10" ht="96">
      <c r="A3" s="13">
        <v>4</v>
      </c>
      <c r="B3" s="173">
        <v>1</v>
      </c>
      <c r="C3" s="5" t="s">
        <v>89</v>
      </c>
      <c r="D3" s="66" t="s">
        <v>107</v>
      </c>
      <c r="E3" s="66" t="s">
        <v>108</v>
      </c>
      <c r="F3" s="66" t="s">
        <v>109</v>
      </c>
      <c r="G3" s="66" t="s">
        <v>110</v>
      </c>
      <c r="H3" s="66" t="s">
        <v>111</v>
      </c>
      <c r="I3" s="66" t="s">
        <v>113</v>
      </c>
      <c r="J3" s="66" t="s">
        <v>114</v>
      </c>
    </row>
    <row r="4" spans="1:10" ht="256">
      <c r="A4" s="18">
        <v>5</v>
      </c>
      <c r="B4" s="173">
        <f>B3+1</f>
        <v>2</v>
      </c>
      <c r="C4" s="5" t="s">
        <v>89</v>
      </c>
      <c r="D4" s="66"/>
      <c r="E4" s="66" t="s">
        <v>123</v>
      </c>
      <c r="F4" s="66" t="s">
        <v>124</v>
      </c>
      <c r="G4" s="66" t="s">
        <v>125</v>
      </c>
      <c r="H4" s="66" t="s">
        <v>126</v>
      </c>
      <c r="I4" s="66" t="s">
        <v>128</v>
      </c>
      <c r="J4" s="66"/>
    </row>
    <row r="5" spans="1:10" ht="380">
      <c r="A5" s="13">
        <v>6</v>
      </c>
      <c r="B5" s="173">
        <f t="shared" ref="B5:B68" si="0">B4+1</f>
        <v>3</v>
      </c>
      <c r="C5" s="5" t="s">
        <v>89</v>
      </c>
      <c r="D5" s="66" t="s">
        <v>134</v>
      </c>
      <c r="E5" s="66" t="s">
        <v>135</v>
      </c>
      <c r="F5" s="66" t="s">
        <v>136</v>
      </c>
      <c r="G5" s="66" t="s">
        <v>137</v>
      </c>
      <c r="H5" s="66" t="s">
        <v>138</v>
      </c>
      <c r="I5" s="66" t="s">
        <v>139</v>
      </c>
      <c r="J5" s="66" t="s">
        <v>140</v>
      </c>
    </row>
    <row r="6" spans="1:10" ht="409.6">
      <c r="A6" s="13">
        <v>8</v>
      </c>
      <c r="B6" s="173">
        <f t="shared" si="0"/>
        <v>4</v>
      </c>
      <c r="C6" s="5" t="s">
        <v>89</v>
      </c>
      <c r="D6" s="66" t="s">
        <v>150</v>
      </c>
      <c r="E6" s="66" t="s">
        <v>151</v>
      </c>
      <c r="F6" s="66" t="s">
        <v>152</v>
      </c>
      <c r="G6" s="66" t="s">
        <v>153</v>
      </c>
      <c r="H6" s="66" t="s">
        <v>154</v>
      </c>
      <c r="I6" s="66" t="s">
        <v>155</v>
      </c>
      <c r="J6" s="66" t="s">
        <v>156</v>
      </c>
    </row>
    <row r="7" spans="1:10" ht="16">
      <c r="A7" s="13">
        <v>11</v>
      </c>
      <c r="B7" s="173">
        <f t="shared" si="0"/>
        <v>5</v>
      </c>
      <c r="C7" s="5" t="s">
        <v>89</v>
      </c>
      <c r="D7" s="66"/>
      <c r="E7" s="66"/>
      <c r="F7" s="66"/>
      <c r="G7" s="66"/>
      <c r="H7" s="66"/>
      <c r="I7" s="66"/>
      <c r="J7" s="66"/>
    </row>
    <row r="8" spans="1:10" ht="409.6">
      <c r="A8" s="13">
        <v>13</v>
      </c>
      <c r="B8" s="173">
        <f t="shared" si="0"/>
        <v>6</v>
      </c>
      <c r="C8" s="5" t="s">
        <v>171</v>
      </c>
      <c r="D8" s="66" t="s">
        <v>178</v>
      </c>
      <c r="E8" s="66" t="s">
        <v>180</v>
      </c>
      <c r="F8" s="66" t="s">
        <v>181</v>
      </c>
      <c r="G8" s="66" t="s">
        <v>183</v>
      </c>
      <c r="H8" s="66" t="s">
        <v>184</v>
      </c>
      <c r="I8" s="66" t="s">
        <v>185</v>
      </c>
      <c r="J8" s="66" t="s">
        <v>187</v>
      </c>
    </row>
    <row r="9" spans="1:10" ht="409.6">
      <c r="A9" s="13">
        <v>14</v>
      </c>
      <c r="B9" s="173">
        <f t="shared" si="0"/>
        <v>7</v>
      </c>
      <c r="C9" s="5" t="s">
        <v>194</v>
      </c>
      <c r="D9" s="66" t="s">
        <v>200</v>
      </c>
      <c r="E9" s="66" t="s">
        <v>201</v>
      </c>
      <c r="F9" s="66" t="s">
        <v>202</v>
      </c>
      <c r="G9" s="66" t="s">
        <v>203</v>
      </c>
      <c r="H9" s="66" t="s">
        <v>204</v>
      </c>
      <c r="I9" s="66" t="s">
        <v>205</v>
      </c>
      <c r="J9" s="66" t="s">
        <v>206</v>
      </c>
    </row>
    <row r="10" spans="1:10" ht="208">
      <c r="A10" s="13">
        <v>18</v>
      </c>
      <c r="B10" s="173">
        <f t="shared" si="0"/>
        <v>8</v>
      </c>
      <c r="C10" s="5" t="s">
        <v>171</v>
      </c>
      <c r="D10" s="66" t="s">
        <v>223</v>
      </c>
      <c r="E10" s="66" t="s">
        <v>224</v>
      </c>
      <c r="F10" s="66" t="s">
        <v>226</v>
      </c>
      <c r="G10" s="66" t="s">
        <v>227</v>
      </c>
      <c r="H10" s="66" t="s">
        <v>228</v>
      </c>
      <c r="I10" s="66" t="s">
        <v>229</v>
      </c>
      <c r="J10" s="66" t="s">
        <v>230</v>
      </c>
    </row>
    <row r="11" spans="1:10" ht="144">
      <c r="A11" s="13">
        <v>19</v>
      </c>
      <c r="B11" s="173">
        <f t="shared" si="0"/>
        <v>9</v>
      </c>
      <c r="C11" s="5" t="s">
        <v>171</v>
      </c>
      <c r="D11" s="66" t="s">
        <v>243</v>
      </c>
      <c r="E11" s="66" t="s">
        <v>244</v>
      </c>
      <c r="F11" s="66" t="s">
        <v>245</v>
      </c>
      <c r="G11" s="66" t="s">
        <v>246</v>
      </c>
      <c r="H11" s="66" t="s">
        <v>244</v>
      </c>
      <c r="I11" s="66" t="s">
        <v>247</v>
      </c>
      <c r="J11" s="66" t="s">
        <v>248</v>
      </c>
    </row>
    <row r="12" spans="1:10" ht="16">
      <c r="A12" s="13">
        <v>20</v>
      </c>
      <c r="B12" s="173">
        <f t="shared" si="0"/>
        <v>10</v>
      </c>
      <c r="C12" s="5" t="s">
        <v>171</v>
      </c>
      <c r="D12" s="197"/>
      <c r="E12" s="197"/>
      <c r="F12" s="197"/>
      <c r="G12" s="197"/>
      <c r="H12" s="197"/>
      <c r="I12" s="197"/>
      <c r="J12" s="197"/>
    </row>
    <row r="13" spans="1:10" ht="144">
      <c r="A13" s="13">
        <v>21</v>
      </c>
      <c r="B13" s="173">
        <f t="shared" si="0"/>
        <v>11</v>
      </c>
      <c r="C13" s="5" t="s">
        <v>259</v>
      </c>
      <c r="D13" s="66" t="s">
        <v>264</v>
      </c>
      <c r="E13" s="66" t="s">
        <v>265</v>
      </c>
      <c r="F13" s="66" t="s">
        <v>266</v>
      </c>
      <c r="G13" s="66" t="s">
        <v>267</v>
      </c>
      <c r="H13" s="66"/>
      <c r="I13" s="66" t="s">
        <v>268</v>
      </c>
      <c r="J13" s="66" t="s">
        <v>269</v>
      </c>
    </row>
    <row r="14" spans="1:10" ht="16">
      <c r="A14" s="13">
        <v>23</v>
      </c>
      <c r="B14" s="173">
        <f t="shared" si="0"/>
        <v>12</v>
      </c>
      <c r="C14" s="5" t="s">
        <v>171</v>
      </c>
      <c r="D14" s="66" t="s">
        <v>278</v>
      </c>
      <c r="E14" s="197"/>
      <c r="F14" s="197"/>
      <c r="G14" s="197"/>
      <c r="H14" s="197"/>
      <c r="I14" s="197"/>
      <c r="J14" s="197"/>
    </row>
    <row r="15" spans="1:10" ht="144">
      <c r="A15" s="13">
        <v>24</v>
      </c>
      <c r="B15" s="173">
        <f t="shared" si="0"/>
        <v>13</v>
      </c>
      <c r="C15" s="5" t="s">
        <v>213</v>
      </c>
      <c r="D15" s="66" t="s">
        <v>285</v>
      </c>
      <c r="E15" s="66" t="s">
        <v>286</v>
      </c>
      <c r="F15" s="66" t="s">
        <v>287</v>
      </c>
      <c r="G15" s="66" t="s">
        <v>288</v>
      </c>
      <c r="H15" s="66" t="s">
        <v>289</v>
      </c>
      <c r="I15" s="66" t="s">
        <v>290</v>
      </c>
      <c r="J15" s="66" t="s">
        <v>291</v>
      </c>
    </row>
    <row r="16" spans="1:10" ht="320">
      <c r="A16" s="13">
        <v>25</v>
      </c>
      <c r="B16" s="173">
        <f t="shared" si="0"/>
        <v>14</v>
      </c>
      <c r="C16" s="5" t="s">
        <v>171</v>
      </c>
      <c r="D16" s="66"/>
      <c r="E16" s="66"/>
      <c r="F16" s="66"/>
      <c r="G16" s="66" t="s">
        <v>300</v>
      </c>
      <c r="H16" s="66" t="s">
        <v>301</v>
      </c>
      <c r="I16" s="66" t="s">
        <v>302</v>
      </c>
      <c r="J16" s="66" t="s">
        <v>303</v>
      </c>
    </row>
    <row r="17" spans="1:10" ht="144">
      <c r="A17" s="13">
        <v>27</v>
      </c>
      <c r="B17" s="173">
        <f t="shared" si="0"/>
        <v>15</v>
      </c>
      <c r="C17" s="5" t="s">
        <v>171</v>
      </c>
      <c r="D17" s="66" t="s">
        <v>318</v>
      </c>
      <c r="E17" s="66" t="s">
        <v>319</v>
      </c>
      <c r="F17" s="66" t="s">
        <v>320</v>
      </c>
      <c r="G17" s="66" t="s">
        <v>321</v>
      </c>
      <c r="H17" s="66" t="s">
        <v>322</v>
      </c>
      <c r="I17" s="66" t="s">
        <v>323</v>
      </c>
      <c r="J17" s="66" t="s">
        <v>324</v>
      </c>
    </row>
    <row r="18" spans="1:10" ht="365">
      <c r="A18" s="13">
        <v>28</v>
      </c>
      <c r="B18" s="173">
        <f t="shared" si="0"/>
        <v>16</v>
      </c>
      <c r="C18" s="5" t="s">
        <v>328</v>
      </c>
      <c r="D18" s="66" t="s">
        <v>106</v>
      </c>
      <c r="E18" s="66" t="s">
        <v>330</v>
      </c>
      <c r="F18" s="66" t="s">
        <v>331</v>
      </c>
      <c r="G18" s="66" t="s">
        <v>106</v>
      </c>
      <c r="H18" s="66" t="s">
        <v>106</v>
      </c>
      <c r="I18" s="66" t="s">
        <v>332</v>
      </c>
      <c r="J18" s="66" t="s">
        <v>333</v>
      </c>
    </row>
    <row r="19" spans="1:10" ht="224">
      <c r="A19" s="13">
        <v>29</v>
      </c>
      <c r="B19" s="173">
        <f t="shared" si="0"/>
        <v>17</v>
      </c>
      <c r="C19" s="5" t="s">
        <v>171</v>
      </c>
      <c r="D19" s="66" t="s">
        <v>341</v>
      </c>
      <c r="E19" s="66" t="s">
        <v>342</v>
      </c>
      <c r="F19" s="66" t="s">
        <v>343</v>
      </c>
      <c r="G19" s="66" t="s">
        <v>344</v>
      </c>
      <c r="H19" s="66" t="s">
        <v>345</v>
      </c>
      <c r="I19" s="66" t="s">
        <v>346</v>
      </c>
      <c r="J19" s="66" t="s">
        <v>347</v>
      </c>
    </row>
    <row r="20" spans="1:10" ht="80">
      <c r="A20" s="13">
        <v>31</v>
      </c>
      <c r="B20" s="173">
        <f t="shared" si="0"/>
        <v>18</v>
      </c>
      <c r="C20" s="5" t="s">
        <v>171</v>
      </c>
      <c r="D20" s="66" t="s">
        <v>362</v>
      </c>
      <c r="E20" s="66" t="s">
        <v>363</v>
      </c>
      <c r="F20" s="66" t="s">
        <v>364</v>
      </c>
      <c r="G20" s="66" t="s">
        <v>365</v>
      </c>
      <c r="H20" s="66" t="s">
        <v>364</v>
      </c>
      <c r="I20" s="66" t="s">
        <v>366</v>
      </c>
      <c r="J20" s="66" t="s">
        <v>364</v>
      </c>
    </row>
    <row r="21" spans="1:10" ht="409.6">
      <c r="A21" s="13">
        <v>32</v>
      </c>
      <c r="B21" s="173">
        <f t="shared" si="0"/>
        <v>19</v>
      </c>
      <c r="C21" s="5" t="s">
        <v>171</v>
      </c>
      <c r="D21" s="66" t="s">
        <v>377</v>
      </c>
      <c r="E21" s="66" t="s">
        <v>378</v>
      </c>
      <c r="F21" s="66" t="s">
        <v>379</v>
      </c>
      <c r="G21" s="66" t="s">
        <v>380</v>
      </c>
      <c r="H21" s="66" t="s">
        <v>381</v>
      </c>
      <c r="I21" s="66" t="s">
        <v>382</v>
      </c>
      <c r="J21" s="66" t="s">
        <v>383</v>
      </c>
    </row>
    <row r="22" spans="1:10" ht="144">
      <c r="A22" s="13">
        <v>33</v>
      </c>
      <c r="B22" s="173">
        <f t="shared" si="0"/>
        <v>20</v>
      </c>
      <c r="C22" s="5" t="s">
        <v>171</v>
      </c>
      <c r="D22" s="66"/>
      <c r="E22" s="66" t="s">
        <v>391</v>
      </c>
      <c r="F22" s="66" t="s">
        <v>392</v>
      </c>
      <c r="G22" s="66" t="s">
        <v>393</v>
      </c>
      <c r="H22" s="66"/>
      <c r="I22" s="66" t="s">
        <v>394</v>
      </c>
      <c r="J22" s="66" t="s">
        <v>395</v>
      </c>
    </row>
    <row r="23" spans="1:10" ht="365">
      <c r="A23" s="13">
        <v>36</v>
      </c>
      <c r="B23" s="173">
        <f t="shared" si="0"/>
        <v>21</v>
      </c>
      <c r="C23" s="5" t="s">
        <v>171</v>
      </c>
      <c r="D23" s="66" t="s">
        <v>415</v>
      </c>
      <c r="E23" s="66" t="s">
        <v>416</v>
      </c>
      <c r="F23" s="66" t="s">
        <v>417</v>
      </c>
      <c r="G23" s="66" t="s">
        <v>418</v>
      </c>
      <c r="H23" s="66" t="s">
        <v>419</v>
      </c>
      <c r="I23" s="66" t="s">
        <v>420</v>
      </c>
      <c r="J23" s="66" t="s">
        <v>421</v>
      </c>
    </row>
    <row r="24" spans="1:10" ht="160">
      <c r="A24" s="13">
        <v>37</v>
      </c>
      <c r="B24" s="173">
        <f t="shared" si="0"/>
        <v>22</v>
      </c>
      <c r="C24" s="5" t="s">
        <v>171</v>
      </c>
      <c r="D24" s="66" t="s">
        <v>431</v>
      </c>
      <c r="E24" s="66" t="s">
        <v>432</v>
      </c>
      <c r="F24" s="66" t="s">
        <v>433</v>
      </c>
      <c r="G24" s="66" t="s">
        <v>434</v>
      </c>
      <c r="H24" s="66"/>
      <c r="I24" s="66" t="s">
        <v>435</v>
      </c>
      <c r="J24" s="66" t="s">
        <v>436</v>
      </c>
    </row>
    <row r="25" spans="1:10" ht="64">
      <c r="A25" s="13">
        <v>38</v>
      </c>
      <c r="B25" s="173">
        <f t="shared" si="0"/>
        <v>23</v>
      </c>
      <c r="C25" s="5" t="s">
        <v>171</v>
      </c>
      <c r="D25" s="66"/>
      <c r="E25" s="66"/>
      <c r="F25" s="66"/>
      <c r="G25" s="66" t="s">
        <v>444</v>
      </c>
      <c r="H25" s="66" t="s">
        <v>445</v>
      </c>
      <c r="I25" s="66"/>
      <c r="J25" s="66"/>
    </row>
    <row r="26" spans="1:10" ht="96">
      <c r="A26" s="13">
        <v>39</v>
      </c>
      <c r="B26" s="173">
        <f t="shared" si="0"/>
        <v>24</v>
      </c>
      <c r="C26" s="5" t="s">
        <v>171</v>
      </c>
      <c r="D26" s="66" t="s">
        <v>455</v>
      </c>
      <c r="E26" s="66" t="s">
        <v>456</v>
      </c>
      <c r="F26" s="66" t="s">
        <v>457</v>
      </c>
      <c r="G26" s="66" t="s">
        <v>458</v>
      </c>
      <c r="H26" s="66" t="s">
        <v>459</v>
      </c>
      <c r="I26" s="66" t="s">
        <v>460</v>
      </c>
      <c r="J26" s="66" t="s">
        <v>461</v>
      </c>
    </row>
    <row r="27" spans="1:10" ht="240">
      <c r="A27" s="13">
        <v>40</v>
      </c>
      <c r="B27" s="173">
        <f t="shared" si="0"/>
        <v>25</v>
      </c>
      <c r="C27" s="188" t="s">
        <v>467</v>
      </c>
      <c r="D27" s="66" t="s">
        <v>469</v>
      </c>
      <c r="E27" s="66" t="s">
        <v>470</v>
      </c>
      <c r="F27" s="66"/>
      <c r="G27" s="66" t="s">
        <v>471</v>
      </c>
      <c r="H27" s="66" t="s">
        <v>472</v>
      </c>
      <c r="I27" s="66" t="s">
        <v>473</v>
      </c>
      <c r="J27" s="66" t="s">
        <v>474</v>
      </c>
    </row>
    <row r="28" spans="1:10" ht="240">
      <c r="A28" s="13">
        <v>41</v>
      </c>
      <c r="B28" s="173">
        <f t="shared" si="0"/>
        <v>26</v>
      </c>
      <c r="C28" s="5" t="s">
        <v>328</v>
      </c>
      <c r="D28" s="66"/>
      <c r="E28" s="66"/>
      <c r="F28" s="66"/>
      <c r="G28" s="66"/>
      <c r="H28" s="66"/>
      <c r="I28" s="66" t="s">
        <v>481</v>
      </c>
      <c r="J28" s="66"/>
    </row>
    <row r="29" spans="1:10" ht="112">
      <c r="A29" s="13">
        <v>43</v>
      </c>
      <c r="B29" s="173">
        <f t="shared" si="0"/>
        <v>27</v>
      </c>
      <c r="C29" s="5" t="s">
        <v>171</v>
      </c>
      <c r="D29" s="66" t="s">
        <v>492</v>
      </c>
      <c r="E29" s="66"/>
      <c r="F29" s="66" t="s">
        <v>493</v>
      </c>
      <c r="G29" s="66" t="s">
        <v>494</v>
      </c>
      <c r="H29" s="66"/>
      <c r="I29" s="66" t="s">
        <v>495</v>
      </c>
      <c r="J29" s="66" t="s">
        <v>496</v>
      </c>
    </row>
    <row r="30" spans="1:10" ht="80">
      <c r="A30" s="13">
        <v>44</v>
      </c>
      <c r="B30" s="173">
        <f t="shared" si="0"/>
        <v>28</v>
      </c>
      <c r="C30" s="5" t="s">
        <v>171</v>
      </c>
      <c r="D30" s="66" t="s">
        <v>506</v>
      </c>
      <c r="E30" s="66"/>
      <c r="F30" s="66" t="s">
        <v>507</v>
      </c>
      <c r="G30" s="66" t="s">
        <v>508</v>
      </c>
      <c r="H30" s="66" t="s">
        <v>509</v>
      </c>
      <c r="I30" s="66" t="s">
        <v>510</v>
      </c>
      <c r="J30" s="66"/>
    </row>
    <row r="31" spans="1:10" ht="16">
      <c r="A31" s="13">
        <v>45</v>
      </c>
      <c r="B31" s="173">
        <f t="shared" si="0"/>
        <v>29</v>
      </c>
      <c r="C31" s="5" t="s">
        <v>171</v>
      </c>
      <c r="D31" s="197"/>
      <c r="E31" s="197"/>
      <c r="F31" s="197"/>
      <c r="G31" s="197"/>
      <c r="H31" s="197"/>
      <c r="I31" s="66" t="s">
        <v>521</v>
      </c>
      <c r="J31" s="66" t="s">
        <v>522</v>
      </c>
    </row>
    <row r="32" spans="1:10" ht="192">
      <c r="A32" s="13">
        <v>46</v>
      </c>
      <c r="B32" s="173">
        <f t="shared" si="0"/>
        <v>30</v>
      </c>
      <c r="C32" s="5" t="s">
        <v>259</v>
      </c>
      <c r="D32" s="66" t="s">
        <v>527</v>
      </c>
      <c r="E32" s="66" t="s">
        <v>528</v>
      </c>
      <c r="F32" s="66" t="s">
        <v>529</v>
      </c>
      <c r="G32" s="66" t="s">
        <v>530</v>
      </c>
      <c r="H32" s="66" t="s">
        <v>531</v>
      </c>
      <c r="I32" s="66" t="s">
        <v>532</v>
      </c>
      <c r="J32" s="66" t="s">
        <v>533</v>
      </c>
    </row>
    <row r="33" spans="1:10" ht="112">
      <c r="A33" s="13">
        <v>47</v>
      </c>
      <c r="B33" s="173">
        <f t="shared" si="0"/>
        <v>31</v>
      </c>
      <c r="C33" s="5" t="s">
        <v>194</v>
      </c>
      <c r="D33" s="66" t="s">
        <v>540</v>
      </c>
      <c r="E33" s="66" t="s">
        <v>541</v>
      </c>
      <c r="F33" s="66" t="s">
        <v>542</v>
      </c>
      <c r="G33" s="66" t="s">
        <v>543</v>
      </c>
      <c r="H33" s="66" t="s">
        <v>544</v>
      </c>
      <c r="I33" s="66" t="s">
        <v>545</v>
      </c>
      <c r="J33" s="66" t="s">
        <v>546</v>
      </c>
    </row>
    <row r="34" spans="1:10" ht="224">
      <c r="A34" s="13">
        <v>48</v>
      </c>
      <c r="B34" s="173">
        <f t="shared" si="0"/>
        <v>32</v>
      </c>
      <c r="C34" s="5" t="s">
        <v>171</v>
      </c>
      <c r="D34" s="66" t="s">
        <v>554</v>
      </c>
      <c r="E34" s="66" t="s">
        <v>555</v>
      </c>
      <c r="F34" s="66" t="s">
        <v>556</v>
      </c>
      <c r="G34" s="66" t="s">
        <v>557</v>
      </c>
      <c r="H34" s="66" t="s">
        <v>558</v>
      </c>
      <c r="I34" s="66" t="s">
        <v>559</v>
      </c>
      <c r="J34" s="66" t="s">
        <v>560</v>
      </c>
    </row>
    <row r="35" spans="1:10" ht="208">
      <c r="A35" s="13">
        <v>49</v>
      </c>
      <c r="B35" s="173">
        <f t="shared" si="0"/>
        <v>33</v>
      </c>
      <c r="C35" s="5" t="s">
        <v>328</v>
      </c>
      <c r="D35" s="66"/>
      <c r="E35" s="66" t="s">
        <v>565</v>
      </c>
      <c r="F35" s="66" t="s">
        <v>566</v>
      </c>
      <c r="G35" s="66" t="s">
        <v>567</v>
      </c>
      <c r="H35" s="66" t="s">
        <v>568</v>
      </c>
      <c r="I35" s="66" t="s">
        <v>569</v>
      </c>
      <c r="J35" s="66" t="s">
        <v>570</v>
      </c>
    </row>
    <row r="36" spans="1:10" ht="256">
      <c r="A36" s="13">
        <v>50</v>
      </c>
      <c r="B36" s="173">
        <f t="shared" si="0"/>
        <v>34</v>
      </c>
      <c r="C36" s="188" t="s">
        <v>467</v>
      </c>
      <c r="D36" s="66" t="s">
        <v>573</v>
      </c>
      <c r="E36" s="66" t="s">
        <v>574</v>
      </c>
      <c r="F36" s="66" t="s">
        <v>575</v>
      </c>
      <c r="G36" s="66" t="s">
        <v>576</v>
      </c>
      <c r="H36" s="66" t="s">
        <v>577</v>
      </c>
      <c r="I36" s="66" t="s">
        <v>578</v>
      </c>
      <c r="J36" s="66" t="s">
        <v>579</v>
      </c>
    </row>
    <row r="37" spans="1:10" ht="128">
      <c r="A37" s="13">
        <v>51</v>
      </c>
      <c r="B37" s="173">
        <f t="shared" si="0"/>
        <v>35</v>
      </c>
      <c r="C37" s="5" t="s">
        <v>171</v>
      </c>
      <c r="D37" s="66"/>
      <c r="E37" s="66"/>
      <c r="F37" s="66"/>
      <c r="G37" s="66" t="s">
        <v>587</v>
      </c>
      <c r="H37" s="66"/>
      <c r="I37" s="66"/>
      <c r="J37" s="66"/>
    </row>
    <row r="38" spans="1:10" ht="144">
      <c r="A38" s="13">
        <v>52</v>
      </c>
      <c r="B38" s="173">
        <f t="shared" si="0"/>
        <v>36</v>
      </c>
      <c r="C38" s="5" t="s">
        <v>171</v>
      </c>
      <c r="D38" s="66" t="s">
        <v>594</v>
      </c>
      <c r="E38" s="66" t="s">
        <v>595</v>
      </c>
      <c r="F38" s="66" t="s">
        <v>596</v>
      </c>
      <c r="G38" s="66" t="s">
        <v>597</v>
      </c>
      <c r="H38" s="66" t="s">
        <v>598</v>
      </c>
      <c r="I38" s="66" t="s">
        <v>599</v>
      </c>
      <c r="J38" s="66" t="s">
        <v>600</v>
      </c>
    </row>
    <row r="39" spans="1:10" ht="128">
      <c r="A39" s="13">
        <v>53</v>
      </c>
      <c r="B39" s="173">
        <f t="shared" si="0"/>
        <v>37</v>
      </c>
      <c r="C39" s="5" t="s">
        <v>171</v>
      </c>
      <c r="D39" s="66"/>
      <c r="E39" s="66" t="s">
        <v>610</v>
      </c>
      <c r="F39" s="66" t="s">
        <v>611</v>
      </c>
      <c r="G39" s="66"/>
      <c r="H39" s="66"/>
      <c r="I39" s="66"/>
      <c r="J39" s="66"/>
    </row>
    <row r="40" spans="1:10" ht="365">
      <c r="A40" s="13">
        <v>55</v>
      </c>
      <c r="B40" s="173">
        <f t="shared" si="0"/>
        <v>38</v>
      </c>
      <c r="C40" s="5" t="s">
        <v>171</v>
      </c>
      <c r="D40" s="66" t="s">
        <v>621</v>
      </c>
      <c r="E40" s="66" t="s">
        <v>622</v>
      </c>
      <c r="F40" s="66" t="s">
        <v>623</v>
      </c>
      <c r="G40" s="66" t="s">
        <v>624</v>
      </c>
      <c r="H40" s="66" t="s">
        <v>625</v>
      </c>
      <c r="I40" s="66" t="s">
        <v>626</v>
      </c>
      <c r="J40" s="66" t="s">
        <v>627</v>
      </c>
    </row>
    <row r="41" spans="1:10" ht="288">
      <c r="A41" s="13">
        <v>58</v>
      </c>
      <c r="B41" s="173">
        <f t="shared" si="0"/>
        <v>39</v>
      </c>
      <c r="C41" s="5" t="s">
        <v>213</v>
      </c>
      <c r="D41" s="66" t="s">
        <v>641</v>
      </c>
      <c r="E41" s="66" t="s">
        <v>642</v>
      </c>
      <c r="F41" s="66" t="s">
        <v>643</v>
      </c>
      <c r="G41" s="66" t="s">
        <v>644</v>
      </c>
      <c r="H41" s="66" t="s">
        <v>645</v>
      </c>
      <c r="I41" s="66" t="s">
        <v>646</v>
      </c>
      <c r="J41" s="66" t="s">
        <v>647</v>
      </c>
    </row>
    <row r="42" spans="1:10" ht="112">
      <c r="A42" s="13">
        <v>60</v>
      </c>
      <c r="B42" s="173">
        <f t="shared" si="0"/>
        <v>40</v>
      </c>
      <c r="C42" s="5" t="s">
        <v>171</v>
      </c>
      <c r="D42" s="66" t="s">
        <v>660</v>
      </c>
      <c r="E42" s="66" t="s">
        <v>661</v>
      </c>
      <c r="F42" s="66" t="s">
        <v>662</v>
      </c>
      <c r="G42" s="66" t="s">
        <v>663</v>
      </c>
      <c r="H42" s="66"/>
      <c r="I42" s="66" t="s">
        <v>664</v>
      </c>
      <c r="J42" s="66"/>
    </row>
    <row r="43" spans="1:10" ht="144">
      <c r="A43" s="13">
        <v>61</v>
      </c>
      <c r="B43" s="173">
        <f t="shared" si="0"/>
        <v>41</v>
      </c>
      <c r="C43" s="5" t="s">
        <v>171</v>
      </c>
      <c r="D43" s="66" t="s">
        <v>673</v>
      </c>
      <c r="E43" s="66" t="s">
        <v>674</v>
      </c>
      <c r="F43" s="66" t="s">
        <v>675</v>
      </c>
      <c r="G43" s="66" t="s">
        <v>676</v>
      </c>
      <c r="H43" s="66" t="s">
        <v>677</v>
      </c>
      <c r="I43" s="66" t="s">
        <v>678</v>
      </c>
      <c r="J43" s="66" t="s">
        <v>679</v>
      </c>
    </row>
    <row r="44" spans="1:10" ht="160">
      <c r="A44" s="13">
        <v>64</v>
      </c>
      <c r="B44" s="173">
        <f t="shared" si="0"/>
        <v>42</v>
      </c>
      <c r="C44" s="5" t="s">
        <v>328</v>
      </c>
      <c r="D44" s="66" t="s">
        <v>686</v>
      </c>
      <c r="E44" s="66"/>
      <c r="F44" s="66"/>
      <c r="G44" s="66" t="s">
        <v>687</v>
      </c>
      <c r="H44" s="66" t="s">
        <v>688</v>
      </c>
      <c r="I44" s="66" t="s">
        <v>689</v>
      </c>
      <c r="J44" s="66"/>
    </row>
    <row r="45" spans="1:10" ht="16">
      <c r="A45" s="13">
        <v>66</v>
      </c>
      <c r="B45" s="173">
        <f t="shared" si="0"/>
        <v>43</v>
      </c>
      <c r="C45" s="5" t="s">
        <v>171</v>
      </c>
      <c r="D45" s="197"/>
      <c r="E45" s="197"/>
      <c r="F45" s="197"/>
      <c r="G45" s="197"/>
      <c r="H45" s="197"/>
      <c r="I45" s="197"/>
      <c r="J45" s="197"/>
    </row>
    <row r="46" spans="1:10" ht="96">
      <c r="A46" s="13">
        <v>68</v>
      </c>
      <c r="B46" s="173">
        <f t="shared" si="0"/>
        <v>44</v>
      </c>
      <c r="C46" s="5" t="s">
        <v>194</v>
      </c>
      <c r="D46" s="66" t="s">
        <v>707</v>
      </c>
      <c r="E46" s="66" t="s">
        <v>708</v>
      </c>
      <c r="F46" s="66" t="s">
        <v>709</v>
      </c>
      <c r="G46" s="66" t="s">
        <v>710</v>
      </c>
      <c r="H46" s="66" t="s">
        <v>711</v>
      </c>
      <c r="I46" s="66" t="s">
        <v>712</v>
      </c>
      <c r="J46" s="66" t="s">
        <v>713</v>
      </c>
    </row>
    <row r="47" spans="1:10" ht="112">
      <c r="A47" s="13">
        <v>69</v>
      </c>
      <c r="B47" s="173">
        <f t="shared" si="0"/>
        <v>45</v>
      </c>
      <c r="C47" s="188" t="s">
        <v>467</v>
      </c>
      <c r="D47" s="66"/>
      <c r="E47" s="66" t="s">
        <v>719</v>
      </c>
      <c r="F47" s="66"/>
      <c r="G47" s="66"/>
      <c r="H47" s="66" t="s">
        <v>720</v>
      </c>
      <c r="I47" s="66" t="s">
        <v>721</v>
      </c>
      <c r="J47" s="66"/>
    </row>
    <row r="48" spans="1:10" ht="112">
      <c r="A48" s="13">
        <v>71</v>
      </c>
      <c r="B48" s="173">
        <f t="shared" si="0"/>
        <v>46</v>
      </c>
      <c r="C48" s="5" t="s">
        <v>171</v>
      </c>
      <c r="D48" s="66"/>
      <c r="E48" s="66" t="s">
        <v>730</v>
      </c>
      <c r="F48" s="66" t="s">
        <v>731</v>
      </c>
      <c r="G48" s="66" t="s">
        <v>732</v>
      </c>
      <c r="H48" s="66" t="s">
        <v>733</v>
      </c>
      <c r="I48" s="66"/>
      <c r="J48" s="66"/>
    </row>
    <row r="49" spans="1:10" ht="128">
      <c r="A49" s="13">
        <v>73</v>
      </c>
      <c r="B49" s="173">
        <f t="shared" si="0"/>
        <v>47</v>
      </c>
      <c r="C49" s="188" t="s">
        <v>467</v>
      </c>
      <c r="D49" s="66" t="s">
        <v>743</v>
      </c>
      <c r="E49" s="66" t="s">
        <v>744</v>
      </c>
      <c r="F49" s="66" t="s">
        <v>745</v>
      </c>
      <c r="G49" s="66" t="s">
        <v>746</v>
      </c>
      <c r="H49" s="66"/>
      <c r="I49" s="66" t="s">
        <v>747</v>
      </c>
      <c r="J49" s="66" t="s">
        <v>748</v>
      </c>
    </row>
    <row r="50" spans="1:10" ht="409.6">
      <c r="A50" s="13">
        <v>76</v>
      </c>
      <c r="B50" s="173">
        <f t="shared" si="0"/>
        <v>48</v>
      </c>
      <c r="C50" s="5" t="s">
        <v>171</v>
      </c>
      <c r="D50" s="66" t="s">
        <v>759</v>
      </c>
      <c r="E50" s="66" t="s">
        <v>760</v>
      </c>
      <c r="F50" s="66" t="s">
        <v>761</v>
      </c>
      <c r="G50" s="66" t="s">
        <v>762</v>
      </c>
      <c r="H50" s="66" t="s">
        <v>763</v>
      </c>
      <c r="I50" s="66" t="s">
        <v>764</v>
      </c>
      <c r="J50" s="66" t="s">
        <v>765</v>
      </c>
    </row>
    <row r="51" spans="1:10" ht="409.6">
      <c r="A51" s="13">
        <v>79</v>
      </c>
      <c r="B51" s="173">
        <f t="shared" si="0"/>
        <v>49</v>
      </c>
      <c r="C51" s="5" t="s">
        <v>259</v>
      </c>
      <c r="D51" s="66" t="s">
        <v>780</v>
      </c>
      <c r="E51" s="66" t="s">
        <v>781</v>
      </c>
      <c r="F51" s="66" t="s">
        <v>782</v>
      </c>
      <c r="G51" s="66" t="s">
        <v>783</v>
      </c>
      <c r="H51" s="66" t="s">
        <v>784</v>
      </c>
      <c r="I51" s="66" t="s">
        <v>785</v>
      </c>
      <c r="J51" s="66" t="s">
        <v>786</v>
      </c>
    </row>
    <row r="52" spans="1:10" ht="160">
      <c r="A52" s="13">
        <v>80</v>
      </c>
      <c r="B52" s="173">
        <f t="shared" si="0"/>
        <v>50</v>
      </c>
      <c r="C52" s="188" t="s">
        <v>467</v>
      </c>
      <c r="D52" s="66" t="s">
        <v>791</v>
      </c>
      <c r="E52" s="66" t="s">
        <v>792</v>
      </c>
      <c r="F52" s="66"/>
      <c r="G52" s="66" t="s">
        <v>793</v>
      </c>
      <c r="H52" s="66"/>
      <c r="I52" s="66" t="s">
        <v>794</v>
      </c>
      <c r="J52" s="66" t="s">
        <v>795</v>
      </c>
    </row>
    <row r="53" spans="1:10" ht="208">
      <c r="A53" s="13">
        <v>82</v>
      </c>
      <c r="B53" s="173">
        <f t="shared" si="0"/>
        <v>51</v>
      </c>
      <c r="C53" s="5" t="s">
        <v>259</v>
      </c>
      <c r="D53" s="66" t="s">
        <v>807</v>
      </c>
      <c r="E53" s="66" t="s">
        <v>807</v>
      </c>
      <c r="F53" s="66" t="s">
        <v>808</v>
      </c>
      <c r="G53" s="66" t="s">
        <v>809</v>
      </c>
      <c r="H53" s="66" t="s">
        <v>810</v>
      </c>
      <c r="I53" s="66" t="s">
        <v>808</v>
      </c>
      <c r="J53" s="66" t="s">
        <v>811</v>
      </c>
    </row>
    <row r="54" spans="1:10" ht="128">
      <c r="A54" s="13">
        <v>83</v>
      </c>
      <c r="B54" s="173">
        <f t="shared" si="0"/>
        <v>52</v>
      </c>
      <c r="C54" s="5" t="s">
        <v>213</v>
      </c>
      <c r="D54" s="66"/>
      <c r="E54" s="66"/>
      <c r="F54" s="66"/>
      <c r="G54" s="66"/>
      <c r="H54" s="66"/>
      <c r="I54" s="66" t="s">
        <v>820</v>
      </c>
      <c r="J54" s="66"/>
    </row>
    <row r="55" spans="1:10" ht="128">
      <c r="A55" s="13">
        <v>84</v>
      </c>
      <c r="B55" s="173">
        <f t="shared" si="0"/>
        <v>53</v>
      </c>
      <c r="C55" s="5" t="s">
        <v>171</v>
      </c>
      <c r="D55" s="66" t="s">
        <v>827</v>
      </c>
      <c r="E55" s="66"/>
      <c r="F55" s="66"/>
      <c r="G55" s="66" t="s">
        <v>828</v>
      </c>
      <c r="H55" s="66"/>
      <c r="I55" s="66" t="s">
        <v>829</v>
      </c>
      <c r="J55" s="66" t="s">
        <v>830</v>
      </c>
    </row>
    <row r="56" spans="1:10" ht="176">
      <c r="A56" s="13">
        <v>86</v>
      </c>
      <c r="B56" s="173">
        <f t="shared" si="0"/>
        <v>54</v>
      </c>
      <c r="C56" s="5" t="s">
        <v>259</v>
      </c>
      <c r="D56" s="66"/>
      <c r="E56" s="66" t="s">
        <v>841</v>
      </c>
      <c r="F56" s="66"/>
      <c r="G56" s="66"/>
      <c r="H56" s="66"/>
      <c r="I56" s="66"/>
      <c r="J56" s="66" t="s">
        <v>842</v>
      </c>
    </row>
    <row r="57" spans="1:10" ht="240">
      <c r="A57" s="13">
        <v>87</v>
      </c>
      <c r="B57" s="173">
        <f t="shared" si="0"/>
        <v>55</v>
      </c>
      <c r="C57" s="5" t="s">
        <v>171</v>
      </c>
      <c r="D57" s="66" t="s">
        <v>849</v>
      </c>
      <c r="E57" s="66" t="s">
        <v>850</v>
      </c>
      <c r="F57" s="66" t="s">
        <v>851</v>
      </c>
      <c r="G57" s="66" t="s">
        <v>852</v>
      </c>
      <c r="H57" s="66" t="s">
        <v>853</v>
      </c>
      <c r="I57" s="66" t="s">
        <v>854</v>
      </c>
      <c r="J57" s="66" t="s">
        <v>855</v>
      </c>
    </row>
    <row r="58" spans="1:10" ht="208">
      <c r="A58" s="13">
        <v>90</v>
      </c>
      <c r="B58" s="173">
        <f t="shared" si="0"/>
        <v>56</v>
      </c>
      <c r="C58" s="5" t="s">
        <v>213</v>
      </c>
      <c r="D58" s="66"/>
      <c r="E58" s="66" t="s">
        <v>866</v>
      </c>
      <c r="F58" s="66" t="s">
        <v>867</v>
      </c>
      <c r="G58" s="66" t="s">
        <v>868</v>
      </c>
      <c r="H58" s="66" t="s">
        <v>869</v>
      </c>
      <c r="I58" s="66" t="s">
        <v>870</v>
      </c>
      <c r="J58" s="66" t="s">
        <v>871</v>
      </c>
    </row>
    <row r="59" spans="1:10" ht="240">
      <c r="A59" s="13">
        <v>91</v>
      </c>
      <c r="B59" s="173">
        <f t="shared" si="0"/>
        <v>57</v>
      </c>
      <c r="C59" s="5" t="s">
        <v>171</v>
      </c>
      <c r="D59" s="66" t="s">
        <v>881</v>
      </c>
      <c r="E59" s="66" t="s">
        <v>882</v>
      </c>
      <c r="F59" s="66" t="s">
        <v>883</v>
      </c>
      <c r="G59" s="66" t="s">
        <v>884</v>
      </c>
      <c r="H59" s="66" t="s">
        <v>885</v>
      </c>
      <c r="I59" s="66" t="s">
        <v>886</v>
      </c>
      <c r="J59" s="66" t="s">
        <v>887</v>
      </c>
    </row>
    <row r="60" spans="1:10" ht="380">
      <c r="A60" s="13">
        <v>93</v>
      </c>
      <c r="B60" s="173">
        <f t="shared" si="0"/>
        <v>58</v>
      </c>
      <c r="C60" s="5" t="s">
        <v>171</v>
      </c>
      <c r="D60" s="66" t="s">
        <v>898</v>
      </c>
      <c r="E60" s="66"/>
      <c r="F60" s="66" t="s">
        <v>899</v>
      </c>
      <c r="G60" s="66" t="s">
        <v>900</v>
      </c>
      <c r="H60" s="66"/>
      <c r="I60" s="66"/>
      <c r="J60" s="66" t="s">
        <v>901</v>
      </c>
    </row>
    <row r="61" spans="1:10" ht="335">
      <c r="A61" s="13">
        <v>95</v>
      </c>
      <c r="B61" s="173">
        <f t="shared" si="0"/>
        <v>59</v>
      </c>
      <c r="C61" s="5" t="s">
        <v>328</v>
      </c>
      <c r="D61" s="66" t="s">
        <v>905</v>
      </c>
      <c r="E61" s="66" t="s">
        <v>906</v>
      </c>
      <c r="F61" s="66" t="s">
        <v>907</v>
      </c>
      <c r="G61" s="66" t="s">
        <v>908</v>
      </c>
      <c r="H61" s="66" t="s">
        <v>909</v>
      </c>
      <c r="I61" s="66" t="s">
        <v>910</v>
      </c>
      <c r="J61" s="66" t="s">
        <v>911</v>
      </c>
    </row>
    <row r="62" spans="1:10" ht="64">
      <c r="A62" s="13">
        <v>96</v>
      </c>
      <c r="B62" s="173">
        <f t="shared" si="0"/>
        <v>60</v>
      </c>
      <c r="C62" s="5" t="s">
        <v>213</v>
      </c>
      <c r="D62" s="66"/>
      <c r="E62" s="66" t="s">
        <v>919</v>
      </c>
      <c r="F62" s="66" t="s">
        <v>920</v>
      </c>
      <c r="G62" s="66" t="s">
        <v>921</v>
      </c>
      <c r="H62" s="66"/>
      <c r="I62" s="66" t="s">
        <v>922</v>
      </c>
      <c r="J62" s="66" t="s">
        <v>923</v>
      </c>
    </row>
    <row r="63" spans="1:10" ht="16">
      <c r="A63" s="13">
        <v>98</v>
      </c>
      <c r="B63" s="173">
        <f t="shared" si="0"/>
        <v>61</v>
      </c>
      <c r="C63" s="5" t="s">
        <v>171</v>
      </c>
      <c r="D63" s="197"/>
      <c r="E63" s="197"/>
      <c r="F63" s="197"/>
      <c r="G63" s="197"/>
      <c r="H63" s="197"/>
      <c r="I63" s="197"/>
      <c r="J63" s="197"/>
    </row>
    <row r="64" spans="1:10" ht="64">
      <c r="A64" s="13">
        <v>99</v>
      </c>
      <c r="B64" s="173">
        <f t="shared" si="0"/>
        <v>62</v>
      </c>
      <c r="C64" s="5" t="s">
        <v>213</v>
      </c>
      <c r="D64" s="66"/>
      <c r="E64" s="66"/>
      <c r="F64" s="66"/>
      <c r="G64" s="66" t="s">
        <v>942</v>
      </c>
      <c r="H64" s="66"/>
      <c r="I64" s="66"/>
      <c r="J64" s="66" t="s">
        <v>943</v>
      </c>
    </row>
    <row r="65" spans="1:10" ht="160">
      <c r="A65" s="13">
        <v>102</v>
      </c>
      <c r="B65" s="173">
        <f t="shared" si="0"/>
        <v>63</v>
      </c>
      <c r="C65" s="5" t="s">
        <v>213</v>
      </c>
      <c r="D65" s="66"/>
      <c r="E65" s="66"/>
      <c r="F65" s="66" t="s">
        <v>954</v>
      </c>
      <c r="G65" s="66" t="s">
        <v>955</v>
      </c>
      <c r="H65" s="66" t="s">
        <v>956</v>
      </c>
      <c r="I65" s="66" t="s">
        <v>957</v>
      </c>
      <c r="J65" s="66" t="s">
        <v>958</v>
      </c>
    </row>
    <row r="66" spans="1:10" ht="16">
      <c r="A66" s="13">
        <v>104</v>
      </c>
      <c r="B66" s="173">
        <f t="shared" si="0"/>
        <v>64</v>
      </c>
      <c r="C66" s="5" t="s">
        <v>171</v>
      </c>
      <c r="D66" s="197"/>
      <c r="E66" s="197"/>
      <c r="F66" s="197"/>
      <c r="G66" s="197"/>
      <c r="H66" s="197"/>
      <c r="I66" s="197"/>
      <c r="J66" s="197"/>
    </row>
    <row r="67" spans="1:10" ht="80">
      <c r="A67" s="13">
        <v>105</v>
      </c>
      <c r="B67" s="173">
        <f t="shared" si="0"/>
        <v>65</v>
      </c>
      <c r="C67" s="5" t="s">
        <v>171</v>
      </c>
      <c r="D67" s="66" t="s">
        <v>978</v>
      </c>
      <c r="E67" s="66" t="s">
        <v>979</v>
      </c>
      <c r="F67" s="66" t="s">
        <v>980</v>
      </c>
      <c r="G67" s="66" t="s">
        <v>981</v>
      </c>
      <c r="H67" s="66" t="s">
        <v>982</v>
      </c>
      <c r="I67" s="66" t="s">
        <v>983</v>
      </c>
      <c r="J67" s="66"/>
    </row>
    <row r="68" spans="1:10" ht="128">
      <c r="A68" s="13">
        <v>106</v>
      </c>
      <c r="B68" s="173">
        <f t="shared" si="0"/>
        <v>66</v>
      </c>
      <c r="C68" s="5" t="s">
        <v>171</v>
      </c>
      <c r="D68" s="66"/>
      <c r="E68" s="66" t="s">
        <v>991</v>
      </c>
      <c r="F68" s="66"/>
      <c r="G68" s="66"/>
      <c r="H68" s="66"/>
      <c r="I68" s="66" t="s">
        <v>992</v>
      </c>
      <c r="J68" s="66" t="s">
        <v>993</v>
      </c>
    </row>
    <row r="69" spans="1:10" ht="16">
      <c r="A69" s="13">
        <v>108</v>
      </c>
      <c r="B69" s="173">
        <f t="shared" ref="B69:B132" si="1">B68+1</f>
        <v>67</v>
      </c>
      <c r="C69" s="5" t="s">
        <v>171</v>
      </c>
      <c r="D69" s="66"/>
      <c r="E69" s="66" t="s">
        <v>1002</v>
      </c>
      <c r="F69" s="66"/>
      <c r="G69" s="66"/>
      <c r="H69" s="66"/>
      <c r="I69" s="66"/>
      <c r="J69" s="66"/>
    </row>
    <row r="70" spans="1:10" ht="32">
      <c r="A70" s="13">
        <v>112</v>
      </c>
      <c r="B70" s="173">
        <f t="shared" si="1"/>
        <v>68</v>
      </c>
      <c r="C70" s="5" t="s">
        <v>259</v>
      </c>
      <c r="D70" s="197"/>
      <c r="E70" s="197"/>
      <c r="F70" s="197"/>
      <c r="G70" s="197"/>
      <c r="H70" s="197"/>
      <c r="I70" s="197"/>
      <c r="J70" s="197"/>
    </row>
    <row r="71" spans="1:10" ht="409.6">
      <c r="A71" s="13">
        <v>113</v>
      </c>
      <c r="B71" s="173">
        <f t="shared" si="1"/>
        <v>69</v>
      </c>
      <c r="C71" s="188" t="s">
        <v>467</v>
      </c>
      <c r="D71" s="66"/>
      <c r="E71" s="66" t="s">
        <v>1038</v>
      </c>
      <c r="F71" s="66"/>
      <c r="G71" s="66"/>
      <c r="H71" s="66"/>
      <c r="I71" s="66"/>
      <c r="J71" s="66"/>
    </row>
    <row r="72" spans="1:10" ht="128">
      <c r="A72" s="13">
        <v>114</v>
      </c>
      <c r="B72" s="173">
        <f t="shared" si="1"/>
        <v>70</v>
      </c>
      <c r="C72" s="5" t="s">
        <v>194</v>
      </c>
      <c r="D72" s="66" t="s">
        <v>1047</v>
      </c>
      <c r="E72" s="66" t="s">
        <v>1048</v>
      </c>
      <c r="F72" s="66" t="s">
        <v>1049</v>
      </c>
      <c r="G72" s="66" t="s">
        <v>1050</v>
      </c>
      <c r="H72" s="66"/>
      <c r="I72" s="66" t="s">
        <v>1051</v>
      </c>
      <c r="J72" s="66" t="s">
        <v>1052</v>
      </c>
    </row>
    <row r="73" spans="1:10" ht="16">
      <c r="A73" s="13">
        <v>115</v>
      </c>
      <c r="B73" s="173">
        <f t="shared" si="1"/>
        <v>71</v>
      </c>
      <c r="C73" s="5" t="s">
        <v>213</v>
      </c>
      <c r="D73" s="197"/>
      <c r="E73" s="197"/>
      <c r="F73" s="197"/>
      <c r="G73" s="197"/>
      <c r="H73" s="197"/>
      <c r="I73" s="197"/>
      <c r="J73" s="197"/>
    </row>
    <row r="74" spans="1:10" ht="80">
      <c r="A74" s="13">
        <v>121</v>
      </c>
      <c r="B74" s="173">
        <f t="shared" si="1"/>
        <v>72</v>
      </c>
      <c r="C74" s="5" t="s">
        <v>171</v>
      </c>
      <c r="D74" s="66" t="s">
        <v>1080</v>
      </c>
      <c r="E74" s="66" t="s">
        <v>1081</v>
      </c>
      <c r="F74" s="66" t="s">
        <v>1082</v>
      </c>
      <c r="G74" s="66"/>
      <c r="H74" s="66"/>
      <c r="I74" s="66"/>
      <c r="J74" s="66"/>
    </row>
    <row r="75" spans="1:10" ht="409.6">
      <c r="A75" s="13">
        <v>125</v>
      </c>
      <c r="B75" s="173">
        <f t="shared" si="1"/>
        <v>73</v>
      </c>
      <c r="C75" s="5" t="s">
        <v>259</v>
      </c>
      <c r="D75" s="66"/>
      <c r="E75" s="66"/>
      <c r="F75" s="66"/>
      <c r="G75" s="66" t="s">
        <v>1098</v>
      </c>
      <c r="H75" s="66" t="s">
        <v>1099</v>
      </c>
      <c r="I75" s="66" t="s">
        <v>1100</v>
      </c>
      <c r="J75" s="66" t="s">
        <v>1101</v>
      </c>
    </row>
    <row r="76" spans="1:10" ht="48">
      <c r="A76" s="13">
        <v>126</v>
      </c>
      <c r="B76" s="173">
        <f t="shared" si="1"/>
        <v>74</v>
      </c>
      <c r="C76" s="5" t="s">
        <v>171</v>
      </c>
      <c r="D76" s="66"/>
      <c r="E76" s="66"/>
      <c r="F76" s="66"/>
      <c r="G76" s="66" t="s">
        <v>1110</v>
      </c>
      <c r="H76" s="66"/>
      <c r="I76" s="66"/>
      <c r="J76" s="66"/>
    </row>
    <row r="77" spans="1:10" ht="409.6">
      <c r="A77" s="13">
        <v>128</v>
      </c>
      <c r="B77" s="173">
        <f t="shared" si="1"/>
        <v>75</v>
      </c>
      <c r="C77" s="5" t="s">
        <v>328</v>
      </c>
      <c r="D77" s="66" t="s">
        <v>1118</v>
      </c>
      <c r="E77" s="66" t="s">
        <v>1119</v>
      </c>
      <c r="F77" s="66" t="s">
        <v>1120</v>
      </c>
      <c r="G77" s="66" t="s">
        <v>1121</v>
      </c>
      <c r="H77" s="66" t="s">
        <v>1122</v>
      </c>
      <c r="I77" s="66" t="s">
        <v>1123</v>
      </c>
      <c r="J77" s="66" t="s">
        <v>1124</v>
      </c>
    </row>
    <row r="78" spans="1:10" ht="96">
      <c r="A78" s="13">
        <v>129</v>
      </c>
      <c r="B78" s="173">
        <f t="shared" si="1"/>
        <v>76</v>
      </c>
      <c r="C78" s="5" t="s">
        <v>194</v>
      </c>
      <c r="D78" s="66"/>
      <c r="E78" s="66"/>
      <c r="F78" s="66"/>
      <c r="G78" s="66"/>
      <c r="H78" s="66"/>
      <c r="I78" s="66" t="s">
        <v>1133</v>
      </c>
      <c r="J78" s="66" t="s">
        <v>1134</v>
      </c>
    </row>
    <row r="79" spans="1:10" ht="128">
      <c r="A79" s="13">
        <v>130</v>
      </c>
      <c r="B79" s="173">
        <f t="shared" si="1"/>
        <v>77</v>
      </c>
      <c r="C79" s="5" t="s">
        <v>171</v>
      </c>
      <c r="D79" s="66"/>
      <c r="E79" s="66"/>
      <c r="F79" s="66" t="s">
        <v>1144</v>
      </c>
      <c r="G79" s="66" t="s">
        <v>1145</v>
      </c>
      <c r="H79" s="66"/>
      <c r="I79" s="66" t="s">
        <v>1146</v>
      </c>
      <c r="J79" s="66"/>
    </row>
    <row r="80" spans="1:10" ht="240">
      <c r="A80" s="13">
        <v>131</v>
      </c>
      <c r="B80" s="173">
        <f t="shared" si="1"/>
        <v>78</v>
      </c>
      <c r="C80" s="5" t="s">
        <v>213</v>
      </c>
      <c r="D80" s="66" t="s">
        <v>1152</v>
      </c>
      <c r="E80" s="66" t="s">
        <v>1153</v>
      </c>
      <c r="F80" s="66"/>
      <c r="G80" s="66" t="s">
        <v>1154</v>
      </c>
      <c r="H80" s="66" t="s">
        <v>1155</v>
      </c>
      <c r="I80" s="66" t="s">
        <v>1156</v>
      </c>
      <c r="J80" s="66" t="s">
        <v>1157</v>
      </c>
    </row>
    <row r="81" spans="1:10" ht="48">
      <c r="A81" s="13">
        <v>132</v>
      </c>
      <c r="B81" s="173">
        <f t="shared" si="1"/>
        <v>79</v>
      </c>
      <c r="C81" s="5" t="s">
        <v>213</v>
      </c>
      <c r="D81" s="66" t="s">
        <v>1167</v>
      </c>
      <c r="E81" s="66"/>
      <c r="F81" s="66" t="s">
        <v>1167</v>
      </c>
      <c r="G81" s="66" t="s">
        <v>1167</v>
      </c>
      <c r="H81" s="66" t="s">
        <v>1168</v>
      </c>
      <c r="I81" s="66" t="s">
        <v>1169</v>
      </c>
      <c r="J81" s="66" t="s">
        <v>1167</v>
      </c>
    </row>
    <row r="82" spans="1:10" ht="304">
      <c r="A82" s="13">
        <v>133</v>
      </c>
      <c r="B82" s="173">
        <f t="shared" si="1"/>
        <v>80</v>
      </c>
      <c r="C82" s="5" t="s">
        <v>194</v>
      </c>
      <c r="D82" s="66" t="s">
        <v>1179</v>
      </c>
      <c r="E82" s="66" t="s">
        <v>1180</v>
      </c>
      <c r="F82" s="66" t="s">
        <v>1181</v>
      </c>
      <c r="G82" s="66" t="s">
        <v>1182</v>
      </c>
      <c r="H82" s="66" t="s">
        <v>1183</v>
      </c>
      <c r="I82" s="66" t="s">
        <v>1184</v>
      </c>
      <c r="J82" s="66" t="s">
        <v>1185</v>
      </c>
    </row>
    <row r="83" spans="1:10" ht="176">
      <c r="A83" s="13">
        <v>135</v>
      </c>
      <c r="B83" s="173">
        <f t="shared" si="1"/>
        <v>81</v>
      </c>
      <c r="C83" s="5" t="s">
        <v>213</v>
      </c>
      <c r="D83" s="66" t="s">
        <v>1199</v>
      </c>
      <c r="E83" s="66" t="s">
        <v>1200</v>
      </c>
      <c r="F83" s="66" t="s">
        <v>1201</v>
      </c>
      <c r="G83" s="66" t="s">
        <v>1202</v>
      </c>
      <c r="H83" s="66" t="s">
        <v>1203</v>
      </c>
      <c r="I83" s="66" t="s">
        <v>1204</v>
      </c>
      <c r="J83" s="66" t="s">
        <v>1205</v>
      </c>
    </row>
    <row r="84" spans="1:10" ht="176">
      <c r="A84" s="13">
        <v>136</v>
      </c>
      <c r="B84" s="173">
        <f t="shared" si="1"/>
        <v>82</v>
      </c>
      <c r="C84" s="5" t="s">
        <v>213</v>
      </c>
      <c r="D84" s="66" t="s">
        <v>1211</v>
      </c>
      <c r="E84" s="66"/>
      <c r="F84" s="66" t="s">
        <v>1212</v>
      </c>
      <c r="G84" s="66" t="s">
        <v>1213</v>
      </c>
      <c r="H84" s="66" t="s">
        <v>1214</v>
      </c>
      <c r="I84" s="66"/>
      <c r="J84" s="66" t="s">
        <v>1215</v>
      </c>
    </row>
    <row r="85" spans="1:10" ht="240">
      <c r="A85" s="13">
        <v>137</v>
      </c>
      <c r="B85" s="173">
        <f t="shared" si="1"/>
        <v>83</v>
      </c>
      <c r="C85" s="5" t="s">
        <v>171</v>
      </c>
      <c r="D85" s="66" t="s">
        <v>1223</v>
      </c>
      <c r="E85" s="66" t="s">
        <v>1224</v>
      </c>
      <c r="F85" s="66"/>
      <c r="G85" s="66"/>
      <c r="H85" s="66"/>
      <c r="I85" s="66" t="s">
        <v>1225</v>
      </c>
      <c r="J85" s="66" t="s">
        <v>1226</v>
      </c>
    </row>
    <row r="86" spans="1:10" ht="16">
      <c r="A86" s="13">
        <v>139</v>
      </c>
      <c r="B86" s="173">
        <f t="shared" si="1"/>
        <v>84</v>
      </c>
      <c r="C86" s="5" t="s">
        <v>213</v>
      </c>
      <c r="D86" s="197"/>
      <c r="E86" s="197"/>
      <c r="F86" s="197"/>
      <c r="G86" s="197"/>
      <c r="H86" s="197"/>
      <c r="I86" s="197"/>
      <c r="J86" s="197"/>
    </row>
    <row r="87" spans="1:10" ht="64">
      <c r="A87" s="13">
        <v>142</v>
      </c>
      <c r="B87" s="173">
        <f t="shared" si="1"/>
        <v>85</v>
      </c>
      <c r="C87" s="5" t="s">
        <v>171</v>
      </c>
      <c r="D87" s="66" t="s">
        <v>1248</v>
      </c>
      <c r="E87" s="66"/>
      <c r="F87" s="66" t="s">
        <v>1249</v>
      </c>
      <c r="G87" s="66" t="s">
        <v>1250</v>
      </c>
      <c r="H87" s="66" t="s">
        <v>1251</v>
      </c>
      <c r="I87" s="66" t="s">
        <v>1252</v>
      </c>
      <c r="J87" s="66"/>
    </row>
    <row r="88" spans="1:10" ht="224">
      <c r="A88" s="13">
        <v>144</v>
      </c>
      <c r="B88" s="173">
        <f t="shared" si="1"/>
        <v>86</v>
      </c>
      <c r="C88" s="5" t="s">
        <v>171</v>
      </c>
      <c r="D88" s="66" t="s">
        <v>1262</v>
      </c>
      <c r="E88" s="66"/>
      <c r="F88" s="66"/>
      <c r="G88" s="66"/>
      <c r="H88" s="66"/>
      <c r="I88" s="66"/>
      <c r="J88" s="66" t="s">
        <v>1263</v>
      </c>
    </row>
    <row r="89" spans="1:10" ht="128">
      <c r="A89" s="13">
        <v>146</v>
      </c>
      <c r="B89" s="173">
        <f t="shared" si="1"/>
        <v>87</v>
      </c>
      <c r="C89" s="5" t="s">
        <v>194</v>
      </c>
      <c r="D89" s="66" t="s">
        <v>1274</v>
      </c>
      <c r="E89" s="66" t="s">
        <v>1275</v>
      </c>
      <c r="F89" s="66" t="s">
        <v>1276</v>
      </c>
      <c r="G89" s="66" t="s">
        <v>1277</v>
      </c>
      <c r="H89" s="66" t="s">
        <v>1278</v>
      </c>
      <c r="I89" s="66" t="s">
        <v>1279</v>
      </c>
      <c r="J89" s="66" t="s">
        <v>1280</v>
      </c>
    </row>
    <row r="90" spans="1:10" ht="409.6">
      <c r="A90" s="13">
        <v>147</v>
      </c>
      <c r="B90" s="173">
        <f t="shared" si="1"/>
        <v>88</v>
      </c>
      <c r="C90" s="5" t="s">
        <v>171</v>
      </c>
      <c r="D90" s="66" t="s">
        <v>1287</v>
      </c>
      <c r="E90" s="66" t="s">
        <v>1288</v>
      </c>
      <c r="F90" s="66" t="s">
        <v>1289</v>
      </c>
      <c r="G90" s="66" t="s">
        <v>1290</v>
      </c>
      <c r="H90" s="66" t="s">
        <v>1291</v>
      </c>
      <c r="I90" s="66" t="s">
        <v>1292</v>
      </c>
      <c r="J90" s="66" t="s">
        <v>1293</v>
      </c>
    </row>
    <row r="91" spans="1:10" ht="96">
      <c r="A91" s="13">
        <v>153</v>
      </c>
      <c r="B91" s="173">
        <f t="shared" si="1"/>
        <v>89</v>
      </c>
      <c r="C91" s="5" t="s">
        <v>171</v>
      </c>
      <c r="D91" s="66" t="s">
        <v>1318</v>
      </c>
      <c r="E91" s="66" t="s">
        <v>1319</v>
      </c>
      <c r="F91" s="66" t="s">
        <v>1320</v>
      </c>
      <c r="G91" s="66" t="s">
        <v>1321</v>
      </c>
      <c r="H91" s="66" t="s">
        <v>1322</v>
      </c>
      <c r="I91" s="66" t="s">
        <v>1323</v>
      </c>
      <c r="J91" s="66" t="s">
        <v>1324</v>
      </c>
    </row>
    <row r="92" spans="1:10" ht="350">
      <c r="A92" s="13">
        <v>154</v>
      </c>
      <c r="B92" s="173">
        <f t="shared" si="1"/>
        <v>90</v>
      </c>
      <c r="C92" s="188" t="s">
        <v>467</v>
      </c>
      <c r="D92" s="66" t="s">
        <v>1329</v>
      </c>
      <c r="E92" s="66" t="s">
        <v>1330</v>
      </c>
      <c r="F92" s="66" t="s">
        <v>1331</v>
      </c>
      <c r="G92" s="66" t="s">
        <v>1332</v>
      </c>
      <c r="H92" s="66" t="s">
        <v>1333</v>
      </c>
      <c r="I92" s="66" t="s">
        <v>1334</v>
      </c>
      <c r="J92" s="66" t="s">
        <v>1335</v>
      </c>
    </row>
    <row r="93" spans="1:10" ht="80">
      <c r="A93" s="13">
        <v>155</v>
      </c>
      <c r="B93" s="173">
        <f t="shared" si="1"/>
        <v>91</v>
      </c>
      <c r="C93" s="5" t="s">
        <v>213</v>
      </c>
      <c r="D93" s="66" t="s">
        <v>1343</v>
      </c>
      <c r="E93" s="66" t="s">
        <v>1344</v>
      </c>
      <c r="F93" s="66" t="s">
        <v>1345</v>
      </c>
      <c r="G93" s="66" t="s">
        <v>1346</v>
      </c>
      <c r="H93" s="66" t="s">
        <v>1347</v>
      </c>
      <c r="I93" s="66" t="s">
        <v>1348</v>
      </c>
      <c r="J93" s="66" t="s">
        <v>1349</v>
      </c>
    </row>
    <row r="94" spans="1:10" ht="16">
      <c r="A94" s="13">
        <v>156</v>
      </c>
      <c r="B94" s="173">
        <f t="shared" si="1"/>
        <v>92</v>
      </c>
      <c r="C94" s="5" t="s">
        <v>171</v>
      </c>
      <c r="D94" s="197"/>
      <c r="E94" s="197"/>
      <c r="F94" s="197"/>
      <c r="G94" s="197"/>
      <c r="H94" s="197"/>
      <c r="I94" s="197"/>
      <c r="J94" s="197"/>
    </row>
    <row r="95" spans="1:10" ht="16">
      <c r="A95" s="13">
        <v>159</v>
      </c>
      <c r="B95" s="173">
        <f t="shared" si="1"/>
        <v>93</v>
      </c>
      <c r="C95" s="5" t="s">
        <v>171</v>
      </c>
      <c r="D95" s="197"/>
      <c r="E95" s="197"/>
      <c r="F95" s="197"/>
      <c r="G95" s="197"/>
      <c r="H95" s="197"/>
      <c r="I95" s="197"/>
      <c r="J95" s="197"/>
    </row>
    <row r="96" spans="1:10" ht="144">
      <c r="A96" s="13">
        <v>160</v>
      </c>
      <c r="B96" s="173">
        <f t="shared" si="1"/>
        <v>94</v>
      </c>
      <c r="C96" s="5" t="s">
        <v>171</v>
      </c>
      <c r="D96" s="66"/>
      <c r="E96" s="66"/>
      <c r="F96" s="66"/>
      <c r="G96" s="66"/>
      <c r="H96" s="66"/>
      <c r="I96" s="66"/>
      <c r="J96" s="66" t="s">
        <v>1375</v>
      </c>
    </row>
    <row r="97" spans="1:10" ht="409.6">
      <c r="A97" s="13">
        <v>161</v>
      </c>
      <c r="B97" s="173">
        <f t="shared" si="1"/>
        <v>95</v>
      </c>
      <c r="C97" s="5" t="s">
        <v>171</v>
      </c>
      <c r="D97" s="66" t="s">
        <v>1382</v>
      </c>
      <c r="E97" s="66" t="s">
        <v>1383</v>
      </c>
      <c r="F97" s="66" t="s">
        <v>1384</v>
      </c>
      <c r="G97" s="66" t="s">
        <v>1385</v>
      </c>
      <c r="H97" s="66" t="s">
        <v>1386</v>
      </c>
      <c r="I97" s="66" t="s">
        <v>1387</v>
      </c>
      <c r="J97" s="66" t="s">
        <v>1388</v>
      </c>
    </row>
    <row r="98" spans="1:10" ht="176">
      <c r="A98" s="13">
        <v>163</v>
      </c>
      <c r="B98" s="173">
        <f t="shared" si="1"/>
        <v>96</v>
      </c>
      <c r="C98" s="5" t="s">
        <v>213</v>
      </c>
      <c r="D98" s="66" t="s">
        <v>1397</v>
      </c>
      <c r="E98" s="66" t="s">
        <v>1398</v>
      </c>
      <c r="F98" s="66" t="s">
        <v>1399</v>
      </c>
      <c r="G98" s="66" t="s">
        <v>1400</v>
      </c>
      <c r="H98" s="66" t="s">
        <v>1401</v>
      </c>
      <c r="I98" s="66" t="s">
        <v>1402</v>
      </c>
      <c r="J98" s="66" t="s">
        <v>1403</v>
      </c>
    </row>
    <row r="99" spans="1:10" ht="224">
      <c r="A99" s="13">
        <v>164</v>
      </c>
      <c r="B99" s="173">
        <f t="shared" si="1"/>
        <v>97</v>
      </c>
      <c r="C99" s="5" t="s">
        <v>171</v>
      </c>
      <c r="D99" s="66" t="s">
        <v>1411</v>
      </c>
      <c r="E99" s="66" t="s">
        <v>1412</v>
      </c>
      <c r="F99" s="66" t="s">
        <v>1413</v>
      </c>
      <c r="G99" s="66" t="s">
        <v>1414</v>
      </c>
      <c r="H99" s="66" t="s">
        <v>1415</v>
      </c>
      <c r="I99" s="66" t="s">
        <v>1416</v>
      </c>
      <c r="J99" s="66" t="s">
        <v>1417</v>
      </c>
    </row>
    <row r="100" spans="1:10" ht="32">
      <c r="A100" s="13">
        <v>165</v>
      </c>
      <c r="B100" s="173">
        <f t="shared" si="1"/>
        <v>98</v>
      </c>
      <c r="C100" s="5" t="s">
        <v>328</v>
      </c>
      <c r="D100" s="197"/>
      <c r="E100" s="197"/>
      <c r="F100" s="197"/>
      <c r="G100" s="197"/>
      <c r="H100" s="197"/>
      <c r="I100" s="197"/>
      <c r="J100" s="197"/>
    </row>
    <row r="101" spans="1:10" ht="96">
      <c r="A101" s="13">
        <v>168</v>
      </c>
      <c r="B101" s="173">
        <f t="shared" si="1"/>
        <v>99</v>
      </c>
      <c r="C101" s="5" t="s">
        <v>171</v>
      </c>
      <c r="D101" s="66"/>
      <c r="E101" s="66"/>
      <c r="F101" s="66"/>
      <c r="G101" s="66"/>
      <c r="H101" s="66"/>
      <c r="I101" s="66"/>
      <c r="J101" s="66" t="s">
        <v>1428</v>
      </c>
    </row>
    <row r="102" spans="1:10" ht="409.6">
      <c r="A102" s="13">
        <v>169</v>
      </c>
      <c r="B102" s="173">
        <f t="shared" si="1"/>
        <v>100</v>
      </c>
      <c r="C102" s="5" t="s">
        <v>213</v>
      </c>
      <c r="D102" s="66" t="s">
        <v>1433</v>
      </c>
      <c r="E102" s="66" t="s">
        <v>1434</v>
      </c>
      <c r="F102" s="66" t="s">
        <v>1435</v>
      </c>
      <c r="G102" s="66" t="s">
        <v>1436</v>
      </c>
      <c r="H102" s="66" t="s">
        <v>1437</v>
      </c>
      <c r="I102" s="66" t="s">
        <v>1438</v>
      </c>
      <c r="J102" s="66" t="s">
        <v>1439</v>
      </c>
    </row>
    <row r="103" spans="1:10" ht="320">
      <c r="A103" s="13">
        <v>170</v>
      </c>
      <c r="B103" s="173">
        <f t="shared" si="1"/>
        <v>101</v>
      </c>
      <c r="C103" s="5" t="s">
        <v>171</v>
      </c>
      <c r="D103" s="66" t="s">
        <v>1448</v>
      </c>
      <c r="E103" s="66" t="s">
        <v>1449</v>
      </c>
      <c r="F103" s="66" t="s">
        <v>1450</v>
      </c>
      <c r="G103" s="66" t="s">
        <v>1451</v>
      </c>
      <c r="H103" s="66" t="s">
        <v>1452</v>
      </c>
      <c r="I103" s="66" t="s">
        <v>1453</v>
      </c>
      <c r="J103" s="66" t="s">
        <v>1454</v>
      </c>
    </row>
    <row r="104" spans="1:10" ht="16">
      <c r="A104" s="13">
        <v>173</v>
      </c>
      <c r="B104" s="173">
        <f t="shared" si="1"/>
        <v>102</v>
      </c>
      <c r="C104" s="5" t="s">
        <v>213</v>
      </c>
      <c r="D104" s="197"/>
      <c r="E104" s="197"/>
      <c r="F104" s="197"/>
      <c r="G104" s="197"/>
      <c r="H104" s="197"/>
      <c r="I104" s="197"/>
      <c r="J104" s="197"/>
    </row>
    <row r="105" spans="1:10" ht="176">
      <c r="A105" s="13">
        <v>176</v>
      </c>
      <c r="B105" s="173">
        <f t="shared" si="1"/>
        <v>103</v>
      </c>
      <c r="C105" s="5" t="s">
        <v>213</v>
      </c>
      <c r="D105" s="66"/>
      <c r="E105" s="66"/>
      <c r="F105" s="66" t="s">
        <v>1473</v>
      </c>
      <c r="G105" s="66"/>
      <c r="H105" s="66" t="s">
        <v>1474</v>
      </c>
      <c r="I105" s="66" t="s">
        <v>1475</v>
      </c>
      <c r="J105" s="66"/>
    </row>
    <row r="106" spans="1:10" ht="112">
      <c r="A106" s="13">
        <v>177</v>
      </c>
      <c r="B106" s="173">
        <f t="shared" si="1"/>
        <v>104</v>
      </c>
      <c r="C106" s="5" t="s">
        <v>213</v>
      </c>
      <c r="D106" s="66" t="s">
        <v>514</v>
      </c>
      <c r="E106" s="66" t="s">
        <v>1485</v>
      </c>
      <c r="F106" s="66"/>
      <c r="G106" s="66" t="s">
        <v>1486</v>
      </c>
      <c r="H106" s="66" t="s">
        <v>1487</v>
      </c>
      <c r="I106" s="66" t="s">
        <v>1488</v>
      </c>
      <c r="J106" s="66" t="s">
        <v>1489</v>
      </c>
    </row>
    <row r="107" spans="1:10" ht="144">
      <c r="A107" s="13">
        <v>179</v>
      </c>
      <c r="B107" s="173">
        <f t="shared" si="1"/>
        <v>105</v>
      </c>
      <c r="C107" s="188" t="s">
        <v>467</v>
      </c>
      <c r="D107" s="66" t="s">
        <v>1496</v>
      </c>
      <c r="E107" s="66" t="s">
        <v>1497</v>
      </c>
      <c r="F107" s="66" t="s">
        <v>1498</v>
      </c>
      <c r="G107" s="66" t="s">
        <v>1499</v>
      </c>
      <c r="H107" s="66"/>
      <c r="I107" s="66" t="s">
        <v>1500</v>
      </c>
      <c r="J107" s="66" t="s">
        <v>1501</v>
      </c>
    </row>
    <row r="108" spans="1:10" ht="128">
      <c r="A108" s="13">
        <v>180</v>
      </c>
      <c r="B108" s="173">
        <f t="shared" si="1"/>
        <v>106</v>
      </c>
      <c r="C108" s="5" t="s">
        <v>171</v>
      </c>
      <c r="D108" s="66"/>
      <c r="E108" s="66" t="s">
        <v>1508</v>
      </c>
      <c r="F108" s="66" t="s">
        <v>1509</v>
      </c>
      <c r="G108" s="66" t="s">
        <v>1510</v>
      </c>
      <c r="H108" s="66" t="s">
        <v>1511</v>
      </c>
      <c r="I108" s="66" t="s">
        <v>1512</v>
      </c>
      <c r="J108" s="66" t="s">
        <v>1513</v>
      </c>
    </row>
    <row r="109" spans="1:10" ht="208">
      <c r="A109" s="13">
        <v>181</v>
      </c>
      <c r="B109" s="173">
        <f t="shared" si="1"/>
        <v>107</v>
      </c>
      <c r="C109" s="5" t="s">
        <v>171</v>
      </c>
      <c r="D109" s="66" t="s">
        <v>1521</v>
      </c>
      <c r="E109" s="66" t="s">
        <v>1522</v>
      </c>
      <c r="F109" s="66" t="s">
        <v>1523</v>
      </c>
      <c r="G109" s="66" t="s">
        <v>1524</v>
      </c>
      <c r="H109" s="66" t="s">
        <v>1525</v>
      </c>
      <c r="I109" s="66" t="s">
        <v>1526</v>
      </c>
      <c r="J109" s="66" t="s">
        <v>1527</v>
      </c>
    </row>
    <row r="110" spans="1:10" ht="144">
      <c r="A110" s="13">
        <v>182</v>
      </c>
      <c r="B110" s="173">
        <f t="shared" si="1"/>
        <v>108</v>
      </c>
      <c r="C110" s="5" t="s">
        <v>194</v>
      </c>
      <c r="D110" s="66" t="s">
        <v>1536</v>
      </c>
      <c r="E110" s="66" t="s">
        <v>1537</v>
      </c>
      <c r="F110" s="66" t="s">
        <v>1538</v>
      </c>
      <c r="G110" s="66" t="s">
        <v>1539</v>
      </c>
      <c r="H110" s="66" t="s">
        <v>1540</v>
      </c>
      <c r="I110" s="66" t="s">
        <v>1536</v>
      </c>
      <c r="J110" s="66" t="s">
        <v>1541</v>
      </c>
    </row>
    <row r="111" spans="1:10" ht="16">
      <c r="A111" s="13">
        <v>183</v>
      </c>
      <c r="B111" s="173">
        <f t="shared" si="1"/>
        <v>109</v>
      </c>
      <c r="C111" s="5" t="s">
        <v>171</v>
      </c>
      <c r="D111" s="66"/>
      <c r="E111" s="66" t="s">
        <v>1550</v>
      </c>
      <c r="F111" s="66" t="s">
        <v>1551</v>
      </c>
      <c r="G111" s="66"/>
      <c r="H111" s="66"/>
      <c r="I111" s="66"/>
      <c r="J111" s="66"/>
    </row>
    <row r="112" spans="1:10" ht="16">
      <c r="A112" s="13">
        <v>185</v>
      </c>
      <c r="B112" s="173">
        <f t="shared" si="1"/>
        <v>110</v>
      </c>
      <c r="C112" s="5" t="s">
        <v>213</v>
      </c>
      <c r="D112" s="197"/>
      <c r="E112" s="197"/>
      <c r="F112" s="197"/>
      <c r="G112" s="197"/>
      <c r="H112" s="197"/>
      <c r="I112" s="197"/>
      <c r="J112" s="197"/>
    </row>
    <row r="113" spans="1:10" ht="80">
      <c r="A113" s="13">
        <v>187</v>
      </c>
      <c r="B113" s="173">
        <f t="shared" si="1"/>
        <v>111</v>
      </c>
      <c r="C113" s="5" t="s">
        <v>213</v>
      </c>
      <c r="D113" s="66"/>
      <c r="E113" s="66" t="s">
        <v>1569</v>
      </c>
      <c r="F113" s="66" t="s">
        <v>1570</v>
      </c>
      <c r="G113" s="66" t="s">
        <v>1571</v>
      </c>
      <c r="H113" s="66" t="s">
        <v>1572</v>
      </c>
      <c r="I113" s="66" t="s">
        <v>1573</v>
      </c>
      <c r="J113" s="66" t="s">
        <v>1574</v>
      </c>
    </row>
    <row r="114" spans="1:10" ht="16">
      <c r="A114" s="13">
        <v>188</v>
      </c>
      <c r="B114" s="173">
        <f t="shared" si="1"/>
        <v>112</v>
      </c>
      <c r="C114" s="5" t="s">
        <v>213</v>
      </c>
      <c r="D114" s="197"/>
      <c r="E114" s="197"/>
      <c r="F114" s="197"/>
      <c r="G114" s="197"/>
      <c r="H114" s="197"/>
      <c r="I114" s="197"/>
      <c r="J114" s="197"/>
    </row>
    <row r="115" spans="1:10" ht="16">
      <c r="A115" s="13">
        <v>190</v>
      </c>
      <c r="B115" s="173">
        <f t="shared" si="1"/>
        <v>113</v>
      </c>
      <c r="C115" s="188" t="s">
        <v>467</v>
      </c>
      <c r="D115" s="197"/>
      <c r="E115" s="197"/>
      <c r="F115" s="197"/>
      <c r="G115" s="197"/>
      <c r="H115" s="197"/>
      <c r="I115" s="197"/>
      <c r="J115" s="197"/>
    </row>
    <row r="116" spans="1:10" ht="128">
      <c r="A116" s="13">
        <v>191</v>
      </c>
      <c r="B116" s="173">
        <f t="shared" si="1"/>
        <v>114</v>
      </c>
      <c r="C116" s="5" t="s">
        <v>171</v>
      </c>
      <c r="D116" s="66"/>
      <c r="E116" s="66"/>
      <c r="F116" s="66"/>
      <c r="G116" s="66"/>
      <c r="H116" s="66" t="s">
        <v>1587</v>
      </c>
      <c r="I116" s="66" t="s">
        <v>1588</v>
      </c>
      <c r="J116" s="66" t="s">
        <v>1589</v>
      </c>
    </row>
    <row r="117" spans="1:10" ht="96">
      <c r="A117" s="13">
        <v>192</v>
      </c>
      <c r="B117" s="173">
        <f t="shared" si="1"/>
        <v>115</v>
      </c>
      <c r="C117" s="5" t="s">
        <v>213</v>
      </c>
      <c r="D117" s="66" t="s">
        <v>1595</v>
      </c>
      <c r="E117" s="66"/>
      <c r="F117" s="66"/>
      <c r="G117" s="66" t="s">
        <v>1596</v>
      </c>
      <c r="H117" s="66" t="s">
        <v>1597</v>
      </c>
      <c r="I117" s="66" t="s">
        <v>1598</v>
      </c>
      <c r="J117" s="66" t="s">
        <v>1599</v>
      </c>
    </row>
    <row r="118" spans="1:10" ht="192">
      <c r="A118" s="13">
        <v>193</v>
      </c>
      <c r="B118" s="173">
        <f t="shared" si="1"/>
        <v>116</v>
      </c>
      <c r="C118" s="5" t="s">
        <v>171</v>
      </c>
      <c r="D118" s="66" t="s">
        <v>1608</v>
      </c>
      <c r="E118" s="66" t="s">
        <v>1609</v>
      </c>
      <c r="F118" s="66" t="s">
        <v>1610</v>
      </c>
      <c r="G118" s="66" t="s">
        <v>1611</v>
      </c>
      <c r="H118" s="66" t="s">
        <v>1612</v>
      </c>
      <c r="I118" s="66" t="s">
        <v>1613</v>
      </c>
      <c r="J118" s="66" t="s">
        <v>1614</v>
      </c>
    </row>
    <row r="119" spans="1:10" ht="350">
      <c r="A119" s="13">
        <v>196</v>
      </c>
      <c r="B119" s="173">
        <f t="shared" si="1"/>
        <v>117</v>
      </c>
      <c r="C119" s="5" t="s">
        <v>171</v>
      </c>
      <c r="D119" s="66" t="s">
        <v>1628</v>
      </c>
      <c r="E119" s="66" t="s">
        <v>1629</v>
      </c>
      <c r="F119" s="66" t="s">
        <v>1630</v>
      </c>
      <c r="G119" s="66" t="s">
        <v>1631</v>
      </c>
      <c r="H119" s="66" t="s">
        <v>1632</v>
      </c>
      <c r="I119" s="66" t="s">
        <v>1633</v>
      </c>
      <c r="J119" s="66" t="s">
        <v>1634</v>
      </c>
    </row>
    <row r="120" spans="1:10" ht="144">
      <c r="A120" s="13">
        <v>199</v>
      </c>
      <c r="B120" s="173">
        <f t="shared" si="1"/>
        <v>118</v>
      </c>
      <c r="C120" s="188" t="s">
        <v>467</v>
      </c>
      <c r="D120" s="66" t="s">
        <v>1642</v>
      </c>
      <c r="E120" s="66" t="s">
        <v>1643</v>
      </c>
      <c r="F120" s="66" t="s">
        <v>1644</v>
      </c>
      <c r="G120" s="66" t="s">
        <v>1645</v>
      </c>
      <c r="H120" s="66" t="s">
        <v>1646</v>
      </c>
      <c r="I120" s="66" t="s">
        <v>1647</v>
      </c>
      <c r="J120" s="66" t="s">
        <v>1648</v>
      </c>
    </row>
    <row r="121" spans="1:10" ht="96">
      <c r="A121" s="13">
        <v>204</v>
      </c>
      <c r="B121" s="173">
        <f t="shared" si="1"/>
        <v>119</v>
      </c>
      <c r="C121" s="5" t="s">
        <v>213</v>
      </c>
      <c r="D121" s="66"/>
      <c r="E121" s="66"/>
      <c r="F121" s="66"/>
      <c r="G121" s="66" t="s">
        <v>1665</v>
      </c>
      <c r="H121" s="66" t="s">
        <v>1666</v>
      </c>
      <c r="I121" s="66"/>
      <c r="J121" s="66" t="s">
        <v>1667</v>
      </c>
    </row>
    <row r="122" spans="1:10" ht="160">
      <c r="A122" s="13">
        <v>212</v>
      </c>
      <c r="B122" s="173">
        <f t="shared" si="1"/>
        <v>120</v>
      </c>
      <c r="C122" s="5" t="s">
        <v>213</v>
      </c>
      <c r="D122" s="66"/>
      <c r="E122" s="66"/>
      <c r="F122" s="66"/>
      <c r="G122" s="66" t="s">
        <v>1684</v>
      </c>
      <c r="H122" s="66"/>
      <c r="I122" s="66"/>
      <c r="J122" s="66"/>
    </row>
    <row r="123" spans="1:10" ht="16">
      <c r="A123" s="13">
        <v>216</v>
      </c>
      <c r="B123" s="173">
        <f t="shared" si="1"/>
        <v>121</v>
      </c>
      <c r="C123" s="5" t="s">
        <v>171</v>
      </c>
      <c r="D123" s="66"/>
      <c r="E123" s="66" t="s">
        <v>1693</v>
      </c>
      <c r="F123" s="66"/>
      <c r="G123" s="66"/>
      <c r="H123" s="66"/>
      <c r="I123" s="66"/>
      <c r="J123" s="66"/>
    </row>
    <row r="124" spans="1:10" ht="112">
      <c r="A124" s="13">
        <v>220</v>
      </c>
      <c r="B124" s="173">
        <f t="shared" si="1"/>
        <v>122</v>
      </c>
      <c r="C124" s="5" t="s">
        <v>171</v>
      </c>
      <c r="D124" s="66" t="s">
        <v>1702</v>
      </c>
      <c r="E124" s="66" t="s">
        <v>1703</v>
      </c>
      <c r="F124" s="66" t="s">
        <v>1704</v>
      </c>
      <c r="G124" s="66"/>
      <c r="H124" s="66"/>
      <c r="I124" s="66"/>
      <c r="J124" s="66"/>
    </row>
    <row r="125" spans="1:10" ht="16">
      <c r="A125" s="13">
        <v>228</v>
      </c>
      <c r="B125" s="173">
        <f t="shared" si="1"/>
        <v>123</v>
      </c>
      <c r="C125" s="5" t="s">
        <v>213</v>
      </c>
      <c r="D125" s="197"/>
      <c r="E125" s="197"/>
      <c r="F125" s="197"/>
      <c r="G125" s="197"/>
      <c r="H125" s="197"/>
      <c r="I125" s="197"/>
      <c r="J125" s="197"/>
    </row>
    <row r="126" spans="1:10" ht="96">
      <c r="A126" s="13">
        <v>230</v>
      </c>
      <c r="B126" s="173">
        <f t="shared" si="1"/>
        <v>124</v>
      </c>
      <c r="C126" s="5" t="s">
        <v>213</v>
      </c>
      <c r="D126" s="66"/>
      <c r="E126" s="66"/>
      <c r="F126" s="66"/>
      <c r="G126" s="66"/>
      <c r="H126" s="66"/>
      <c r="I126" s="66"/>
      <c r="J126" s="66" t="s">
        <v>1728</v>
      </c>
    </row>
    <row r="127" spans="1:10" ht="96">
      <c r="A127" s="13">
        <v>234</v>
      </c>
      <c r="B127" s="173">
        <f t="shared" si="1"/>
        <v>125</v>
      </c>
      <c r="C127" s="5" t="s">
        <v>259</v>
      </c>
      <c r="D127" s="66"/>
      <c r="E127" s="66"/>
      <c r="F127" s="66"/>
      <c r="G127" s="66"/>
      <c r="H127" s="66"/>
      <c r="I127" s="66"/>
      <c r="J127" s="66" t="s">
        <v>1740</v>
      </c>
    </row>
    <row r="128" spans="1:10" ht="96">
      <c r="A128" s="13">
        <v>246</v>
      </c>
      <c r="B128" s="173">
        <f t="shared" si="1"/>
        <v>126</v>
      </c>
      <c r="C128" s="188" t="s">
        <v>467</v>
      </c>
      <c r="D128" s="66"/>
      <c r="E128" s="66"/>
      <c r="F128" s="66"/>
      <c r="G128" s="66"/>
      <c r="H128" s="66"/>
      <c r="I128" s="66"/>
      <c r="J128" s="66" t="s">
        <v>1762</v>
      </c>
    </row>
    <row r="129" spans="1:10" ht="16">
      <c r="A129" s="13">
        <v>254</v>
      </c>
      <c r="B129" s="173">
        <f t="shared" si="1"/>
        <v>127</v>
      </c>
      <c r="C129" s="188" t="s">
        <v>467</v>
      </c>
      <c r="D129" s="197"/>
      <c r="E129" s="197"/>
      <c r="F129" s="197"/>
      <c r="G129" s="197"/>
      <c r="H129" s="197"/>
      <c r="I129" s="197"/>
      <c r="J129" s="197"/>
    </row>
    <row r="130" spans="1:10" ht="112">
      <c r="A130" s="13">
        <v>256</v>
      </c>
      <c r="B130" s="173">
        <f t="shared" si="1"/>
        <v>128</v>
      </c>
      <c r="C130" s="188" t="s">
        <v>467</v>
      </c>
      <c r="D130" s="66"/>
      <c r="E130" s="66"/>
      <c r="F130" s="66" t="s">
        <v>1782</v>
      </c>
      <c r="G130" s="66"/>
      <c r="H130" s="66"/>
      <c r="I130" s="66" t="s">
        <v>1783</v>
      </c>
      <c r="J130" s="66"/>
    </row>
    <row r="131" spans="1:10" ht="16">
      <c r="A131" s="13">
        <v>262</v>
      </c>
      <c r="B131" s="173">
        <f t="shared" si="1"/>
        <v>129</v>
      </c>
      <c r="C131" s="188" t="s">
        <v>467</v>
      </c>
      <c r="D131" s="197"/>
      <c r="E131" s="197"/>
      <c r="F131" s="197"/>
      <c r="G131" s="197"/>
      <c r="H131" s="197"/>
      <c r="I131" s="197"/>
      <c r="J131" s="197"/>
    </row>
    <row r="132" spans="1:10" ht="208">
      <c r="A132" s="13">
        <v>269</v>
      </c>
      <c r="B132" s="173">
        <f t="shared" si="1"/>
        <v>130</v>
      </c>
      <c r="C132" s="5" t="s">
        <v>328</v>
      </c>
      <c r="D132" s="66" t="s">
        <v>1814</v>
      </c>
      <c r="E132" s="66"/>
      <c r="F132" s="66"/>
      <c r="G132" s="66"/>
      <c r="H132" s="66" t="s">
        <v>1815</v>
      </c>
      <c r="I132" s="66"/>
      <c r="J132" s="66"/>
    </row>
    <row r="133" spans="1:10" ht="96">
      <c r="A133" s="13">
        <v>276</v>
      </c>
      <c r="B133" s="173">
        <f t="shared" ref="B133:B148" si="2">B132+1</f>
        <v>131</v>
      </c>
      <c r="C133" s="5" t="s">
        <v>213</v>
      </c>
      <c r="D133" s="66"/>
      <c r="E133" s="66" t="s">
        <v>1830</v>
      </c>
      <c r="F133" s="66" t="s">
        <v>1831</v>
      </c>
      <c r="G133" s="66"/>
      <c r="H133" s="66"/>
      <c r="I133" s="66" t="s">
        <v>1832</v>
      </c>
      <c r="J133" s="66"/>
    </row>
    <row r="134" spans="1:10" ht="16">
      <c r="A134" s="13">
        <v>277</v>
      </c>
      <c r="B134" s="173">
        <f t="shared" si="2"/>
        <v>132</v>
      </c>
      <c r="C134" s="188" t="s">
        <v>467</v>
      </c>
      <c r="D134" s="197"/>
      <c r="E134" s="197"/>
      <c r="F134" s="197"/>
      <c r="G134" s="197"/>
      <c r="H134" s="197"/>
      <c r="I134" s="197"/>
      <c r="J134" s="197"/>
    </row>
    <row r="135" spans="1:10" ht="16">
      <c r="A135" s="13">
        <v>279</v>
      </c>
      <c r="B135" s="173">
        <f t="shared" si="2"/>
        <v>133</v>
      </c>
      <c r="C135" s="188" t="s">
        <v>467</v>
      </c>
      <c r="D135" s="197"/>
      <c r="E135" s="197"/>
      <c r="F135" s="197"/>
      <c r="G135" s="197"/>
      <c r="H135" s="197"/>
      <c r="I135" s="197"/>
      <c r="J135" s="197"/>
    </row>
    <row r="136" spans="1:10" ht="32">
      <c r="A136" s="13">
        <v>281</v>
      </c>
      <c r="B136" s="173">
        <f t="shared" si="2"/>
        <v>134</v>
      </c>
      <c r="C136" s="5" t="s">
        <v>328</v>
      </c>
      <c r="D136" s="197"/>
      <c r="E136" s="197"/>
      <c r="F136" s="197"/>
      <c r="G136" s="197"/>
      <c r="H136" s="197"/>
      <c r="I136" s="197"/>
      <c r="J136" s="197"/>
    </row>
    <row r="137" spans="1:10" ht="16">
      <c r="A137" s="13">
        <v>286</v>
      </c>
      <c r="B137" s="173">
        <f t="shared" si="2"/>
        <v>135</v>
      </c>
      <c r="C137" s="188" t="s">
        <v>467</v>
      </c>
      <c r="D137" s="197"/>
      <c r="E137" s="197"/>
      <c r="F137" s="197"/>
      <c r="G137" s="197"/>
      <c r="H137" s="197"/>
      <c r="I137" s="197"/>
      <c r="J137" s="197"/>
    </row>
    <row r="138" spans="1:10" ht="16">
      <c r="A138" s="13">
        <v>287</v>
      </c>
      <c r="B138" s="173">
        <f t="shared" si="2"/>
        <v>136</v>
      </c>
      <c r="C138" s="5" t="s">
        <v>213</v>
      </c>
      <c r="D138" s="197"/>
      <c r="E138" s="197"/>
      <c r="F138" s="197"/>
      <c r="G138" s="197"/>
      <c r="H138" s="197"/>
      <c r="I138" s="197"/>
      <c r="J138" s="197"/>
    </row>
    <row r="139" spans="1:10" ht="80">
      <c r="A139" s="13">
        <v>289</v>
      </c>
      <c r="B139" s="173">
        <f t="shared" si="2"/>
        <v>137</v>
      </c>
      <c r="C139" s="5" t="s">
        <v>213</v>
      </c>
      <c r="D139" s="66"/>
      <c r="E139" s="66"/>
      <c r="F139" s="66"/>
      <c r="G139" s="66"/>
      <c r="H139" s="66"/>
      <c r="I139" s="66"/>
      <c r="J139" s="66" t="s">
        <v>1865</v>
      </c>
    </row>
    <row r="140" spans="1:10" ht="96">
      <c r="A140" s="13">
        <v>291</v>
      </c>
      <c r="B140" s="173">
        <f t="shared" si="2"/>
        <v>138</v>
      </c>
      <c r="C140" s="5" t="s">
        <v>328</v>
      </c>
      <c r="D140" s="66"/>
      <c r="E140" s="66" t="s">
        <v>1869</v>
      </c>
      <c r="F140" s="66"/>
      <c r="G140" s="66"/>
      <c r="H140" s="66"/>
      <c r="I140" s="66"/>
      <c r="J140" s="66"/>
    </row>
    <row r="141" spans="1:10" ht="16">
      <c r="A141" s="13">
        <v>292</v>
      </c>
      <c r="B141" s="173">
        <f t="shared" si="2"/>
        <v>139</v>
      </c>
      <c r="C141" s="5" t="s">
        <v>213</v>
      </c>
      <c r="D141" s="197"/>
      <c r="E141" s="197"/>
      <c r="F141" s="197"/>
      <c r="G141" s="197"/>
      <c r="H141" s="197"/>
      <c r="I141" s="197"/>
      <c r="J141" s="197"/>
    </row>
    <row r="142" spans="1:10" ht="96">
      <c r="A142" s="13">
        <v>296</v>
      </c>
      <c r="B142" s="173">
        <f t="shared" si="2"/>
        <v>140</v>
      </c>
      <c r="C142" s="188" t="s">
        <v>467</v>
      </c>
      <c r="D142" s="66"/>
      <c r="E142" s="66"/>
      <c r="F142" s="66"/>
      <c r="G142" s="66"/>
      <c r="H142" s="66" t="s">
        <v>1880</v>
      </c>
      <c r="I142" s="66" t="s">
        <v>1881</v>
      </c>
      <c r="J142" s="66"/>
    </row>
    <row r="143" spans="1:10" ht="16">
      <c r="A143" s="13">
        <v>305</v>
      </c>
      <c r="B143" s="173">
        <f t="shared" si="2"/>
        <v>141</v>
      </c>
      <c r="C143" s="5" t="s">
        <v>171</v>
      </c>
      <c r="D143" s="197"/>
      <c r="E143" s="197"/>
      <c r="F143" s="197"/>
      <c r="G143" s="197"/>
      <c r="H143" s="197"/>
      <c r="I143" s="197"/>
      <c r="J143" s="197"/>
    </row>
    <row r="144" spans="1:10" ht="48">
      <c r="A144" s="13">
        <v>308</v>
      </c>
      <c r="B144" s="173">
        <f t="shared" si="2"/>
        <v>142</v>
      </c>
      <c r="C144" s="5" t="s">
        <v>194</v>
      </c>
      <c r="D144" s="66"/>
      <c r="E144" s="66" t="s">
        <v>1912</v>
      </c>
      <c r="F144" s="66"/>
      <c r="G144" s="66"/>
      <c r="H144" s="66"/>
      <c r="I144" s="66"/>
      <c r="J144" s="66" t="s">
        <v>1913</v>
      </c>
    </row>
    <row r="145" spans="1:10" ht="144">
      <c r="A145" s="13">
        <v>310</v>
      </c>
      <c r="B145" s="173">
        <f t="shared" si="2"/>
        <v>143</v>
      </c>
      <c r="C145" s="5" t="s">
        <v>259</v>
      </c>
      <c r="D145" s="66" t="s">
        <v>1920</v>
      </c>
      <c r="E145" s="66"/>
      <c r="F145" s="66"/>
      <c r="G145" s="66"/>
      <c r="H145" s="66"/>
      <c r="I145" s="66"/>
      <c r="J145" s="66"/>
    </row>
    <row r="146" spans="1:10" ht="176">
      <c r="A146" s="13">
        <v>311</v>
      </c>
      <c r="B146" s="173">
        <f t="shared" si="2"/>
        <v>144</v>
      </c>
      <c r="C146" s="5" t="s">
        <v>194</v>
      </c>
      <c r="D146" s="66" t="s">
        <v>1928</v>
      </c>
      <c r="E146" s="66"/>
      <c r="F146" s="66" t="s">
        <v>1929</v>
      </c>
      <c r="G146" s="66" t="s">
        <v>1930</v>
      </c>
      <c r="H146" s="66"/>
      <c r="I146" s="66" t="s">
        <v>1931</v>
      </c>
      <c r="J146" s="66" t="s">
        <v>1932</v>
      </c>
    </row>
    <row r="147" spans="1:10" ht="80">
      <c r="A147" s="13">
        <v>312</v>
      </c>
      <c r="B147" s="173">
        <f t="shared" si="2"/>
        <v>145</v>
      </c>
      <c r="C147" s="5" t="s">
        <v>213</v>
      </c>
      <c r="D147" s="66"/>
      <c r="E147" s="66"/>
      <c r="F147" s="66" t="s">
        <v>1937</v>
      </c>
      <c r="G147" s="66"/>
      <c r="H147" s="66"/>
      <c r="I147" s="66" t="s">
        <v>1938</v>
      </c>
      <c r="J147" s="66"/>
    </row>
    <row r="148" spans="1:10" ht="240">
      <c r="A148" s="13">
        <v>313</v>
      </c>
      <c r="B148" s="173">
        <f t="shared" si="2"/>
        <v>146</v>
      </c>
      <c r="C148" s="5" t="s">
        <v>213</v>
      </c>
      <c r="D148" s="66" t="s">
        <v>1942</v>
      </c>
      <c r="E148" s="66"/>
      <c r="F148" s="66"/>
      <c r="G148" s="66" t="s">
        <v>1943</v>
      </c>
      <c r="H148" s="66"/>
      <c r="I148" s="66" t="s">
        <v>1944</v>
      </c>
      <c r="J148" s="66" t="s">
        <v>1945</v>
      </c>
    </row>
    <row r="149" spans="1:10">
      <c r="A149" s="13"/>
      <c r="B149" s="173"/>
      <c r="D149" s="67"/>
      <c r="E149" s="67"/>
      <c r="F149" s="67"/>
      <c r="G149" s="67"/>
      <c r="H149" s="67"/>
      <c r="I149" s="67"/>
      <c r="J149" s="67"/>
    </row>
    <row r="150" spans="1:10">
      <c r="A150" s="13"/>
      <c r="B150" s="173"/>
      <c r="D150" s="67"/>
      <c r="E150" s="67"/>
      <c r="F150" s="67"/>
      <c r="G150" s="67"/>
      <c r="H150" s="67"/>
      <c r="I150" s="67"/>
      <c r="J150" s="67"/>
    </row>
    <row r="151" spans="1:10">
      <c r="A151" s="13"/>
      <c r="B151" s="173"/>
      <c r="D151" s="67"/>
      <c r="E151" s="67"/>
      <c r="F151" s="67"/>
      <c r="G151" s="67"/>
      <c r="H151" s="67"/>
      <c r="I151" s="67"/>
      <c r="J151" s="67"/>
    </row>
    <row r="152" spans="1:10">
      <c r="A152" s="13"/>
      <c r="B152" s="173"/>
      <c r="D152" s="67"/>
      <c r="E152" s="67"/>
      <c r="F152" s="67"/>
      <c r="G152" s="67"/>
      <c r="H152" s="67"/>
      <c r="I152" s="67"/>
      <c r="J152" s="67"/>
    </row>
    <row r="153" spans="1:10">
      <c r="A153" s="13"/>
      <c r="B153" s="173"/>
      <c r="D153" s="67"/>
      <c r="E153" s="67"/>
      <c r="F153" s="67"/>
      <c r="G153" s="67"/>
      <c r="H153" s="67"/>
      <c r="I153" s="67"/>
      <c r="J153" s="67"/>
    </row>
    <row r="154" spans="1:10">
      <c r="A154" s="13"/>
      <c r="B154" s="173"/>
      <c r="D154" s="67"/>
      <c r="E154" s="67"/>
      <c r="F154" s="67"/>
      <c r="G154" s="67"/>
      <c r="H154" s="67"/>
      <c r="I154" s="67"/>
      <c r="J154" s="67"/>
    </row>
    <row r="155" spans="1:10">
      <c r="A155" s="13"/>
      <c r="B155" s="173"/>
      <c r="D155" s="67"/>
      <c r="E155" s="67"/>
      <c r="F155" s="67"/>
      <c r="G155" s="67"/>
      <c r="H155" s="67"/>
      <c r="I155" s="67"/>
      <c r="J155" s="67"/>
    </row>
    <row r="156" spans="1:10">
      <c r="A156" s="13"/>
      <c r="B156" s="173"/>
      <c r="D156" s="67"/>
      <c r="E156" s="67"/>
      <c r="F156" s="67"/>
      <c r="G156" s="67"/>
      <c r="H156" s="67"/>
      <c r="I156" s="67"/>
      <c r="J156" s="67"/>
    </row>
    <row r="157" spans="1:10">
      <c r="A157" s="13"/>
      <c r="B157" s="173"/>
      <c r="D157" s="67"/>
      <c r="E157" s="67"/>
      <c r="F157" s="67"/>
      <c r="G157" s="67"/>
      <c r="H157" s="67"/>
      <c r="I157" s="67"/>
      <c r="J157" s="67"/>
    </row>
    <row r="158" spans="1:10">
      <c r="A158" s="13"/>
      <c r="B158" s="173"/>
      <c r="D158" s="67"/>
      <c r="E158" s="67"/>
      <c r="F158" s="67"/>
      <c r="G158" s="67"/>
      <c r="H158" s="67"/>
      <c r="I158" s="67"/>
      <c r="J158" s="67"/>
    </row>
    <row r="159" spans="1:10">
      <c r="A159" s="13"/>
      <c r="B159" s="173"/>
      <c r="D159" s="67"/>
      <c r="E159" s="67"/>
      <c r="F159" s="67"/>
      <c r="G159" s="67"/>
      <c r="H159" s="67"/>
      <c r="I159" s="67"/>
      <c r="J159" s="67"/>
    </row>
    <row r="160" spans="1:10">
      <c r="A160" s="13"/>
      <c r="B160" s="173"/>
      <c r="D160" s="67"/>
      <c r="E160" s="67"/>
      <c r="F160" s="67"/>
      <c r="G160" s="67"/>
      <c r="H160" s="67"/>
      <c r="I160" s="67"/>
      <c r="J160" s="67"/>
    </row>
    <row r="161" spans="1:10">
      <c r="A161" s="13"/>
      <c r="B161" s="173"/>
      <c r="D161" s="67"/>
      <c r="E161" s="67"/>
      <c r="F161" s="67"/>
      <c r="G161" s="67"/>
      <c r="H161" s="67"/>
      <c r="I161" s="67"/>
      <c r="J161" s="67"/>
    </row>
    <row r="162" spans="1:10">
      <c r="A162" s="13"/>
      <c r="B162" s="173"/>
      <c r="D162" s="67"/>
      <c r="E162" s="67"/>
      <c r="F162" s="67"/>
      <c r="G162" s="67"/>
      <c r="H162" s="67"/>
      <c r="I162" s="67"/>
      <c r="J162" s="67"/>
    </row>
    <row r="163" spans="1:10">
      <c r="A163" s="13"/>
      <c r="B163" s="173"/>
      <c r="D163" s="67"/>
      <c r="E163" s="67"/>
      <c r="F163" s="67"/>
      <c r="G163" s="67"/>
      <c r="H163" s="67"/>
      <c r="I163" s="67"/>
      <c r="J163" s="67"/>
    </row>
    <row r="164" spans="1:10">
      <c r="A164" s="13"/>
      <c r="B164" s="173"/>
      <c r="D164" s="67"/>
      <c r="E164" s="67"/>
      <c r="F164" s="67"/>
      <c r="G164" s="67"/>
      <c r="H164" s="67"/>
      <c r="I164" s="67"/>
      <c r="J164" s="67"/>
    </row>
    <row r="165" spans="1:10">
      <c r="A165" s="13"/>
      <c r="B165" s="173"/>
      <c r="D165" s="67"/>
      <c r="E165" s="67"/>
      <c r="F165" s="67"/>
      <c r="G165" s="67"/>
      <c r="H165" s="67"/>
      <c r="I165" s="67"/>
      <c r="J165" s="6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F342B-B8CA-E241-9557-6E1A0212760D}">
  <dimension ref="A1:AA165"/>
  <sheetViews>
    <sheetView zoomScale="82" zoomScaleNormal="82" workbookViewId="0">
      <pane xSplit="4" ySplit="3" topLeftCell="E108" activePane="bottomRight" state="frozen"/>
      <selection pane="topRight" activeCell="D1" sqref="D1"/>
      <selection pane="bottomLeft" activeCell="A4" sqref="A4"/>
      <selection pane="bottomRight" activeCell="O113" sqref="O113"/>
    </sheetView>
  </sheetViews>
  <sheetFormatPr baseColWidth="10" defaultColWidth="15.83203125" defaultRowHeight="15"/>
  <cols>
    <col min="1" max="1" width="9.83203125" style="23" customWidth="1"/>
    <col min="2" max="2" width="10.33203125" style="23" customWidth="1"/>
    <col min="3" max="3" width="15.83203125" style="3"/>
    <col min="4" max="4" width="91" style="3" customWidth="1"/>
    <col min="5" max="9" width="10.83203125" customWidth="1"/>
    <col min="10" max="10" width="13.5" style="210" customWidth="1"/>
    <col min="11" max="11" width="10.83203125" customWidth="1"/>
    <col min="28" max="16384" width="15.83203125" style="3"/>
  </cols>
  <sheetData>
    <row r="1" spans="1:11" ht="16">
      <c r="A1" s="13"/>
      <c r="C1" s="2" t="s">
        <v>10</v>
      </c>
      <c r="D1" s="2" t="s">
        <v>1981</v>
      </c>
    </row>
    <row r="2" spans="1:11" s="6" customFormat="1" ht="160">
      <c r="A2" s="18" t="s">
        <v>1962</v>
      </c>
      <c r="B2" s="8" t="s">
        <v>1961</v>
      </c>
      <c r="C2" s="7" t="s">
        <v>59</v>
      </c>
      <c r="D2" s="7" t="s">
        <v>73</v>
      </c>
      <c r="E2" s="161" t="s">
        <v>2033</v>
      </c>
      <c r="F2" s="200" t="s">
        <v>2007</v>
      </c>
      <c r="G2" s="144" t="s">
        <v>2261</v>
      </c>
      <c r="H2" s="157" t="s">
        <v>2306</v>
      </c>
      <c r="I2" s="145" t="s">
        <v>2034</v>
      </c>
      <c r="J2" s="211" t="s">
        <v>2035</v>
      </c>
      <c r="K2" s="164" t="s">
        <v>1979</v>
      </c>
    </row>
    <row r="3" spans="1:11" ht="16">
      <c r="A3" s="13">
        <v>4</v>
      </c>
      <c r="B3" s="23">
        <v>1</v>
      </c>
      <c r="C3" s="5" t="s">
        <v>89</v>
      </c>
      <c r="D3" s="5" t="s">
        <v>107</v>
      </c>
      <c r="E3" s="102"/>
      <c r="G3" s="102"/>
      <c r="H3" s="102"/>
      <c r="I3" s="102"/>
      <c r="J3" s="212">
        <v>1</v>
      </c>
    </row>
    <row r="4" spans="1:11" ht="16">
      <c r="A4" s="18">
        <v>5</v>
      </c>
      <c r="B4" s="23">
        <f t="shared" ref="B4:B67" si="0">B3+1</f>
        <v>2</v>
      </c>
      <c r="C4" s="5" t="s">
        <v>89</v>
      </c>
      <c r="D4" s="148"/>
    </row>
    <row r="5" spans="1:11" ht="32">
      <c r="A5" s="13">
        <v>6</v>
      </c>
      <c r="B5" s="23">
        <f t="shared" si="0"/>
        <v>3</v>
      </c>
      <c r="C5" s="188" t="s">
        <v>427</v>
      </c>
      <c r="D5" s="80" t="s">
        <v>134</v>
      </c>
      <c r="E5" s="153"/>
      <c r="F5" s="153"/>
      <c r="G5" s="153"/>
      <c r="H5" s="153"/>
      <c r="I5" s="153"/>
      <c r="J5" s="213">
        <v>1</v>
      </c>
      <c r="K5" s="153"/>
    </row>
    <row r="6" spans="1:11" ht="144">
      <c r="A6" s="13">
        <v>8</v>
      </c>
      <c r="B6" s="23">
        <f t="shared" si="0"/>
        <v>4</v>
      </c>
      <c r="C6" s="188" t="s">
        <v>427</v>
      </c>
      <c r="D6" s="80" t="s">
        <v>150</v>
      </c>
      <c r="E6" s="201">
        <v>1</v>
      </c>
      <c r="F6" s="153"/>
      <c r="G6" s="154">
        <v>1</v>
      </c>
      <c r="H6" s="153"/>
      <c r="I6" s="202">
        <v>1</v>
      </c>
      <c r="K6" s="153"/>
    </row>
    <row r="7" spans="1:11" ht="16">
      <c r="A7" s="13">
        <v>11</v>
      </c>
      <c r="B7" s="23">
        <f t="shared" si="0"/>
        <v>5</v>
      </c>
      <c r="C7" s="5" t="s">
        <v>89</v>
      </c>
      <c r="D7" s="148"/>
      <c r="E7" s="153"/>
      <c r="F7" s="153"/>
      <c r="G7" s="153"/>
      <c r="H7" s="153"/>
      <c r="I7" s="153"/>
      <c r="K7" s="153"/>
    </row>
    <row r="8" spans="1:11" ht="16">
      <c r="A8" s="13">
        <v>13</v>
      </c>
      <c r="B8" s="23">
        <f t="shared" si="0"/>
        <v>6</v>
      </c>
      <c r="C8" s="5" t="s">
        <v>171</v>
      </c>
      <c r="D8" s="80" t="s">
        <v>178</v>
      </c>
      <c r="E8" s="153"/>
      <c r="F8" s="153"/>
      <c r="G8" s="153"/>
      <c r="H8" s="165">
        <v>1</v>
      </c>
      <c r="I8" s="153"/>
      <c r="K8" s="153"/>
    </row>
    <row r="9" spans="1:11" ht="48">
      <c r="A9" s="13">
        <v>14</v>
      </c>
      <c r="B9" s="23">
        <f t="shared" si="0"/>
        <v>7</v>
      </c>
      <c r="C9" s="5" t="s">
        <v>194</v>
      </c>
      <c r="D9" s="80" t="s">
        <v>200</v>
      </c>
      <c r="E9" s="153"/>
      <c r="F9" s="153"/>
      <c r="G9" s="153"/>
      <c r="H9" s="153"/>
      <c r="I9" s="202">
        <v>1</v>
      </c>
      <c r="K9" s="153"/>
    </row>
    <row r="10" spans="1:11" ht="48">
      <c r="A10" s="13">
        <v>18</v>
      </c>
      <c r="B10" s="23">
        <f t="shared" si="0"/>
        <v>8</v>
      </c>
      <c r="C10" s="5" t="s">
        <v>171</v>
      </c>
      <c r="D10" s="11" t="s">
        <v>223</v>
      </c>
      <c r="E10" s="153"/>
      <c r="F10" s="153"/>
      <c r="G10" s="154">
        <v>1</v>
      </c>
      <c r="H10" s="153"/>
      <c r="I10" s="153"/>
      <c r="K10" s="153"/>
    </row>
    <row r="11" spans="1:11" ht="48">
      <c r="A11" s="13">
        <v>19</v>
      </c>
      <c r="B11" s="23">
        <f t="shared" si="0"/>
        <v>9</v>
      </c>
      <c r="C11" s="5" t="s">
        <v>171</v>
      </c>
      <c r="D11" s="80" t="s">
        <v>243</v>
      </c>
      <c r="E11" s="153"/>
      <c r="F11" s="153"/>
      <c r="G11" s="154">
        <v>1</v>
      </c>
      <c r="H11" s="153"/>
      <c r="I11" s="153"/>
      <c r="K11" s="153"/>
    </row>
    <row r="12" spans="1:11" ht="16">
      <c r="A12" s="13">
        <v>20</v>
      </c>
      <c r="B12" s="23">
        <f t="shared" si="0"/>
        <v>10</v>
      </c>
      <c r="C12" s="5" t="s">
        <v>171</v>
      </c>
      <c r="D12" s="148"/>
      <c r="E12" s="153"/>
      <c r="F12" s="153"/>
      <c r="G12" s="153"/>
      <c r="H12" s="153"/>
      <c r="I12" s="153"/>
      <c r="K12" s="153"/>
    </row>
    <row r="13" spans="1:11" ht="48">
      <c r="A13" s="13">
        <v>21</v>
      </c>
      <c r="B13" s="23">
        <f t="shared" si="0"/>
        <v>11</v>
      </c>
      <c r="C13" s="5" t="s">
        <v>259</v>
      </c>
      <c r="D13" s="80" t="s">
        <v>264</v>
      </c>
      <c r="E13" s="201">
        <v>1</v>
      </c>
      <c r="F13" s="153"/>
      <c r="G13" s="153"/>
      <c r="H13" s="153"/>
      <c r="I13" s="153"/>
      <c r="K13" s="153"/>
    </row>
    <row r="14" spans="1:11" ht="16">
      <c r="A14" s="13">
        <v>23</v>
      </c>
      <c r="B14" s="23">
        <f t="shared" si="0"/>
        <v>12</v>
      </c>
      <c r="C14" s="5" t="s">
        <v>171</v>
      </c>
      <c r="D14" s="80" t="s">
        <v>278</v>
      </c>
      <c r="E14" s="153"/>
      <c r="F14" s="153"/>
      <c r="G14" s="153"/>
      <c r="H14" s="153"/>
      <c r="I14" s="153"/>
      <c r="J14" s="213">
        <v>1</v>
      </c>
      <c r="K14" s="153"/>
    </row>
    <row r="15" spans="1:11" ht="16">
      <c r="A15" s="13">
        <v>24</v>
      </c>
      <c r="B15" s="23">
        <f t="shared" si="0"/>
        <v>13</v>
      </c>
      <c r="C15" s="5" t="s">
        <v>213</v>
      </c>
      <c r="D15" s="80" t="s">
        <v>285</v>
      </c>
      <c r="E15" s="153"/>
      <c r="F15" s="153"/>
      <c r="G15" s="153"/>
      <c r="H15" s="153"/>
      <c r="I15" s="153"/>
      <c r="J15" s="213">
        <v>1</v>
      </c>
      <c r="K15" s="153"/>
    </row>
    <row r="16" spans="1:11" ht="16">
      <c r="A16" s="13">
        <v>25</v>
      </c>
      <c r="B16" s="23">
        <f t="shared" si="0"/>
        <v>14</v>
      </c>
      <c r="C16" s="5" t="s">
        <v>171</v>
      </c>
      <c r="D16" s="148"/>
      <c r="E16" s="153"/>
      <c r="F16" s="153"/>
      <c r="G16" s="153"/>
      <c r="H16" s="153"/>
      <c r="I16" s="153"/>
      <c r="K16" s="153"/>
    </row>
    <row r="17" spans="1:11" ht="16">
      <c r="A17" s="13">
        <v>27</v>
      </c>
      <c r="B17" s="23">
        <f t="shared" si="0"/>
        <v>15</v>
      </c>
      <c r="C17" s="5" t="s">
        <v>171</v>
      </c>
      <c r="D17" s="80" t="s">
        <v>318</v>
      </c>
      <c r="E17" s="201">
        <v>1</v>
      </c>
      <c r="F17" s="153"/>
      <c r="G17" s="153"/>
      <c r="H17" s="153"/>
      <c r="I17" s="153"/>
      <c r="K17" s="153"/>
    </row>
    <row r="18" spans="1:11" ht="32">
      <c r="A18" s="13">
        <v>28</v>
      </c>
      <c r="B18" s="23">
        <f t="shared" si="0"/>
        <v>16</v>
      </c>
      <c r="C18" s="5" t="s">
        <v>328</v>
      </c>
      <c r="D18" s="80" t="s">
        <v>106</v>
      </c>
      <c r="E18" s="153"/>
      <c r="F18" s="153"/>
      <c r="G18" s="153"/>
      <c r="H18" s="153"/>
      <c r="I18" s="153"/>
      <c r="K18" s="153"/>
    </row>
    <row r="19" spans="1:11" ht="48">
      <c r="A19" s="13">
        <v>29</v>
      </c>
      <c r="B19" s="23">
        <f t="shared" si="0"/>
        <v>17</v>
      </c>
      <c r="C19" s="5" t="s">
        <v>171</v>
      </c>
      <c r="D19" s="80" t="s">
        <v>341</v>
      </c>
      <c r="E19" s="201">
        <v>1</v>
      </c>
      <c r="F19" s="153"/>
      <c r="G19" s="153"/>
      <c r="I19" s="153"/>
      <c r="K19" s="153"/>
    </row>
    <row r="20" spans="1:11" ht="16">
      <c r="A20" s="13">
        <v>31</v>
      </c>
      <c r="B20" s="23">
        <f t="shared" si="0"/>
        <v>18</v>
      </c>
      <c r="C20" s="5" t="s">
        <v>171</v>
      </c>
      <c r="D20" s="80" t="s">
        <v>362</v>
      </c>
      <c r="F20" s="153"/>
      <c r="G20" s="153"/>
      <c r="H20" s="153"/>
      <c r="I20" s="153"/>
      <c r="J20" s="213">
        <v>1</v>
      </c>
      <c r="K20" s="153"/>
    </row>
    <row r="21" spans="1:11" ht="128">
      <c r="A21" s="13">
        <v>32</v>
      </c>
      <c r="B21" s="23">
        <f t="shared" si="0"/>
        <v>19</v>
      </c>
      <c r="C21" s="5" t="s">
        <v>171</v>
      </c>
      <c r="D21" s="80" t="s">
        <v>377</v>
      </c>
      <c r="E21" s="201">
        <v>1</v>
      </c>
      <c r="F21" s="153"/>
      <c r="G21" s="153"/>
      <c r="H21" s="165">
        <v>1</v>
      </c>
      <c r="I21" s="153"/>
      <c r="K21" s="153"/>
    </row>
    <row r="22" spans="1:11" ht="16">
      <c r="A22" s="13">
        <v>33</v>
      </c>
      <c r="B22" s="23">
        <f t="shared" si="0"/>
        <v>20</v>
      </c>
      <c r="C22" s="5" t="s">
        <v>171</v>
      </c>
      <c r="D22" s="148"/>
      <c r="E22" s="153"/>
      <c r="F22" s="153"/>
      <c r="G22" s="153"/>
      <c r="H22" s="153"/>
      <c r="I22" s="153"/>
      <c r="K22" s="153"/>
    </row>
    <row r="23" spans="1:11" ht="16">
      <c r="A23" s="13">
        <v>36</v>
      </c>
      <c r="B23" s="23">
        <f t="shared" si="0"/>
        <v>21</v>
      </c>
      <c r="C23" s="5" t="s">
        <v>171</v>
      </c>
      <c r="D23" s="80" t="s">
        <v>415</v>
      </c>
      <c r="E23" s="153"/>
      <c r="F23" s="153"/>
      <c r="G23" s="153"/>
      <c r="H23" s="153"/>
      <c r="I23" s="153"/>
      <c r="J23" s="213">
        <v>1</v>
      </c>
      <c r="K23" s="153"/>
    </row>
    <row r="24" spans="1:11" ht="32">
      <c r="A24" s="13">
        <v>37</v>
      </c>
      <c r="B24" s="23">
        <f t="shared" si="0"/>
        <v>22</v>
      </c>
      <c r="C24" s="5" t="s">
        <v>171</v>
      </c>
      <c r="D24" s="5" t="s">
        <v>431</v>
      </c>
      <c r="E24" s="201">
        <v>1</v>
      </c>
      <c r="F24" s="153"/>
      <c r="G24" s="153"/>
      <c r="H24" s="153"/>
      <c r="I24" s="153"/>
      <c r="K24" s="153"/>
    </row>
    <row r="25" spans="1:11" ht="16">
      <c r="A25" s="13">
        <v>38</v>
      </c>
      <c r="B25" s="23">
        <f t="shared" si="0"/>
        <v>23</v>
      </c>
      <c r="C25" s="5" t="s">
        <v>171</v>
      </c>
      <c r="D25" s="148"/>
      <c r="E25" s="153"/>
      <c r="F25" s="153"/>
      <c r="G25" s="153"/>
      <c r="H25" s="153"/>
      <c r="I25" s="153"/>
      <c r="K25" s="153"/>
    </row>
    <row r="26" spans="1:11" ht="16">
      <c r="A26" s="13">
        <v>39</v>
      </c>
      <c r="B26" s="23">
        <f t="shared" si="0"/>
        <v>24</v>
      </c>
      <c r="C26" s="5" t="s">
        <v>171</v>
      </c>
      <c r="D26" s="80" t="s">
        <v>455</v>
      </c>
      <c r="E26" s="153"/>
      <c r="F26" s="153"/>
      <c r="H26" s="165">
        <v>1</v>
      </c>
      <c r="I26" s="153"/>
      <c r="K26" s="153"/>
    </row>
    <row r="27" spans="1:11" ht="64">
      <c r="A27" s="13">
        <v>40</v>
      </c>
      <c r="B27" s="23">
        <f t="shared" si="0"/>
        <v>25</v>
      </c>
      <c r="C27" s="199" t="s">
        <v>467</v>
      </c>
      <c r="D27" s="5" t="s">
        <v>469</v>
      </c>
      <c r="E27" s="153"/>
      <c r="F27" s="205">
        <v>1</v>
      </c>
      <c r="G27" s="153"/>
      <c r="H27" s="153"/>
      <c r="I27" s="153"/>
      <c r="K27" s="153"/>
    </row>
    <row r="28" spans="1:11" ht="32">
      <c r="A28" s="13">
        <v>41</v>
      </c>
      <c r="B28" s="23">
        <f t="shared" si="0"/>
        <v>26</v>
      </c>
      <c r="C28" s="5" t="s">
        <v>328</v>
      </c>
      <c r="D28" s="148"/>
      <c r="E28" s="153"/>
      <c r="F28" s="153"/>
      <c r="G28" s="153"/>
      <c r="H28" s="153"/>
      <c r="I28" s="153"/>
      <c r="K28" s="153"/>
    </row>
    <row r="29" spans="1:11" ht="32">
      <c r="A29" s="13">
        <v>43</v>
      </c>
      <c r="B29" s="23">
        <f t="shared" si="0"/>
        <v>27</v>
      </c>
      <c r="C29" s="5" t="s">
        <v>171</v>
      </c>
      <c r="D29" s="5" t="s">
        <v>492</v>
      </c>
      <c r="E29" s="153"/>
      <c r="F29" s="205">
        <v>1</v>
      </c>
      <c r="G29" s="153"/>
      <c r="H29" s="165">
        <v>1</v>
      </c>
      <c r="I29" s="202">
        <v>1</v>
      </c>
      <c r="K29" s="153"/>
    </row>
    <row r="30" spans="1:11" ht="16">
      <c r="A30" s="13">
        <v>44</v>
      </c>
      <c r="B30" s="23">
        <f t="shared" si="0"/>
        <v>28</v>
      </c>
      <c r="C30" s="5" t="s">
        <v>171</v>
      </c>
      <c r="D30" s="5" t="s">
        <v>506</v>
      </c>
      <c r="E30" s="153"/>
      <c r="F30" s="153"/>
      <c r="G30" s="153"/>
      <c r="H30" s="153"/>
      <c r="I30" s="153"/>
      <c r="J30" s="213">
        <v>1</v>
      </c>
      <c r="K30" s="153"/>
    </row>
    <row r="31" spans="1:11" ht="16">
      <c r="A31" s="13">
        <v>45</v>
      </c>
      <c r="B31" s="23">
        <f t="shared" si="0"/>
        <v>29</v>
      </c>
      <c r="C31" s="5" t="s">
        <v>171</v>
      </c>
      <c r="D31" s="148"/>
      <c r="E31" s="153"/>
      <c r="F31" s="153"/>
      <c r="G31" s="153"/>
      <c r="H31" s="153"/>
      <c r="I31" s="153"/>
      <c r="K31" s="153"/>
    </row>
    <row r="32" spans="1:11" ht="48">
      <c r="A32" s="13">
        <v>46</v>
      </c>
      <c r="B32" s="23">
        <f t="shared" si="0"/>
        <v>30</v>
      </c>
      <c r="C32" s="5" t="s">
        <v>259</v>
      </c>
      <c r="D32" s="80" t="s">
        <v>527</v>
      </c>
      <c r="E32" s="161">
        <v>1</v>
      </c>
      <c r="F32" s="153"/>
      <c r="G32" s="153"/>
      <c r="H32" s="153"/>
      <c r="I32" s="202">
        <v>1</v>
      </c>
      <c r="K32" s="153"/>
    </row>
    <row r="33" spans="1:11" ht="32">
      <c r="A33" s="13">
        <v>47</v>
      </c>
      <c r="B33" s="23">
        <f t="shared" si="0"/>
        <v>31</v>
      </c>
      <c r="C33" s="5" t="s">
        <v>194</v>
      </c>
      <c r="D33" s="80" t="s">
        <v>540</v>
      </c>
      <c r="E33" s="153"/>
      <c r="F33" s="153"/>
      <c r="G33" s="154">
        <v>1</v>
      </c>
      <c r="H33" s="153"/>
      <c r="I33" s="153"/>
      <c r="K33" s="153"/>
    </row>
    <row r="34" spans="1:11" ht="64">
      <c r="A34" s="13">
        <v>48</v>
      </c>
      <c r="B34" s="23">
        <f t="shared" si="0"/>
        <v>32</v>
      </c>
      <c r="C34" s="5" t="s">
        <v>171</v>
      </c>
      <c r="D34" s="80" t="s">
        <v>2008</v>
      </c>
      <c r="E34" s="153"/>
      <c r="F34" s="153"/>
      <c r="G34" s="153"/>
      <c r="H34" s="215">
        <v>1</v>
      </c>
      <c r="I34" s="153"/>
      <c r="K34" s="153"/>
    </row>
    <row r="35" spans="1:11" ht="32">
      <c r="A35" s="13">
        <v>49</v>
      </c>
      <c r="B35" s="23">
        <f t="shared" si="0"/>
        <v>33</v>
      </c>
      <c r="C35" s="5" t="s">
        <v>328</v>
      </c>
      <c r="D35" s="148"/>
      <c r="E35" s="153"/>
      <c r="F35" s="153"/>
      <c r="G35" s="153"/>
      <c r="H35" s="153"/>
      <c r="I35" s="153"/>
      <c r="K35" s="153"/>
    </row>
    <row r="36" spans="1:11" ht="32">
      <c r="A36" s="13">
        <v>50</v>
      </c>
      <c r="B36" s="23">
        <f t="shared" si="0"/>
        <v>34</v>
      </c>
      <c r="C36" s="199" t="s">
        <v>467</v>
      </c>
      <c r="D36" s="5" t="s">
        <v>573</v>
      </c>
      <c r="E36" s="153"/>
      <c r="F36" s="205">
        <v>1</v>
      </c>
      <c r="G36" s="153"/>
      <c r="H36" s="153"/>
      <c r="I36" s="153"/>
      <c r="K36" s="153"/>
    </row>
    <row r="37" spans="1:11" ht="16">
      <c r="A37" s="13">
        <v>51</v>
      </c>
      <c r="B37" s="23">
        <f t="shared" si="0"/>
        <v>35</v>
      </c>
      <c r="C37" s="5" t="s">
        <v>171</v>
      </c>
      <c r="D37" s="148"/>
      <c r="E37" s="153"/>
      <c r="F37" s="153"/>
      <c r="G37" s="153"/>
      <c r="H37" s="153"/>
      <c r="I37" s="153"/>
      <c r="K37" s="153"/>
    </row>
    <row r="38" spans="1:11" ht="32">
      <c r="A38" s="13">
        <v>52</v>
      </c>
      <c r="B38" s="23">
        <f t="shared" si="0"/>
        <v>36</v>
      </c>
      <c r="C38" s="5" t="s">
        <v>171</v>
      </c>
      <c r="D38" s="5" t="s">
        <v>594</v>
      </c>
      <c r="E38" s="161">
        <v>1</v>
      </c>
      <c r="F38" s="216"/>
      <c r="G38" s="153"/>
      <c r="H38" s="157">
        <v>1</v>
      </c>
      <c r="I38" s="153"/>
      <c r="K38" s="153"/>
    </row>
    <row r="39" spans="1:11" ht="16">
      <c r="A39" s="13">
        <v>53</v>
      </c>
      <c r="B39" s="23">
        <f t="shared" si="0"/>
        <v>37</v>
      </c>
      <c r="C39" s="5" t="s">
        <v>171</v>
      </c>
      <c r="D39" s="148"/>
      <c r="E39" s="153"/>
      <c r="F39" s="153"/>
      <c r="G39" s="153"/>
      <c r="H39" s="153"/>
      <c r="I39" s="153"/>
      <c r="K39" s="153"/>
    </row>
    <row r="40" spans="1:11" ht="16">
      <c r="A40" s="13">
        <v>55</v>
      </c>
      <c r="B40" s="23">
        <f t="shared" si="0"/>
        <v>38</v>
      </c>
      <c r="C40" s="5" t="s">
        <v>171</v>
      </c>
      <c r="D40" s="80" t="s">
        <v>621</v>
      </c>
      <c r="E40" s="153"/>
      <c r="F40" s="153"/>
      <c r="G40" s="153"/>
      <c r="H40" s="153"/>
      <c r="I40" s="153"/>
      <c r="J40" s="213">
        <v>1</v>
      </c>
      <c r="K40" s="153"/>
    </row>
    <row r="41" spans="1:11" ht="80">
      <c r="A41" s="13">
        <v>58</v>
      </c>
      <c r="B41" s="23">
        <f t="shared" si="0"/>
        <v>39</v>
      </c>
      <c r="C41" s="5" t="s">
        <v>213</v>
      </c>
      <c r="D41" s="80" t="s">
        <v>641</v>
      </c>
      <c r="E41" s="153"/>
      <c r="F41" s="153"/>
      <c r="G41" s="153"/>
      <c r="H41" s="153"/>
      <c r="I41" s="153"/>
      <c r="J41" s="213">
        <v>1</v>
      </c>
      <c r="K41" s="153"/>
    </row>
    <row r="42" spans="1:11" ht="16">
      <c r="A42" s="13">
        <v>60</v>
      </c>
      <c r="B42" s="23">
        <f t="shared" si="0"/>
        <v>40</v>
      </c>
      <c r="C42" s="5" t="s">
        <v>171</v>
      </c>
      <c r="D42" s="80" t="s">
        <v>660</v>
      </c>
      <c r="E42" s="153"/>
      <c r="F42" s="153"/>
      <c r="G42" s="153"/>
      <c r="H42" s="153"/>
      <c r="I42" s="153"/>
      <c r="J42" s="213">
        <v>1</v>
      </c>
      <c r="K42" s="153"/>
    </row>
    <row r="43" spans="1:11" ht="32">
      <c r="A43" s="13">
        <v>61</v>
      </c>
      <c r="B43" s="23">
        <f t="shared" si="0"/>
        <v>41</v>
      </c>
      <c r="C43" s="5" t="s">
        <v>171</v>
      </c>
      <c r="D43" s="80" t="s">
        <v>673</v>
      </c>
      <c r="E43" s="153"/>
      <c r="F43" s="153"/>
      <c r="G43" s="153"/>
      <c r="H43" s="153"/>
      <c r="I43" s="207">
        <v>1</v>
      </c>
      <c r="K43" s="153"/>
    </row>
    <row r="44" spans="1:11" ht="48">
      <c r="A44" s="13">
        <v>64</v>
      </c>
      <c r="B44" s="23">
        <f t="shared" si="0"/>
        <v>42</v>
      </c>
      <c r="C44" s="5" t="s">
        <v>328</v>
      </c>
      <c r="D44" s="80" t="s">
        <v>686</v>
      </c>
      <c r="E44" s="153"/>
      <c r="F44" s="205">
        <v>1</v>
      </c>
      <c r="G44" s="153"/>
      <c r="H44" s="153"/>
      <c r="I44" s="153"/>
      <c r="K44" s="153"/>
    </row>
    <row r="45" spans="1:11" ht="16">
      <c r="A45" s="13">
        <v>66</v>
      </c>
      <c r="B45" s="23">
        <f t="shared" si="0"/>
        <v>43</v>
      </c>
      <c r="C45" s="5" t="s">
        <v>171</v>
      </c>
      <c r="D45" s="148"/>
      <c r="E45" s="153"/>
      <c r="F45" s="153"/>
      <c r="G45" s="153"/>
      <c r="H45" s="153"/>
      <c r="I45" s="153"/>
      <c r="K45" s="153"/>
    </row>
    <row r="46" spans="1:11" ht="32">
      <c r="A46" s="13">
        <v>68</v>
      </c>
      <c r="B46" s="23">
        <f t="shared" si="0"/>
        <v>44</v>
      </c>
      <c r="C46" s="5" t="s">
        <v>194</v>
      </c>
      <c r="D46" s="80" t="s">
        <v>707</v>
      </c>
      <c r="E46" s="153"/>
      <c r="F46" s="153"/>
      <c r="G46" s="153"/>
      <c r="H46" s="153"/>
      <c r="I46" s="153"/>
      <c r="J46" s="213">
        <v>1</v>
      </c>
      <c r="K46" s="153"/>
    </row>
    <row r="47" spans="1:11" ht="16">
      <c r="A47" s="13">
        <v>69</v>
      </c>
      <c r="B47" s="23">
        <f t="shared" si="0"/>
        <v>45</v>
      </c>
      <c r="C47" s="199" t="s">
        <v>467</v>
      </c>
      <c r="D47" s="148"/>
      <c r="E47" s="153"/>
      <c r="F47" s="153"/>
      <c r="G47" s="153"/>
      <c r="H47" s="153"/>
      <c r="I47" s="153"/>
      <c r="K47" s="153"/>
    </row>
    <row r="48" spans="1:11" ht="16">
      <c r="A48" s="13">
        <v>71</v>
      </c>
      <c r="B48" s="23">
        <f t="shared" si="0"/>
        <v>46</v>
      </c>
      <c r="C48" s="5" t="s">
        <v>171</v>
      </c>
      <c r="D48" s="148"/>
      <c r="E48" s="153"/>
      <c r="F48" s="153"/>
      <c r="G48" s="153"/>
      <c r="H48" s="153"/>
      <c r="I48" s="153"/>
      <c r="K48" s="153"/>
    </row>
    <row r="49" spans="1:11" ht="16">
      <c r="A49" s="13">
        <v>73</v>
      </c>
      <c r="B49" s="23">
        <f t="shared" si="0"/>
        <v>47</v>
      </c>
      <c r="C49" s="199" t="s">
        <v>467</v>
      </c>
      <c r="D49" s="80" t="s">
        <v>743</v>
      </c>
      <c r="E49" s="153"/>
      <c r="F49" s="153"/>
      <c r="G49" s="153"/>
      <c r="H49" s="153"/>
      <c r="I49" s="153"/>
      <c r="J49" s="213">
        <v>1</v>
      </c>
      <c r="K49" s="153"/>
    </row>
    <row r="50" spans="1:11" ht="96">
      <c r="A50" s="13">
        <v>76</v>
      </c>
      <c r="B50" s="23">
        <f t="shared" si="0"/>
        <v>48</v>
      </c>
      <c r="C50" s="5" t="s">
        <v>171</v>
      </c>
      <c r="D50" s="80" t="s">
        <v>759</v>
      </c>
      <c r="E50" s="201">
        <v>1</v>
      </c>
      <c r="F50" s="153"/>
      <c r="G50" s="153"/>
      <c r="H50" s="153"/>
      <c r="I50" s="153"/>
      <c r="K50" s="153"/>
    </row>
    <row r="51" spans="1:11" ht="32">
      <c r="A51" s="13">
        <v>79</v>
      </c>
      <c r="B51" s="23">
        <f t="shared" si="0"/>
        <v>49</v>
      </c>
      <c r="C51" s="5" t="s">
        <v>259</v>
      </c>
      <c r="D51" s="80" t="s">
        <v>780</v>
      </c>
      <c r="E51" s="153"/>
      <c r="F51" s="153"/>
      <c r="G51" s="153"/>
      <c r="H51" s="153"/>
      <c r="I51" s="153"/>
      <c r="J51" s="213">
        <v>1</v>
      </c>
      <c r="K51" s="153"/>
    </row>
    <row r="52" spans="1:11" ht="32">
      <c r="A52" s="13">
        <v>80</v>
      </c>
      <c r="B52" s="23">
        <f t="shared" si="0"/>
        <v>50</v>
      </c>
      <c r="C52" s="199" t="s">
        <v>467</v>
      </c>
      <c r="D52" s="80" t="s">
        <v>791</v>
      </c>
      <c r="E52" s="153"/>
      <c r="F52" s="153"/>
      <c r="G52" s="153"/>
      <c r="H52" s="153"/>
      <c r="I52" s="155"/>
      <c r="J52" s="213">
        <v>1</v>
      </c>
      <c r="K52" s="153"/>
    </row>
    <row r="53" spans="1:11" ht="32">
      <c r="A53" s="13">
        <v>82</v>
      </c>
      <c r="B53" s="23">
        <f t="shared" si="0"/>
        <v>51</v>
      </c>
      <c r="C53" s="5" t="s">
        <v>259</v>
      </c>
      <c r="D53" s="80" t="s">
        <v>807</v>
      </c>
      <c r="E53" s="153"/>
      <c r="F53" s="153"/>
      <c r="G53" s="153"/>
      <c r="H53" s="153"/>
      <c r="I53" s="153"/>
      <c r="J53" s="213">
        <v>1</v>
      </c>
      <c r="K53" s="153"/>
    </row>
    <row r="54" spans="1:11" ht="16">
      <c r="A54" s="13">
        <v>83</v>
      </c>
      <c r="B54" s="23">
        <f t="shared" si="0"/>
        <v>52</v>
      </c>
      <c r="C54" s="5" t="s">
        <v>213</v>
      </c>
      <c r="D54" s="148"/>
      <c r="E54" s="153"/>
      <c r="F54" s="153"/>
      <c r="G54" s="153"/>
      <c r="H54" s="153"/>
      <c r="I54" s="153"/>
      <c r="K54" s="153"/>
    </row>
    <row r="55" spans="1:11" ht="16">
      <c r="A55" s="13">
        <v>84</v>
      </c>
      <c r="B55" s="23">
        <f t="shared" si="0"/>
        <v>53</v>
      </c>
      <c r="C55" s="5" t="s">
        <v>171</v>
      </c>
      <c r="D55" s="5" t="s">
        <v>827</v>
      </c>
      <c r="E55" s="153"/>
      <c r="F55" s="153"/>
      <c r="G55" s="153"/>
      <c r="H55" s="153"/>
      <c r="I55" s="153"/>
      <c r="J55" s="213">
        <v>1</v>
      </c>
      <c r="K55" s="153"/>
    </row>
    <row r="56" spans="1:11" ht="32">
      <c r="A56" s="13">
        <v>86</v>
      </c>
      <c r="B56" s="23">
        <f t="shared" si="0"/>
        <v>54</v>
      </c>
      <c r="C56" s="5" t="s">
        <v>259</v>
      </c>
      <c r="D56" s="148"/>
      <c r="E56" s="153"/>
      <c r="F56" s="153"/>
      <c r="G56" s="153"/>
      <c r="H56" s="153"/>
      <c r="I56" s="153"/>
      <c r="K56" s="153"/>
    </row>
    <row r="57" spans="1:11" ht="48">
      <c r="A57" s="13">
        <v>87</v>
      </c>
      <c r="B57" s="23">
        <f t="shared" si="0"/>
        <v>55</v>
      </c>
      <c r="C57" s="5" t="s">
        <v>171</v>
      </c>
      <c r="D57" s="5" t="s">
        <v>849</v>
      </c>
      <c r="E57" s="201">
        <v>1</v>
      </c>
      <c r="F57" s="205">
        <v>1</v>
      </c>
      <c r="G57" s="153"/>
      <c r="H57" s="153"/>
      <c r="I57" s="153"/>
      <c r="K57" s="153"/>
    </row>
    <row r="58" spans="1:11" ht="16">
      <c r="A58" s="13">
        <v>90</v>
      </c>
      <c r="B58" s="23">
        <f t="shared" si="0"/>
        <v>56</v>
      </c>
      <c r="C58" s="5" t="s">
        <v>213</v>
      </c>
      <c r="D58" s="148"/>
      <c r="E58" s="153"/>
      <c r="F58" s="153"/>
      <c r="G58" s="153"/>
      <c r="H58" s="153"/>
      <c r="I58" s="153"/>
      <c r="K58" s="153"/>
    </row>
    <row r="59" spans="1:11" ht="32">
      <c r="A59" s="13">
        <v>91</v>
      </c>
      <c r="B59" s="23">
        <f t="shared" si="0"/>
        <v>57</v>
      </c>
      <c r="C59" s="5" t="s">
        <v>171</v>
      </c>
      <c r="D59" s="80" t="s">
        <v>881</v>
      </c>
      <c r="E59" s="153"/>
      <c r="F59" s="153"/>
      <c r="G59" s="144">
        <v>1</v>
      </c>
      <c r="H59" s="153"/>
      <c r="I59" s="153"/>
      <c r="K59" s="153"/>
    </row>
    <row r="60" spans="1:11" ht="48">
      <c r="A60" s="13">
        <v>93</v>
      </c>
      <c r="B60" s="23">
        <f t="shared" si="0"/>
        <v>58</v>
      </c>
      <c r="C60" s="5" t="s">
        <v>171</v>
      </c>
      <c r="D60" s="80" t="s">
        <v>898</v>
      </c>
      <c r="E60" s="153"/>
      <c r="F60" s="153"/>
      <c r="G60" s="153"/>
      <c r="H60" s="165">
        <v>1</v>
      </c>
      <c r="I60" s="153"/>
      <c r="K60" s="153"/>
    </row>
    <row r="61" spans="1:11" ht="80">
      <c r="A61" s="13">
        <v>95</v>
      </c>
      <c r="B61" s="23">
        <f t="shared" si="0"/>
        <v>59</v>
      </c>
      <c r="C61" s="5" t="s">
        <v>328</v>
      </c>
      <c r="D61" s="80" t="s">
        <v>905</v>
      </c>
      <c r="E61" s="153"/>
      <c r="F61" s="153"/>
      <c r="G61" s="153"/>
      <c r="H61" s="153"/>
      <c r="I61" s="153"/>
      <c r="J61" s="213">
        <v>1</v>
      </c>
      <c r="K61" s="153"/>
    </row>
    <row r="62" spans="1:11" ht="16">
      <c r="A62" s="13">
        <v>96</v>
      </c>
      <c r="B62" s="23">
        <f t="shared" si="0"/>
        <v>60</v>
      </c>
      <c r="C62" s="5" t="s">
        <v>213</v>
      </c>
      <c r="D62" s="148"/>
      <c r="E62" s="153"/>
      <c r="F62" s="153"/>
      <c r="G62" s="153"/>
      <c r="H62" s="153"/>
      <c r="I62" s="153"/>
      <c r="K62" s="153"/>
    </row>
    <row r="63" spans="1:11" ht="16">
      <c r="A63" s="13">
        <v>98</v>
      </c>
      <c r="B63" s="23">
        <f t="shared" si="0"/>
        <v>61</v>
      </c>
      <c r="C63" s="5" t="s">
        <v>171</v>
      </c>
      <c r="D63" s="148"/>
      <c r="E63" s="153"/>
      <c r="F63" s="153"/>
      <c r="G63" s="153"/>
      <c r="H63" s="153"/>
      <c r="I63" s="153"/>
      <c r="K63" s="153"/>
    </row>
    <row r="64" spans="1:11" ht="16">
      <c r="A64" s="13">
        <v>99</v>
      </c>
      <c r="B64" s="23">
        <f t="shared" si="0"/>
        <v>62</v>
      </c>
      <c r="C64" s="5" t="s">
        <v>213</v>
      </c>
      <c r="D64" s="148"/>
      <c r="E64" s="153"/>
      <c r="F64" s="153"/>
      <c r="G64" s="153"/>
      <c r="H64" s="153"/>
      <c r="I64" s="153"/>
      <c r="K64" s="153"/>
    </row>
    <row r="65" spans="1:11" ht="16">
      <c r="A65" s="13">
        <v>102</v>
      </c>
      <c r="B65" s="23">
        <f t="shared" si="0"/>
        <v>63</v>
      </c>
      <c r="C65" s="5" t="s">
        <v>213</v>
      </c>
      <c r="D65" s="148"/>
      <c r="E65" s="153"/>
      <c r="F65" s="153"/>
      <c r="G65" s="153"/>
      <c r="H65" s="153"/>
      <c r="I65" s="153"/>
      <c r="K65" s="153"/>
    </row>
    <row r="66" spans="1:11" ht="16">
      <c r="A66" s="13">
        <v>104</v>
      </c>
      <c r="B66" s="23">
        <f t="shared" si="0"/>
        <v>64</v>
      </c>
      <c r="C66" s="5" t="s">
        <v>171</v>
      </c>
      <c r="D66" s="148"/>
      <c r="E66" s="153"/>
      <c r="F66" s="153"/>
      <c r="G66" s="153"/>
      <c r="H66" s="153"/>
      <c r="I66" s="153"/>
      <c r="K66" s="153"/>
    </row>
    <row r="67" spans="1:11" ht="16">
      <c r="A67" s="13">
        <v>105</v>
      </c>
      <c r="B67" s="23">
        <f t="shared" si="0"/>
        <v>65</v>
      </c>
      <c r="C67" s="5" t="s">
        <v>171</v>
      </c>
      <c r="D67" s="214" t="s">
        <v>978</v>
      </c>
      <c r="E67" s="153"/>
      <c r="F67" s="153"/>
      <c r="G67" s="153"/>
      <c r="H67" s="153"/>
      <c r="I67" s="153"/>
      <c r="J67" s="213">
        <v>1</v>
      </c>
      <c r="K67" s="153"/>
    </row>
    <row r="68" spans="1:11" ht="16">
      <c r="A68" s="13">
        <v>106</v>
      </c>
      <c r="B68" s="23">
        <f t="shared" ref="B68:B131" si="1">B67+1</f>
        <v>66</v>
      </c>
      <c r="C68" s="5" t="s">
        <v>171</v>
      </c>
      <c r="D68" s="148"/>
      <c r="E68" s="153"/>
      <c r="F68" s="153"/>
      <c r="G68" s="153"/>
      <c r="H68" s="153"/>
      <c r="I68" s="153"/>
      <c r="K68" s="153"/>
    </row>
    <row r="69" spans="1:11" ht="16">
      <c r="A69" s="13">
        <v>108</v>
      </c>
      <c r="B69" s="23">
        <f t="shared" si="1"/>
        <v>67</v>
      </c>
      <c r="C69" s="5" t="s">
        <v>171</v>
      </c>
      <c r="D69" s="148"/>
      <c r="E69" s="153"/>
      <c r="F69" s="153"/>
      <c r="G69" s="153"/>
      <c r="H69" s="153"/>
      <c r="I69" s="153"/>
      <c r="K69" s="153"/>
    </row>
    <row r="70" spans="1:11" ht="32">
      <c r="A70" s="13">
        <v>112</v>
      </c>
      <c r="B70" s="23">
        <f t="shared" si="1"/>
        <v>68</v>
      </c>
      <c r="C70" s="5" t="s">
        <v>259</v>
      </c>
      <c r="D70" s="148"/>
      <c r="E70" s="153"/>
      <c r="F70" s="153"/>
      <c r="G70" s="153"/>
      <c r="H70" s="153"/>
      <c r="I70" s="153"/>
      <c r="K70" s="153"/>
    </row>
    <row r="71" spans="1:11" ht="16">
      <c r="A71" s="13">
        <v>113</v>
      </c>
      <c r="B71" s="23">
        <f t="shared" si="1"/>
        <v>69</v>
      </c>
      <c r="C71" s="199" t="s">
        <v>467</v>
      </c>
      <c r="D71" s="149"/>
      <c r="E71" s="153"/>
      <c r="F71" s="153"/>
      <c r="G71" s="153"/>
      <c r="H71" s="153"/>
      <c r="I71" s="153"/>
      <c r="K71" s="153"/>
    </row>
    <row r="72" spans="1:11" ht="32">
      <c r="A72" s="13">
        <v>114</v>
      </c>
      <c r="B72" s="23">
        <f t="shared" si="1"/>
        <v>70</v>
      </c>
      <c r="C72" s="5" t="s">
        <v>194</v>
      </c>
      <c r="D72" s="80" t="s">
        <v>1047</v>
      </c>
      <c r="E72" s="153"/>
      <c r="F72" s="153"/>
      <c r="G72" s="153"/>
      <c r="H72" s="153"/>
      <c r="I72" s="153"/>
      <c r="J72" s="213">
        <v>1</v>
      </c>
      <c r="K72" s="153"/>
    </row>
    <row r="73" spans="1:11" ht="16">
      <c r="A73" s="13">
        <v>115</v>
      </c>
      <c r="B73" s="23">
        <f t="shared" si="1"/>
        <v>71</v>
      </c>
      <c r="C73" s="5" t="s">
        <v>213</v>
      </c>
      <c r="D73" s="152"/>
      <c r="E73" s="153"/>
      <c r="F73" s="153"/>
      <c r="G73" s="153"/>
      <c r="H73" s="153"/>
      <c r="I73" s="153"/>
      <c r="K73" s="153"/>
    </row>
    <row r="74" spans="1:11" ht="16">
      <c r="A74" s="13">
        <v>121</v>
      </c>
      <c r="B74" s="23">
        <f t="shared" si="1"/>
        <v>72</v>
      </c>
      <c r="C74" s="5" t="s">
        <v>171</v>
      </c>
      <c r="D74" s="214" t="s">
        <v>1080</v>
      </c>
      <c r="E74" s="153"/>
      <c r="F74" s="205">
        <v>1</v>
      </c>
      <c r="G74" s="153"/>
      <c r="H74" s="153"/>
      <c r="I74" s="153"/>
      <c r="K74" s="153"/>
    </row>
    <row r="75" spans="1:11" ht="32">
      <c r="A75" s="13">
        <v>125</v>
      </c>
      <c r="B75" s="23">
        <f t="shared" si="1"/>
        <v>73</v>
      </c>
      <c r="C75" s="5" t="s">
        <v>259</v>
      </c>
      <c r="D75" s="148"/>
      <c r="E75" s="153"/>
      <c r="F75" s="153"/>
      <c r="G75" s="153"/>
      <c r="H75" s="153"/>
      <c r="I75" s="153"/>
      <c r="K75" s="153"/>
    </row>
    <row r="76" spans="1:11" ht="16">
      <c r="A76" s="13">
        <v>126</v>
      </c>
      <c r="B76" s="23">
        <f t="shared" si="1"/>
        <v>74</v>
      </c>
      <c r="C76" s="5" t="s">
        <v>171</v>
      </c>
      <c r="D76" s="149"/>
      <c r="E76" s="153"/>
      <c r="F76" s="153"/>
      <c r="G76" s="153"/>
      <c r="H76" s="153"/>
      <c r="I76" s="153"/>
      <c r="K76" s="153"/>
    </row>
    <row r="77" spans="1:11" ht="64">
      <c r="A77" s="13">
        <v>128</v>
      </c>
      <c r="B77" s="23">
        <f t="shared" si="1"/>
        <v>75</v>
      </c>
      <c r="C77" s="5" t="s">
        <v>328</v>
      </c>
      <c r="D77" s="80" t="s">
        <v>2009</v>
      </c>
      <c r="E77" s="153"/>
      <c r="F77" s="153"/>
      <c r="G77" s="153"/>
      <c r="H77" s="153"/>
      <c r="I77" s="153"/>
      <c r="K77" s="208">
        <v>1</v>
      </c>
    </row>
    <row r="78" spans="1:11" ht="32">
      <c r="A78" s="13">
        <v>129</v>
      </c>
      <c r="B78" s="23">
        <f t="shared" si="1"/>
        <v>76</v>
      </c>
      <c r="C78" s="5" t="s">
        <v>194</v>
      </c>
      <c r="D78" s="152"/>
      <c r="E78" s="153"/>
      <c r="F78" s="153"/>
      <c r="G78" s="153"/>
      <c r="H78" s="153"/>
      <c r="I78" s="153"/>
      <c r="K78" s="153"/>
    </row>
    <row r="79" spans="1:11" ht="16">
      <c r="A79" s="13">
        <v>130</v>
      </c>
      <c r="B79" s="23">
        <f t="shared" si="1"/>
        <v>77</v>
      </c>
      <c r="C79" s="5" t="s">
        <v>171</v>
      </c>
      <c r="D79" s="148"/>
      <c r="E79" s="153"/>
      <c r="F79" s="153"/>
      <c r="G79" s="153"/>
      <c r="H79" s="153"/>
      <c r="I79" s="153"/>
      <c r="K79" s="153"/>
    </row>
    <row r="80" spans="1:11" ht="16">
      <c r="A80" s="13">
        <v>131</v>
      </c>
      <c r="B80" s="23">
        <f t="shared" si="1"/>
        <v>78</v>
      </c>
      <c r="C80" s="5" t="s">
        <v>213</v>
      </c>
      <c r="D80" s="80" t="s">
        <v>1152</v>
      </c>
      <c r="E80" s="153"/>
      <c r="F80" s="153"/>
      <c r="G80" s="153"/>
      <c r="H80" s="153"/>
      <c r="I80" s="153"/>
      <c r="J80" s="213">
        <v>1</v>
      </c>
      <c r="K80" s="153"/>
    </row>
    <row r="81" spans="1:11" ht="16">
      <c r="A81" s="13">
        <v>132</v>
      </c>
      <c r="B81" s="23">
        <f t="shared" si="1"/>
        <v>79</v>
      </c>
      <c r="C81" s="5" t="s">
        <v>213</v>
      </c>
      <c r="D81" s="80" t="s">
        <v>1167</v>
      </c>
      <c r="E81" s="153"/>
      <c r="F81" s="153"/>
      <c r="G81" s="153"/>
      <c r="H81" s="153"/>
      <c r="I81" s="153"/>
      <c r="J81" s="213">
        <v>1</v>
      </c>
      <c r="K81" s="153"/>
    </row>
    <row r="82" spans="1:11" ht="48">
      <c r="A82" s="13">
        <v>133</v>
      </c>
      <c r="B82" s="23">
        <f t="shared" si="1"/>
        <v>80</v>
      </c>
      <c r="C82" s="5" t="s">
        <v>194</v>
      </c>
      <c r="D82" s="80" t="s">
        <v>1179</v>
      </c>
      <c r="E82" s="153"/>
      <c r="F82" s="153"/>
      <c r="G82" s="153"/>
      <c r="H82" s="153"/>
      <c r="I82" s="153"/>
      <c r="J82" s="213">
        <v>1</v>
      </c>
      <c r="K82" s="153"/>
    </row>
    <row r="83" spans="1:11" ht="32">
      <c r="A83" s="13">
        <v>135</v>
      </c>
      <c r="B83" s="23">
        <f t="shared" si="1"/>
        <v>81</v>
      </c>
      <c r="C83" s="5" t="s">
        <v>213</v>
      </c>
      <c r="D83" s="82" t="s">
        <v>1199</v>
      </c>
      <c r="E83" s="153"/>
      <c r="F83" s="153"/>
      <c r="G83" s="153"/>
      <c r="H83" s="165">
        <v>1</v>
      </c>
      <c r="I83" s="153"/>
      <c r="K83" s="153"/>
    </row>
    <row r="84" spans="1:11" ht="16">
      <c r="A84" s="13">
        <v>136</v>
      </c>
      <c r="B84" s="23">
        <f t="shared" si="1"/>
        <v>82</v>
      </c>
      <c r="C84" s="5" t="s">
        <v>213</v>
      </c>
      <c r="D84" s="80" t="s">
        <v>1211</v>
      </c>
      <c r="E84" s="153"/>
      <c r="F84" s="153"/>
      <c r="G84" s="153"/>
      <c r="H84" s="153"/>
      <c r="I84" s="153"/>
      <c r="J84" s="213">
        <v>1</v>
      </c>
      <c r="K84" s="153"/>
    </row>
    <row r="85" spans="1:11" ht="64">
      <c r="A85" s="13">
        <v>137</v>
      </c>
      <c r="B85" s="23">
        <f t="shared" si="1"/>
        <v>83</v>
      </c>
      <c r="C85" s="5" t="s">
        <v>171</v>
      </c>
      <c r="D85" s="80" t="s">
        <v>1223</v>
      </c>
      <c r="E85" s="153"/>
      <c r="F85" s="153"/>
      <c r="G85" s="153"/>
      <c r="H85" s="165">
        <v>1</v>
      </c>
      <c r="I85" s="153"/>
      <c r="K85" s="153"/>
    </row>
    <row r="86" spans="1:11" ht="16">
      <c r="A86" s="13">
        <v>139</v>
      </c>
      <c r="B86" s="23">
        <f t="shared" si="1"/>
        <v>84</v>
      </c>
      <c r="C86" s="5" t="s">
        <v>213</v>
      </c>
      <c r="D86" s="148"/>
      <c r="E86" s="153"/>
      <c r="F86" s="153"/>
      <c r="G86" s="153"/>
      <c r="H86" s="153"/>
      <c r="I86" s="153"/>
      <c r="K86" s="153"/>
    </row>
    <row r="87" spans="1:11" ht="16">
      <c r="A87" s="13">
        <v>142</v>
      </c>
      <c r="B87" s="23">
        <f t="shared" si="1"/>
        <v>85</v>
      </c>
      <c r="C87" s="5" t="s">
        <v>171</v>
      </c>
      <c r="D87" s="80" t="s">
        <v>1248</v>
      </c>
      <c r="E87" s="153"/>
      <c r="F87" s="153"/>
      <c r="G87" s="153"/>
      <c r="H87" s="153"/>
      <c r="I87" s="153"/>
      <c r="J87" s="213">
        <v>1</v>
      </c>
      <c r="K87" s="153"/>
    </row>
    <row r="88" spans="1:11" ht="64">
      <c r="A88" s="13">
        <v>144</v>
      </c>
      <c r="B88" s="23">
        <f t="shared" si="1"/>
        <v>86</v>
      </c>
      <c r="C88" s="5" t="s">
        <v>171</v>
      </c>
      <c r="D88" s="80" t="s">
        <v>1262</v>
      </c>
      <c r="E88" s="153"/>
      <c r="F88" s="153"/>
      <c r="G88" s="153"/>
      <c r="H88" s="153"/>
      <c r="I88" s="202">
        <v>1</v>
      </c>
      <c r="K88" s="153"/>
    </row>
    <row r="89" spans="1:11" ht="32">
      <c r="A89" s="13">
        <v>146</v>
      </c>
      <c r="B89" s="23">
        <f t="shared" si="1"/>
        <v>87</v>
      </c>
      <c r="C89" s="5" t="s">
        <v>194</v>
      </c>
      <c r="D89" s="5" t="s">
        <v>1274</v>
      </c>
      <c r="E89" s="153"/>
      <c r="F89" s="153"/>
      <c r="G89" s="153"/>
      <c r="H89" s="153"/>
      <c r="I89" s="153"/>
      <c r="J89" s="213">
        <v>1</v>
      </c>
      <c r="K89" s="153"/>
    </row>
    <row r="90" spans="1:11" ht="48">
      <c r="A90" s="13">
        <v>147</v>
      </c>
      <c r="B90" s="23">
        <f t="shared" si="1"/>
        <v>88</v>
      </c>
      <c r="C90" s="5" t="s">
        <v>171</v>
      </c>
      <c r="D90" s="80" t="s">
        <v>1287</v>
      </c>
      <c r="E90" s="201">
        <v>1</v>
      </c>
      <c r="F90" s="153"/>
      <c r="H90" s="165">
        <v>1</v>
      </c>
      <c r="I90" s="153"/>
      <c r="K90" s="153"/>
    </row>
    <row r="91" spans="1:11" ht="32">
      <c r="A91" s="13">
        <v>153</v>
      </c>
      <c r="B91" s="23">
        <f t="shared" si="1"/>
        <v>89</v>
      </c>
      <c r="C91" s="5" t="s">
        <v>171</v>
      </c>
      <c r="D91" s="80" t="s">
        <v>1318</v>
      </c>
      <c r="E91" s="153"/>
      <c r="F91" s="153"/>
      <c r="G91" s="153"/>
      <c r="H91" s="153"/>
      <c r="I91" s="153"/>
      <c r="J91" s="213">
        <v>1</v>
      </c>
      <c r="K91" s="153"/>
    </row>
    <row r="92" spans="1:11" ht="16">
      <c r="A92" s="13">
        <v>154</v>
      </c>
      <c r="B92" s="23">
        <f t="shared" si="1"/>
        <v>90</v>
      </c>
      <c r="C92" s="199" t="s">
        <v>467</v>
      </c>
      <c r="D92" s="80" t="s">
        <v>1329</v>
      </c>
      <c r="E92" s="153"/>
      <c r="F92" s="153"/>
      <c r="G92" s="153"/>
      <c r="H92" s="153"/>
      <c r="I92" s="153"/>
      <c r="J92" s="213">
        <v>1</v>
      </c>
      <c r="K92" s="153"/>
    </row>
    <row r="93" spans="1:11" ht="16">
      <c r="A93" s="13">
        <v>155</v>
      </c>
      <c r="B93" s="23">
        <f t="shared" si="1"/>
        <v>91</v>
      </c>
      <c r="C93" s="5" t="s">
        <v>213</v>
      </c>
      <c r="D93" s="80" t="s">
        <v>1343</v>
      </c>
      <c r="E93" s="153"/>
      <c r="F93" s="153"/>
      <c r="G93" s="153"/>
      <c r="H93" s="153"/>
      <c r="I93" s="153"/>
      <c r="J93" s="213">
        <v>1</v>
      </c>
      <c r="K93" s="153"/>
    </row>
    <row r="94" spans="1:11" ht="16">
      <c r="A94" s="13">
        <v>156</v>
      </c>
      <c r="B94" s="23">
        <f t="shared" si="1"/>
        <v>92</v>
      </c>
      <c r="C94" s="5" t="s">
        <v>171</v>
      </c>
      <c r="D94" s="148"/>
      <c r="E94" s="153"/>
      <c r="F94" s="153"/>
      <c r="G94" s="153"/>
      <c r="H94" s="153"/>
      <c r="I94" s="153"/>
      <c r="K94" s="153"/>
    </row>
    <row r="95" spans="1:11" ht="16">
      <c r="A95" s="13">
        <v>159</v>
      </c>
      <c r="B95" s="23">
        <f t="shared" si="1"/>
        <v>93</v>
      </c>
      <c r="C95" s="5" t="s">
        <v>171</v>
      </c>
      <c r="D95" s="148"/>
      <c r="E95" s="153"/>
      <c r="F95" s="153"/>
      <c r="G95" s="153"/>
      <c r="H95" s="153"/>
      <c r="I95" s="153"/>
      <c r="K95" s="153"/>
    </row>
    <row r="96" spans="1:11" ht="16">
      <c r="A96" s="13">
        <v>160</v>
      </c>
      <c r="B96" s="23">
        <f t="shared" si="1"/>
        <v>94</v>
      </c>
      <c r="C96" s="5" t="s">
        <v>171</v>
      </c>
      <c r="D96" s="148"/>
      <c r="E96" s="153"/>
      <c r="F96" s="153"/>
      <c r="G96" s="153"/>
      <c r="H96" s="153"/>
      <c r="I96" s="153"/>
      <c r="K96" s="153"/>
    </row>
    <row r="97" spans="1:11" ht="80">
      <c r="A97" s="13">
        <v>161</v>
      </c>
      <c r="B97" s="23">
        <f t="shared" si="1"/>
        <v>95</v>
      </c>
      <c r="C97" s="5" t="s">
        <v>171</v>
      </c>
      <c r="D97" s="80" t="s">
        <v>1382</v>
      </c>
      <c r="E97" s="201">
        <v>1</v>
      </c>
      <c r="F97" s="153"/>
      <c r="G97" s="153"/>
      <c r="H97" s="153"/>
      <c r="I97" s="155"/>
      <c r="K97" s="153"/>
    </row>
    <row r="98" spans="1:11" ht="48">
      <c r="A98" s="13">
        <v>163</v>
      </c>
      <c r="B98" s="23">
        <f t="shared" si="1"/>
        <v>96</v>
      </c>
      <c r="C98" s="5" t="s">
        <v>213</v>
      </c>
      <c r="D98" s="80" t="s">
        <v>1397</v>
      </c>
      <c r="E98" s="153"/>
      <c r="F98" s="153"/>
      <c r="G98" s="153"/>
      <c r="H98" s="165">
        <v>1</v>
      </c>
      <c r="I98" s="153"/>
      <c r="K98" s="153"/>
    </row>
    <row r="99" spans="1:11" ht="16">
      <c r="A99" s="13">
        <v>164</v>
      </c>
      <c r="B99" s="23">
        <f t="shared" si="1"/>
        <v>97</v>
      </c>
      <c r="C99" s="5" t="s">
        <v>171</v>
      </c>
      <c r="D99" s="80" t="s">
        <v>1411</v>
      </c>
      <c r="E99" s="153"/>
      <c r="F99" s="153"/>
      <c r="G99" s="153"/>
      <c r="H99" s="153"/>
      <c r="I99" s="153"/>
      <c r="J99" s="213">
        <v>1</v>
      </c>
      <c r="K99" s="153"/>
    </row>
    <row r="100" spans="1:11" ht="32">
      <c r="A100" s="13">
        <v>165</v>
      </c>
      <c r="B100" s="23">
        <f t="shared" si="1"/>
        <v>98</v>
      </c>
      <c r="C100" s="5" t="s">
        <v>328</v>
      </c>
      <c r="D100" s="148"/>
      <c r="E100" s="153"/>
      <c r="F100" s="153"/>
      <c r="G100" s="153"/>
      <c r="H100" s="153"/>
      <c r="I100" s="153"/>
      <c r="K100" s="153"/>
    </row>
    <row r="101" spans="1:11" ht="16">
      <c r="A101" s="13">
        <v>168</v>
      </c>
      <c r="B101" s="23">
        <f t="shared" si="1"/>
        <v>99</v>
      </c>
      <c r="C101" s="5" t="s">
        <v>171</v>
      </c>
      <c r="D101" s="148"/>
      <c r="E101" s="153"/>
      <c r="F101" s="153"/>
      <c r="G101" s="153"/>
      <c r="H101" s="153"/>
      <c r="I101" s="153"/>
      <c r="K101" s="153"/>
    </row>
    <row r="102" spans="1:11" ht="48">
      <c r="A102" s="13">
        <v>169</v>
      </c>
      <c r="B102" s="23">
        <f t="shared" si="1"/>
        <v>100</v>
      </c>
      <c r="C102" s="5" t="s">
        <v>213</v>
      </c>
      <c r="D102" s="5" t="s">
        <v>1433</v>
      </c>
      <c r="E102" s="153"/>
      <c r="F102" s="153"/>
      <c r="G102" s="153"/>
      <c r="H102" s="153"/>
      <c r="I102" s="153"/>
      <c r="J102" s="213">
        <v>1</v>
      </c>
      <c r="K102" s="153"/>
    </row>
    <row r="103" spans="1:11" ht="48">
      <c r="A103" s="13">
        <v>170</v>
      </c>
      <c r="B103" s="23">
        <f t="shared" si="1"/>
        <v>101</v>
      </c>
      <c r="C103" s="5" t="s">
        <v>171</v>
      </c>
      <c r="D103" s="80" t="s">
        <v>1448</v>
      </c>
      <c r="E103" s="153"/>
      <c r="F103" s="205">
        <v>1</v>
      </c>
      <c r="G103" s="153"/>
      <c r="H103" s="153"/>
      <c r="I103" s="153"/>
      <c r="K103" s="153"/>
    </row>
    <row r="104" spans="1:11" ht="16">
      <c r="A104" s="13">
        <v>173</v>
      </c>
      <c r="B104" s="23">
        <f t="shared" si="1"/>
        <v>102</v>
      </c>
      <c r="C104" s="5" t="s">
        <v>213</v>
      </c>
      <c r="D104" s="148"/>
      <c r="E104" s="153"/>
      <c r="F104" s="153"/>
      <c r="G104" s="153"/>
      <c r="H104" s="153"/>
      <c r="I104" s="153"/>
      <c r="K104" s="153"/>
    </row>
    <row r="105" spans="1:11" ht="16">
      <c r="A105" s="13">
        <v>176</v>
      </c>
      <c r="B105" s="23">
        <f t="shared" si="1"/>
        <v>103</v>
      </c>
      <c r="C105" s="5" t="s">
        <v>213</v>
      </c>
      <c r="D105" s="148"/>
      <c r="E105" s="153"/>
      <c r="F105" s="153"/>
      <c r="G105" s="153"/>
      <c r="H105" s="153"/>
      <c r="I105" s="153"/>
      <c r="K105" s="153"/>
    </row>
    <row r="106" spans="1:11" ht="16">
      <c r="A106" s="13">
        <v>177</v>
      </c>
      <c r="B106" s="23">
        <f t="shared" si="1"/>
        <v>104</v>
      </c>
      <c r="C106" s="5" t="s">
        <v>213</v>
      </c>
      <c r="D106" s="148"/>
      <c r="E106" s="153"/>
      <c r="F106" s="153"/>
      <c r="G106" s="153"/>
      <c r="H106" s="153"/>
      <c r="I106" s="153"/>
      <c r="K106" s="153"/>
    </row>
    <row r="107" spans="1:11" ht="16">
      <c r="A107" s="13">
        <v>179</v>
      </c>
      <c r="B107" s="23">
        <f t="shared" si="1"/>
        <v>105</v>
      </c>
      <c r="C107" s="199" t="s">
        <v>467</v>
      </c>
      <c r="D107" s="5" t="s">
        <v>1496</v>
      </c>
      <c r="E107" s="153"/>
      <c r="F107" s="153"/>
      <c r="G107" s="153"/>
      <c r="H107" s="157">
        <v>1</v>
      </c>
      <c r="I107" s="153"/>
      <c r="K107" s="153"/>
    </row>
    <row r="108" spans="1:11" ht="16">
      <c r="A108" s="13">
        <v>180</v>
      </c>
      <c r="B108" s="23">
        <f t="shared" si="1"/>
        <v>106</v>
      </c>
      <c r="C108" s="5" t="s">
        <v>171</v>
      </c>
      <c r="D108" s="148"/>
      <c r="E108" s="153"/>
      <c r="F108" s="153"/>
      <c r="G108" s="153"/>
      <c r="H108" s="153"/>
      <c r="I108" s="153"/>
      <c r="K108" s="153"/>
    </row>
    <row r="109" spans="1:11" ht="16">
      <c r="A109" s="13">
        <v>181</v>
      </c>
      <c r="B109" s="23">
        <f t="shared" si="1"/>
        <v>107</v>
      </c>
      <c r="C109" s="5" t="s">
        <v>171</v>
      </c>
      <c r="D109" s="5" t="s">
        <v>1521</v>
      </c>
      <c r="E109" s="153"/>
      <c r="F109" s="153"/>
      <c r="G109" s="153"/>
      <c r="H109" s="153"/>
      <c r="I109" s="153"/>
      <c r="J109" s="213">
        <v>1</v>
      </c>
      <c r="K109" s="153"/>
    </row>
    <row r="110" spans="1:11" ht="32">
      <c r="A110" s="13">
        <v>182</v>
      </c>
      <c r="B110" s="23">
        <f t="shared" si="1"/>
        <v>108</v>
      </c>
      <c r="C110" s="5" t="s">
        <v>194</v>
      </c>
      <c r="D110" s="80" t="s">
        <v>1536</v>
      </c>
      <c r="E110" s="153"/>
      <c r="F110" s="153"/>
      <c r="G110" s="153"/>
      <c r="H110" s="153"/>
      <c r="I110" s="153"/>
      <c r="J110" s="213">
        <v>1</v>
      </c>
      <c r="K110" s="153"/>
    </row>
    <row r="111" spans="1:11" ht="16">
      <c r="A111" s="13">
        <v>183</v>
      </c>
      <c r="B111" s="23">
        <f t="shared" si="1"/>
        <v>109</v>
      </c>
      <c r="C111" s="5" t="s">
        <v>171</v>
      </c>
      <c r="D111" s="148"/>
      <c r="E111" s="153"/>
      <c r="F111" s="153"/>
      <c r="G111" s="153"/>
      <c r="H111" s="153"/>
      <c r="I111" s="153"/>
      <c r="K111" s="153"/>
    </row>
    <row r="112" spans="1:11" ht="16">
      <c r="A112" s="13">
        <v>185</v>
      </c>
      <c r="B112" s="23">
        <f t="shared" si="1"/>
        <v>110</v>
      </c>
      <c r="C112" s="5" t="s">
        <v>213</v>
      </c>
      <c r="D112" s="148"/>
      <c r="E112" s="153"/>
      <c r="F112" s="153"/>
      <c r="G112" s="153"/>
      <c r="H112" s="153"/>
      <c r="I112" s="153"/>
      <c r="K112" s="153"/>
    </row>
    <row r="113" spans="1:11" ht="16">
      <c r="A113" s="13">
        <v>187</v>
      </c>
      <c r="B113" s="23">
        <f t="shared" si="1"/>
        <v>111</v>
      </c>
      <c r="C113" s="5" t="s">
        <v>213</v>
      </c>
      <c r="D113" s="148"/>
      <c r="E113" s="153"/>
      <c r="F113" s="153"/>
      <c r="G113" s="153"/>
      <c r="H113" s="153"/>
      <c r="I113" s="153"/>
      <c r="K113" s="153"/>
    </row>
    <row r="114" spans="1:11" ht="16">
      <c r="A114" s="13">
        <v>188</v>
      </c>
      <c r="B114" s="23">
        <f t="shared" si="1"/>
        <v>112</v>
      </c>
      <c r="C114" s="5" t="s">
        <v>213</v>
      </c>
      <c r="D114" s="148"/>
      <c r="E114" s="153"/>
      <c r="F114" s="153"/>
      <c r="G114" s="153"/>
      <c r="H114" s="153"/>
      <c r="I114" s="153"/>
      <c r="K114" s="153"/>
    </row>
    <row r="115" spans="1:11" ht="16">
      <c r="A115" s="13">
        <v>190</v>
      </c>
      <c r="B115" s="23">
        <f t="shared" si="1"/>
        <v>113</v>
      </c>
      <c r="C115" s="199" t="s">
        <v>467</v>
      </c>
      <c r="D115" s="148"/>
      <c r="E115" s="153"/>
      <c r="F115" s="153"/>
      <c r="G115" s="153"/>
      <c r="H115" s="153"/>
      <c r="I115" s="153"/>
      <c r="K115" s="153"/>
    </row>
    <row r="116" spans="1:11" ht="16">
      <c r="A116" s="13">
        <v>191</v>
      </c>
      <c r="B116" s="23">
        <f t="shared" si="1"/>
        <v>114</v>
      </c>
      <c r="C116" s="5" t="s">
        <v>171</v>
      </c>
      <c r="D116" s="148"/>
      <c r="E116" s="153"/>
      <c r="F116" s="153"/>
      <c r="G116" s="153"/>
      <c r="H116" s="153"/>
      <c r="I116" s="153"/>
      <c r="K116" s="153"/>
    </row>
    <row r="117" spans="1:11" ht="16">
      <c r="A117" s="13">
        <v>192</v>
      </c>
      <c r="B117" s="23">
        <f t="shared" si="1"/>
        <v>115</v>
      </c>
      <c r="C117" s="5" t="s">
        <v>213</v>
      </c>
      <c r="D117" s="80" t="s">
        <v>1595</v>
      </c>
      <c r="E117" s="153"/>
      <c r="F117" s="153"/>
      <c r="G117" s="153"/>
      <c r="H117" s="153"/>
      <c r="I117" s="153"/>
      <c r="J117" s="213">
        <v>1</v>
      </c>
      <c r="K117" s="153"/>
    </row>
    <row r="118" spans="1:11" ht="16">
      <c r="A118" s="13">
        <v>193</v>
      </c>
      <c r="B118" s="23">
        <f t="shared" si="1"/>
        <v>116</v>
      </c>
      <c r="C118" s="5" t="s">
        <v>171</v>
      </c>
      <c r="D118" s="80" t="s">
        <v>1608</v>
      </c>
      <c r="E118" s="153"/>
      <c r="F118" s="205">
        <v>1</v>
      </c>
      <c r="G118" s="153"/>
      <c r="H118" s="153"/>
      <c r="I118" s="153"/>
      <c r="K118" s="153"/>
    </row>
    <row r="119" spans="1:11" ht="64">
      <c r="A119" s="13">
        <v>196</v>
      </c>
      <c r="B119" s="23">
        <f t="shared" si="1"/>
        <v>117</v>
      </c>
      <c r="C119" s="5" t="s">
        <v>171</v>
      </c>
      <c r="D119" s="80" t="s">
        <v>2010</v>
      </c>
      <c r="E119" s="153"/>
      <c r="F119" s="153"/>
      <c r="G119" s="153"/>
      <c r="H119" s="165">
        <v>1</v>
      </c>
      <c r="I119" s="153"/>
      <c r="K119" s="153"/>
    </row>
    <row r="120" spans="1:11" ht="32">
      <c r="A120" s="13">
        <v>199</v>
      </c>
      <c r="B120" s="23">
        <f t="shared" si="1"/>
        <v>118</v>
      </c>
      <c r="C120" s="199" t="s">
        <v>467</v>
      </c>
      <c r="D120" s="80" t="s">
        <v>1642</v>
      </c>
      <c r="E120" s="153"/>
      <c r="F120" s="153"/>
      <c r="G120" s="153"/>
      <c r="H120" s="153"/>
      <c r="I120" s="153"/>
      <c r="J120" s="213">
        <v>1</v>
      </c>
      <c r="K120" s="153"/>
    </row>
    <row r="121" spans="1:11" ht="16">
      <c r="A121" s="13">
        <v>204</v>
      </c>
      <c r="B121" s="23">
        <f t="shared" si="1"/>
        <v>119</v>
      </c>
      <c r="C121" s="5" t="s">
        <v>213</v>
      </c>
      <c r="D121" s="148"/>
      <c r="E121" s="153"/>
      <c r="F121" s="153"/>
      <c r="G121" s="153"/>
      <c r="H121" s="153"/>
      <c r="I121" s="153"/>
      <c r="K121" s="153"/>
    </row>
    <row r="122" spans="1:11" ht="16">
      <c r="A122" s="13">
        <v>212</v>
      </c>
      <c r="B122" s="23">
        <f t="shared" si="1"/>
        <v>120</v>
      </c>
      <c r="C122" s="5" t="s">
        <v>213</v>
      </c>
      <c r="D122" s="148"/>
      <c r="E122" s="153"/>
      <c r="F122" s="153"/>
      <c r="G122" s="153"/>
      <c r="H122" s="153"/>
      <c r="I122" s="153"/>
      <c r="K122" s="153"/>
    </row>
    <row r="123" spans="1:11" ht="16">
      <c r="A123" s="13">
        <v>216</v>
      </c>
      <c r="B123" s="23">
        <f t="shared" si="1"/>
        <v>121</v>
      </c>
      <c r="C123" s="5" t="s">
        <v>171</v>
      </c>
      <c r="D123" s="148"/>
      <c r="E123" s="153"/>
      <c r="F123" s="153"/>
      <c r="G123" s="153"/>
      <c r="H123" s="153"/>
      <c r="I123" s="153"/>
      <c r="K123" s="153"/>
    </row>
    <row r="124" spans="1:11" ht="32">
      <c r="A124" s="13">
        <v>220</v>
      </c>
      <c r="B124" s="23">
        <f t="shared" si="1"/>
        <v>122</v>
      </c>
      <c r="C124" s="5" t="s">
        <v>171</v>
      </c>
      <c r="D124" s="80" t="s">
        <v>1702</v>
      </c>
      <c r="E124" s="153"/>
      <c r="F124" s="153"/>
      <c r="G124" s="153"/>
      <c r="H124" s="153"/>
      <c r="I124" s="153"/>
      <c r="J124" s="213">
        <v>1</v>
      </c>
      <c r="K124" s="153"/>
    </row>
    <row r="125" spans="1:11" ht="16">
      <c r="A125" s="13">
        <v>228</v>
      </c>
      <c r="B125" s="23">
        <f t="shared" si="1"/>
        <v>123</v>
      </c>
      <c r="C125" s="5" t="s">
        <v>213</v>
      </c>
      <c r="D125" s="148"/>
      <c r="E125" s="153"/>
      <c r="F125" s="153"/>
      <c r="G125" s="153"/>
      <c r="H125" s="153"/>
      <c r="I125" s="153"/>
      <c r="K125" s="153"/>
    </row>
    <row r="126" spans="1:11" ht="16">
      <c r="A126" s="13">
        <v>230</v>
      </c>
      <c r="B126" s="23">
        <f t="shared" si="1"/>
        <v>124</v>
      </c>
      <c r="C126" s="5" t="s">
        <v>213</v>
      </c>
      <c r="D126" s="148"/>
      <c r="E126" s="153"/>
      <c r="F126" s="153"/>
      <c r="G126" s="153"/>
      <c r="H126" s="153"/>
      <c r="I126" s="153"/>
      <c r="K126" s="153"/>
    </row>
    <row r="127" spans="1:11" ht="32">
      <c r="A127" s="13">
        <v>234</v>
      </c>
      <c r="B127" s="23">
        <f t="shared" si="1"/>
        <v>125</v>
      </c>
      <c r="C127" s="5" t="s">
        <v>259</v>
      </c>
      <c r="D127" s="148"/>
      <c r="E127" s="153"/>
      <c r="F127" s="153"/>
      <c r="G127" s="153"/>
      <c r="H127" s="153"/>
      <c r="I127" s="153"/>
      <c r="K127" s="153"/>
    </row>
    <row r="128" spans="1:11" ht="16">
      <c r="A128" s="13">
        <v>246</v>
      </c>
      <c r="B128" s="23">
        <f t="shared" si="1"/>
        <v>126</v>
      </c>
      <c r="C128" s="199" t="s">
        <v>467</v>
      </c>
      <c r="D128" s="148"/>
      <c r="E128" s="153"/>
      <c r="F128" s="153"/>
      <c r="G128" s="153"/>
      <c r="H128" s="153"/>
      <c r="I128" s="153"/>
      <c r="K128" s="153"/>
    </row>
    <row r="129" spans="1:11" ht="16">
      <c r="A129" s="13">
        <v>254</v>
      </c>
      <c r="B129" s="23">
        <f t="shared" si="1"/>
        <v>127</v>
      </c>
      <c r="C129" s="199" t="s">
        <v>467</v>
      </c>
      <c r="D129" s="148"/>
      <c r="E129" s="153"/>
      <c r="F129" s="153"/>
      <c r="G129" s="153"/>
      <c r="H129" s="153"/>
      <c r="I129" s="153"/>
      <c r="K129" s="153"/>
    </row>
    <row r="130" spans="1:11" ht="16">
      <c r="A130" s="13">
        <v>256</v>
      </c>
      <c r="B130" s="23">
        <f t="shared" si="1"/>
        <v>128</v>
      </c>
      <c r="C130" s="199" t="s">
        <v>467</v>
      </c>
      <c r="D130" s="148"/>
      <c r="E130" s="153"/>
      <c r="F130" s="153"/>
      <c r="G130" s="153"/>
      <c r="H130" s="153"/>
      <c r="I130" s="153"/>
      <c r="K130" s="153"/>
    </row>
    <row r="131" spans="1:11" ht="16">
      <c r="A131" s="13">
        <v>262</v>
      </c>
      <c r="B131" s="23">
        <f t="shared" si="1"/>
        <v>129</v>
      </c>
      <c r="C131" s="199" t="s">
        <v>467</v>
      </c>
      <c r="D131" s="148"/>
      <c r="E131" s="153"/>
      <c r="F131" s="153"/>
      <c r="G131" s="153"/>
      <c r="H131" s="153"/>
      <c r="I131" s="153"/>
      <c r="K131" s="153"/>
    </row>
    <row r="132" spans="1:11" ht="64">
      <c r="A132" s="13">
        <v>269</v>
      </c>
      <c r="B132" s="23">
        <f t="shared" ref="B132:B148" si="2">B131+1</f>
        <v>130</v>
      </c>
      <c r="C132" s="5" t="s">
        <v>328</v>
      </c>
      <c r="D132" s="5" t="s">
        <v>1814</v>
      </c>
      <c r="E132" s="153"/>
      <c r="F132" s="205">
        <v>1</v>
      </c>
      <c r="G132" s="209">
        <v>1</v>
      </c>
      <c r="H132" s="153"/>
      <c r="I132" s="153"/>
      <c r="K132" s="153"/>
    </row>
    <row r="133" spans="1:11" ht="16">
      <c r="A133" s="13">
        <v>276</v>
      </c>
      <c r="B133" s="23">
        <f t="shared" si="2"/>
        <v>131</v>
      </c>
      <c r="C133" s="5" t="s">
        <v>213</v>
      </c>
      <c r="D133" s="148"/>
      <c r="E133" s="153"/>
      <c r="F133" s="153"/>
      <c r="G133" s="153"/>
      <c r="H133" s="153"/>
      <c r="I133" s="153"/>
      <c r="K133" s="153"/>
    </row>
    <row r="134" spans="1:11" ht="16">
      <c r="A134" s="13">
        <v>277</v>
      </c>
      <c r="B134" s="23">
        <f t="shared" si="2"/>
        <v>132</v>
      </c>
      <c r="C134" s="199" t="s">
        <v>467</v>
      </c>
      <c r="D134" s="148"/>
      <c r="E134" s="153"/>
      <c r="F134" s="153"/>
      <c r="G134" s="153"/>
      <c r="H134" s="153"/>
      <c r="I134" s="153"/>
      <c r="K134" s="153"/>
    </row>
    <row r="135" spans="1:11" ht="16">
      <c r="A135" s="13">
        <v>279</v>
      </c>
      <c r="B135" s="23">
        <f t="shared" si="2"/>
        <v>133</v>
      </c>
      <c r="C135" s="199" t="s">
        <v>467</v>
      </c>
      <c r="D135" s="148"/>
      <c r="E135" s="153"/>
      <c r="F135" s="153"/>
      <c r="G135" s="153"/>
      <c r="H135" s="153"/>
      <c r="I135" s="153"/>
      <c r="K135" s="153"/>
    </row>
    <row r="136" spans="1:11" ht="32">
      <c r="A136" s="13">
        <v>281</v>
      </c>
      <c r="B136" s="23">
        <f t="shared" si="2"/>
        <v>134</v>
      </c>
      <c r="C136" s="5" t="s">
        <v>328</v>
      </c>
      <c r="D136" s="148"/>
      <c r="E136" s="153"/>
      <c r="F136" s="153"/>
      <c r="G136" s="153"/>
      <c r="H136" s="153"/>
      <c r="I136" s="153"/>
      <c r="K136" s="153"/>
    </row>
    <row r="137" spans="1:11" ht="16">
      <c r="A137" s="13">
        <v>286</v>
      </c>
      <c r="B137" s="23">
        <f t="shared" si="2"/>
        <v>135</v>
      </c>
      <c r="C137" s="199" t="s">
        <v>467</v>
      </c>
      <c r="D137" s="148"/>
      <c r="E137" s="153"/>
      <c r="F137" s="153"/>
      <c r="G137" s="153"/>
      <c r="H137" s="153"/>
      <c r="I137" s="153"/>
      <c r="K137" s="153"/>
    </row>
    <row r="138" spans="1:11" ht="16">
      <c r="A138" s="13">
        <v>287</v>
      </c>
      <c r="B138" s="23">
        <f t="shared" si="2"/>
        <v>136</v>
      </c>
      <c r="C138" s="5" t="s">
        <v>213</v>
      </c>
      <c r="D138" s="148"/>
      <c r="E138" s="153"/>
      <c r="F138" s="153"/>
      <c r="G138" s="153"/>
      <c r="H138" s="153"/>
      <c r="I138" s="153"/>
      <c r="K138" s="153"/>
    </row>
    <row r="139" spans="1:11" ht="16">
      <c r="A139" s="13">
        <v>289</v>
      </c>
      <c r="B139" s="23">
        <f t="shared" si="2"/>
        <v>137</v>
      </c>
      <c r="C139" s="5" t="s">
        <v>213</v>
      </c>
      <c r="D139" s="148"/>
      <c r="E139" s="153"/>
      <c r="F139" s="153"/>
      <c r="G139" s="153"/>
      <c r="H139" s="153"/>
      <c r="I139" s="153"/>
      <c r="K139" s="153"/>
    </row>
    <row r="140" spans="1:11" ht="32">
      <c r="A140" s="13">
        <v>291</v>
      </c>
      <c r="B140" s="23">
        <f t="shared" si="2"/>
        <v>138</v>
      </c>
      <c r="C140" s="5" t="s">
        <v>328</v>
      </c>
      <c r="D140" s="148"/>
      <c r="E140" s="153"/>
      <c r="F140" s="153"/>
      <c r="G140" s="153"/>
      <c r="H140" s="153"/>
      <c r="I140" s="153"/>
      <c r="K140" s="153"/>
    </row>
    <row r="141" spans="1:11" ht="16">
      <c r="A141" s="13">
        <v>292</v>
      </c>
      <c r="B141" s="23">
        <f t="shared" si="2"/>
        <v>139</v>
      </c>
      <c r="C141" s="5" t="s">
        <v>213</v>
      </c>
      <c r="D141" s="148"/>
      <c r="E141" s="153"/>
      <c r="F141" s="153"/>
      <c r="G141" s="153"/>
      <c r="H141" s="153"/>
      <c r="I141" s="153"/>
      <c r="K141" s="153"/>
    </row>
    <row r="142" spans="1:11" ht="16">
      <c r="A142" s="13">
        <v>296</v>
      </c>
      <c r="B142" s="23">
        <f t="shared" si="2"/>
        <v>140</v>
      </c>
      <c r="C142" s="199" t="s">
        <v>467</v>
      </c>
      <c r="D142" s="148"/>
      <c r="E142" s="153"/>
      <c r="F142" s="153"/>
      <c r="G142" s="153"/>
      <c r="H142" s="153"/>
      <c r="I142" s="153"/>
      <c r="K142" s="153"/>
    </row>
    <row r="143" spans="1:11" ht="16">
      <c r="A143" s="13">
        <v>305</v>
      </c>
      <c r="B143" s="23">
        <f t="shared" si="2"/>
        <v>141</v>
      </c>
      <c r="C143" s="5" t="s">
        <v>171</v>
      </c>
      <c r="D143" s="148"/>
      <c r="E143" s="153"/>
      <c r="F143" s="153"/>
      <c r="G143" s="153"/>
      <c r="H143" s="153"/>
      <c r="I143" s="153"/>
      <c r="K143" s="153"/>
    </row>
    <row r="144" spans="1:11" ht="32">
      <c r="A144" s="13">
        <v>308</v>
      </c>
      <c r="B144" s="23">
        <f t="shared" si="2"/>
        <v>142</v>
      </c>
      <c r="C144" s="5" t="s">
        <v>194</v>
      </c>
      <c r="D144" s="148"/>
      <c r="E144" s="153"/>
      <c r="F144" s="153"/>
      <c r="G144" s="153"/>
      <c r="H144" s="153"/>
      <c r="I144" s="153"/>
      <c r="K144" s="153"/>
    </row>
    <row r="145" spans="1:11" ht="48">
      <c r="A145" s="13">
        <v>310</v>
      </c>
      <c r="B145" s="23">
        <f t="shared" si="2"/>
        <v>143</v>
      </c>
      <c r="C145" s="5" t="s">
        <v>259</v>
      </c>
      <c r="D145" s="11" t="s">
        <v>1920</v>
      </c>
      <c r="E145" s="153"/>
      <c r="F145" s="153"/>
      <c r="G145" s="153"/>
      <c r="H145" s="155"/>
      <c r="I145" s="217">
        <v>1</v>
      </c>
      <c r="K145" s="153"/>
    </row>
    <row r="146" spans="1:11" ht="32">
      <c r="A146" s="13">
        <v>311</v>
      </c>
      <c r="B146" s="23">
        <f t="shared" si="2"/>
        <v>144</v>
      </c>
      <c r="C146" s="5" t="s">
        <v>194</v>
      </c>
      <c r="D146" s="80" t="s">
        <v>1928</v>
      </c>
      <c r="E146" s="153"/>
      <c r="F146" s="153"/>
      <c r="G146" s="153"/>
      <c r="H146" s="153"/>
      <c r="I146" s="153"/>
      <c r="J146" s="213">
        <v>1</v>
      </c>
      <c r="K146" s="153"/>
    </row>
    <row r="147" spans="1:11" ht="16">
      <c r="A147" s="13">
        <v>312</v>
      </c>
      <c r="B147" s="23">
        <f t="shared" si="2"/>
        <v>145</v>
      </c>
      <c r="C147" s="5" t="s">
        <v>213</v>
      </c>
      <c r="D147" s="148"/>
      <c r="E147" s="153"/>
      <c r="F147" s="153"/>
      <c r="G147" s="153"/>
      <c r="H147" s="153"/>
      <c r="I147" s="153"/>
      <c r="K147" s="153"/>
    </row>
    <row r="148" spans="1:11" ht="32">
      <c r="A148" s="13">
        <v>313</v>
      </c>
      <c r="B148" s="23">
        <f t="shared" si="2"/>
        <v>146</v>
      </c>
      <c r="C148" s="5" t="s">
        <v>213</v>
      </c>
      <c r="D148" s="80" t="s">
        <v>1942</v>
      </c>
      <c r="E148" s="153"/>
      <c r="F148" s="153"/>
      <c r="G148" s="153"/>
      <c r="H148" s="153"/>
      <c r="I148" s="153"/>
      <c r="J148" s="213">
        <v>1</v>
      </c>
      <c r="K148" s="153"/>
    </row>
    <row r="149" spans="1:11">
      <c r="A149" s="13"/>
    </row>
    <row r="150" spans="1:11">
      <c r="A150" s="13"/>
      <c r="D150" s="151"/>
      <c r="E150">
        <f t="shared" ref="E150:K150" si="3">COUNT(E3:E148)</f>
        <v>12</v>
      </c>
      <c r="F150">
        <f t="shared" si="3"/>
        <v>9</v>
      </c>
      <c r="G150">
        <f t="shared" si="3"/>
        <v>6</v>
      </c>
      <c r="H150">
        <f t="shared" si="3"/>
        <v>13</v>
      </c>
      <c r="I150">
        <f t="shared" si="3"/>
        <v>7</v>
      </c>
      <c r="J150" s="210">
        <f t="shared" si="3"/>
        <v>37</v>
      </c>
      <c r="K150">
        <f t="shared" si="3"/>
        <v>1</v>
      </c>
    </row>
    <row r="151" spans="1:11">
      <c r="A151" s="13"/>
    </row>
    <row r="152" spans="1:11">
      <c r="A152" s="13"/>
    </row>
    <row r="153" spans="1:11">
      <c r="A153" s="13"/>
    </row>
    <row r="154" spans="1:11">
      <c r="A154" s="13"/>
    </row>
    <row r="155" spans="1:11">
      <c r="A155" s="13"/>
    </row>
    <row r="156" spans="1:11">
      <c r="A156" s="13"/>
    </row>
    <row r="157" spans="1:11">
      <c r="A157" s="13"/>
    </row>
    <row r="158" spans="1:11">
      <c r="A158" s="13"/>
    </row>
    <row r="159" spans="1:11">
      <c r="A159" s="13"/>
    </row>
    <row r="160" spans="1:11">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1912E-EFD9-4348-8E7A-B390FA9C20CB}">
  <dimension ref="A1:L166"/>
  <sheetViews>
    <sheetView topLeftCell="A2" zoomScale="93" zoomScaleNormal="93" workbookViewId="0">
      <pane xSplit="4" ySplit="2" topLeftCell="N118" activePane="bottomRight" state="frozen"/>
      <selection activeCell="A2" sqref="A2"/>
      <selection pane="topRight" activeCell="D2" sqref="D2"/>
      <selection pane="bottomLeft" activeCell="A3" sqref="A3"/>
      <selection pane="bottomRight" activeCell="M140" sqref="M140"/>
    </sheetView>
  </sheetViews>
  <sheetFormatPr baseColWidth="10" defaultRowHeight="15"/>
  <cols>
    <col min="1" max="1" width="9.83203125" style="23" customWidth="1"/>
    <col min="2" max="2" width="10.33203125" style="23" customWidth="1"/>
    <col min="3" max="3" width="15.83203125" style="3"/>
    <col min="4" max="4" width="56.33203125" style="3" customWidth="1"/>
    <col min="5" max="8" width="10.83203125" style="153"/>
    <col min="9" max="9" width="10.83203125" style="210"/>
    <col min="10" max="11" width="10.83203125" style="155"/>
    <col min="12" max="12" width="10.83203125" style="153"/>
  </cols>
  <sheetData>
    <row r="1" spans="1:12" ht="48">
      <c r="A1" s="13"/>
      <c r="C1" s="2" t="s">
        <v>10</v>
      </c>
      <c r="D1" s="2" t="s">
        <v>1982</v>
      </c>
    </row>
    <row r="2" spans="1:12" ht="80">
      <c r="A2" s="13"/>
      <c r="C2" s="7" t="s">
        <v>59</v>
      </c>
      <c r="D2" s="2" t="s">
        <v>2037</v>
      </c>
      <c r="G2" s="227"/>
    </row>
    <row r="3" spans="1:12" ht="176">
      <c r="A3" s="18" t="s">
        <v>1962</v>
      </c>
      <c r="B3" s="8" t="s">
        <v>1961</v>
      </c>
      <c r="C3" s="5" t="s">
        <v>89</v>
      </c>
      <c r="D3" s="7" t="s">
        <v>73</v>
      </c>
      <c r="E3" s="160" t="s">
        <v>2036</v>
      </c>
      <c r="F3" s="157" t="s">
        <v>2038</v>
      </c>
      <c r="G3" s="219" t="s">
        <v>2039</v>
      </c>
      <c r="H3" s="206" t="s">
        <v>2301</v>
      </c>
      <c r="I3" s="211" t="s">
        <v>2011</v>
      </c>
      <c r="J3" s="222" t="s">
        <v>2004</v>
      </c>
      <c r="K3" s="223" t="s">
        <v>2012</v>
      </c>
      <c r="L3" s="224" t="s">
        <v>1979</v>
      </c>
    </row>
    <row r="4" spans="1:12" ht="16">
      <c r="A4" s="13">
        <v>4</v>
      </c>
      <c r="B4" s="23">
        <v>1</v>
      </c>
      <c r="C4" s="5" t="s">
        <v>89</v>
      </c>
      <c r="D4" s="80" t="s">
        <v>108</v>
      </c>
      <c r="I4" s="211">
        <v>1</v>
      </c>
      <c r="J4" s="156"/>
      <c r="K4" s="156"/>
    </row>
    <row r="5" spans="1:12" ht="80">
      <c r="A5" s="18">
        <v>5</v>
      </c>
      <c r="B5" s="23">
        <f t="shared" ref="B5:B68" si="0">B4+1</f>
        <v>2</v>
      </c>
      <c r="C5" s="188" t="s">
        <v>427</v>
      </c>
      <c r="D5" s="80" t="s">
        <v>123</v>
      </c>
      <c r="F5" s="165">
        <v>1</v>
      </c>
    </row>
    <row r="6" spans="1:12" ht="96">
      <c r="A6" s="13">
        <v>6</v>
      </c>
      <c r="B6" s="23">
        <f t="shared" si="0"/>
        <v>3</v>
      </c>
      <c r="C6" s="188" t="s">
        <v>427</v>
      </c>
      <c r="D6" s="82" t="s">
        <v>135</v>
      </c>
      <c r="I6" s="211">
        <v>1</v>
      </c>
      <c r="J6" s="156"/>
    </row>
    <row r="7" spans="1:12" ht="80">
      <c r="A7" s="13">
        <v>8</v>
      </c>
      <c r="B7" s="23">
        <f t="shared" si="0"/>
        <v>4</v>
      </c>
      <c r="C7" s="5" t="s">
        <v>89</v>
      </c>
      <c r="D7" s="80" t="s">
        <v>151</v>
      </c>
      <c r="E7" s="204">
        <v>1</v>
      </c>
    </row>
    <row r="8" spans="1:12" ht="16">
      <c r="A8" s="13">
        <v>11</v>
      </c>
      <c r="B8" s="23">
        <f t="shared" si="0"/>
        <v>5</v>
      </c>
      <c r="C8" s="5" t="s">
        <v>171</v>
      </c>
      <c r="D8" s="152"/>
    </row>
    <row r="9" spans="1:12" ht="176">
      <c r="A9" s="13">
        <v>13</v>
      </c>
      <c r="B9" s="23">
        <f t="shared" si="0"/>
        <v>6</v>
      </c>
      <c r="C9" s="5" t="s">
        <v>194</v>
      </c>
      <c r="D9" s="80" t="s">
        <v>180</v>
      </c>
      <c r="E9" s="204">
        <v>1</v>
      </c>
      <c r="G9" s="155"/>
    </row>
    <row r="10" spans="1:12" ht="112">
      <c r="A10" s="13">
        <v>14</v>
      </c>
      <c r="B10" s="23">
        <f t="shared" si="0"/>
        <v>7</v>
      </c>
      <c r="C10" s="5" t="s">
        <v>171</v>
      </c>
      <c r="D10" s="80" t="s">
        <v>201</v>
      </c>
      <c r="H10" s="203">
        <v>1</v>
      </c>
    </row>
    <row r="11" spans="1:12" ht="32">
      <c r="A11" s="13">
        <v>18</v>
      </c>
      <c r="B11" s="23">
        <f t="shared" si="0"/>
        <v>8</v>
      </c>
      <c r="C11" s="5" t="s">
        <v>171</v>
      </c>
      <c r="D11" s="80" t="s">
        <v>224</v>
      </c>
      <c r="I11" s="211">
        <v>1</v>
      </c>
      <c r="J11" s="156"/>
    </row>
    <row r="12" spans="1:12" ht="16">
      <c r="A12" s="13">
        <v>19</v>
      </c>
      <c r="B12" s="23">
        <f t="shared" si="0"/>
        <v>9</v>
      </c>
      <c r="C12" s="5" t="s">
        <v>171</v>
      </c>
      <c r="D12" s="80" t="s">
        <v>244</v>
      </c>
      <c r="K12" s="225">
        <v>1</v>
      </c>
    </row>
    <row r="13" spans="1:12" ht="32">
      <c r="A13" s="13">
        <v>20</v>
      </c>
      <c r="B13" s="23">
        <f t="shared" si="0"/>
        <v>10</v>
      </c>
      <c r="C13" s="5" t="s">
        <v>259</v>
      </c>
      <c r="D13" s="148"/>
    </row>
    <row r="14" spans="1:12" ht="16">
      <c r="A14" s="13">
        <v>21</v>
      </c>
      <c r="B14" s="23">
        <f t="shared" si="0"/>
        <v>11</v>
      </c>
      <c r="C14" s="5" t="s">
        <v>171</v>
      </c>
      <c r="D14" s="5" t="s">
        <v>265</v>
      </c>
      <c r="I14" s="211">
        <v>1</v>
      </c>
      <c r="J14" s="156"/>
    </row>
    <row r="15" spans="1:12" ht="16">
      <c r="A15" s="13">
        <v>23</v>
      </c>
      <c r="B15" s="23">
        <f t="shared" si="0"/>
        <v>12</v>
      </c>
      <c r="C15" s="5" t="s">
        <v>213</v>
      </c>
      <c r="D15" s="148"/>
    </row>
    <row r="16" spans="1:12" ht="16">
      <c r="A16" s="13">
        <v>24</v>
      </c>
      <c r="B16" s="23">
        <f t="shared" si="0"/>
        <v>13</v>
      </c>
      <c r="C16" s="5" t="s">
        <v>171</v>
      </c>
      <c r="D16" s="5" t="s">
        <v>286</v>
      </c>
      <c r="I16" s="211">
        <v>1</v>
      </c>
      <c r="J16" s="156"/>
    </row>
    <row r="17" spans="1:10" ht="16">
      <c r="A17" s="13">
        <v>25</v>
      </c>
      <c r="B17" s="23">
        <f t="shared" si="0"/>
        <v>14</v>
      </c>
      <c r="C17" s="5" t="s">
        <v>171</v>
      </c>
      <c r="D17" s="149"/>
    </row>
    <row r="18" spans="1:10" ht="32">
      <c r="A18" s="13">
        <v>27</v>
      </c>
      <c r="B18" s="23">
        <f t="shared" si="0"/>
        <v>15</v>
      </c>
      <c r="C18" s="5" t="s">
        <v>328</v>
      </c>
      <c r="D18" s="80" t="s">
        <v>319</v>
      </c>
      <c r="H18" s="203">
        <v>1</v>
      </c>
    </row>
    <row r="19" spans="1:10" ht="64">
      <c r="A19" s="13">
        <v>28</v>
      </c>
      <c r="B19" s="23">
        <f t="shared" si="0"/>
        <v>16</v>
      </c>
      <c r="C19" s="5" t="s">
        <v>171</v>
      </c>
      <c r="D19" s="80" t="s">
        <v>330</v>
      </c>
      <c r="J19" s="222">
        <v>1</v>
      </c>
    </row>
    <row r="20" spans="1:10" ht="128">
      <c r="A20" s="13">
        <v>29</v>
      </c>
      <c r="B20" s="23">
        <f t="shared" si="0"/>
        <v>17</v>
      </c>
      <c r="C20" s="5" t="s">
        <v>171</v>
      </c>
      <c r="D20" s="80" t="s">
        <v>342</v>
      </c>
      <c r="G20" s="154">
        <v>1</v>
      </c>
      <c r="H20" s="203">
        <v>1</v>
      </c>
    </row>
    <row r="21" spans="1:10" ht="16">
      <c r="A21" s="13">
        <v>31</v>
      </c>
      <c r="B21" s="23">
        <f t="shared" si="0"/>
        <v>18</v>
      </c>
      <c r="C21" s="5" t="s">
        <v>171</v>
      </c>
      <c r="D21" s="80" t="s">
        <v>363</v>
      </c>
      <c r="I21" s="211">
        <v>1</v>
      </c>
      <c r="J21" s="156"/>
    </row>
    <row r="22" spans="1:10" ht="32">
      <c r="A22" s="13">
        <v>32</v>
      </c>
      <c r="B22" s="23">
        <f t="shared" si="0"/>
        <v>19</v>
      </c>
      <c r="C22" s="5" t="s">
        <v>171</v>
      </c>
      <c r="D22" s="5" t="s">
        <v>378</v>
      </c>
      <c r="F22" s="165">
        <v>1</v>
      </c>
    </row>
    <row r="23" spans="1:10" ht="48">
      <c r="A23" s="13">
        <v>33</v>
      </c>
      <c r="B23" s="23">
        <f t="shared" si="0"/>
        <v>20</v>
      </c>
      <c r="C23" s="5" t="s">
        <v>171</v>
      </c>
      <c r="D23" s="80" t="s">
        <v>391</v>
      </c>
      <c r="F23" s="165">
        <v>1</v>
      </c>
    </row>
    <row r="24" spans="1:10" ht="16">
      <c r="A24" s="13">
        <v>36</v>
      </c>
      <c r="B24" s="23">
        <f t="shared" si="0"/>
        <v>21</v>
      </c>
      <c r="C24" s="5" t="s">
        <v>171</v>
      </c>
      <c r="D24" s="80" t="s">
        <v>416</v>
      </c>
      <c r="I24" s="211">
        <v>1</v>
      </c>
      <c r="J24" s="156"/>
    </row>
    <row r="25" spans="1:10" ht="64">
      <c r="A25" s="13">
        <v>37</v>
      </c>
      <c r="B25" s="23">
        <f t="shared" si="0"/>
        <v>22</v>
      </c>
      <c r="C25" s="5" t="s">
        <v>171</v>
      </c>
      <c r="D25" s="80" t="s">
        <v>432</v>
      </c>
      <c r="F25" s="165">
        <v>1</v>
      </c>
    </row>
    <row r="26" spans="1:10" ht="16">
      <c r="A26" s="13">
        <v>38</v>
      </c>
      <c r="B26" s="23">
        <f t="shared" si="0"/>
        <v>23</v>
      </c>
      <c r="C26" s="5" t="s">
        <v>171</v>
      </c>
      <c r="D26" s="148"/>
    </row>
    <row r="27" spans="1:10" ht="16">
      <c r="A27" s="13">
        <v>39</v>
      </c>
      <c r="B27" s="23">
        <f t="shared" si="0"/>
        <v>24</v>
      </c>
      <c r="C27" s="199" t="s">
        <v>467</v>
      </c>
      <c r="D27" s="80" t="s">
        <v>456</v>
      </c>
      <c r="F27" s="165">
        <v>1</v>
      </c>
    </row>
    <row r="28" spans="1:10" ht="96">
      <c r="A28" s="13">
        <v>40</v>
      </c>
      <c r="B28" s="23">
        <f t="shared" si="0"/>
        <v>25</v>
      </c>
      <c r="C28" s="5" t="s">
        <v>328</v>
      </c>
      <c r="D28" s="142" t="s">
        <v>470</v>
      </c>
      <c r="G28" s="154">
        <v>1</v>
      </c>
    </row>
    <row r="29" spans="1:10" ht="16">
      <c r="A29" s="13">
        <v>41</v>
      </c>
      <c r="B29" s="23">
        <f t="shared" si="0"/>
        <v>26</v>
      </c>
      <c r="C29" s="5" t="s">
        <v>171</v>
      </c>
      <c r="D29" s="148"/>
    </row>
    <row r="30" spans="1:10" ht="16">
      <c r="A30" s="13">
        <v>43</v>
      </c>
      <c r="B30" s="23">
        <f t="shared" si="0"/>
        <v>27</v>
      </c>
      <c r="C30" s="5" t="s">
        <v>171</v>
      </c>
      <c r="D30" s="148"/>
    </row>
    <row r="31" spans="1:10" ht="16">
      <c r="A31" s="13">
        <v>44</v>
      </c>
      <c r="B31" s="23">
        <f t="shared" si="0"/>
        <v>28</v>
      </c>
      <c r="C31" s="5" t="s">
        <v>171</v>
      </c>
      <c r="D31" s="148"/>
    </row>
    <row r="32" spans="1:10" ht="32">
      <c r="A32" s="13">
        <v>45</v>
      </c>
      <c r="B32" s="23">
        <f t="shared" si="0"/>
        <v>29</v>
      </c>
      <c r="C32" s="5" t="s">
        <v>259</v>
      </c>
      <c r="D32" s="148"/>
    </row>
    <row r="33" spans="1:11" ht="64">
      <c r="A33" s="13">
        <v>46</v>
      </c>
      <c r="B33" s="23">
        <f t="shared" si="0"/>
        <v>30</v>
      </c>
      <c r="C33" s="5" t="s">
        <v>194</v>
      </c>
      <c r="D33" s="5" t="s">
        <v>528</v>
      </c>
      <c r="G33" s="154">
        <v>1</v>
      </c>
    </row>
    <row r="34" spans="1:11" ht="32">
      <c r="A34" s="13">
        <v>47</v>
      </c>
      <c r="B34" s="23">
        <f t="shared" si="0"/>
        <v>31</v>
      </c>
      <c r="C34" s="5" t="s">
        <v>171</v>
      </c>
      <c r="D34" s="80" t="s">
        <v>541</v>
      </c>
      <c r="F34" s="165">
        <v>1</v>
      </c>
    </row>
    <row r="35" spans="1:11" ht="64">
      <c r="A35" s="13">
        <v>48</v>
      </c>
      <c r="B35" s="23">
        <f t="shared" si="0"/>
        <v>32</v>
      </c>
      <c r="C35" s="5" t="s">
        <v>328</v>
      </c>
      <c r="D35" s="80" t="s">
        <v>555</v>
      </c>
      <c r="I35" s="213">
        <v>1</v>
      </c>
    </row>
    <row r="36" spans="1:11" ht="96">
      <c r="A36" s="13">
        <v>49</v>
      </c>
      <c r="B36" s="23">
        <f t="shared" si="0"/>
        <v>33</v>
      </c>
      <c r="C36" s="199" t="s">
        <v>467</v>
      </c>
      <c r="D36" s="80" t="s">
        <v>565</v>
      </c>
      <c r="F36" s="165">
        <v>1</v>
      </c>
    </row>
    <row r="37" spans="1:11" ht="80">
      <c r="A37" s="13">
        <v>50</v>
      </c>
      <c r="B37" s="23">
        <f t="shared" si="0"/>
        <v>34</v>
      </c>
      <c r="C37" s="5" t="s">
        <v>171</v>
      </c>
      <c r="D37" s="80" t="s">
        <v>574</v>
      </c>
      <c r="I37" s="213">
        <v>1</v>
      </c>
    </row>
    <row r="38" spans="1:11" ht="16">
      <c r="A38" s="13">
        <v>51</v>
      </c>
      <c r="B38" s="23">
        <f t="shared" si="0"/>
        <v>35</v>
      </c>
      <c r="C38" s="5" t="s">
        <v>171</v>
      </c>
      <c r="D38" s="148"/>
    </row>
    <row r="39" spans="1:11" ht="64">
      <c r="A39" s="13">
        <v>52</v>
      </c>
      <c r="B39" s="23">
        <f t="shared" si="0"/>
        <v>36</v>
      </c>
      <c r="C39" s="5" t="s">
        <v>171</v>
      </c>
      <c r="D39" s="80" t="s">
        <v>595</v>
      </c>
      <c r="F39" s="165">
        <v>1</v>
      </c>
    </row>
    <row r="40" spans="1:11" ht="64">
      <c r="A40" s="13">
        <v>53</v>
      </c>
      <c r="B40" s="23">
        <f t="shared" si="0"/>
        <v>37</v>
      </c>
      <c r="C40" s="5" t="s">
        <v>171</v>
      </c>
      <c r="D40" s="80" t="s">
        <v>610</v>
      </c>
      <c r="G40" s="154">
        <v>1</v>
      </c>
    </row>
    <row r="41" spans="1:11" ht="128">
      <c r="A41" s="13">
        <v>55</v>
      </c>
      <c r="B41" s="23">
        <f t="shared" si="0"/>
        <v>38</v>
      </c>
      <c r="C41" s="5" t="s">
        <v>213</v>
      </c>
      <c r="D41" s="214" t="s">
        <v>622</v>
      </c>
      <c r="I41" s="213">
        <v>1</v>
      </c>
    </row>
    <row r="42" spans="1:11" ht="64">
      <c r="A42" s="13">
        <v>58</v>
      </c>
      <c r="B42" s="23">
        <f t="shared" si="0"/>
        <v>39</v>
      </c>
      <c r="C42" s="5" t="s">
        <v>171</v>
      </c>
      <c r="D42" s="80" t="s">
        <v>642</v>
      </c>
      <c r="I42" s="213">
        <v>1</v>
      </c>
    </row>
    <row r="43" spans="1:11" ht="16">
      <c r="A43" s="13">
        <v>60</v>
      </c>
      <c r="B43" s="23">
        <f t="shared" si="0"/>
        <v>40</v>
      </c>
      <c r="C43" s="5" t="s">
        <v>171</v>
      </c>
      <c r="D43" s="80" t="s">
        <v>661</v>
      </c>
      <c r="E43" s="155"/>
      <c r="J43" s="222">
        <v>1</v>
      </c>
    </row>
    <row r="44" spans="1:11" ht="64">
      <c r="A44" s="13">
        <v>61</v>
      </c>
      <c r="B44" s="23">
        <f t="shared" si="0"/>
        <v>41</v>
      </c>
      <c r="C44" s="5" t="s">
        <v>328</v>
      </c>
      <c r="D44" s="5" t="s">
        <v>674</v>
      </c>
      <c r="I44" s="213">
        <v>1</v>
      </c>
    </row>
    <row r="45" spans="1:11" ht="16">
      <c r="A45" s="13">
        <v>64</v>
      </c>
      <c r="B45" s="23">
        <f t="shared" si="0"/>
        <v>42</v>
      </c>
      <c r="C45" s="5" t="s">
        <v>171</v>
      </c>
      <c r="D45" s="148"/>
    </row>
    <row r="46" spans="1:11" ht="32">
      <c r="A46" s="13">
        <v>66</v>
      </c>
      <c r="B46" s="23">
        <f t="shared" si="0"/>
        <v>43</v>
      </c>
      <c r="C46" s="5" t="s">
        <v>194</v>
      </c>
      <c r="D46" s="148"/>
    </row>
    <row r="47" spans="1:11" ht="16">
      <c r="A47" s="13">
        <v>68</v>
      </c>
      <c r="B47" s="23">
        <f t="shared" si="0"/>
        <v>44</v>
      </c>
      <c r="C47" s="199" t="s">
        <v>467</v>
      </c>
      <c r="D47" s="80" t="s">
        <v>708</v>
      </c>
      <c r="I47" s="213">
        <v>1</v>
      </c>
    </row>
    <row r="48" spans="1:11" ht="32">
      <c r="A48" s="13">
        <v>69</v>
      </c>
      <c r="B48" s="23">
        <f t="shared" si="0"/>
        <v>45</v>
      </c>
      <c r="C48" s="5" t="s">
        <v>171</v>
      </c>
      <c r="D48" s="80" t="s">
        <v>719</v>
      </c>
      <c r="K48" s="226">
        <v>1</v>
      </c>
    </row>
    <row r="49" spans="1:11" ht="48">
      <c r="A49" s="13">
        <v>71</v>
      </c>
      <c r="B49" s="23">
        <f t="shared" si="0"/>
        <v>46</v>
      </c>
      <c r="C49" s="199" t="s">
        <v>467</v>
      </c>
      <c r="D49" s="11" t="s">
        <v>730</v>
      </c>
      <c r="F49" s="165">
        <v>1</v>
      </c>
      <c r="H49" s="155"/>
    </row>
    <row r="50" spans="1:11" ht="48">
      <c r="A50" s="13">
        <v>73</v>
      </c>
      <c r="B50" s="23">
        <f t="shared" si="0"/>
        <v>47</v>
      </c>
      <c r="C50" s="5" t="s">
        <v>171</v>
      </c>
      <c r="D50" s="82" t="s">
        <v>744</v>
      </c>
      <c r="E50" s="155"/>
      <c r="I50" s="213">
        <v>1</v>
      </c>
    </row>
    <row r="51" spans="1:11" ht="80">
      <c r="A51" s="13">
        <v>76</v>
      </c>
      <c r="B51" s="23">
        <f t="shared" si="0"/>
        <v>48</v>
      </c>
      <c r="C51" s="5" t="s">
        <v>259</v>
      </c>
      <c r="D51" s="80" t="s">
        <v>760</v>
      </c>
      <c r="F51" s="165">
        <v>1</v>
      </c>
    </row>
    <row r="52" spans="1:11" ht="48">
      <c r="A52" s="13">
        <v>79</v>
      </c>
      <c r="B52" s="23">
        <f t="shared" si="0"/>
        <v>49</v>
      </c>
      <c r="C52" s="199" t="s">
        <v>467</v>
      </c>
      <c r="D52" s="80" t="s">
        <v>781</v>
      </c>
      <c r="K52" s="226">
        <v>1</v>
      </c>
    </row>
    <row r="53" spans="1:11" ht="48">
      <c r="A53" s="13">
        <v>80</v>
      </c>
      <c r="B53" s="23">
        <f t="shared" si="0"/>
        <v>50</v>
      </c>
      <c r="C53" s="5" t="s">
        <v>259</v>
      </c>
      <c r="D53" s="80" t="s">
        <v>792</v>
      </c>
      <c r="F53" s="165">
        <v>1</v>
      </c>
    </row>
    <row r="54" spans="1:11" ht="16">
      <c r="A54" s="13">
        <v>82</v>
      </c>
      <c r="B54" s="23">
        <f t="shared" si="0"/>
        <v>51</v>
      </c>
      <c r="C54" s="5" t="s">
        <v>213</v>
      </c>
      <c r="D54" s="80" t="s">
        <v>807</v>
      </c>
      <c r="K54" s="226">
        <v>1</v>
      </c>
    </row>
    <row r="55" spans="1:11" ht="16">
      <c r="A55" s="13">
        <v>83</v>
      </c>
      <c r="B55" s="23">
        <f t="shared" si="0"/>
        <v>52</v>
      </c>
      <c r="C55" s="5" t="s">
        <v>171</v>
      </c>
      <c r="D55" s="148"/>
    </row>
    <row r="56" spans="1:11" ht="32">
      <c r="A56" s="13">
        <v>84</v>
      </c>
      <c r="B56" s="23">
        <f t="shared" si="0"/>
        <v>53</v>
      </c>
      <c r="C56" s="5" t="s">
        <v>259</v>
      </c>
      <c r="D56" s="148"/>
    </row>
    <row r="57" spans="1:11" ht="48">
      <c r="A57" s="13">
        <v>86</v>
      </c>
      <c r="B57" s="23">
        <f t="shared" si="0"/>
        <v>54</v>
      </c>
      <c r="C57" s="5" t="s">
        <v>171</v>
      </c>
      <c r="D57" s="5" t="s">
        <v>841</v>
      </c>
      <c r="F57" s="165">
        <v>1</v>
      </c>
    </row>
    <row r="58" spans="1:11" ht="80">
      <c r="A58" s="13">
        <v>87</v>
      </c>
      <c r="B58" s="23">
        <f t="shared" si="0"/>
        <v>55</v>
      </c>
      <c r="C58" s="5" t="s">
        <v>213</v>
      </c>
      <c r="D58" s="80" t="s">
        <v>850</v>
      </c>
      <c r="F58" s="165">
        <v>1</v>
      </c>
    </row>
    <row r="59" spans="1:11" ht="80">
      <c r="A59" s="13">
        <v>90</v>
      </c>
      <c r="B59" s="23">
        <f t="shared" si="0"/>
        <v>56</v>
      </c>
      <c r="C59" s="5" t="s">
        <v>171</v>
      </c>
      <c r="D59" s="80" t="s">
        <v>866</v>
      </c>
      <c r="E59" s="155"/>
      <c r="F59" s="165">
        <v>1</v>
      </c>
    </row>
    <row r="60" spans="1:11" ht="96">
      <c r="A60" s="13">
        <v>91</v>
      </c>
      <c r="B60" s="23">
        <f t="shared" si="0"/>
        <v>57</v>
      </c>
      <c r="C60" s="5" t="s">
        <v>171</v>
      </c>
      <c r="D60" s="80" t="s">
        <v>882</v>
      </c>
      <c r="I60" s="213">
        <v>1</v>
      </c>
    </row>
    <row r="61" spans="1:11" ht="32">
      <c r="A61" s="13">
        <v>93</v>
      </c>
      <c r="B61" s="23">
        <f t="shared" si="0"/>
        <v>58</v>
      </c>
      <c r="C61" s="5" t="s">
        <v>328</v>
      </c>
      <c r="D61" s="148"/>
    </row>
    <row r="62" spans="1:11" ht="80">
      <c r="A62" s="13">
        <v>95</v>
      </c>
      <c r="B62" s="23">
        <f t="shared" si="0"/>
        <v>59</v>
      </c>
      <c r="C62" s="5" t="s">
        <v>213</v>
      </c>
      <c r="D62" s="80" t="s">
        <v>906</v>
      </c>
      <c r="F62" s="165">
        <v>1</v>
      </c>
    </row>
    <row r="63" spans="1:11" ht="16">
      <c r="A63" s="13">
        <v>96</v>
      </c>
      <c r="B63" s="23">
        <f t="shared" si="0"/>
        <v>60</v>
      </c>
      <c r="C63" s="5" t="s">
        <v>171</v>
      </c>
      <c r="D63" s="80" t="s">
        <v>919</v>
      </c>
      <c r="F63" s="165">
        <v>1</v>
      </c>
    </row>
    <row r="64" spans="1:11" ht="16">
      <c r="A64" s="13">
        <v>98</v>
      </c>
      <c r="B64" s="23">
        <f t="shared" si="0"/>
        <v>61</v>
      </c>
      <c r="C64" s="5" t="s">
        <v>213</v>
      </c>
      <c r="D64" s="148"/>
    </row>
    <row r="65" spans="1:9" ht="16">
      <c r="A65" s="13">
        <v>99</v>
      </c>
      <c r="B65" s="23">
        <f t="shared" si="0"/>
        <v>62</v>
      </c>
      <c r="C65" s="5" t="s">
        <v>213</v>
      </c>
      <c r="D65" s="148"/>
    </row>
    <row r="66" spans="1:9" ht="16">
      <c r="A66" s="13">
        <v>102</v>
      </c>
      <c r="B66" s="23">
        <f t="shared" si="0"/>
        <v>63</v>
      </c>
      <c r="C66" s="5" t="s">
        <v>171</v>
      </c>
      <c r="D66" s="148"/>
    </row>
    <row r="67" spans="1:9" ht="16">
      <c r="A67" s="13">
        <v>104</v>
      </c>
      <c r="B67" s="23">
        <f t="shared" si="0"/>
        <v>64</v>
      </c>
      <c r="C67" s="5" t="s">
        <v>171</v>
      </c>
      <c r="D67" s="148"/>
    </row>
    <row r="68" spans="1:9" ht="16">
      <c r="A68" s="13">
        <v>105</v>
      </c>
      <c r="B68" s="23">
        <f t="shared" si="0"/>
        <v>65</v>
      </c>
      <c r="C68" s="5" t="s">
        <v>171</v>
      </c>
      <c r="D68" s="80" t="s">
        <v>979</v>
      </c>
      <c r="I68" s="213">
        <v>1</v>
      </c>
    </row>
    <row r="69" spans="1:9" ht="48">
      <c r="A69" s="13">
        <v>106</v>
      </c>
      <c r="B69" s="23">
        <f t="shared" ref="B69:B132" si="1">B68+1</f>
        <v>66</v>
      </c>
      <c r="C69" s="5" t="s">
        <v>171</v>
      </c>
      <c r="D69" s="80" t="s">
        <v>991</v>
      </c>
      <c r="I69" s="213">
        <v>1</v>
      </c>
    </row>
    <row r="70" spans="1:9" ht="32">
      <c r="A70" s="13">
        <v>108</v>
      </c>
      <c r="B70" s="23">
        <f t="shared" si="1"/>
        <v>67</v>
      </c>
      <c r="C70" s="5" t="s">
        <v>259</v>
      </c>
      <c r="D70" s="80" t="s">
        <v>1002</v>
      </c>
      <c r="I70" s="213">
        <v>1</v>
      </c>
    </row>
    <row r="71" spans="1:9" ht="16">
      <c r="A71" s="13">
        <v>112</v>
      </c>
      <c r="B71" s="23">
        <f t="shared" si="1"/>
        <v>68</v>
      </c>
      <c r="C71" s="199" t="s">
        <v>467</v>
      </c>
      <c r="D71" s="148"/>
    </row>
    <row r="72" spans="1:9" ht="192">
      <c r="A72" s="13">
        <v>113</v>
      </c>
      <c r="B72" s="23">
        <f t="shared" si="1"/>
        <v>69</v>
      </c>
      <c r="C72" s="5" t="s">
        <v>194</v>
      </c>
      <c r="D72" s="80" t="s">
        <v>1038</v>
      </c>
      <c r="E72" s="204">
        <v>1</v>
      </c>
    </row>
    <row r="73" spans="1:9" ht="32">
      <c r="A73" s="13">
        <v>114</v>
      </c>
      <c r="B73" s="23">
        <f t="shared" si="1"/>
        <v>70</v>
      </c>
      <c r="C73" s="5" t="s">
        <v>213</v>
      </c>
      <c r="D73" s="80" t="s">
        <v>1048</v>
      </c>
      <c r="F73" s="165">
        <v>1</v>
      </c>
    </row>
    <row r="74" spans="1:9" ht="16">
      <c r="A74" s="13">
        <v>115</v>
      </c>
      <c r="B74" s="23">
        <f t="shared" si="1"/>
        <v>71</v>
      </c>
      <c r="C74" s="5" t="s">
        <v>171</v>
      </c>
      <c r="D74" s="148"/>
    </row>
    <row r="75" spans="1:9" ht="48">
      <c r="A75" s="13">
        <v>121</v>
      </c>
      <c r="B75" s="23">
        <f t="shared" si="1"/>
        <v>72</v>
      </c>
      <c r="C75" s="5" t="s">
        <v>259</v>
      </c>
      <c r="D75" s="214" t="s">
        <v>1081</v>
      </c>
      <c r="G75" s="155"/>
      <c r="I75" s="213">
        <v>1</v>
      </c>
    </row>
    <row r="76" spans="1:9" ht="16">
      <c r="A76" s="13">
        <v>125</v>
      </c>
      <c r="B76" s="23">
        <f t="shared" si="1"/>
        <v>73</v>
      </c>
      <c r="C76" s="5" t="s">
        <v>171</v>
      </c>
      <c r="D76" s="148"/>
    </row>
    <row r="77" spans="1:9" ht="32">
      <c r="A77" s="13">
        <v>126</v>
      </c>
      <c r="B77" s="23">
        <f t="shared" si="1"/>
        <v>74</v>
      </c>
      <c r="C77" s="5" t="s">
        <v>328</v>
      </c>
      <c r="D77" s="148"/>
    </row>
    <row r="78" spans="1:9" ht="144">
      <c r="A78" s="13">
        <v>128</v>
      </c>
      <c r="B78" s="23">
        <f t="shared" si="1"/>
        <v>75</v>
      </c>
      <c r="C78" s="5" t="s">
        <v>194</v>
      </c>
      <c r="D78" s="5" t="s">
        <v>1119</v>
      </c>
      <c r="E78" s="204">
        <v>1</v>
      </c>
    </row>
    <row r="79" spans="1:9" ht="16">
      <c r="A79" s="13">
        <v>129</v>
      </c>
      <c r="B79" s="23">
        <f t="shared" si="1"/>
        <v>76</v>
      </c>
      <c r="C79" s="5" t="s">
        <v>171</v>
      </c>
      <c r="D79" s="148"/>
    </row>
    <row r="80" spans="1:9" ht="16">
      <c r="A80" s="13">
        <v>130</v>
      </c>
      <c r="B80" s="23">
        <f t="shared" si="1"/>
        <v>77</v>
      </c>
      <c r="C80" s="5" t="s">
        <v>213</v>
      </c>
      <c r="D80" s="148"/>
    </row>
    <row r="81" spans="1:9" ht="96">
      <c r="A81" s="13">
        <v>131</v>
      </c>
      <c r="B81" s="23">
        <f t="shared" si="1"/>
        <v>78</v>
      </c>
      <c r="C81" s="5" t="s">
        <v>213</v>
      </c>
      <c r="D81" s="5" t="s">
        <v>1153</v>
      </c>
      <c r="I81" s="213">
        <v>1</v>
      </c>
    </row>
    <row r="82" spans="1:9" ht="32">
      <c r="A82" s="13">
        <v>132</v>
      </c>
      <c r="B82" s="23">
        <f t="shared" si="1"/>
        <v>79</v>
      </c>
      <c r="C82" s="5" t="s">
        <v>194</v>
      </c>
      <c r="D82" s="148"/>
    </row>
    <row r="83" spans="1:9" ht="64">
      <c r="A83" s="13">
        <v>133</v>
      </c>
      <c r="B83" s="23">
        <f t="shared" si="1"/>
        <v>80</v>
      </c>
      <c r="C83" s="5" t="s">
        <v>213</v>
      </c>
      <c r="D83" s="5" t="s">
        <v>1180</v>
      </c>
      <c r="F83" s="165">
        <v>1</v>
      </c>
    </row>
    <row r="84" spans="1:9" ht="64">
      <c r="A84" s="13">
        <v>135</v>
      </c>
      <c r="B84" s="23">
        <f t="shared" si="1"/>
        <v>81</v>
      </c>
      <c r="C84" s="5" t="s">
        <v>213</v>
      </c>
      <c r="D84" s="80" t="s">
        <v>1200</v>
      </c>
      <c r="E84" s="204">
        <v>1</v>
      </c>
    </row>
    <row r="85" spans="1:9" ht="16">
      <c r="A85" s="13">
        <v>136</v>
      </c>
      <c r="B85" s="23">
        <f t="shared" si="1"/>
        <v>82</v>
      </c>
      <c r="C85" s="5" t="s">
        <v>171</v>
      </c>
      <c r="D85" s="148"/>
    </row>
    <row r="86" spans="1:9" ht="32">
      <c r="A86" s="13">
        <v>137</v>
      </c>
      <c r="B86" s="23">
        <f t="shared" si="1"/>
        <v>83</v>
      </c>
      <c r="C86" s="5" t="s">
        <v>213</v>
      </c>
      <c r="D86" s="214" t="s">
        <v>1224</v>
      </c>
      <c r="I86" s="213">
        <v>1</v>
      </c>
    </row>
    <row r="87" spans="1:9" ht="16">
      <c r="A87" s="13">
        <v>139</v>
      </c>
      <c r="B87" s="23">
        <f t="shared" si="1"/>
        <v>84</v>
      </c>
      <c r="C87" s="5" t="s">
        <v>171</v>
      </c>
      <c r="D87" s="148"/>
    </row>
    <row r="88" spans="1:9" ht="16">
      <c r="A88" s="13">
        <v>142</v>
      </c>
      <c r="B88" s="23">
        <f t="shared" si="1"/>
        <v>85</v>
      </c>
      <c r="C88" s="5" t="s">
        <v>171</v>
      </c>
      <c r="D88" s="148"/>
    </row>
    <row r="89" spans="1:9" ht="32">
      <c r="A89" s="13">
        <v>144</v>
      </c>
      <c r="B89" s="23">
        <f t="shared" si="1"/>
        <v>86</v>
      </c>
      <c r="C89" s="5" t="s">
        <v>194</v>
      </c>
      <c r="D89" s="148"/>
    </row>
    <row r="90" spans="1:9" ht="16">
      <c r="A90" s="13">
        <v>146</v>
      </c>
      <c r="B90" s="23">
        <f t="shared" si="1"/>
        <v>87</v>
      </c>
      <c r="C90" s="5" t="s">
        <v>171</v>
      </c>
      <c r="D90" s="80" t="s">
        <v>1275</v>
      </c>
      <c r="I90" s="213">
        <v>1</v>
      </c>
    </row>
    <row r="91" spans="1:9" ht="48">
      <c r="A91" s="13">
        <v>147</v>
      </c>
      <c r="B91" s="23">
        <f t="shared" si="1"/>
        <v>88</v>
      </c>
      <c r="C91" s="5" t="s">
        <v>171</v>
      </c>
      <c r="D91" s="80" t="s">
        <v>1288</v>
      </c>
      <c r="E91" s="204">
        <v>1</v>
      </c>
    </row>
    <row r="92" spans="1:9" ht="32">
      <c r="A92" s="13">
        <v>153</v>
      </c>
      <c r="B92" s="23">
        <f t="shared" si="1"/>
        <v>89</v>
      </c>
      <c r="C92" s="199" t="s">
        <v>467</v>
      </c>
      <c r="D92" s="80" t="s">
        <v>1319</v>
      </c>
      <c r="E92" s="204">
        <v>1</v>
      </c>
    </row>
    <row r="93" spans="1:9" ht="96">
      <c r="A93" s="13">
        <v>154</v>
      </c>
      <c r="B93" s="23">
        <f t="shared" si="1"/>
        <v>90</v>
      </c>
      <c r="C93" s="5" t="s">
        <v>213</v>
      </c>
      <c r="D93" s="80" t="s">
        <v>1330</v>
      </c>
      <c r="G93" s="209">
        <v>1</v>
      </c>
    </row>
    <row r="94" spans="1:9" ht="16">
      <c r="A94" s="13">
        <v>155</v>
      </c>
      <c r="B94" s="23">
        <f t="shared" si="1"/>
        <v>91</v>
      </c>
      <c r="C94" s="5" t="s">
        <v>171</v>
      </c>
      <c r="D94" s="80" t="s">
        <v>1344</v>
      </c>
      <c r="H94" s="203">
        <v>1</v>
      </c>
    </row>
    <row r="95" spans="1:9" ht="16">
      <c r="A95" s="13">
        <v>156</v>
      </c>
      <c r="B95" s="23">
        <f t="shared" si="1"/>
        <v>92</v>
      </c>
      <c r="C95" s="5" t="s">
        <v>171</v>
      </c>
      <c r="D95" s="148"/>
    </row>
    <row r="96" spans="1:9" ht="16">
      <c r="A96" s="13">
        <v>159</v>
      </c>
      <c r="B96" s="23">
        <f t="shared" si="1"/>
        <v>93</v>
      </c>
      <c r="C96" s="5" t="s">
        <v>171</v>
      </c>
      <c r="D96" s="148"/>
    </row>
    <row r="97" spans="1:11" ht="16">
      <c r="A97" s="13">
        <v>160</v>
      </c>
      <c r="B97" s="23">
        <f t="shared" si="1"/>
        <v>94</v>
      </c>
      <c r="C97" s="5" t="s">
        <v>171</v>
      </c>
      <c r="D97" s="148"/>
    </row>
    <row r="98" spans="1:11" ht="80">
      <c r="A98" s="13">
        <v>161</v>
      </c>
      <c r="B98" s="23">
        <f t="shared" si="1"/>
        <v>95</v>
      </c>
      <c r="C98" s="5" t="s">
        <v>213</v>
      </c>
      <c r="D98" s="5" t="s">
        <v>1383</v>
      </c>
      <c r="F98" s="165">
        <v>1</v>
      </c>
    </row>
    <row r="99" spans="1:11" ht="64">
      <c r="A99" s="13">
        <v>163</v>
      </c>
      <c r="B99" s="23">
        <f t="shared" si="1"/>
        <v>96</v>
      </c>
      <c r="C99" s="5" t="s">
        <v>171</v>
      </c>
      <c r="D99" s="5" t="s">
        <v>1398</v>
      </c>
      <c r="I99" s="213">
        <v>1</v>
      </c>
    </row>
    <row r="100" spans="1:11" ht="96">
      <c r="A100" s="13">
        <v>164</v>
      </c>
      <c r="B100" s="23">
        <f t="shared" si="1"/>
        <v>97</v>
      </c>
      <c r="C100" s="5" t="s">
        <v>328</v>
      </c>
      <c r="D100" s="5" t="s">
        <v>1412</v>
      </c>
      <c r="E100" s="204">
        <v>1</v>
      </c>
    </row>
    <row r="101" spans="1:11" ht="16">
      <c r="A101" s="13">
        <v>165</v>
      </c>
      <c r="B101" s="23">
        <f t="shared" si="1"/>
        <v>98</v>
      </c>
      <c r="C101" s="5" t="s">
        <v>171</v>
      </c>
      <c r="D101" s="148"/>
    </row>
    <row r="102" spans="1:11" ht="16">
      <c r="A102" s="13">
        <v>168</v>
      </c>
      <c r="B102" s="23">
        <f t="shared" si="1"/>
        <v>99</v>
      </c>
      <c r="C102" s="5" t="s">
        <v>213</v>
      </c>
      <c r="D102" s="148"/>
    </row>
    <row r="103" spans="1:11" ht="123" customHeight="1">
      <c r="A103" s="13">
        <v>169</v>
      </c>
      <c r="B103" s="23">
        <f t="shared" si="1"/>
        <v>100</v>
      </c>
      <c r="C103" s="5" t="s">
        <v>171</v>
      </c>
      <c r="D103" s="80" t="s">
        <v>1434</v>
      </c>
      <c r="I103" s="213">
        <v>1</v>
      </c>
    </row>
    <row r="104" spans="1:11" ht="64">
      <c r="A104" s="13">
        <v>170</v>
      </c>
      <c r="B104" s="23">
        <f t="shared" si="1"/>
        <v>101</v>
      </c>
      <c r="C104" s="5" t="s">
        <v>213</v>
      </c>
      <c r="D104" s="80" t="s">
        <v>1449</v>
      </c>
      <c r="I104" s="213">
        <v>1</v>
      </c>
    </row>
    <row r="105" spans="1:11" ht="16">
      <c r="A105" s="13">
        <v>173</v>
      </c>
      <c r="B105" s="23">
        <f t="shared" si="1"/>
        <v>102</v>
      </c>
      <c r="C105" s="5" t="s">
        <v>213</v>
      </c>
      <c r="D105" s="148"/>
    </row>
    <row r="106" spans="1:11" ht="16">
      <c r="A106" s="13">
        <v>176</v>
      </c>
      <c r="B106" s="23">
        <f t="shared" si="1"/>
        <v>103</v>
      </c>
      <c r="C106" s="5" t="s">
        <v>213</v>
      </c>
      <c r="D106" s="148"/>
    </row>
    <row r="107" spans="1:11" ht="32">
      <c r="A107" s="13">
        <v>177</v>
      </c>
      <c r="B107" s="23">
        <f t="shared" si="1"/>
        <v>104</v>
      </c>
      <c r="C107" s="199" t="s">
        <v>467</v>
      </c>
      <c r="D107" s="5" t="s">
        <v>1485</v>
      </c>
      <c r="E107" s="204">
        <v>1</v>
      </c>
    </row>
    <row r="108" spans="1:11" ht="48">
      <c r="A108" s="13">
        <v>179</v>
      </c>
      <c r="B108" s="23">
        <f t="shared" si="1"/>
        <v>105</v>
      </c>
      <c r="C108" s="5" t="s">
        <v>171</v>
      </c>
      <c r="D108" s="80" t="s">
        <v>1497</v>
      </c>
      <c r="E108" s="204">
        <v>1</v>
      </c>
    </row>
    <row r="109" spans="1:11" ht="16">
      <c r="A109" s="13">
        <v>180</v>
      </c>
      <c r="B109" s="23">
        <f t="shared" si="1"/>
        <v>106</v>
      </c>
      <c r="C109" s="5" t="s">
        <v>171</v>
      </c>
      <c r="D109" s="80" t="s">
        <v>1508</v>
      </c>
      <c r="I109" s="213">
        <v>1</v>
      </c>
    </row>
    <row r="110" spans="1:11" ht="32">
      <c r="A110" s="13">
        <v>181</v>
      </c>
      <c r="B110" s="23">
        <f t="shared" si="1"/>
        <v>107</v>
      </c>
      <c r="C110" s="5" t="s">
        <v>194</v>
      </c>
      <c r="D110" s="80" t="s">
        <v>1522</v>
      </c>
      <c r="K110" s="223">
        <v>1</v>
      </c>
    </row>
    <row r="111" spans="1:11" ht="32">
      <c r="A111" s="13">
        <v>182</v>
      </c>
      <c r="B111" s="23">
        <f t="shared" si="1"/>
        <v>108</v>
      </c>
      <c r="C111" s="5" t="s">
        <v>171</v>
      </c>
      <c r="D111" s="80" t="s">
        <v>1537</v>
      </c>
      <c r="I111" s="213">
        <v>1</v>
      </c>
    </row>
    <row r="112" spans="1:11" ht="16">
      <c r="A112" s="13">
        <v>183</v>
      </c>
      <c r="B112" s="23">
        <f t="shared" si="1"/>
        <v>109</v>
      </c>
      <c r="C112" s="5" t="s">
        <v>213</v>
      </c>
      <c r="D112" s="80" t="s">
        <v>1550</v>
      </c>
      <c r="I112" s="213">
        <v>1</v>
      </c>
    </row>
    <row r="113" spans="1:9" ht="16">
      <c r="A113" s="13">
        <v>185</v>
      </c>
      <c r="B113" s="23">
        <f t="shared" si="1"/>
        <v>110</v>
      </c>
      <c r="C113" s="5" t="s">
        <v>213</v>
      </c>
      <c r="D113" s="148"/>
    </row>
    <row r="114" spans="1:9" ht="16">
      <c r="A114" s="13">
        <v>187</v>
      </c>
      <c r="B114" s="23">
        <f t="shared" si="1"/>
        <v>111</v>
      </c>
      <c r="C114" s="5" t="s">
        <v>213</v>
      </c>
      <c r="D114" s="5" t="s">
        <v>1569</v>
      </c>
      <c r="F114" s="165">
        <v>1</v>
      </c>
    </row>
    <row r="115" spans="1:9" ht="16">
      <c r="A115" s="13">
        <v>188</v>
      </c>
      <c r="B115" s="23">
        <f t="shared" si="1"/>
        <v>112</v>
      </c>
      <c r="C115" s="199" t="s">
        <v>467</v>
      </c>
      <c r="D115" s="148"/>
    </row>
    <row r="116" spans="1:9" ht="16">
      <c r="A116" s="13">
        <v>190</v>
      </c>
      <c r="B116" s="23">
        <f t="shared" si="1"/>
        <v>113</v>
      </c>
      <c r="C116" s="5" t="s">
        <v>171</v>
      </c>
      <c r="D116" s="148"/>
    </row>
    <row r="117" spans="1:9" ht="16">
      <c r="A117" s="13">
        <v>191</v>
      </c>
      <c r="B117" s="23">
        <f t="shared" si="1"/>
        <v>114</v>
      </c>
      <c r="C117" s="5" t="s">
        <v>213</v>
      </c>
      <c r="D117" s="148"/>
    </row>
    <row r="118" spans="1:9" ht="16">
      <c r="A118" s="13">
        <v>192</v>
      </c>
      <c r="B118" s="23">
        <f t="shared" si="1"/>
        <v>115</v>
      </c>
      <c r="C118" s="5" t="s">
        <v>171</v>
      </c>
      <c r="D118" s="148"/>
    </row>
    <row r="119" spans="1:9" ht="16">
      <c r="A119" s="13">
        <v>193</v>
      </c>
      <c r="B119" s="23">
        <f t="shared" si="1"/>
        <v>116</v>
      </c>
      <c r="C119" s="5" t="s">
        <v>171</v>
      </c>
      <c r="D119" s="80" t="s">
        <v>1609</v>
      </c>
      <c r="I119" s="213">
        <v>1</v>
      </c>
    </row>
    <row r="120" spans="1:9" ht="32">
      <c r="A120" s="13">
        <v>196</v>
      </c>
      <c r="B120" s="23">
        <f t="shared" si="1"/>
        <v>117</v>
      </c>
      <c r="C120" s="199" t="s">
        <v>467</v>
      </c>
      <c r="D120" s="80" t="s">
        <v>1629</v>
      </c>
      <c r="F120" s="165">
        <v>1</v>
      </c>
    </row>
    <row r="121" spans="1:9" ht="48">
      <c r="A121" s="13">
        <v>199</v>
      </c>
      <c r="B121" s="23">
        <f t="shared" si="1"/>
        <v>118</v>
      </c>
      <c r="C121" s="5" t="s">
        <v>213</v>
      </c>
      <c r="D121" s="80" t="s">
        <v>1643</v>
      </c>
      <c r="G121" s="219">
        <v>1</v>
      </c>
    </row>
    <row r="122" spans="1:9" ht="16">
      <c r="A122" s="13">
        <v>204</v>
      </c>
      <c r="B122" s="23">
        <f t="shared" si="1"/>
        <v>119</v>
      </c>
      <c r="C122" s="5" t="s">
        <v>213</v>
      </c>
      <c r="D122" s="148"/>
    </row>
    <row r="123" spans="1:9" ht="16">
      <c r="A123" s="13">
        <v>212</v>
      </c>
      <c r="B123" s="23">
        <f t="shared" si="1"/>
        <v>120</v>
      </c>
      <c r="C123" s="5" t="s">
        <v>171</v>
      </c>
      <c r="D123" s="149"/>
    </row>
    <row r="124" spans="1:9" ht="16">
      <c r="A124" s="13">
        <v>216</v>
      </c>
      <c r="B124" s="23">
        <f t="shared" si="1"/>
        <v>121</v>
      </c>
      <c r="C124" s="5" t="s">
        <v>171</v>
      </c>
      <c r="D124" s="80" t="s">
        <v>1693</v>
      </c>
      <c r="I124" s="213">
        <v>1</v>
      </c>
    </row>
    <row r="125" spans="1:9" ht="64">
      <c r="A125" s="13">
        <v>220</v>
      </c>
      <c r="B125" s="23">
        <f t="shared" si="1"/>
        <v>122</v>
      </c>
      <c r="C125" s="5" t="s">
        <v>213</v>
      </c>
      <c r="D125" s="80" t="s">
        <v>1703</v>
      </c>
      <c r="I125" s="213">
        <v>1</v>
      </c>
    </row>
    <row r="126" spans="1:9" ht="16">
      <c r="A126" s="13">
        <v>228</v>
      </c>
      <c r="B126" s="23">
        <f t="shared" si="1"/>
        <v>123</v>
      </c>
      <c r="C126" s="5" t="s">
        <v>213</v>
      </c>
      <c r="D126" s="148"/>
    </row>
    <row r="127" spans="1:9" ht="32">
      <c r="A127" s="13">
        <v>230</v>
      </c>
      <c r="B127" s="23">
        <f t="shared" si="1"/>
        <v>124</v>
      </c>
      <c r="C127" s="5" t="s">
        <v>259</v>
      </c>
      <c r="D127" s="148"/>
    </row>
    <row r="128" spans="1:9" ht="16">
      <c r="A128" s="13">
        <v>234</v>
      </c>
      <c r="B128" s="23">
        <f t="shared" si="1"/>
        <v>125</v>
      </c>
      <c r="C128" s="199" t="s">
        <v>467</v>
      </c>
      <c r="D128" s="148"/>
    </row>
    <row r="129" spans="1:9" ht="16">
      <c r="A129" s="13">
        <v>246</v>
      </c>
      <c r="B129" s="23">
        <f t="shared" si="1"/>
        <v>126</v>
      </c>
      <c r="C129" s="199" t="s">
        <v>467</v>
      </c>
      <c r="D129" s="148"/>
    </row>
    <row r="130" spans="1:9" ht="16">
      <c r="A130" s="13">
        <v>254</v>
      </c>
      <c r="B130" s="23">
        <f t="shared" si="1"/>
        <v>127</v>
      </c>
      <c r="C130" s="199" t="s">
        <v>467</v>
      </c>
      <c r="D130" s="148"/>
    </row>
    <row r="131" spans="1:9" ht="16">
      <c r="A131" s="13">
        <v>256</v>
      </c>
      <c r="B131" s="23">
        <f t="shared" si="1"/>
        <v>128</v>
      </c>
      <c r="C131" s="199" t="s">
        <v>467</v>
      </c>
      <c r="D131" s="148"/>
    </row>
    <row r="132" spans="1:9" ht="32">
      <c r="A132" s="13">
        <v>262</v>
      </c>
      <c r="B132" s="23">
        <f t="shared" si="1"/>
        <v>129</v>
      </c>
      <c r="C132" s="5" t="s">
        <v>328</v>
      </c>
      <c r="D132" s="148"/>
    </row>
    <row r="133" spans="1:9" ht="16">
      <c r="A133" s="13">
        <v>269</v>
      </c>
      <c r="B133" s="23">
        <f t="shared" ref="B133:B149" si="2">B132+1</f>
        <v>130</v>
      </c>
      <c r="C133" s="5" t="s">
        <v>213</v>
      </c>
      <c r="D133" s="148"/>
    </row>
    <row r="134" spans="1:9" ht="16">
      <c r="A134" s="13">
        <v>276</v>
      </c>
      <c r="B134" s="23">
        <f t="shared" si="2"/>
        <v>131</v>
      </c>
      <c r="C134" s="199" t="s">
        <v>467</v>
      </c>
      <c r="D134" s="5" t="s">
        <v>1830</v>
      </c>
      <c r="I134" s="213">
        <v>1</v>
      </c>
    </row>
    <row r="135" spans="1:9" ht="16">
      <c r="A135" s="13">
        <v>277</v>
      </c>
      <c r="B135" s="23">
        <f t="shared" si="2"/>
        <v>132</v>
      </c>
      <c r="C135" s="199" t="s">
        <v>467</v>
      </c>
      <c r="D135" s="148"/>
    </row>
    <row r="136" spans="1:9" ht="32">
      <c r="A136" s="13">
        <v>279</v>
      </c>
      <c r="B136" s="23">
        <f t="shared" si="2"/>
        <v>133</v>
      </c>
      <c r="C136" s="5" t="s">
        <v>328</v>
      </c>
      <c r="D136" s="148"/>
    </row>
    <row r="137" spans="1:9" ht="16">
      <c r="A137" s="13">
        <v>281</v>
      </c>
      <c r="B137" s="23">
        <f t="shared" si="2"/>
        <v>134</v>
      </c>
      <c r="C137" s="199" t="s">
        <v>467</v>
      </c>
      <c r="D137" s="148"/>
    </row>
    <row r="138" spans="1:9" ht="16">
      <c r="A138" s="13">
        <v>286</v>
      </c>
      <c r="B138" s="23">
        <f t="shared" si="2"/>
        <v>135</v>
      </c>
      <c r="C138" s="5" t="s">
        <v>213</v>
      </c>
      <c r="D138" s="148"/>
    </row>
    <row r="139" spans="1:9" ht="16">
      <c r="A139" s="13">
        <v>287</v>
      </c>
      <c r="B139" s="23">
        <f t="shared" si="2"/>
        <v>136</v>
      </c>
      <c r="C139" s="5" t="s">
        <v>213</v>
      </c>
      <c r="D139" s="148"/>
    </row>
    <row r="140" spans="1:9" ht="32">
      <c r="A140" s="13">
        <v>289</v>
      </c>
      <c r="B140" s="23">
        <f t="shared" si="2"/>
        <v>137</v>
      </c>
      <c r="C140" s="5" t="s">
        <v>328</v>
      </c>
      <c r="D140" s="148"/>
    </row>
    <row r="141" spans="1:9" ht="48">
      <c r="A141" s="13">
        <v>291</v>
      </c>
      <c r="B141" s="23">
        <f t="shared" si="2"/>
        <v>138</v>
      </c>
      <c r="C141" s="5" t="s">
        <v>213</v>
      </c>
      <c r="D141" s="5" t="s">
        <v>1869</v>
      </c>
      <c r="F141" s="165">
        <v>1</v>
      </c>
    </row>
    <row r="142" spans="1:9" ht="16">
      <c r="A142" s="13">
        <v>292</v>
      </c>
      <c r="B142" s="23">
        <f t="shared" si="2"/>
        <v>139</v>
      </c>
      <c r="C142" s="199" t="s">
        <v>467</v>
      </c>
      <c r="D142" s="148"/>
    </row>
    <row r="143" spans="1:9" ht="16">
      <c r="A143" s="13">
        <v>296</v>
      </c>
      <c r="B143" s="23">
        <f t="shared" si="2"/>
        <v>140</v>
      </c>
      <c r="C143" s="5" t="s">
        <v>171</v>
      </c>
      <c r="D143" s="148"/>
    </row>
    <row r="144" spans="1:9" ht="32">
      <c r="A144" s="13">
        <v>305</v>
      </c>
      <c r="B144" s="23">
        <f t="shared" si="2"/>
        <v>141</v>
      </c>
      <c r="C144" s="5" t="s">
        <v>194</v>
      </c>
      <c r="D144" s="148"/>
    </row>
    <row r="145" spans="1:12" ht="32">
      <c r="A145" s="13">
        <v>308</v>
      </c>
      <c r="B145" s="23">
        <f t="shared" si="2"/>
        <v>142</v>
      </c>
      <c r="C145" s="5" t="s">
        <v>259</v>
      </c>
      <c r="D145" s="5" t="s">
        <v>1912</v>
      </c>
      <c r="I145" s="213">
        <v>1</v>
      </c>
    </row>
    <row r="146" spans="1:12" ht="32">
      <c r="A146" s="13">
        <v>310</v>
      </c>
      <c r="B146" s="23">
        <f t="shared" si="2"/>
        <v>143</v>
      </c>
      <c r="C146" s="5" t="s">
        <v>194</v>
      </c>
      <c r="D146" s="148"/>
    </row>
    <row r="147" spans="1:12" ht="16">
      <c r="A147" s="13">
        <v>311</v>
      </c>
      <c r="B147" s="23">
        <f t="shared" si="2"/>
        <v>144</v>
      </c>
      <c r="C147" s="5" t="s">
        <v>213</v>
      </c>
      <c r="D147" s="148"/>
    </row>
    <row r="148" spans="1:12" ht="16">
      <c r="A148" s="13">
        <v>312</v>
      </c>
      <c r="B148" s="23">
        <f t="shared" si="2"/>
        <v>145</v>
      </c>
      <c r="C148" s="5" t="s">
        <v>213</v>
      </c>
      <c r="D148" s="148"/>
    </row>
    <row r="149" spans="1:12">
      <c r="A149" s="13">
        <v>313</v>
      </c>
      <c r="B149" s="23">
        <f t="shared" si="2"/>
        <v>146</v>
      </c>
      <c r="D149" s="148"/>
    </row>
    <row r="150" spans="1:12">
      <c r="A150" s="13"/>
    </row>
    <row r="151" spans="1:12">
      <c r="A151" s="13"/>
      <c r="D151" s="151"/>
      <c r="E151" s="153">
        <f>COUNT(E4:E149)</f>
        <v>10</v>
      </c>
      <c r="F151" s="153">
        <f>COUNT(F4:F149)</f>
        <v>22</v>
      </c>
      <c r="G151" s="153">
        <f>COUNT(G4:G149)</f>
        <v>6</v>
      </c>
      <c r="H151" s="153">
        <f>COUNT(H4:H149)</f>
        <v>4</v>
      </c>
      <c r="I151" s="210">
        <f>COUNT(I4:I149)</f>
        <v>33</v>
      </c>
      <c r="L151" s="153">
        <f>COUNT(L4:L149)</f>
        <v>0</v>
      </c>
    </row>
    <row r="152" spans="1:12">
      <c r="A152" s="13"/>
    </row>
    <row r="153" spans="1:12">
      <c r="A153" s="13"/>
    </row>
    <row r="154" spans="1:12">
      <c r="A154" s="13"/>
    </row>
    <row r="155" spans="1:12">
      <c r="A155" s="13"/>
    </row>
    <row r="156" spans="1:12">
      <c r="A156" s="13"/>
    </row>
    <row r="157" spans="1:12">
      <c r="A157" s="13"/>
    </row>
    <row r="158" spans="1:12">
      <c r="A158" s="13"/>
    </row>
    <row r="159" spans="1:12">
      <c r="A159" s="13"/>
    </row>
    <row r="160" spans="1:12">
      <c r="A160" s="13"/>
    </row>
    <row r="161" spans="1:1">
      <c r="A161" s="13"/>
    </row>
    <row r="162" spans="1:1">
      <c r="A162" s="13"/>
    </row>
    <row r="163" spans="1:1">
      <c r="A163" s="13"/>
    </row>
    <row r="164" spans="1:1">
      <c r="A164" s="13"/>
    </row>
    <row r="165" spans="1:1">
      <c r="A165" s="13"/>
    </row>
    <row r="166" spans="1:1">
      <c r="A166" s="13"/>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2131D-6E2D-E545-85C1-6D3241CDF380}">
  <dimension ref="A1:H165"/>
  <sheetViews>
    <sheetView zoomScale="91" zoomScaleNormal="91" workbookViewId="0">
      <pane xSplit="4" ySplit="2" topLeftCell="E136" activePane="bottomRight" state="frozen"/>
      <selection pane="topRight" activeCell="D1" sqref="D1"/>
      <selection pane="bottomLeft" activeCell="A3" sqref="A3"/>
      <selection pane="bottomRight" activeCell="D150" sqref="D150"/>
    </sheetView>
  </sheetViews>
  <sheetFormatPr baseColWidth="10" defaultRowHeight="15"/>
  <cols>
    <col min="1" max="1" width="9.83203125" style="23" customWidth="1"/>
    <col min="2" max="2" width="10.33203125" style="23" customWidth="1"/>
    <col min="3" max="3" width="10.83203125" style="3"/>
    <col min="4" max="4" width="78.6640625" style="3" customWidth="1"/>
    <col min="5" max="6" width="10.83203125" style="153"/>
    <col min="7" max="7" width="10.83203125" style="210"/>
    <col min="8" max="8" width="10.83203125" style="153"/>
  </cols>
  <sheetData>
    <row r="1" spans="1:8" ht="48">
      <c r="A1" s="13"/>
      <c r="C1" s="2" t="s">
        <v>10</v>
      </c>
      <c r="D1" s="2" t="s">
        <v>1987</v>
      </c>
      <c r="E1" s="153" t="s">
        <v>1977</v>
      </c>
    </row>
    <row r="2" spans="1:8" ht="208">
      <c r="A2" s="18" t="s">
        <v>1962</v>
      </c>
      <c r="B2" s="8" t="s">
        <v>1961</v>
      </c>
      <c r="C2" s="7" t="s">
        <v>59</v>
      </c>
      <c r="D2" s="7" t="s">
        <v>74</v>
      </c>
      <c r="E2" s="219" t="s">
        <v>2005</v>
      </c>
      <c r="F2" s="207" t="s">
        <v>2006</v>
      </c>
      <c r="G2" s="211" t="s">
        <v>2035</v>
      </c>
      <c r="H2" s="224" t="s">
        <v>1979</v>
      </c>
    </row>
    <row r="3" spans="1:8" ht="16">
      <c r="A3" s="13">
        <v>4</v>
      </c>
      <c r="B3" s="23">
        <v>1</v>
      </c>
      <c r="C3" s="5" t="s">
        <v>89</v>
      </c>
      <c r="D3" s="80" t="s">
        <v>109</v>
      </c>
      <c r="G3" s="213">
        <v>1</v>
      </c>
    </row>
    <row r="4" spans="1:8" ht="48">
      <c r="A4" s="18">
        <v>5</v>
      </c>
      <c r="B4" s="23">
        <f t="shared" ref="B4:B67" si="0">B3+1</f>
        <v>2</v>
      </c>
      <c r="C4" s="5" t="s">
        <v>89</v>
      </c>
      <c r="D4" s="80" t="s">
        <v>124</v>
      </c>
      <c r="E4" s="209">
        <v>1</v>
      </c>
    </row>
    <row r="5" spans="1:8" ht="160">
      <c r="A5" s="13">
        <v>6</v>
      </c>
      <c r="B5" s="23">
        <f t="shared" si="0"/>
        <v>3</v>
      </c>
      <c r="C5" s="251" t="s">
        <v>427</v>
      </c>
      <c r="D5" s="80" t="s">
        <v>136</v>
      </c>
      <c r="G5" s="213">
        <v>1</v>
      </c>
    </row>
    <row r="6" spans="1:8" ht="64">
      <c r="A6" s="13">
        <v>8</v>
      </c>
      <c r="B6" s="23">
        <f t="shared" si="0"/>
        <v>4</v>
      </c>
      <c r="C6" s="251" t="s">
        <v>427</v>
      </c>
      <c r="D6" s="80" t="s">
        <v>152</v>
      </c>
      <c r="E6" s="209">
        <v>1</v>
      </c>
    </row>
    <row r="7" spans="1:8" ht="16">
      <c r="A7" s="13">
        <v>11</v>
      </c>
      <c r="B7" s="23">
        <f t="shared" si="0"/>
        <v>5</v>
      </c>
      <c r="C7" s="5" t="s">
        <v>89</v>
      </c>
      <c r="D7" s="149"/>
    </row>
    <row r="8" spans="1:8" ht="112">
      <c r="A8" s="13">
        <v>13</v>
      </c>
      <c r="B8" s="23">
        <f t="shared" si="0"/>
        <v>6</v>
      </c>
      <c r="C8" s="5" t="s">
        <v>171</v>
      </c>
      <c r="D8" s="80" t="s">
        <v>181</v>
      </c>
      <c r="F8" s="207">
        <v>1</v>
      </c>
    </row>
    <row r="9" spans="1:8" ht="48">
      <c r="A9" s="13">
        <v>14</v>
      </c>
      <c r="B9" s="23">
        <f t="shared" si="0"/>
        <v>7</v>
      </c>
      <c r="C9" s="5" t="s">
        <v>194</v>
      </c>
      <c r="D9" s="82" t="s">
        <v>202</v>
      </c>
      <c r="E9" s="165">
        <v>1</v>
      </c>
    </row>
    <row r="10" spans="1:8" ht="32">
      <c r="A10" s="13">
        <v>18</v>
      </c>
      <c r="B10" s="23">
        <f t="shared" si="0"/>
        <v>8</v>
      </c>
      <c r="C10" s="5" t="s">
        <v>171</v>
      </c>
      <c r="D10" s="80" t="s">
        <v>226</v>
      </c>
      <c r="E10" s="165">
        <v>1</v>
      </c>
    </row>
    <row r="11" spans="1:8" ht="48">
      <c r="A11" s="13">
        <v>19</v>
      </c>
      <c r="B11" s="23">
        <f t="shared" si="0"/>
        <v>9</v>
      </c>
      <c r="C11" s="5" t="s">
        <v>171</v>
      </c>
      <c r="D11" s="5" t="s">
        <v>245</v>
      </c>
      <c r="E11" s="165">
        <v>1</v>
      </c>
    </row>
    <row r="12" spans="1:8" ht="32">
      <c r="A12" s="13">
        <v>20</v>
      </c>
      <c r="B12" s="23">
        <f t="shared" si="0"/>
        <v>10</v>
      </c>
      <c r="C12" s="5" t="s">
        <v>171</v>
      </c>
      <c r="D12" s="148"/>
    </row>
    <row r="13" spans="1:8" ht="32">
      <c r="A13" s="13">
        <v>21</v>
      </c>
      <c r="B13" s="23">
        <f t="shared" si="0"/>
        <v>11</v>
      </c>
      <c r="C13" s="5" t="s">
        <v>259</v>
      </c>
      <c r="D13" s="80" t="s">
        <v>266</v>
      </c>
      <c r="G13" s="213">
        <v>1</v>
      </c>
    </row>
    <row r="14" spans="1:8" ht="32">
      <c r="A14" s="13">
        <v>23</v>
      </c>
      <c r="B14" s="23">
        <f t="shared" si="0"/>
        <v>12</v>
      </c>
      <c r="C14" s="5" t="s">
        <v>171</v>
      </c>
      <c r="D14" s="148"/>
    </row>
    <row r="15" spans="1:8" ht="32">
      <c r="A15" s="13">
        <v>24</v>
      </c>
      <c r="B15" s="23">
        <f t="shared" si="0"/>
        <v>13</v>
      </c>
      <c r="C15" s="5" t="s">
        <v>213</v>
      </c>
      <c r="D15" s="80" t="s">
        <v>287</v>
      </c>
      <c r="E15" s="209">
        <v>1</v>
      </c>
    </row>
    <row r="16" spans="1:8" ht="32">
      <c r="A16" s="13">
        <v>25</v>
      </c>
      <c r="B16" s="23">
        <f t="shared" si="0"/>
        <v>14</v>
      </c>
      <c r="C16" s="5" t="s">
        <v>171</v>
      </c>
      <c r="D16" s="148"/>
    </row>
    <row r="17" spans="1:7" ht="32">
      <c r="A17" s="13">
        <v>27</v>
      </c>
      <c r="B17" s="23">
        <f t="shared" si="0"/>
        <v>15</v>
      </c>
      <c r="C17" s="5" t="s">
        <v>171</v>
      </c>
      <c r="D17" s="80" t="s">
        <v>320</v>
      </c>
      <c r="F17" s="202">
        <v>1</v>
      </c>
    </row>
    <row r="18" spans="1:7" ht="160">
      <c r="A18" s="13">
        <v>28</v>
      </c>
      <c r="B18" s="23">
        <f t="shared" si="0"/>
        <v>16</v>
      </c>
      <c r="C18" s="5" t="s">
        <v>328</v>
      </c>
      <c r="D18" s="80" t="s">
        <v>331</v>
      </c>
      <c r="E18" s="165">
        <v>1</v>
      </c>
    </row>
    <row r="19" spans="1:7" ht="80">
      <c r="A19" s="13">
        <v>29</v>
      </c>
      <c r="B19" s="23">
        <f t="shared" si="0"/>
        <v>17</v>
      </c>
      <c r="C19" s="5" t="s">
        <v>171</v>
      </c>
      <c r="D19" s="5" t="s">
        <v>343</v>
      </c>
      <c r="F19" s="202">
        <v>1</v>
      </c>
    </row>
    <row r="20" spans="1:7" ht="32">
      <c r="A20" s="13">
        <v>31</v>
      </c>
      <c r="B20" s="23">
        <f t="shared" si="0"/>
        <v>18</v>
      </c>
      <c r="C20" s="5" t="s">
        <v>171</v>
      </c>
      <c r="D20" s="141" t="s">
        <v>364</v>
      </c>
      <c r="G20" s="213">
        <v>1</v>
      </c>
    </row>
    <row r="21" spans="1:7" ht="128">
      <c r="A21" s="13">
        <v>32</v>
      </c>
      <c r="B21" s="23">
        <f t="shared" si="0"/>
        <v>19</v>
      </c>
      <c r="C21" s="5" t="s">
        <v>171</v>
      </c>
      <c r="D21" s="80" t="s">
        <v>379</v>
      </c>
      <c r="F21" s="202">
        <v>1</v>
      </c>
    </row>
    <row r="22" spans="1:7" ht="32">
      <c r="A22" s="13">
        <v>33</v>
      </c>
      <c r="B22" s="23">
        <f t="shared" si="0"/>
        <v>20</v>
      </c>
      <c r="C22" s="5" t="s">
        <v>171</v>
      </c>
      <c r="D22" s="80" t="s">
        <v>392</v>
      </c>
      <c r="E22" s="209">
        <v>1</v>
      </c>
    </row>
    <row r="23" spans="1:7" ht="64">
      <c r="A23" s="13">
        <v>36</v>
      </c>
      <c r="B23" s="23">
        <f t="shared" si="0"/>
        <v>21</v>
      </c>
      <c r="C23" s="5" t="s">
        <v>171</v>
      </c>
      <c r="D23" s="80" t="s">
        <v>417</v>
      </c>
      <c r="F23" s="202">
        <v>1</v>
      </c>
    </row>
    <row r="24" spans="1:7" ht="32">
      <c r="A24" s="13">
        <v>37</v>
      </c>
      <c r="B24" s="23">
        <f t="shared" si="0"/>
        <v>22</v>
      </c>
      <c r="C24" s="5" t="s">
        <v>171</v>
      </c>
      <c r="D24" s="80" t="s">
        <v>433</v>
      </c>
      <c r="F24" s="202">
        <v>1</v>
      </c>
    </row>
    <row r="25" spans="1:7" ht="32">
      <c r="A25" s="13">
        <v>38</v>
      </c>
      <c r="B25" s="23">
        <f t="shared" si="0"/>
        <v>23</v>
      </c>
      <c r="C25" s="5" t="s">
        <v>171</v>
      </c>
      <c r="D25" s="148"/>
    </row>
    <row r="26" spans="1:7" ht="32">
      <c r="A26" s="13">
        <v>39</v>
      </c>
      <c r="B26" s="23">
        <f t="shared" si="0"/>
        <v>24</v>
      </c>
      <c r="C26" s="5" t="s">
        <v>171</v>
      </c>
      <c r="D26" s="5" t="s">
        <v>457</v>
      </c>
      <c r="E26" s="157">
        <v>1</v>
      </c>
    </row>
    <row r="27" spans="1:7" ht="16">
      <c r="A27" s="13">
        <v>40</v>
      </c>
      <c r="B27" s="23">
        <f t="shared" si="0"/>
        <v>25</v>
      </c>
      <c r="C27" s="199" t="s">
        <v>467</v>
      </c>
      <c r="D27" s="148"/>
    </row>
    <row r="28" spans="1:7" ht="48">
      <c r="A28" s="13">
        <v>41</v>
      </c>
      <c r="B28" s="23">
        <f t="shared" si="0"/>
        <v>26</v>
      </c>
      <c r="C28" s="5" t="s">
        <v>328</v>
      </c>
      <c r="D28" s="148"/>
    </row>
    <row r="29" spans="1:7" ht="32">
      <c r="A29" s="13">
        <v>43</v>
      </c>
      <c r="B29" s="23">
        <f t="shared" si="0"/>
        <v>27</v>
      </c>
      <c r="C29" s="5" t="s">
        <v>171</v>
      </c>
      <c r="D29" s="5" t="s">
        <v>493</v>
      </c>
      <c r="G29" s="213">
        <v>1</v>
      </c>
    </row>
    <row r="30" spans="1:7" ht="32">
      <c r="A30" s="13">
        <v>44</v>
      </c>
      <c r="B30" s="23">
        <f t="shared" si="0"/>
        <v>28</v>
      </c>
      <c r="C30" s="5" t="s">
        <v>171</v>
      </c>
      <c r="D30" s="5" t="s">
        <v>507</v>
      </c>
      <c r="F30" s="202">
        <v>1</v>
      </c>
    </row>
    <row r="31" spans="1:7" ht="32">
      <c r="A31" s="13">
        <v>45</v>
      </c>
      <c r="B31" s="23">
        <f t="shared" si="0"/>
        <v>29</v>
      </c>
      <c r="C31" s="5" t="s">
        <v>171</v>
      </c>
      <c r="D31" s="148"/>
    </row>
    <row r="32" spans="1:7" ht="48">
      <c r="A32" s="13">
        <v>46</v>
      </c>
      <c r="B32" s="23">
        <f t="shared" si="0"/>
        <v>30</v>
      </c>
      <c r="C32" s="5" t="s">
        <v>259</v>
      </c>
      <c r="D32" s="80" t="s">
        <v>529</v>
      </c>
      <c r="F32" s="202">
        <v>1</v>
      </c>
    </row>
    <row r="33" spans="1:7" ht="48">
      <c r="A33" s="13">
        <v>47</v>
      </c>
      <c r="B33" s="23">
        <f t="shared" si="0"/>
        <v>31</v>
      </c>
      <c r="C33" s="5" t="s">
        <v>194</v>
      </c>
      <c r="D33" s="80" t="s">
        <v>542</v>
      </c>
      <c r="F33" s="202">
        <v>1</v>
      </c>
    </row>
    <row r="34" spans="1:7" ht="48">
      <c r="A34" s="13">
        <v>48</v>
      </c>
      <c r="B34" s="23">
        <f t="shared" si="0"/>
        <v>32</v>
      </c>
      <c r="C34" s="5" t="s">
        <v>171</v>
      </c>
      <c r="D34" s="80" t="s">
        <v>556</v>
      </c>
      <c r="E34" s="154">
        <v>1</v>
      </c>
    </row>
    <row r="35" spans="1:7" ht="48">
      <c r="A35" s="13">
        <v>49</v>
      </c>
      <c r="B35" s="23">
        <f t="shared" si="0"/>
        <v>33</v>
      </c>
      <c r="C35" s="5" t="s">
        <v>328</v>
      </c>
      <c r="D35" s="80" t="s">
        <v>566</v>
      </c>
      <c r="E35" s="209">
        <v>1</v>
      </c>
    </row>
    <row r="36" spans="1:7" ht="64">
      <c r="A36" s="13">
        <v>50</v>
      </c>
      <c r="B36" s="23">
        <f t="shared" si="0"/>
        <v>34</v>
      </c>
      <c r="C36" s="199" t="s">
        <v>467</v>
      </c>
      <c r="D36" s="80" t="s">
        <v>575</v>
      </c>
      <c r="F36" s="202">
        <v>1</v>
      </c>
    </row>
    <row r="37" spans="1:7" ht="32">
      <c r="A37" s="13">
        <v>51</v>
      </c>
      <c r="B37" s="23">
        <f t="shared" si="0"/>
        <v>35</v>
      </c>
      <c r="C37" s="5" t="s">
        <v>171</v>
      </c>
      <c r="D37" s="148"/>
    </row>
    <row r="38" spans="1:7" ht="32">
      <c r="A38" s="13">
        <v>52</v>
      </c>
      <c r="B38" s="23">
        <f t="shared" si="0"/>
        <v>36</v>
      </c>
      <c r="C38" s="5" t="s">
        <v>171</v>
      </c>
      <c r="D38" s="80" t="s">
        <v>596</v>
      </c>
      <c r="F38" s="202">
        <v>1</v>
      </c>
    </row>
    <row r="39" spans="1:7" ht="32">
      <c r="A39" s="13">
        <v>53</v>
      </c>
      <c r="B39" s="23">
        <f t="shared" si="0"/>
        <v>37</v>
      </c>
      <c r="C39" s="5" t="s">
        <v>171</v>
      </c>
      <c r="D39" s="80" t="s">
        <v>611</v>
      </c>
      <c r="F39" s="202">
        <v>1</v>
      </c>
    </row>
    <row r="40" spans="1:7" ht="112">
      <c r="A40" s="13">
        <v>55</v>
      </c>
      <c r="B40" s="23">
        <f t="shared" si="0"/>
        <v>38</v>
      </c>
      <c r="C40" s="5" t="s">
        <v>171</v>
      </c>
      <c r="D40" s="80" t="s">
        <v>623</v>
      </c>
      <c r="F40" s="202">
        <v>1</v>
      </c>
    </row>
    <row r="41" spans="1:7" ht="48">
      <c r="A41" s="13">
        <v>58</v>
      </c>
      <c r="B41" s="23">
        <f t="shared" si="0"/>
        <v>39</v>
      </c>
      <c r="C41" s="5" t="s">
        <v>213</v>
      </c>
      <c r="D41" s="5" t="s">
        <v>643</v>
      </c>
      <c r="F41" s="202">
        <v>1</v>
      </c>
    </row>
    <row r="42" spans="1:7" ht="32">
      <c r="A42" s="13">
        <v>60</v>
      </c>
      <c r="B42" s="23">
        <f t="shared" si="0"/>
        <v>40</v>
      </c>
      <c r="C42" s="5" t="s">
        <v>171</v>
      </c>
      <c r="D42" s="80" t="s">
        <v>662</v>
      </c>
      <c r="E42" s="157">
        <v>1</v>
      </c>
    </row>
    <row r="43" spans="1:7" ht="32">
      <c r="A43" s="13">
        <v>61</v>
      </c>
      <c r="B43" s="23">
        <f t="shared" si="0"/>
        <v>41</v>
      </c>
      <c r="C43" s="5" t="s">
        <v>171</v>
      </c>
      <c r="D43" s="80" t="s">
        <v>675</v>
      </c>
      <c r="G43" s="213">
        <v>1</v>
      </c>
    </row>
    <row r="44" spans="1:7" ht="48">
      <c r="A44" s="13">
        <v>64</v>
      </c>
      <c r="B44" s="23">
        <f t="shared" si="0"/>
        <v>42</v>
      </c>
      <c r="C44" s="5" t="s">
        <v>328</v>
      </c>
      <c r="D44" s="148"/>
    </row>
    <row r="45" spans="1:7" ht="32">
      <c r="A45" s="13">
        <v>66</v>
      </c>
      <c r="B45" s="23">
        <f t="shared" si="0"/>
        <v>43</v>
      </c>
      <c r="C45" s="5" t="s">
        <v>171</v>
      </c>
      <c r="D45" s="148"/>
    </row>
    <row r="46" spans="1:7" ht="48">
      <c r="A46" s="13">
        <v>68</v>
      </c>
      <c r="B46" s="23">
        <f t="shared" si="0"/>
        <v>44</v>
      </c>
      <c r="C46" s="5" t="s">
        <v>194</v>
      </c>
      <c r="D46" s="5" t="s">
        <v>709</v>
      </c>
      <c r="G46" s="213">
        <v>1</v>
      </c>
    </row>
    <row r="47" spans="1:7" ht="16">
      <c r="A47" s="13">
        <v>69</v>
      </c>
      <c r="B47" s="23">
        <f t="shared" si="0"/>
        <v>45</v>
      </c>
      <c r="C47" s="199" t="s">
        <v>467</v>
      </c>
      <c r="D47" s="148"/>
    </row>
    <row r="48" spans="1:7" ht="32">
      <c r="A48" s="13">
        <v>71</v>
      </c>
      <c r="B48" s="23">
        <f t="shared" si="0"/>
        <v>46</v>
      </c>
      <c r="C48" s="5" t="s">
        <v>171</v>
      </c>
      <c r="D48" s="5" t="s">
        <v>731</v>
      </c>
      <c r="E48" s="157">
        <v>1</v>
      </c>
    </row>
    <row r="49" spans="1:7" ht="48">
      <c r="A49" s="13">
        <v>73</v>
      </c>
      <c r="B49" s="23">
        <f t="shared" si="0"/>
        <v>47</v>
      </c>
      <c r="C49" s="199" t="s">
        <v>467</v>
      </c>
      <c r="D49" s="80" t="s">
        <v>745</v>
      </c>
      <c r="E49" s="219">
        <v>1</v>
      </c>
    </row>
    <row r="50" spans="1:7" ht="176" customHeight="1">
      <c r="A50" s="13">
        <v>76</v>
      </c>
      <c r="B50" s="23">
        <f t="shared" si="0"/>
        <v>48</v>
      </c>
      <c r="C50" s="5" t="s">
        <v>171</v>
      </c>
      <c r="D50" s="80" t="s">
        <v>761</v>
      </c>
      <c r="G50" s="213">
        <v>1</v>
      </c>
    </row>
    <row r="51" spans="1:7" ht="32">
      <c r="A51" s="13">
        <v>79</v>
      </c>
      <c r="B51" s="23">
        <f t="shared" si="0"/>
        <v>49</v>
      </c>
      <c r="C51" s="5" t="s">
        <v>259</v>
      </c>
      <c r="D51" s="5" t="s">
        <v>782</v>
      </c>
      <c r="G51" s="213">
        <v>1</v>
      </c>
    </row>
    <row r="52" spans="1:7" ht="16">
      <c r="A52" s="13">
        <v>80</v>
      </c>
      <c r="B52" s="23">
        <f t="shared" si="0"/>
        <v>50</v>
      </c>
      <c r="C52" s="199" t="s">
        <v>467</v>
      </c>
      <c r="D52" s="148"/>
    </row>
    <row r="53" spans="1:7" ht="32">
      <c r="A53" s="13">
        <v>82</v>
      </c>
      <c r="B53" s="23">
        <f t="shared" si="0"/>
        <v>51</v>
      </c>
      <c r="C53" s="5" t="s">
        <v>259</v>
      </c>
      <c r="D53" s="5" t="s">
        <v>808</v>
      </c>
      <c r="G53" s="213">
        <v>1</v>
      </c>
    </row>
    <row r="54" spans="1:7" ht="32">
      <c r="A54" s="13">
        <v>83</v>
      </c>
      <c r="B54" s="23">
        <f t="shared" si="0"/>
        <v>52</v>
      </c>
      <c r="C54" s="5" t="s">
        <v>213</v>
      </c>
      <c r="D54" s="148"/>
    </row>
    <row r="55" spans="1:7" ht="32">
      <c r="A55" s="13">
        <v>84</v>
      </c>
      <c r="B55" s="23">
        <f t="shared" si="0"/>
        <v>53</v>
      </c>
      <c r="C55" s="5" t="s">
        <v>171</v>
      </c>
      <c r="D55" s="148"/>
    </row>
    <row r="56" spans="1:7" ht="32">
      <c r="A56" s="13">
        <v>86</v>
      </c>
      <c r="B56" s="23">
        <f t="shared" si="0"/>
        <v>54</v>
      </c>
      <c r="C56" s="5" t="s">
        <v>259</v>
      </c>
      <c r="D56" s="148"/>
    </row>
    <row r="57" spans="1:7" ht="80">
      <c r="A57" s="13">
        <v>87</v>
      </c>
      <c r="B57" s="23">
        <f t="shared" si="0"/>
        <v>55</v>
      </c>
      <c r="C57" s="5" t="s">
        <v>171</v>
      </c>
      <c r="D57" s="80" t="s">
        <v>851</v>
      </c>
      <c r="F57" s="202">
        <v>1</v>
      </c>
    </row>
    <row r="58" spans="1:7" ht="48">
      <c r="A58" s="13">
        <v>90</v>
      </c>
      <c r="B58" s="23">
        <f t="shared" si="0"/>
        <v>56</v>
      </c>
      <c r="C58" s="5" t="s">
        <v>213</v>
      </c>
      <c r="D58" s="80" t="s">
        <v>867</v>
      </c>
      <c r="E58" s="209">
        <v>1</v>
      </c>
    </row>
    <row r="59" spans="1:7" ht="32">
      <c r="A59" s="13">
        <v>91</v>
      </c>
      <c r="B59" s="23">
        <f t="shared" si="0"/>
        <v>57</v>
      </c>
      <c r="C59" s="5" t="s">
        <v>171</v>
      </c>
      <c r="D59" s="80" t="s">
        <v>883</v>
      </c>
      <c r="F59" s="202">
        <v>1</v>
      </c>
    </row>
    <row r="60" spans="1:7" ht="96">
      <c r="A60" s="13">
        <v>93</v>
      </c>
      <c r="B60" s="23">
        <f t="shared" si="0"/>
        <v>58</v>
      </c>
      <c r="C60" s="5" t="s">
        <v>171</v>
      </c>
      <c r="D60" s="80" t="s">
        <v>899</v>
      </c>
      <c r="F60" s="202">
        <v>1</v>
      </c>
    </row>
    <row r="61" spans="1:7" ht="48">
      <c r="A61" s="13">
        <v>95</v>
      </c>
      <c r="B61" s="23">
        <f t="shared" si="0"/>
        <v>59</v>
      </c>
      <c r="C61" s="5" t="s">
        <v>328</v>
      </c>
      <c r="D61" s="80" t="s">
        <v>907</v>
      </c>
      <c r="F61" s="202">
        <v>1</v>
      </c>
    </row>
    <row r="62" spans="1:7" ht="32">
      <c r="A62" s="13">
        <v>96</v>
      </c>
      <c r="B62" s="23">
        <f t="shared" si="0"/>
        <v>60</v>
      </c>
      <c r="C62" s="5" t="s">
        <v>213</v>
      </c>
      <c r="D62" s="80" t="s">
        <v>920</v>
      </c>
      <c r="G62" s="213">
        <v>1</v>
      </c>
    </row>
    <row r="63" spans="1:7" ht="32">
      <c r="A63" s="13">
        <v>98</v>
      </c>
      <c r="B63" s="23">
        <f t="shared" si="0"/>
        <v>61</v>
      </c>
      <c r="C63" s="5" t="s">
        <v>171</v>
      </c>
      <c r="D63" s="148"/>
    </row>
    <row r="64" spans="1:7" ht="32">
      <c r="A64" s="13">
        <v>99</v>
      </c>
      <c r="B64" s="23">
        <f t="shared" si="0"/>
        <v>62</v>
      </c>
      <c r="C64" s="5" t="s">
        <v>213</v>
      </c>
      <c r="D64" s="148"/>
    </row>
    <row r="65" spans="1:7" ht="48">
      <c r="A65" s="13">
        <v>102</v>
      </c>
      <c r="B65" s="23">
        <f t="shared" si="0"/>
        <v>63</v>
      </c>
      <c r="C65" s="5" t="s">
        <v>213</v>
      </c>
      <c r="D65" s="5" t="s">
        <v>954</v>
      </c>
      <c r="F65" s="202">
        <v>1</v>
      </c>
    </row>
    <row r="66" spans="1:7" ht="32">
      <c r="A66" s="13">
        <v>104</v>
      </c>
      <c r="B66" s="23">
        <f t="shared" si="0"/>
        <v>64</v>
      </c>
      <c r="C66" s="5" t="s">
        <v>171</v>
      </c>
      <c r="D66" s="148"/>
    </row>
    <row r="67" spans="1:7" ht="32">
      <c r="A67" s="13">
        <v>105</v>
      </c>
      <c r="B67" s="23">
        <f t="shared" si="0"/>
        <v>65</v>
      </c>
      <c r="C67" s="5" t="s">
        <v>171</v>
      </c>
      <c r="D67" s="5" t="s">
        <v>980</v>
      </c>
      <c r="G67" s="213">
        <v>1</v>
      </c>
    </row>
    <row r="68" spans="1:7" ht="32">
      <c r="A68" s="13">
        <v>106</v>
      </c>
      <c r="B68" s="23">
        <f t="shared" ref="B68:B131" si="1">B67+1</f>
        <v>66</v>
      </c>
      <c r="C68" s="5" t="s">
        <v>171</v>
      </c>
      <c r="D68" s="148"/>
    </row>
    <row r="69" spans="1:7" ht="32">
      <c r="A69" s="13">
        <v>108</v>
      </c>
      <c r="B69" s="23">
        <f t="shared" si="1"/>
        <v>67</v>
      </c>
      <c r="C69" s="5" t="s">
        <v>171</v>
      </c>
      <c r="D69" s="148"/>
    </row>
    <row r="70" spans="1:7" ht="32">
      <c r="A70" s="13">
        <v>112</v>
      </c>
      <c r="B70" s="23">
        <f t="shared" si="1"/>
        <v>68</v>
      </c>
      <c r="C70" s="5" t="s">
        <v>259</v>
      </c>
      <c r="D70" s="148"/>
    </row>
    <row r="71" spans="1:7" ht="16">
      <c r="A71" s="13">
        <v>113</v>
      </c>
      <c r="B71" s="23">
        <f t="shared" si="1"/>
        <v>69</v>
      </c>
      <c r="C71" s="199" t="s">
        <v>467</v>
      </c>
      <c r="D71" s="148"/>
    </row>
    <row r="72" spans="1:7" ht="48">
      <c r="A72" s="13">
        <v>114</v>
      </c>
      <c r="B72" s="23">
        <f t="shared" si="1"/>
        <v>70</v>
      </c>
      <c r="C72" s="5" t="s">
        <v>194</v>
      </c>
      <c r="D72" s="5" t="s">
        <v>1049</v>
      </c>
      <c r="F72" s="202">
        <v>1</v>
      </c>
    </row>
    <row r="73" spans="1:7" ht="32">
      <c r="A73" s="13">
        <v>115</v>
      </c>
      <c r="B73" s="23">
        <f t="shared" si="1"/>
        <v>71</v>
      </c>
      <c r="C73" s="5" t="s">
        <v>213</v>
      </c>
      <c r="D73" s="148"/>
    </row>
    <row r="74" spans="1:7" ht="32">
      <c r="A74" s="13">
        <v>121</v>
      </c>
      <c r="B74" s="23">
        <f t="shared" si="1"/>
        <v>72</v>
      </c>
      <c r="C74" s="5" t="s">
        <v>171</v>
      </c>
      <c r="D74" s="5" t="s">
        <v>1082</v>
      </c>
      <c r="G74" s="213">
        <v>1</v>
      </c>
    </row>
    <row r="75" spans="1:7" ht="32">
      <c r="A75" s="13">
        <v>125</v>
      </c>
      <c r="B75" s="23">
        <f t="shared" si="1"/>
        <v>73</v>
      </c>
      <c r="C75" s="5" t="s">
        <v>259</v>
      </c>
      <c r="D75" s="148"/>
    </row>
    <row r="76" spans="1:7" ht="32">
      <c r="A76" s="13">
        <v>126</v>
      </c>
      <c r="B76" s="23">
        <f t="shared" si="1"/>
        <v>74</v>
      </c>
      <c r="C76" s="5" t="s">
        <v>171</v>
      </c>
      <c r="D76" s="148"/>
    </row>
    <row r="77" spans="1:7" ht="64">
      <c r="A77" s="13">
        <v>128</v>
      </c>
      <c r="B77" s="23">
        <f t="shared" si="1"/>
        <v>75</v>
      </c>
      <c r="C77" s="5" t="s">
        <v>328</v>
      </c>
      <c r="D77" s="5" t="s">
        <v>1120</v>
      </c>
      <c r="G77" s="213">
        <v>1</v>
      </c>
    </row>
    <row r="78" spans="1:7" ht="48">
      <c r="A78" s="13">
        <v>129</v>
      </c>
      <c r="B78" s="23">
        <f t="shared" si="1"/>
        <v>76</v>
      </c>
      <c r="C78" s="5" t="s">
        <v>194</v>
      </c>
      <c r="D78" s="148"/>
    </row>
    <row r="79" spans="1:7" ht="32">
      <c r="A79" s="13">
        <v>130</v>
      </c>
      <c r="B79" s="23">
        <f t="shared" si="1"/>
        <v>77</v>
      </c>
      <c r="C79" s="5" t="s">
        <v>171</v>
      </c>
      <c r="D79" s="5" t="s">
        <v>1144</v>
      </c>
      <c r="E79" s="209">
        <v>1</v>
      </c>
    </row>
    <row r="80" spans="1:7" ht="32">
      <c r="A80" s="13">
        <v>131</v>
      </c>
      <c r="B80" s="23">
        <f t="shared" si="1"/>
        <v>78</v>
      </c>
      <c r="C80" s="5" t="s">
        <v>213</v>
      </c>
      <c r="D80" s="148"/>
    </row>
    <row r="81" spans="1:7" ht="32">
      <c r="A81" s="13">
        <v>132</v>
      </c>
      <c r="B81" s="23">
        <f t="shared" si="1"/>
        <v>79</v>
      </c>
      <c r="C81" s="5" t="s">
        <v>213</v>
      </c>
      <c r="D81" s="5" t="s">
        <v>1167</v>
      </c>
      <c r="G81" s="213">
        <v>1</v>
      </c>
    </row>
    <row r="82" spans="1:7" ht="96">
      <c r="A82" s="13">
        <v>133</v>
      </c>
      <c r="B82" s="23">
        <f t="shared" si="1"/>
        <v>80</v>
      </c>
      <c r="C82" s="5" t="s">
        <v>194</v>
      </c>
      <c r="D82" s="80" t="s">
        <v>1181</v>
      </c>
      <c r="G82" s="213">
        <v>1</v>
      </c>
    </row>
    <row r="83" spans="1:7" ht="32">
      <c r="A83" s="13">
        <v>135</v>
      </c>
      <c r="B83" s="23">
        <f t="shared" si="1"/>
        <v>81</v>
      </c>
      <c r="C83" s="5" t="s">
        <v>213</v>
      </c>
      <c r="D83" s="80" t="s">
        <v>1201</v>
      </c>
      <c r="E83" s="154">
        <v>1</v>
      </c>
    </row>
    <row r="84" spans="1:7" ht="32">
      <c r="A84" s="13">
        <v>136</v>
      </c>
      <c r="B84" s="23">
        <f t="shared" si="1"/>
        <v>82</v>
      </c>
      <c r="C84" s="5" t="s">
        <v>213</v>
      </c>
      <c r="D84" s="80" t="s">
        <v>1212</v>
      </c>
      <c r="E84" s="154">
        <v>1</v>
      </c>
    </row>
    <row r="85" spans="1:7" ht="32">
      <c r="A85" s="13">
        <v>137</v>
      </c>
      <c r="B85" s="23">
        <f t="shared" si="1"/>
        <v>83</v>
      </c>
      <c r="C85" s="5" t="s">
        <v>171</v>
      </c>
      <c r="D85" s="152"/>
    </row>
    <row r="86" spans="1:7" ht="32">
      <c r="A86" s="13">
        <v>139</v>
      </c>
      <c r="B86" s="23">
        <f t="shared" si="1"/>
        <v>84</v>
      </c>
      <c r="C86" s="5" t="s">
        <v>213</v>
      </c>
      <c r="D86" s="148"/>
    </row>
    <row r="87" spans="1:7" ht="32">
      <c r="A87" s="13">
        <v>142</v>
      </c>
      <c r="B87" s="23">
        <f t="shared" si="1"/>
        <v>85</v>
      </c>
      <c r="C87" s="5" t="s">
        <v>171</v>
      </c>
      <c r="D87" s="5" t="s">
        <v>1249</v>
      </c>
      <c r="F87" s="202">
        <v>1</v>
      </c>
    </row>
    <row r="88" spans="1:7" ht="32">
      <c r="A88" s="13">
        <v>144</v>
      </c>
      <c r="B88" s="23">
        <f t="shared" si="1"/>
        <v>86</v>
      </c>
      <c r="C88" s="5" t="s">
        <v>171</v>
      </c>
      <c r="D88" s="148"/>
    </row>
    <row r="89" spans="1:7" ht="48">
      <c r="A89" s="13">
        <v>146</v>
      </c>
      <c r="B89" s="23">
        <f t="shared" si="1"/>
        <v>87</v>
      </c>
      <c r="C89" s="5" t="s">
        <v>194</v>
      </c>
      <c r="D89" s="5" t="s">
        <v>1276</v>
      </c>
      <c r="G89" s="213">
        <v>1</v>
      </c>
    </row>
    <row r="90" spans="1:7" ht="64">
      <c r="A90" s="13">
        <v>147</v>
      </c>
      <c r="B90" s="23">
        <f t="shared" si="1"/>
        <v>88</v>
      </c>
      <c r="C90" s="5" t="s">
        <v>171</v>
      </c>
      <c r="D90" s="142" t="s">
        <v>1289</v>
      </c>
      <c r="E90" s="209">
        <v>1</v>
      </c>
    </row>
    <row r="91" spans="1:7" ht="32">
      <c r="A91" s="13">
        <v>153</v>
      </c>
      <c r="B91" s="23">
        <f t="shared" si="1"/>
        <v>89</v>
      </c>
      <c r="C91" s="5" t="s">
        <v>171</v>
      </c>
      <c r="D91" s="80" t="s">
        <v>1320</v>
      </c>
      <c r="E91" s="165">
        <v>1</v>
      </c>
    </row>
    <row r="92" spans="1:7" ht="96">
      <c r="A92" s="13">
        <v>154</v>
      </c>
      <c r="B92" s="23">
        <f t="shared" si="1"/>
        <v>90</v>
      </c>
      <c r="C92" s="199" t="s">
        <v>467</v>
      </c>
      <c r="D92" s="142" t="s">
        <v>1331</v>
      </c>
      <c r="G92" s="213">
        <v>1</v>
      </c>
    </row>
    <row r="93" spans="1:7" ht="32">
      <c r="A93" s="13">
        <v>155</v>
      </c>
      <c r="B93" s="23">
        <f t="shared" si="1"/>
        <v>91</v>
      </c>
      <c r="C93" s="5" t="s">
        <v>213</v>
      </c>
      <c r="D93" s="80" t="s">
        <v>1345</v>
      </c>
      <c r="F93" s="202">
        <v>1</v>
      </c>
    </row>
    <row r="94" spans="1:7" ht="32">
      <c r="A94" s="13">
        <v>156</v>
      </c>
      <c r="B94" s="23">
        <f t="shared" si="1"/>
        <v>92</v>
      </c>
      <c r="C94" s="5" t="s">
        <v>171</v>
      </c>
      <c r="D94" s="148"/>
    </row>
    <row r="95" spans="1:7" ht="32">
      <c r="A95" s="13">
        <v>159</v>
      </c>
      <c r="B95" s="23">
        <f t="shared" si="1"/>
        <v>93</v>
      </c>
      <c r="C95" s="5" t="s">
        <v>171</v>
      </c>
      <c r="D95" s="148"/>
    </row>
    <row r="96" spans="1:7" ht="32">
      <c r="A96" s="13">
        <v>160</v>
      </c>
      <c r="B96" s="23">
        <f t="shared" si="1"/>
        <v>94</v>
      </c>
      <c r="C96" s="5" t="s">
        <v>171</v>
      </c>
      <c r="D96" s="148"/>
    </row>
    <row r="97" spans="1:7" ht="64">
      <c r="A97" s="13">
        <v>161</v>
      </c>
      <c r="B97" s="23">
        <f t="shared" si="1"/>
        <v>95</v>
      </c>
      <c r="C97" s="5" t="s">
        <v>171</v>
      </c>
      <c r="D97" s="142" t="s">
        <v>1384</v>
      </c>
      <c r="G97" s="213">
        <v>1</v>
      </c>
    </row>
    <row r="98" spans="1:7" ht="48">
      <c r="A98" s="13">
        <v>163</v>
      </c>
      <c r="B98" s="23">
        <f t="shared" si="1"/>
        <v>96</v>
      </c>
      <c r="C98" s="5" t="s">
        <v>213</v>
      </c>
      <c r="D98" s="80" t="s">
        <v>1399</v>
      </c>
      <c r="G98" s="213">
        <v>1</v>
      </c>
    </row>
    <row r="99" spans="1:7" ht="48">
      <c r="A99" s="13">
        <v>164</v>
      </c>
      <c r="B99" s="23">
        <f t="shared" si="1"/>
        <v>97</v>
      </c>
      <c r="C99" s="5" t="s">
        <v>171</v>
      </c>
      <c r="D99" s="80" t="s">
        <v>1413</v>
      </c>
      <c r="F99" s="202">
        <v>1</v>
      </c>
    </row>
    <row r="100" spans="1:7" ht="48">
      <c r="A100" s="13">
        <v>165</v>
      </c>
      <c r="B100" s="23">
        <f t="shared" si="1"/>
        <v>98</v>
      </c>
      <c r="C100" s="5" t="s">
        <v>328</v>
      </c>
      <c r="D100" s="148"/>
    </row>
    <row r="101" spans="1:7" ht="32">
      <c r="A101" s="13">
        <v>168</v>
      </c>
      <c r="B101" s="23">
        <f t="shared" si="1"/>
        <v>99</v>
      </c>
      <c r="C101" s="5" t="s">
        <v>171</v>
      </c>
      <c r="D101" s="149"/>
    </row>
    <row r="102" spans="1:7" ht="64">
      <c r="A102" s="13">
        <v>169</v>
      </c>
      <c r="B102" s="23">
        <f t="shared" si="1"/>
        <v>100</v>
      </c>
      <c r="C102" s="5" t="s">
        <v>213</v>
      </c>
      <c r="D102" s="80" t="s">
        <v>1435</v>
      </c>
      <c r="G102" s="213">
        <v>1</v>
      </c>
    </row>
    <row r="103" spans="1:7" ht="80">
      <c r="A103" s="13">
        <v>170</v>
      </c>
      <c r="B103" s="23">
        <f t="shared" si="1"/>
        <v>101</v>
      </c>
      <c r="C103" s="5" t="s">
        <v>171</v>
      </c>
      <c r="D103" s="5" t="s">
        <v>1450</v>
      </c>
      <c r="E103" s="209">
        <v>1</v>
      </c>
    </row>
    <row r="104" spans="1:7" ht="32">
      <c r="A104" s="13">
        <v>173</v>
      </c>
      <c r="B104" s="23">
        <f t="shared" si="1"/>
        <v>102</v>
      </c>
      <c r="C104" s="5" t="s">
        <v>213</v>
      </c>
      <c r="D104" s="148"/>
    </row>
    <row r="105" spans="1:7" ht="32">
      <c r="A105" s="13">
        <v>176</v>
      </c>
      <c r="B105" s="23">
        <f t="shared" si="1"/>
        <v>103</v>
      </c>
      <c r="C105" s="5" t="s">
        <v>213</v>
      </c>
      <c r="D105" s="5" t="s">
        <v>1473</v>
      </c>
      <c r="G105" s="213">
        <v>1</v>
      </c>
    </row>
    <row r="106" spans="1:7" ht="32">
      <c r="A106" s="13">
        <v>177</v>
      </c>
      <c r="B106" s="23">
        <f t="shared" si="1"/>
        <v>104</v>
      </c>
      <c r="C106" s="5" t="s">
        <v>213</v>
      </c>
      <c r="D106" s="148"/>
    </row>
    <row r="107" spans="1:7" ht="32">
      <c r="A107" s="13">
        <v>179</v>
      </c>
      <c r="B107" s="23">
        <f t="shared" si="1"/>
        <v>105</v>
      </c>
      <c r="C107" s="199" t="s">
        <v>467</v>
      </c>
      <c r="D107" s="5" t="s">
        <v>1498</v>
      </c>
      <c r="F107" s="202">
        <v>1</v>
      </c>
    </row>
    <row r="108" spans="1:7" ht="32">
      <c r="A108" s="13">
        <v>180</v>
      </c>
      <c r="B108" s="23">
        <f t="shared" si="1"/>
        <v>106</v>
      </c>
      <c r="C108" s="5" t="s">
        <v>171</v>
      </c>
      <c r="D108" s="80" t="s">
        <v>1509</v>
      </c>
      <c r="G108" s="213">
        <v>1</v>
      </c>
    </row>
    <row r="109" spans="1:7" ht="80">
      <c r="A109" s="13">
        <v>181</v>
      </c>
      <c r="B109" s="23">
        <f t="shared" si="1"/>
        <v>107</v>
      </c>
      <c r="C109" s="5" t="s">
        <v>171</v>
      </c>
      <c r="D109" s="5" t="s">
        <v>1523</v>
      </c>
      <c r="G109" s="213">
        <v>1</v>
      </c>
    </row>
    <row r="110" spans="1:7" ht="48">
      <c r="A110" s="13">
        <v>182</v>
      </c>
      <c r="B110" s="23">
        <f t="shared" si="1"/>
        <v>108</v>
      </c>
      <c r="C110" s="5" t="s">
        <v>194</v>
      </c>
      <c r="D110" s="80" t="s">
        <v>1538</v>
      </c>
      <c r="F110" s="206">
        <v>1</v>
      </c>
    </row>
    <row r="111" spans="1:7" ht="32">
      <c r="A111" s="13">
        <v>183</v>
      </c>
      <c r="B111" s="23">
        <f t="shared" si="1"/>
        <v>109</v>
      </c>
      <c r="C111" s="5" t="s">
        <v>171</v>
      </c>
      <c r="D111" s="80" t="s">
        <v>1551</v>
      </c>
      <c r="G111" s="213">
        <v>1</v>
      </c>
    </row>
    <row r="112" spans="1:7" ht="32">
      <c r="A112" s="13">
        <v>185</v>
      </c>
      <c r="B112" s="23">
        <f t="shared" si="1"/>
        <v>110</v>
      </c>
      <c r="C112" s="5" t="s">
        <v>213</v>
      </c>
      <c r="D112" s="148"/>
    </row>
    <row r="113" spans="1:7" ht="32">
      <c r="A113" s="13">
        <v>187</v>
      </c>
      <c r="B113" s="23">
        <f t="shared" si="1"/>
        <v>111</v>
      </c>
      <c r="C113" s="5" t="s">
        <v>213</v>
      </c>
      <c r="D113" s="5" t="s">
        <v>1570</v>
      </c>
      <c r="E113" s="157">
        <v>1</v>
      </c>
    </row>
    <row r="114" spans="1:7" ht="32">
      <c r="A114" s="13">
        <v>188</v>
      </c>
      <c r="B114" s="23">
        <f t="shared" si="1"/>
        <v>112</v>
      </c>
      <c r="C114" s="5" t="s">
        <v>213</v>
      </c>
      <c r="D114" s="148"/>
    </row>
    <row r="115" spans="1:7" ht="16">
      <c r="A115" s="13">
        <v>190</v>
      </c>
      <c r="B115" s="23">
        <f t="shared" si="1"/>
        <v>113</v>
      </c>
      <c r="C115" s="199" t="s">
        <v>467</v>
      </c>
      <c r="D115" s="148"/>
    </row>
    <row r="116" spans="1:7" ht="32">
      <c r="A116" s="13">
        <v>191</v>
      </c>
      <c r="B116" s="23">
        <f t="shared" si="1"/>
        <v>114</v>
      </c>
      <c r="C116" s="5" t="s">
        <v>171</v>
      </c>
      <c r="D116" s="148"/>
    </row>
    <row r="117" spans="1:7" ht="32">
      <c r="A117" s="13">
        <v>192</v>
      </c>
      <c r="B117" s="23">
        <f t="shared" si="1"/>
        <v>115</v>
      </c>
      <c r="C117" s="5" t="s">
        <v>213</v>
      </c>
      <c r="D117" s="148"/>
    </row>
    <row r="118" spans="1:7" ht="32">
      <c r="A118" s="13">
        <v>193</v>
      </c>
      <c r="B118" s="23">
        <f t="shared" si="1"/>
        <v>116</v>
      </c>
      <c r="C118" s="5" t="s">
        <v>171</v>
      </c>
      <c r="D118" s="80" t="s">
        <v>1610</v>
      </c>
      <c r="G118" s="213">
        <v>1</v>
      </c>
    </row>
    <row r="119" spans="1:7" ht="96">
      <c r="A119" s="13">
        <v>196</v>
      </c>
      <c r="B119" s="23">
        <f t="shared" si="1"/>
        <v>117</v>
      </c>
      <c r="C119" s="5" t="s">
        <v>171</v>
      </c>
      <c r="D119" s="80" t="s">
        <v>1630</v>
      </c>
      <c r="F119" s="207">
        <v>1</v>
      </c>
    </row>
    <row r="120" spans="1:7" ht="16">
      <c r="A120" s="13">
        <v>199</v>
      </c>
      <c r="B120" s="23">
        <f t="shared" si="1"/>
        <v>118</v>
      </c>
      <c r="C120" s="199" t="s">
        <v>467</v>
      </c>
      <c r="D120" s="80" t="s">
        <v>1644</v>
      </c>
      <c r="G120" s="213">
        <v>1</v>
      </c>
    </row>
    <row r="121" spans="1:7" ht="32">
      <c r="A121" s="13">
        <v>204</v>
      </c>
      <c r="B121" s="23">
        <f t="shared" si="1"/>
        <v>119</v>
      </c>
      <c r="C121" s="5" t="s">
        <v>213</v>
      </c>
      <c r="D121" s="148"/>
    </row>
    <row r="122" spans="1:7" ht="32">
      <c r="A122" s="13">
        <v>212</v>
      </c>
      <c r="B122" s="23">
        <f t="shared" si="1"/>
        <v>120</v>
      </c>
      <c r="C122" s="5" t="s">
        <v>213</v>
      </c>
      <c r="D122" s="148"/>
    </row>
    <row r="123" spans="1:7" ht="32">
      <c r="A123" s="13">
        <v>216</v>
      </c>
      <c r="B123" s="23">
        <f t="shared" si="1"/>
        <v>121</v>
      </c>
      <c r="C123" s="5" t="s">
        <v>171</v>
      </c>
      <c r="D123" s="148"/>
    </row>
    <row r="124" spans="1:7" ht="32">
      <c r="A124" s="13">
        <v>220</v>
      </c>
      <c r="B124" s="23">
        <f t="shared" si="1"/>
        <v>122</v>
      </c>
      <c r="C124" s="5" t="s">
        <v>171</v>
      </c>
      <c r="D124" s="5" t="s">
        <v>1704</v>
      </c>
      <c r="G124" s="213">
        <v>1</v>
      </c>
    </row>
    <row r="125" spans="1:7" ht="32">
      <c r="A125" s="13">
        <v>228</v>
      </c>
      <c r="B125" s="23">
        <f t="shared" si="1"/>
        <v>123</v>
      </c>
      <c r="C125" s="5" t="s">
        <v>213</v>
      </c>
      <c r="D125" s="148"/>
    </row>
    <row r="126" spans="1:7" ht="32">
      <c r="A126" s="13">
        <v>230</v>
      </c>
      <c r="B126" s="23">
        <f t="shared" si="1"/>
        <v>124</v>
      </c>
      <c r="C126" s="5" t="s">
        <v>213</v>
      </c>
      <c r="D126" s="148"/>
    </row>
    <row r="127" spans="1:7" ht="32">
      <c r="A127" s="13">
        <v>234</v>
      </c>
      <c r="B127" s="23">
        <f t="shared" si="1"/>
        <v>125</v>
      </c>
      <c r="C127" s="5" t="s">
        <v>259</v>
      </c>
      <c r="D127" s="148"/>
    </row>
    <row r="128" spans="1:7" ht="16">
      <c r="A128" s="13">
        <v>246</v>
      </c>
      <c r="B128" s="23">
        <f t="shared" si="1"/>
        <v>126</v>
      </c>
      <c r="C128" s="199" t="s">
        <v>467</v>
      </c>
      <c r="D128" s="148"/>
    </row>
    <row r="129" spans="1:7" ht="16">
      <c r="A129" s="13">
        <v>254</v>
      </c>
      <c r="B129" s="23">
        <f t="shared" si="1"/>
        <v>127</v>
      </c>
      <c r="C129" s="199" t="s">
        <v>467</v>
      </c>
      <c r="D129" s="148"/>
    </row>
    <row r="130" spans="1:7" ht="32">
      <c r="A130" s="13">
        <v>256</v>
      </c>
      <c r="B130" s="23">
        <f t="shared" si="1"/>
        <v>128</v>
      </c>
      <c r="C130" s="199" t="s">
        <v>467</v>
      </c>
      <c r="D130" s="5" t="s">
        <v>1782</v>
      </c>
      <c r="G130" s="213">
        <v>1</v>
      </c>
    </row>
    <row r="131" spans="1:7" ht="16">
      <c r="A131" s="13">
        <v>262</v>
      </c>
      <c r="B131" s="23">
        <f t="shared" si="1"/>
        <v>129</v>
      </c>
      <c r="C131" s="199" t="s">
        <v>467</v>
      </c>
      <c r="D131" s="148"/>
    </row>
    <row r="132" spans="1:7" ht="48">
      <c r="A132" s="13">
        <v>269</v>
      </c>
      <c r="B132" s="23">
        <f t="shared" ref="B132:B148" si="2">B131+1</f>
        <v>130</v>
      </c>
      <c r="C132" s="5" t="s">
        <v>328</v>
      </c>
      <c r="D132" s="149"/>
    </row>
    <row r="133" spans="1:7" ht="32">
      <c r="A133" s="13">
        <v>276</v>
      </c>
      <c r="B133" s="23">
        <f t="shared" si="2"/>
        <v>131</v>
      </c>
      <c r="C133" s="5" t="s">
        <v>213</v>
      </c>
      <c r="D133" s="80" t="s">
        <v>1831</v>
      </c>
      <c r="G133" s="213">
        <v>1</v>
      </c>
    </row>
    <row r="134" spans="1:7" ht="16">
      <c r="A134" s="13">
        <v>277</v>
      </c>
      <c r="B134" s="23">
        <f t="shared" si="2"/>
        <v>132</v>
      </c>
      <c r="C134" s="199" t="s">
        <v>467</v>
      </c>
      <c r="D134" s="140" t="s">
        <v>1834</v>
      </c>
    </row>
    <row r="135" spans="1:7" ht="16">
      <c r="A135" s="13">
        <v>279</v>
      </c>
      <c r="B135" s="23">
        <f t="shared" si="2"/>
        <v>133</v>
      </c>
      <c r="C135" s="199" t="s">
        <v>467</v>
      </c>
      <c r="D135" s="148"/>
    </row>
    <row r="136" spans="1:7" ht="48">
      <c r="A136" s="13">
        <v>281</v>
      </c>
      <c r="B136" s="23">
        <f t="shared" si="2"/>
        <v>134</v>
      </c>
      <c r="C136" s="5" t="s">
        <v>328</v>
      </c>
      <c r="D136" s="148"/>
    </row>
    <row r="137" spans="1:7" ht="16">
      <c r="A137" s="13">
        <v>286</v>
      </c>
      <c r="B137" s="23">
        <f t="shared" si="2"/>
        <v>135</v>
      </c>
      <c r="C137" s="199" t="s">
        <v>467</v>
      </c>
      <c r="D137" s="148"/>
    </row>
    <row r="138" spans="1:7" ht="32">
      <c r="A138" s="13">
        <v>287</v>
      </c>
      <c r="B138" s="23">
        <f t="shared" si="2"/>
        <v>136</v>
      </c>
      <c r="C138" s="5" t="s">
        <v>213</v>
      </c>
      <c r="D138" s="148"/>
    </row>
    <row r="139" spans="1:7" ht="32">
      <c r="A139" s="13">
        <v>289</v>
      </c>
      <c r="B139" s="23">
        <f t="shared" si="2"/>
        <v>137</v>
      </c>
      <c r="C139" s="5" t="s">
        <v>213</v>
      </c>
      <c r="D139" s="148"/>
    </row>
    <row r="140" spans="1:7" ht="48">
      <c r="A140" s="13">
        <v>291</v>
      </c>
      <c r="B140" s="23">
        <f t="shared" si="2"/>
        <v>138</v>
      </c>
      <c r="C140" s="5" t="s">
        <v>328</v>
      </c>
      <c r="D140" s="148"/>
    </row>
    <row r="141" spans="1:7" ht="32">
      <c r="A141" s="13">
        <v>292</v>
      </c>
      <c r="B141" s="23">
        <f t="shared" si="2"/>
        <v>139</v>
      </c>
      <c r="C141" s="5" t="s">
        <v>213</v>
      </c>
      <c r="D141" s="148"/>
    </row>
    <row r="142" spans="1:7" ht="16">
      <c r="A142" s="13">
        <v>296</v>
      </c>
      <c r="B142" s="23">
        <f t="shared" si="2"/>
        <v>140</v>
      </c>
      <c r="C142" s="199" t="s">
        <v>467</v>
      </c>
      <c r="D142" s="148"/>
    </row>
    <row r="143" spans="1:7" ht="32">
      <c r="A143" s="13">
        <v>305</v>
      </c>
      <c r="B143" s="23">
        <f t="shared" si="2"/>
        <v>141</v>
      </c>
      <c r="C143" s="5" t="s">
        <v>171</v>
      </c>
      <c r="D143" s="148"/>
    </row>
    <row r="144" spans="1:7" ht="48">
      <c r="A144" s="13">
        <v>308</v>
      </c>
      <c r="B144" s="23">
        <f t="shared" si="2"/>
        <v>142</v>
      </c>
      <c r="C144" s="5" t="s">
        <v>194</v>
      </c>
      <c r="D144" s="148"/>
    </row>
    <row r="145" spans="1:8" ht="32">
      <c r="A145" s="13">
        <v>310</v>
      </c>
      <c r="B145" s="23">
        <f t="shared" si="2"/>
        <v>143</v>
      </c>
      <c r="C145" s="5" t="s">
        <v>259</v>
      </c>
      <c r="D145" s="148"/>
    </row>
    <row r="146" spans="1:8" ht="48">
      <c r="A146" s="13">
        <v>311</v>
      </c>
      <c r="B146" s="23">
        <f t="shared" si="2"/>
        <v>144</v>
      </c>
      <c r="C146" s="5" t="s">
        <v>194</v>
      </c>
      <c r="D146" s="80" t="s">
        <v>1929</v>
      </c>
      <c r="E146" s="157">
        <v>1</v>
      </c>
    </row>
    <row r="147" spans="1:8" ht="32">
      <c r="A147" s="13">
        <v>312</v>
      </c>
      <c r="B147" s="23">
        <f t="shared" si="2"/>
        <v>145</v>
      </c>
      <c r="C147" s="5" t="s">
        <v>213</v>
      </c>
      <c r="D147" s="5" t="s">
        <v>1937</v>
      </c>
      <c r="E147" s="228">
        <v>1</v>
      </c>
    </row>
    <row r="148" spans="1:8" ht="32">
      <c r="A148" s="13">
        <v>313</v>
      </c>
      <c r="B148" s="23">
        <f t="shared" si="2"/>
        <v>146</v>
      </c>
      <c r="C148" s="5" t="s">
        <v>213</v>
      </c>
      <c r="D148" s="141" t="s">
        <v>89</v>
      </c>
    </row>
    <row r="149" spans="1:8">
      <c r="A149" s="13"/>
    </row>
    <row r="150" spans="1:8">
      <c r="A150" s="13"/>
      <c r="D150" s="151" t="s">
        <v>2304</v>
      </c>
      <c r="E150" s="153">
        <f>COUNT(E2:E147)</f>
        <v>24</v>
      </c>
      <c r="F150" s="153">
        <f>COUNT(F2:F147)</f>
        <v>26</v>
      </c>
      <c r="G150" s="210">
        <f>COUNT(G2:G147)</f>
        <v>30</v>
      </c>
      <c r="H150" s="153">
        <f>COUNT(H2:H147)</f>
        <v>0</v>
      </c>
    </row>
    <row r="151" spans="1:8" ht="16">
      <c r="A151" s="13"/>
      <c r="D151" s="3" t="s">
        <v>2302</v>
      </c>
      <c r="E151" s="153">
        <v>9</v>
      </c>
    </row>
    <row r="152" spans="1:8" ht="16">
      <c r="A152" s="13"/>
      <c r="D152" s="3" t="s">
        <v>2303</v>
      </c>
      <c r="E152" s="153">
        <v>10</v>
      </c>
    </row>
    <row r="153" spans="1:8" ht="16">
      <c r="A153" s="13"/>
      <c r="D153" s="3" t="s">
        <v>2305</v>
      </c>
      <c r="E153" s="153">
        <v>3</v>
      </c>
    </row>
    <row r="154" spans="1:8">
      <c r="A154" s="13"/>
    </row>
    <row r="155" spans="1:8">
      <c r="A155" s="13"/>
    </row>
    <row r="156" spans="1:8">
      <c r="A156" s="13"/>
    </row>
    <row r="157" spans="1:8">
      <c r="A157" s="13"/>
    </row>
    <row r="158" spans="1:8">
      <c r="A158" s="13"/>
    </row>
    <row r="159" spans="1:8">
      <c r="A159" s="13"/>
    </row>
    <row r="160" spans="1:8">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BCA2F-DB07-F343-85B3-53D2E3BD862D}">
  <dimension ref="A1:J165"/>
  <sheetViews>
    <sheetView topLeftCell="C1" zoomScale="92" zoomScaleNormal="92" workbookViewId="0">
      <pane xSplit="4" ySplit="2" topLeftCell="G94" activePane="bottomRight" state="frozen"/>
      <selection activeCell="C1" sqref="C1"/>
      <selection pane="topRight" activeCell="D1" sqref="D1"/>
      <selection pane="bottomLeft" activeCell="C3" sqref="C3"/>
      <selection pane="bottomRight" activeCell="J99" sqref="J99"/>
    </sheetView>
  </sheetViews>
  <sheetFormatPr baseColWidth="10" defaultRowHeight="15"/>
  <cols>
    <col min="1" max="1" width="9.83203125" style="23" customWidth="1"/>
    <col min="2" max="2" width="10.33203125" style="23" customWidth="1"/>
    <col min="3" max="3" width="9.83203125" style="23" customWidth="1"/>
    <col min="4" max="4" width="10.33203125" style="23" customWidth="1"/>
    <col min="5" max="5" width="10.83203125" style="3"/>
    <col min="6" max="6" width="78.83203125" style="3" customWidth="1"/>
    <col min="7" max="8" width="10.83203125" style="153"/>
    <col min="9" max="9" width="10.83203125" style="210"/>
  </cols>
  <sheetData>
    <row r="1" spans="1:10" ht="32">
      <c r="A1" s="13"/>
      <c r="C1" s="13"/>
      <c r="E1" s="2" t="s">
        <v>10</v>
      </c>
      <c r="F1" s="2" t="s">
        <v>1988</v>
      </c>
      <c r="G1" s="153" t="s">
        <v>1977</v>
      </c>
      <c r="H1" s="155" t="s">
        <v>2004</v>
      </c>
    </row>
    <row r="2" spans="1:10" ht="208">
      <c r="A2" s="18" t="s">
        <v>1962</v>
      </c>
      <c r="B2" s="8" t="s">
        <v>1961</v>
      </c>
      <c r="C2" s="18" t="s">
        <v>1962</v>
      </c>
      <c r="D2" s="8" t="s">
        <v>1961</v>
      </c>
      <c r="E2" s="7" t="s">
        <v>59</v>
      </c>
      <c r="F2" s="7" t="s">
        <v>74</v>
      </c>
      <c r="G2" s="219" t="s">
        <v>2040</v>
      </c>
      <c r="H2" s="161" t="s">
        <v>2041</v>
      </c>
      <c r="I2" s="211" t="s">
        <v>2035</v>
      </c>
      <c r="J2" s="164" t="s">
        <v>1979</v>
      </c>
    </row>
    <row r="3" spans="1:10" ht="16">
      <c r="A3" s="13">
        <v>4</v>
      </c>
      <c r="B3" s="23">
        <v>1</v>
      </c>
      <c r="C3" s="13">
        <v>4</v>
      </c>
      <c r="D3" s="23">
        <v>1</v>
      </c>
      <c r="E3" s="5" t="s">
        <v>89</v>
      </c>
      <c r="F3" s="80" t="s">
        <v>110</v>
      </c>
      <c r="H3" s="201">
        <v>1</v>
      </c>
    </row>
    <row r="4" spans="1:10" ht="80">
      <c r="A4" s="18">
        <v>5</v>
      </c>
      <c r="B4" s="23">
        <f t="shared" ref="B4:B9" si="0">B3+1</f>
        <v>2</v>
      </c>
      <c r="C4" s="18">
        <v>5</v>
      </c>
      <c r="D4" s="23">
        <f t="shared" ref="D4:D67" si="1">D3+1</f>
        <v>2</v>
      </c>
      <c r="E4" s="5" t="s">
        <v>89</v>
      </c>
      <c r="F4" s="5" t="s">
        <v>125</v>
      </c>
      <c r="G4" s="154">
        <v>1</v>
      </c>
      <c r="H4" s="155"/>
    </row>
    <row r="5" spans="1:10" ht="48">
      <c r="A5" s="13">
        <v>6</v>
      </c>
      <c r="B5" s="23">
        <f t="shared" si="0"/>
        <v>3</v>
      </c>
      <c r="C5" s="13">
        <v>6</v>
      </c>
      <c r="D5" s="23">
        <f t="shared" si="1"/>
        <v>3</v>
      </c>
      <c r="E5" s="188" t="s">
        <v>427</v>
      </c>
      <c r="F5" s="214" t="s">
        <v>137</v>
      </c>
      <c r="G5" s="154">
        <v>1</v>
      </c>
    </row>
    <row r="6" spans="1:10" ht="64">
      <c r="A6" s="13">
        <v>8</v>
      </c>
      <c r="B6" s="23">
        <f t="shared" si="0"/>
        <v>4</v>
      </c>
      <c r="C6" s="13">
        <v>8</v>
      </c>
      <c r="D6" s="23">
        <f t="shared" si="1"/>
        <v>4</v>
      </c>
      <c r="E6" s="188" t="s">
        <v>427</v>
      </c>
      <c r="F6" s="5" t="s">
        <v>153</v>
      </c>
      <c r="G6" s="154">
        <v>1</v>
      </c>
      <c r="H6" s="201">
        <v>1</v>
      </c>
    </row>
    <row r="7" spans="1:10" ht="16">
      <c r="A7" s="13">
        <v>11</v>
      </c>
      <c r="B7" s="23">
        <f t="shared" si="0"/>
        <v>5</v>
      </c>
      <c r="C7" s="13">
        <v>11</v>
      </c>
      <c r="D7" s="23">
        <f t="shared" si="1"/>
        <v>5</v>
      </c>
      <c r="E7" s="5" t="s">
        <v>89</v>
      </c>
      <c r="F7" s="148"/>
    </row>
    <row r="8" spans="1:10" ht="48">
      <c r="A8" s="13">
        <v>13</v>
      </c>
      <c r="B8" s="23">
        <f t="shared" si="0"/>
        <v>6</v>
      </c>
      <c r="C8" s="13">
        <v>13</v>
      </c>
      <c r="D8" s="23">
        <f t="shared" si="1"/>
        <v>6</v>
      </c>
      <c r="E8" s="5" t="s">
        <v>171</v>
      </c>
      <c r="F8" s="5" t="s">
        <v>183</v>
      </c>
      <c r="G8" s="154">
        <v>1</v>
      </c>
      <c r="H8" s="155"/>
    </row>
    <row r="9" spans="1:10" ht="112">
      <c r="A9" s="13">
        <v>14</v>
      </c>
      <c r="B9" s="23">
        <f t="shared" si="0"/>
        <v>7</v>
      </c>
      <c r="C9" s="13">
        <v>14</v>
      </c>
      <c r="D9" s="23">
        <f t="shared" si="1"/>
        <v>7</v>
      </c>
      <c r="E9" s="5" t="s">
        <v>194</v>
      </c>
      <c r="F9" s="5" t="s">
        <v>203</v>
      </c>
      <c r="G9" s="154">
        <v>1</v>
      </c>
    </row>
    <row r="10" spans="1:10" ht="64">
      <c r="A10" s="13">
        <v>18</v>
      </c>
      <c r="B10" s="23" t="e">
        <f>#REF!+1</f>
        <v>#REF!</v>
      </c>
      <c r="C10" s="13">
        <v>18</v>
      </c>
      <c r="D10" s="23">
        <f t="shared" si="1"/>
        <v>8</v>
      </c>
      <c r="E10" s="5" t="s">
        <v>171</v>
      </c>
      <c r="F10" s="80" t="s">
        <v>227</v>
      </c>
      <c r="I10" s="213">
        <v>1</v>
      </c>
    </row>
    <row r="11" spans="1:10" ht="64">
      <c r="A11" s="13">
        <v>19</v>
      </c>
      <c r="B11" s="23" t="e">
        <f t="shared" ref="B11:B42" si="2">B10+1</f>
        <v>#REF!</v>
      </c>
      <c r="C11" s="13">
        <v>19</v>
      </c>
      <c r="D11" s="23">
        <f t="shared" si="1"/>
        <v>9</v>
      </c>
      <c r="E11" s="5" t="s">
        <v>171</v>
      </c>
      <c r="F11" s="214" t="s">
        <v>246</v>
      </c>
      <c r="I11" s="213">
        <v>1</v>
      </c>
    </row>
    <row r="12" spans="1:10" ht="32">
      <c r="A12" s="13">
        <v>20</v>
      </c>
      <c r="B12" s="23" t="e">
        <f t="shared" si="2"/>
        <v>#REF!</v>
      </c>
      <c r="C12" s="13">
        <v>20</v>
      </c>
      <c r="D12" s="23">
        <f t="shared" si="1"/>
        <v>10</v>
      </c>
      <c r="E12" s="5" t="s">
        <v>171</v>
      </c>
      <c r="F12" s="148"/>
    </row>
    <row r="13" spans="1:10" ht="48">
      <c r="A13" s="13">
        <v>21</v>
      </c>
      <c r="B13" s="23" t="e">
        <f t="shared" si="2"/>
        <v>#REF!</v>
      </c>
      <c r="C13" s="13">
        <v>21</v>
      </c>
      <c r="D13" s="23">
        <f t="shared" si="1"/>
        <v>11</v>
      </c>
      <c r="E13" s="5" t="s">
        <v>259</v>
      </c>
      <c r="F13" s="5" t="s">
        <v>267</v>
      </c>
      <c r="G13" s="154">
        <v>1</v>
      </c>
    </row>
    <row r="14" spans="1:10" ht="32">
      <c r="A14" s="13">
        <v>23</v>
      </c>
      <c r="B14" s="23" t="e">
        <f t="shared" si="2"/>
        <v>#REF!</v>
      </c>
      <c r="C14" s="13">
        <v>23</v>
      </c>
      <c r="D14" s="23">
        <f t="shared" si="1"/>
        <v>12</v>
      </c>
      <c r="E14" s="5" t="s">
        <v>171</v>
      </c>
      <c r="F14" s="148"/>
    </row>
    <row r="15" spans="1:10" ht="48">
      <c r="A15" s="13">
        <v>24</v>
      </c>
      <c r="B15" s="23" t="e">
        <f t="shared" si="2"/>
        <v>#REF!</v>
      </c>
      <c r="C15" s="13">
        <v>24</v>
      </c>
      <c r="D15" s="23">
        <f t="shared" si="1"/>
        <v>13</v>
      </c>
      <c r="E15" s="5" t="s">
        <v>213</v>
      </c>
      <c r="F15" s="80" t="s">
        <v>288</v>
      </c>
      <c r="I15" s="213">
        <v>1</v>
      </c>
    </row>
    <row r="16" spans="1:10" ht="32">
      <c r="A16" s="13">
        <v>25</v>
      </c>
      <c r="B16" s="23" t="e">
        <f t="shared" si="2"/>
        <v>#REF!</v>
      </c>
      <c r="C16" s="13">
        <v>25</v>
      </c>
      <c r="D16" s="23">
        <f t="shared" si="1"/>
        <v>14</v>
      </c>
      <c r="E16" s="5" t="s">
        <v>171</v>
      </c>
      <c r="F16" s="80" t="s">
        <v>300</v>
      </c>
      <c r="H16" s="201">
        <v>1</v>
      </c>
    </row>
    <row r="17" spans="1:10" ht="48">
      <c r="A17" s="13">
        <v>27</v>
      </c>
      <c r="B17" s="23" t="e">
        <f t="shared" si="2"/>
        <v>#REF!</v>
      </c>
      <c r="C17" s="13">
        <v>27</v>
      </c>
      <c r="D17" s="23">
        <f t="shared" si="1"/>
        <v>15</v>
      </c>
      <c r="E17" s="5" t="s">
        <v>171</v>
      </c>
      <c r="F17" s="80" t="s">
        <v>321</v>
      </c>
      <c r="H17" s="201">
        <v>1</v>
      </c>
    </row>
    <row r="18" spans="1:10" ht="48">
      <c r="A18" s="13">
        <v>28</v>
      </c>
      <c r="B18" s="23" t="e">
        <f t="shared" si="2"/>
        <v>#REF!</v>
      </c>
      <c r="C18" s="13">
        <v>28</v>
      </c>
      <c r="D18" s="23">
        <f t="shared" si="1"/>
        <v>16</v>
      </c>
      <c r="E18" s="5" t="s">
        <v>328</v>
      </c>
      <c r="F18" s="80" t="s">
        <v>106</v>
      </c>
      <c r="I18" s="213">
        <v>1</v>
      </c>
    </row>
    <row r="19" spans="1:10" ht="96">
      <c r="A19" s="13">
        <v>29</v>
      </c>
      <c r="B19" s="23" t="e">
        <f t="shared" si="2"/>
        <v>#REF!</v>
      </c>
      <c r="C19" s="13">
        <v>29</v>
      </c>
      <c r="D19" s="23">
        <f t="shared" si="1"/>
        <v>17</v>
      </c>
      <c r="E19" s="5" t="s">
        <v>171</v>
      </c>
      <c r="F19" s="5" t="s">
        <v>344</v>
      </c>
      <c r="G19" s="209">
        <v>1</v>
      </c>
      <c r="H19" s="201">
        <v>1</v>
      </c>
    </row>
    <row r="20" spans="1:10" ht="32">
      <c r="A20" s="13">
        <v>31</v>
      </c>
      <c r="B20" s="23" t="e">
        <f t="shared" si="2"/>
        <v>#REF!</v>
      </c>
      <c r="C20" s="13">
        <v>31</v>
      </c>
      <c r="D20" s="23">
        <f t="shared" si="1"/>
        <v>18</v>
      </c>
      <c r="E20" s="5" t="s">
        <v>171</v>
      </c>
      <c r="F20" s="5" t="s">
        <v>365</v>
      </c>
      <c r="H20" s="201">
        <v>1</v>
      </c>
    </row>
    <row r="21" spans="1:10" ht="224">
      <c r="A21" s="13">
        <v>32</v>
      </c>
      <c r="B21" s="23" t="e">
        <f t="shared" si="2"/>
        <v>#REF!</v>
      </c>
      <c r="C21" s="13">
        <v>32</v>
      </c>
      <c r="D21" s="23">
        <f t="shared" si="1"/>
        <v>19</v>
      </c>
      <c r="E21" s="5" t="s">
        <v>171</v>
      </c>
      <c r="F21" s="80" t="s">
        <v>380</v>
      </c>
      <c r="H21" s="201">
        <v>1</v>
      </c>
      <c r="I21" s="229"/>
    </row>
    <row r="22" spans="1:10" ht="48">
      <c r="A22" s="13">
        <v>33</v>
      </c>
      <c r="B22" s="23" t="e">
        <f t="shared" si="2"/>
        <v>#REF!</v>
      </c>
      <c r="C22" s="13">
        <v>33</v>
      </c>
      <c r="D22" s="23">
        <f t="shared" si="1"/>
        <v>20</v>
      </c>
      <c r="E22" s="5" t="s">
        <v>171</v>
      </c>
      <c r="F22" s="80" t="s">
        <v>393</v>
      </c>
      <c r="H22" s="201">
        <v>1</v>
      </c>
    </row>
    <row r="23" spans="1:10" ht="48">
      <c r="A23" s="13">
        <v>36</v>
      </c>
      <c r="B23" s="23" t="e">
        <f t="shared" si="2"/>
        <v>#REF!</v>
      </c>
      <c r="C23" s="13">
        <v>36</v>
      </c>
      <c r="D23" s="23">
        <f t="shared" si="1"/>
        <v>21</v>
      </c>
      <c r="E23" s="5" t="s">
        <v>171</v>
      </c>
      <c r="F23" s="80" t="s">
        <v>418</v>
      </c>
      <c r="H23" s="201">
        <v>1</v>
      </c>
    </row>
    <row r="24" spans="1:10" ht="32">
      <c r="A24" s="13">
        <v>37</v>
      </c>
      <c r="B24" s="23" t="e">
        <f t="shared" si="2"/>
        <v>#REF!</v>
      </c>
      <c r="C24" s="13">
        <v>37</v>
      </c>
      <c r="D24" s="23">
        <f t="shared" si="1"/>
        <v>22</v>
      </c>
      <c r="E24" s="5" t="s">
        <v>171</v>
      </c>
      <c r="F24" s="80" t="s">
        <v>434</v>
      </c>
      <c r="H24" s="155"/>
      <c r="I24" s="213">
        <v>1</v>
      </c>
    </row>
    <row r="25" spans="1:10" ht="32">
      <c r="A25" s="13">
        <v>38</v>
      </c>
      <c r="B25" s="23" t="e">
        <f t="shared" si="2"/>
        <v>#REF!</v>
      </c>
      <c r="C25" s="13">
        <v>38</v>
      </c>
      <c r="D25" s="23">
        <f t="shared" si="1"/>
        <v>23</v>
      </c>
      <c r="E25" s="5" t="s">
        <v>171</v>
      </c>
      <c r="F25" s="80" t="s">
        <v>444</v>
      </c>
      <c r="G25" s="209">
        <v>1</v>
      </c>
    </row>
    <row r="26" spans="1:10" ht="32">
      <c r="A26" s="13">
        <v>39</v>
      </c>
      <c r="B26" s="23" t="e">
        <f t="shared" si="2"/>
        <v>#REF!</v>
      </c>
      <c r="C26" s="13">
        <v>39</v>
      </c>
      <c r="D26" s="23">
        <f t="shared" si="1"/>
        <v>24</v>
      </c>
      <c r="E26" s="5" t="s">
        <v>171</v>
      </c>
      <c r="F26" s="80" t="s">
        <v>458</v>
      </c>
      <c r="I26" s="213">
        <v>1</v>
      </c>
    </row>
    <row r="27" spans="1:10" ht="64">
      <c r="A27" s="13">
        <v>40</v>
      </c>
      <c r="B27" s="23" t="e">
        <f t="shared" si="2"/>
        <v>#REF!</v>
      </c>
      <c r="C27" s="13">
        <v>40</v>
      </c>
      <c r="D27" s="23">
        <f t="shared" si="1"/>
        <v>25</v>
      </c>
      <c r="E27" s="199" t="s">
        <v>467</v>
      </c>
      <c r="F27" s="80" t="s">
        <v>471</v>
      </c>
      <c r="J27" s="146">
        <v>1</v>
      </c>
    </row>
    <row r="28" spans="1:10" ht="48">
      <c r="A28" s="13">
        <v>41</v>
      </c>
      <c r="B28" s="23" t="e">
        <f t="shared" si="2"/>
        <v>#REF!</v>
      </c>
      <c r="C28" s="13">
        <v>41</v>
      </c>
      <c r="D28" s="23">
        <f t="shared" si="1"/>
        <v>26</v>
      </c>
      <c r="E28" s="5" t="s">
        <v>328</v>
      </c>
      <c r="F28" s="148"/>
    </row>
    <row r="29" spans="1:10" ht="32">
      <c r="A29" s="13">
        <v>43</v>
      </c>
      <c r="B29" s="23" t="e">
        <f t="shared" si="2"/>
        <v>#REF!</v>
      </c>
      <c r="C29" s="13">
        <v>43</v>
      </c>
      <c r="D29" s="23">
        <f t="shared" si="1"/>
        <v>27</v>
      </c>
      <c r="E29" s="5" t="s">
        <v>171</v>
      </c>
      <c r="F29" s="80" t="s">
        <v>494</v>
      </c>
      <c r="H29" s="201">
        <v>1</v>
      </c>
    </row>
    <row r="30" spans="1:10" ht="32">
      <c r="A30" s="13">
        <v>44</v>
      </c>
      <c r="B30" s="23" t="e">
        <f t="shared" si="2"/>
        <v>#REF!</v>
      </c>
      <c r="C30" s="13">
        <v>44</v>
      </c>
      <c r="D30" s="23">
        <f t="shared" si="1"/>
        <v>28</v>
      </c>
      <c r="E30" s="5" t="s">
        <v>171</v>
      </c>
      <c r="F30" s="80" t="s">
        <v>508</v>
      </c>
      <c r="I30" s="213">
        <v>1</v>
      </c>
    </row>
    <row r="31" spans="1:10" ht="32">
      <c r="A31" s="13">
        <v>45</v>
      </c>
      <c r="B31" s="23" t="e">
        <f t="shared" si="2"/>
        <v>#REF!</v>
      </c>
      <c r="C31" s="13">
        <v>45</v>
      </c>
      <c r="D31" s="23">
        <f t="shared" si="1"/>
        <v>29</v>
      </c>
      <c r="E31" s="5" t="s">
        <v>171</v>
      </c>
      <c r="F31" s="152"/>
    </row>
    <row r="32" spans="1:10" ht="32">
      <c r="A32" s="13">
        <v>46</v>
      </c>
      <c r="B32" s="23" t="e">
        <f t="shared" si="2"/>
        <v>#REF!</v>
      </c>
      <c r="C32" s="13">
        <v>46</v>
      </c>
      <c r="D32" s="23">
        <f t="shared" si="1"/>
        <v>30</v>
      </c>
      <c r="E32" s="5" t="s">
        <v>259</v>
      </c>
      <c r="F32" s="80" t="s">
        <v>530</v>
      </c>
      <c r="H32" s="155"/>
      <c r="I32" s="213">
        <v>1</v>
      </c>
    </row>
    <row r="33" spans="1:9" ht="48">
      <c r="A33" s="13">
        <v>47</v>
      </c>
      <c r="B33" s="23" t="e">
        <f t="shared" si="2"/>
        <v>#REF!</v>
      </c>
      <c r="C33" s="13">
        <v>47</v>
      </c>
      <c r="D33" s="23">
        <f t="shared" si="1"/>
        <v>31</v>
      </c>
      <c r="E33" s="5" t="s">
        <v>194</v>
      </c>
      <c r="F33" s="163" t="s">
        <v>543</v>
      </c>
      <c r="H33" s="155"/>
      <c r="I33" s="213">
        <v>1</v>
      </c>
    </row>
    <row r="34" spans="1:9" ht="32">
      <c r="A34" s="13">
        <v>48</v>
      </c>
      <c r="B34" s="23" t="e">
        <f t="shared" si="2"/>
        <v>#REF!</v>
      </c>
      <c r="C34" s="13">
        <v>48</v>
      </c>
      <c r="D34" s="23">
        <f t="shared" si="1"/>
        <v>32</v>
      </c>
      <c r="E34" s="5" t="s">
        <v>171</v>
      </c>
      <c r="F34" s="80" t="s">
        <v>557</v>
      </c>
      <c r="H34" s="201">
        <v>1</v>
      </c>
    </row>
    <row r="35" spans="1:9" ht="48">
      <c r="A35" s="13">
        <v>49</v>
      </c>
      <c r="B35" s="23" t="e">
        <f t="shared" si="2"/>
        <v>#REF!</v>
      </c>
      <c r="C35" s="13">
        <v>49</v>
      </c>
      <c r="D35" s="23">
        <f t="shared" si="1"/>
        <v>33</v>
      </c>
      <c r="E35" s="5" t="s">
        <v>328</v>
      </c>
      <c r="F35" s="80" t="s">
        <v>567</v>
      </c>
      <c r="G35" s="209">
        <v>1</v>
      </c>
    </row>
    <row r="36" spans="1:9" ht="64">
      <c r="A36" s="13">
        <v>50</v>
      </c>
      <c r="B36" s="23" t="e">
        <f t="shared" si="2"/>
        <v>#REF!</v>
      </c>
      <c r="C36" s="13">
        <v>50</v>
      </c>
      <c r="D36" s="23">
        <f t="shared" si="1"/>
        <v>34</v>
      </c>
      <c r="E36" s="199" t="s">
        <v>467</v>
      </c>
      <c r="F36" s="80" t="s">
        <v>576</v>
      </c>
      <c r="H36" s="155"/>
      <c r="I36" s="213">
        <v>1</v>
      </c>
    </row>
    <row r="37" spans="1:9" ht="48">
      <c r="A37" s="13">
        <v>51</v>
      </c>
      <c r="B37" s="23" t="e">
        <f t="shared" si="2"/>
        <v>#REF!</v>
      </c>
      <c r="C37" s="13">
        <v>51</v>
      </c>
      <c r="D37" s="23">
        <f t="shared" si="1"/>
        <v>35</v>
      </c>
      <c r="E37" s="5" t="s">
        <v>171</v>
      </c>
      <c r="F37" s="80" t="s">
        <v>587</v>
      </c>
      <c r="G37" s="209">
        <v>1</v>
      </c>
    </row>
    <row r="38" spans="1:9" ht="32">
      <c r="A38" s="13">
        <v>52</v>
      </c>
      <c r="B38" s="23" t="e">
        <f t="shared" si="2"/>
        <v>#REF!</v>
      </c>
      <c r="C38" s="13">
        <v>52</v>
      </c>
      <c r="D38" s="23">
        <f t="shared" si="1"/>
        <v>36</v>
      </c>
      <c r="E38" s="5" t="s">
        <v>171</v>
      </c>
      <c r="F38" s="80" t="s">
        <v>597</v>
      </c>
      <c r="I38" s="213">
        <v>1</v>
      </c>
    </row>
    <row r="39" spans="1:9" ht="32">
      <c r="A39" s="13">
        <v>53</v>
      </c>
      <c r="B39" s="23" t="e">
        <f t="shared" si="2"/>
        <v>#REF!</v>
      </c>
      <c r="C39" s="13">
        <v>53</v>
      </c>
      <c r="D39" s="23">
        <f t="shared" si="1"/>
        <v>37</v>
      </c>
      <c r="E39" s="5" t="s">
        <v>171</v>
      </c>
      <c r="F39" s="148"/>
    </row>
    <row r="40" spans="1:9" ht="64">
      <c r="A40" s="13">
        <v>55</v>
      </c>
      <c r="B40" s="23" t="e">
        <f t="shared" si="2"/>
        <v>#REF!</v>
      </c>
      <c r="C40" s="13">
        <v>55</v>
      </c>
      <c r="D40" s="23">
        <f t="shared" si="1"/>
        <v>38</v>
      </c>
      <c r="E40" s="5" t="s">
        <v>171</v>
      </c>
      <c r="F40" s="80" t="s">
        <v>624</v>
      </c>
      <c r="G40" s="219">
        <v>1</v>
      </c>
    </row>
    <row r="41" spans="1:9" ht="32">
      <c r="A41" s="13">
        <v>58</v>
      </c>
      <c r="B41" s="23" t="e">
        <f t="shared" si="2"/>
        <v>#REF!</v>
      </c>
      <c r="C41" s="13">
        <v>58</v>
      </c>
      <c r="D41" s="23">
        <f t="shared" si="1"/>
        <v>39</v>
      </c>
      <c r="E41" s="5" t="s">
        <v>213</v>
      </c>
      <c r="F41" s="80" t="s">
        <v>644</v>
      </c>
      <c r="H41" s="201">
        <v>1</v>
      </c>
    </row>
    <row r="42" spans="1:9" ht="32">
      <c r="A42" s="13">
        <v>60</v>
      </c>
      <c r="B42" s="23" t="e">
        <f t="shared" si="2"/>
        <v>#REF!</v>
      </c>
      <c r="C42" s="13">
        <v>60</v>
      </c>
      <c r="D42" s="23">
        <f t="shared" si="1"/>
        <v>40</v>
      </c>
      <c r="E42" s="5" t="s">
        <v>171</v>
      </c>
      <c r="F42" s="80" t="s">
        <v>663</v>
      </c>
      <c r="H42" s="201">
        <v>1</v>
      </c>
    </row>
    <row r="43" spans="1:9" ht="48">
      <c r="A43" s="13">
        <v>61</v>
      </c>
      <c r="B43" s="23" t="e">
        <f t="shared" ref="B43:B73" si="3">B42+1</f>
        <v>#REF!</v>
      </c>
      <c r="C43" s="13">
        <v>61</v>
      </c>
      <c r="D43" s="23">
        <f t="shared" si="1"/>
        <v>41</v>
      </c>
      <c r="E43" s="5" t="s">
        <v>171</v>
      </c>
      <c r="F43" s="80" t="s">
        <v>676</v>
      </c>
      <c r="H43" s="201">
        <v>1</v>
      </c>
    </row>
    <row r="44" spans="1:9" ht="48">
      <c r="A44" s="13">
        <v>64</v>
      </c>
      <c r="B44" s="23" t="e">
        <f t="shared" si="3"/>
        <v>#REF!</v>
      </c>
      <c r="C44" s="13">
        <v>64</v>
      </c>
      <c r="D44" s="23">
        <f t="shared" si="1"/>
        <v>42</v>
      </c>
      <c r="E44" s="5" t="s">
        <v>328</v>
      </c>
      <c r="F44" s="5" t="s">
        <v>687</v>
      </c>
      <c r="H44" s="201">
        <v>1</v>
      </c>
    </row>
    <row r="45" spans="1:9" ht="32">
      <c r="A45" s="13">
        <v>66</v>
      </c>
      <c r="B45" s="23" t="e">
        <f t="shared" si="3"/>
        <v>#REF!</v>
      </c>
      <c r="C45" s="13">
        <v>66</v>
      </c>
      <c r="D45" s="23">
        <f t="shared" si="1"/>
        <v>43</v>
      </c>
      <c r="E45" s="5" t="s">
        <v>171</v>
      </c>
      <c r="F45" s="148"/>
    </row>
    <row r="46" spans="1:9" ht="48">
      <c r="A46" s="13">
        <v>68</v>
      </c>
      <c r="B46" s="23" t="e">
        <f t="shared" si="3"/>
        <v>#REF!</v>
      </c>
      <c r="C46" s="13">
        <v>68</v>
      </c>
      <c r="D46" s="23">
        <f t="shared" si="1"/>
        <v>44</v>
      </c>
      <c r="E46" s="5" t="s">
        <v>194</v>
      </c>
      <c r="F46" s="5" t="s">
        <v>710</v>
      </c>
      <c r="I46" s="213">
        <v>1</v>
      </c>
    </row>
    <row r="47" spans="1:9" ht="16">
      <c r="A47" s="13">
        <v>69</v>
      </c>
      <c r="B47" s="23" t="e">
        <f t="shared" si="3"/>
        <v>#REF!</v>
      </c>
      <c r="C47" s="13">
        <v>69</v>
      </c>
      <c r="D47" s="23">
        <f t="shared" si="1"/>
        <v>45</v>
      </c>
      <c r="E47" s="199" t="s">
        <v>467</v>
      </c>
      <c r="F47" s="148"/>
    </row>
    <row r="48" spans="1:9" ht="32">
      <c r="A48" s="13">
        <v>71</v>
      </c>
      <c r="B48" s="23" t="e">
        <f t="shared" si="3"/>
        <v>#REF!</v>
      </c>
      <c r="C48" s="13">
        <v>71</v>
      </c>
      <c r="D48" s="23">
        <f t="shared" si="1"/>
        <v>46</v>
      </c>
      <c r="E48" s="5" t="s">
        <v>171</v>
      </c>
      <c r="F48" s="5" t="s">
        <v>732</v>
      </c>
      <c r="I48" s="213">
        <v>1</v>
      </c>
    </row>
    <row r="49" spans="1:9" ht="32">
      <c r="A49" s="13">
        <v>73</v>
      </c>
      <c r="B49" s="23" t="e">
        <f t="shared" si="3"/>
        <v>#REF!</v>
      </c>
      <c r="C49" s="13">
        <v>73</v>
      </c>
      <c r="D49" s="23">
        <f t="shared" si="1"/>
        <v>47</v>
      </c>
      <c r="E49" s="199" t="s">
        <v>467</v>
      </c>
      <c r="F49" s="5" t="s">
        <v>746</v>
      </c>
      <c r="G49" s="219">
        <v>1</v>
      </c>
    </row>
    <row r="50" spans="1:9" ht="112">
      <c r="A50" s="13">
        <v>76</v>
      </c>
      <c r="B50" s="23" t="e">
        <f t="shared" si="3"/>
        <v>#REF!</v>
      </c>
      <c r="C50" s="13">
        <v>76</v>
      </c>
      <c r="D50" s="23">
        <f t="shared" si="1"/>
        <v>48</v>
      </c>
      <c r="E50" s="5" t="s">
        <v>171</v>
      </c>
      <c r="F50" s="5" t="s">
        <v>762</v>
      </c>
      <c r="H50" s="201">
        <v>1</v>
      </c>
    </row>
    <row r="51" spans="1:9" ht="160">
      <c r="A51" s="13">
        <v>79</v>
      </c>
      <c r="B51" s="23" t="e">
        <f t="shared" si="3"/>
        <v>#REF!</v>
      </c>
      <c r="C51" s="13">
        <v>79</v>
      </c>
      <c r="D51" s="23">
        <f t="shared" si="1"/>
        <v>49</v>
      </c>
      <c r="E51" s="5" t="s">
        <v>259</v>
      </c>
      <c r="F51" s="80" t="s">
        <v>783</v>
      </c>
      <c r="H51" s="201">
        <v>1</v>
      </c>
    </row>
    <row r="52" spans="1:9" ht="32">
      <c r="A52" s="13">
        <v>80</v>
      </c>
      <c r="B52" s="23" t="e">
        <f t="shared" si="3"/>
        <v>#REF!</v>
      </c>
      <c r="C52" s="13">
        <v>80</v>
      </c>
      <c r="D52" s="23">
        <f t="shared" si="1"/>
        <v>50</v>
      </c>
      <c r="E52" s="199" t="s">
        <v>467</v>
      </c>
      <c r="F52" s="80" t="s">
        <v>793</v>
      </c>
      <c r="H52" s="201">
        <v>1</v>
      </c>
    </row>
    <row r="53" spans="1:9" ht="64">
      <c r="A53" s="13">
        <v>82</v>
      </c>
      <c r="B53" s="23" t="e">
        <f t="shared" si="3"/>
        <v>#REF!</v>
      </c>
      <c r="C53" s="13">
        <v>82</v>
      </c>
      <c r="D53" s="23">
        <f t="shared" si="1"/>
        <v>51</v>
      </c>
      <c r="E53" s="5" t="s">
        <v>259</v>
      </c>
      <c r="F53" s="5" t="s">
        <v>809</v>
      </c>
      <c r="H53" s="201">
        <v>1</v>
      </c>
    </row>
    <row r="54" spans="1:9" ht="32">
      <c r="A54" s="13">
        <v>83</v>
      </c>
      <c r="B54" s="23" t="e">
        <f t="shared" si="3"/>
        <v>#REF!</v>
      </c>
      <c r="C54" s="13">
        <v>83</v>
      </c>
      <c r="D54" s="23">
        <f t="shared" si="1"/>
        <v>52</v>
      </c>
      <c r="E54" s="5" t="s">
        <v>213</v>
      </c>
      <c r="F54" s="148"/>
    </row>
    <row r="55" spans="1:9" ht="32">
      <c r="A55" s="13">
        <v>84</v>
      </c>
      <c r="B55" s="23" t="e">
        <f t="shared" si="3"/>
        <v>#REF!</v>
      </c>
      <c r="C55" s="13">
        <v>84</v>
      </c>
      <c r="D55" s="23">
        <f t="shared" si="1"/>
        <v>53</v>
      </c>
      <c r="E55" s="5" t="s">
        <v>171</v>
      </c>
      <c r="F55" s="5" t="s">
        <v>828</v>
      </c>
      <c r="I55" s="213">
        <v>1</v>
      </c>
    </row>
    <row r="56" spans="1:9" ht="32">
      <c r="A56" s="13">
        <v>86</v>
      </c>
      <c r="B56" s="23" t="e">
        <f t="shared" si="3"/>
        <v>#REF!</v>
      </c>
      <c r="C56" s="13">
        <v>86</v>
      </c>
      <c r="D56" s="23">
        <f t="shared" si="1"/>
        <v>54</v>
      </c>
      <c r="E56" s="5" t="s">
        <v>259</v>
      </c>
      <c r="F56" s="148"/>
    </row>
    <row r="57" spans="1:9" ht="32">
      <c r="A57" s="13">
        <v>87</v>
      </c>
      <c r="B57" s="23" t="e">
        <f t="shared" si="3"/>
        <v>#REF!</v>
      </c>
      <c r="C57" s="13">
        <v>87</v>
      </c>
      <c r="D57" s="23">
        <f t="shared" si="1"/>
        <v>55</v>
      </c>
      <c r="E57" s="5" t="s">
        <v>171</v>
      </c>
      <c r="F57" s="80" t="s">
        <v>852</v>
      </c>
      <c r="I57" s="213">
        <v>1</v>
      </c>
    </row>
    <row r="58" spans="1:9" ht="32">
      <c r="A58" s="13">
        <v>90</v>
      </c>
      <c r="B58" s="23" t="e">
        <f t="shared" si="3"/>
        <v>#REF!</v>
      </c>
      <c r="C58" s="13">
        <v>90</v>
      </c>
      <c r="D58" s="23">
        <f t="shared" si="1"/>
        <v>56</v>
      </c>
      <c r="E58" s="5" t="s">
        <v>213</v>
      </c>
      <c r="F58" s="80" t="s">
        <v>868</v>
      </c>
      <c r="I58" s="213">
        <v>1</v>
      </c>
    </row>
    <row r="59" spans="1:9" ht="32">
      <c r="A59" s="13">
        <v>91</v>
      </c>
      <c r="B59" s="23" t="e">
        <f t="shared" si="3"/>
        <v>#REF!</v>
      </c>
      <c r="C59" s="13">
        <v>91</v>
      </c>
      <c r="D59" s="23">
        <f t="shared" si="1"/>
        <v>57</v>
      </c>
      <c r="E59" s="5" t="s">
        <v>171</v>
      </c>
      <c r="F59" s="80" t="s">
        <v>884</v>
      </c>
      <c r="H59" s="201">
        <v>1</v>
      </c>
    </row>
    <row r="60" spans="1:9" ht="128">
      <c r="A60" s="13">
        <v>93</v>
      </c>
      <c r="B60" s="23" t="e">
        <f t="shared" si="3"/>
        <v>#REF!</v>
      </c>
      <c r="C60" s="13">
        <v>93</v>
      </c>
      <c r="D60" s="23">
        <f t="shared" si="1"/>
        <v>58</v>
      </c>
      <c r="E60" s="5" t="s">
        <v>171</v>
      </c>
      <c r="F60" s="142" t="s">
        <v>900</v>
      </c>
      <c r="I60" s="213">
        <v>1</v>
      </c>
    </row>
    <row r="61" spans="1:9" ht="96">
      <c r="A61" s="13">
        <v>95</v>
      </c>
      <c r="B61" s="23" t="e">
        <f t="shared" si="3"/>
        <v>#REF!</v>
      </c>
      <c r="C61" s="13">
        <v>95</v>
      </c>
      <c r="D61" s="23">
        <f t="shared" si="1"/>
        <v>59</v>
      </c>
      <c r="E61" s="5" t="s">
        <v>328</v>
      </c>
      <c r="F61" s="80" t="s">
        <v>908</v>
      </c>
      <c r="I61" s="213">
        <v>1</v>
      </c>
    </row>
    <row r="62" spans="1:9" ht="32">
      <c r="A62" s="13">
        <v>96</v>
      </c>
      <c r="B62" s="23" t="e">
        <f t="shared" si="3"/>
        <v>#REF!</v>
      </c>
      <c r="C62" s="13">
        <v>96</v>
      </c>
      <c r="D62" s="23">
        <f t="shared" si="1"/>
        <v>60</v>
      </c>
      <c r="E62" s="5" t="s">
        <v>213</v>
      </c>
      <c r="F62" s="80" t="s">
        <v>921</v>
      </c>
      <c r="I62" s="213">
        <v>1</v>
      </c>
    </row>
    <row r="63" spans="1:9" ht="32">
      <c r="A63" s="13">
        <v>98</v>
      </c>
      <c r="B63" s="23" t="e">
        <f t="shared" si="3"/>
        <v>#REF!</v>
      </c>
      <c r="C63" s="13">
        <v>98</v>
      </c>
      <c r="D63" s="23">
        <f t="shared" si="1"/>
        <v>61</v>
      </c>
      <c r="E63" s="5" t="s">
        <v>171</v>
      </c>
      <c r="F63" s="148"/>
    </row>
    <row r="64" spans="1:9" ht="32">
      <c r="A64" s="13">
        <v>99</v>
      </c>
      <c r="B64" s="23" t="e">
        <f t="shared" si="3"/>
        <v>#REF!</v>
      </c>
      <c r="C64" s="13">
        <v>99</v>
      </c>
      <c r="D64" s="23">
        <f t="shared" si="1"/>
        <v>62</v>
      </c>
      <c r="E64" s="5" t="s">
        <v>213</v>
      </c>
      <c r="F64" s="5" t="s">
        <v>942</v>
      </c>
      <c r="I64" s="213">
        <v>1</v>
      </c>
    </row>
    <row r="65" spans="1:9" ht="32">
      <c r="A65" s="13">
        <v>102</v>
      </c>
      <c r="B65" s="23" t="e">
        <f t="shared" si="3"/>
        <v>#REF!</v>
      </c>
      <c r="C65" s="13">
        <v>102</v>
      </c>
      <c r="D65" s="23">
        <f t="shared" si="1"/>
        <v>63</v>
      </c>
      <c r="E65" s="5" t="s">
        <v>213</v>
      </c>
      <c r="F65" s="80" t="s">
        <v>955</v>
      </c>
      <c r="I65" s="213">
        <v>1</v>
      </c>
    </row>
    <row r="66" spans="1:9" ht="32">
      <c r="A66" s="13">
        <v>104</v>
      </c>
      <c r="B66" s="23" t="e">
        <f t="shared" si="3"/>
        <v>#REF!</v>
      </c>
      <c r="C66" s="13">
        <v>104</v>
      </c>
      <c r="D66" s="23">
        <f t="shared" si="1"/>
        <v>64</v>
      </c>
      <c r="E66" s="5" t="s">
        <v>171</v>
      </c>
      <c r="F66" s="148"/>
    </row>
    <row r="67" spans="1:9" ht="32">
      <c r="A67" s="13">
        <v>105</v>
      </c>
      <c r="B67" s="23" t="e">
        <f t="shared" si="3"/>
        <v>#REF!</v>
      </c>
      <c r="C67" s="13">
        <v>105</v>
      </c>
      <c r="D67" s="23">
        <f t="shared" si="1"/>
        <v>65</v>
      </c>
      <c r="E67" s="5" t="s">
        <v>171</v>
      </c>
      <c r="F67" s="5" t="s">
        <v>981</v>
      </c>
      <c r="I67" s="213">
        <v>1</v>
      </c>
    </row>
    <row r="68" spans="1:9" ht="32">
      <c r="A68" s="13">
        <v>106</v>
      </c>
      <c r="B68" s="23" t="e">
        <f t="shared" si="3"/>
        <v>#REF!</v>
      </c>
      <c r="C68" s="13">
        <v>106</v>
      </c>
      <c r="D68" s="23">
        <f t="shared" ref="D68:D131" si="4">D67+1</f>
        <v>66</v>
      </c>
      <c r="E68" s="5" t="s">
        <v>171</v>
      </c>
      <c r="F68" s="148"/>
    </row>
    <row r="69" spans="1:9" ht="32">
      <c r="A69" s="13">
        <v>108</v>
      </c>
      <c r="B69" s="23" t="e">
        <f t="shared" si="3"/>
        <v>#REF!</v>
      </c>
      <c r="C69" s="13">
        <v>108</v>
      </c>
      <c r="D69" s="23">
        <f t="shared" si="4"/>
        <v>67</v>
      </c>
      <c r="E69" s="5" t="s">
        <v>171</v>
      </c>
      <c r="F69" s="148"/>
    </row>
    <row r="70" spans="1:9" ht="32">
      <c r="A70" s="13">
        <v>112</v>
      </c>
      <c r="B70" s="23" t="e">
        <f t="shared" si="3"/>
        <v>#REF!</v>
      </c>
      <c r="C70" s="13">
        <v>112</v>
      </c>
      <c r="D70" s="23">
        <f t="shared" si="4"/>
        <v>68</v>
      </c>
      <c r="E70" s="5" t="s">
        <v>259</v>
      </c>
      <c r="F70" s="148"/>
    </row>
    <row r="71" spans="1:9" ht="16">
      <c r="A71" s="13">
        <v>113</v>
      </c>
      <c r="B71" s="23" t="e">
        <f t="shared" si="3"/>
        <v>#REF!</v>
      </c>
      <c r="C71" s="13">
        <v>113</v>
      </c>
      <c r="D71" s="23">
        <f t="shared" si="4"/>
        <v>69</v>
      </c>
      <c r="E71" s="199" t="s">
        <v>467</v>
      </c>
      <c r="F71" s="148"/>
    </row>
    <row r="72" spans="1:9" ht="48">
      <c r="A72" s="13">
        <v>114</v>
      </c>
      <c r="B72" s="23" t="e">
        <f t="shared" si="3"/>
        <v>#REF!</v>
      </c>
      <c r="C72" s="13">
        <v>114</v>
      </c>
      <c r="D72" s="23">
        <f t="shared" si="4"/>
        <v>70</v>
      </c>
      <c r="E72" s="5" t="s">
        <v>194</v>
      </c>
      <c r="F72" s="5" t="s">
        <v>1050</v>
      </c>
      <c r="H72" s="201">
        <v>1</v>
      </c>
    </row>
    <row r="73" spans="1:9" ht="32">
      <c r="A73" s="13">
        <v>115</v>
      </c>
      <c r="B73" s="23" t="e">
        <f t="shared" si="3"/>
        <v>#REF!</v>
      </c>
      <c r="C73" s="13">
        <v>115</v>
      </c>
      <c r="D73" s="23">
        <f t="shared" si="4"/>
        <v>71</v>
      </c>
      <c r="E73" s="5" t="s">
        <v>213</v>
      </c>
      <c r="F73" s="148"/>
    </row>
    <row r="74" spans="1:9" ht="32">
      <c r="A74" s="13">
        <v>121</v>
      </c>
      <c r="B74" s="23" t="e">
        <f>#REF!+1</f>
        <v>#REF!</v>
      </c>
      <c r="C74" s="13">
        <v>121</v>
      </c>
      <c r="D74" s="23">
        <f t="shared" si="4"/>
        <v>72</v>
      </c>
      <c r="E74" s="5" t="s">
        <v>171</v>
      </c>
      <c r="F74" s="148"/>
    </row>
    <row r="75" spans="1:9" ht="48">
      <c r="A75" s="13">
        <v>125</v>
      </c>
      <c r="B75" s="23" t="e">
        <f t="shared" ref="B75:B103" si="5">B74+1</f>
        <v>#REF!</v>
      </c>
      <c r="C75" s="13">
        <v>125</v>
      </c>
      <c r="D75" s="23">
        <f t="shared" si="4"/>
        <v>73</v>
      </c>
      <c r="E75" s="5" t="s">
        <v>259</v>
      </c>
      <c r="F75" s="81" t="s">
        <v>1098</v>
      </c>
      <c r="G75" s="209">
        <v>1</v>
      </c>
    </row>
    <row r="76" spans="1:9" ht="32">
      <c r="A76" s="13">
        <v>126</v>
      </c>
      <c r="B76" s="23" t="e">
        <f t="shared" si="5"/>
        <v>#REF!</v>
      </c>
      <c r="C76" s="13">
        <v>126</v>
      </c>
      <c r="D76" s="23">
        <f t="shared" si="4"/>
        <v>74</v>
      </c>
      <c r="E76" s="5" t="s">
        <v>171</v>
      </c>
      <c r="F76" s="80" t="s">
        <v>1110</v>
      </c>
      <c r="H76" s="201">
        <v>1</v>
      </c>
    </row>
    <row r="77" spans="1:9" ht="64">
      <c r="A77" s="13">
        <v>128</v>
      </c>
      <c r="B77" s="23" t="e">
        <f t="shared" si="5"/>
        <v>#REF!</v>
      </c>
      <c r="C77" s="13">
        <v>128</v>
      </c>
      <c r="D77" s="23">
        <f t="shared" si="4"/>
        <v>75</v>
      </c>
      <c r="E77" s="5" t="s">
        <v>328</v>
      </c>
      <c r="F77" s="80" t="s">
        <v>1121</v>
      </c>
      <c r="G77" s="209">
        <v>1</v>
      </c>
    </row>
    <row r="78" spans="1:9" ht="48">
      <c r="A78" s="13">
        <v>129</v>
      </c>
      <c r="B78" s="23" t="e">
        <f t="shared" si="5"/>
        <v>#REF!</v>
      </c>
      <c r="C78" s="13">
        <v>129</v>
      </c>
      <c r="D78" s="23">
        <f t="shared" si="4"/>
        <v>76</v>
      </c>
      <c r="E78" s="5" t="s">
        <v>194</v>
      </c>
      <c r="F78" s="148"/>
    </row>
    <row r="79" spans="1:9" ht="48">
      <c r="A79" s="13">
        <v>130</v>
      </c>
      <c r="B79" s="23" t="e">
        <f t="shared" si="5"/>
        <v>#REF!</v>
      </c>
      <c r="C79" s="13">
        <v>130</v>
      </c>
      <c r="D79" s="23">
        <f t="shared" si="4"/>
        <v>77</v>
      </c>
      <c r="E79" s="5" t="s">
        <v>171</v>
      </c>
      <c r="F79" s="80" t="s">
        <v>1145</v>
      </c>
      <c r="G79" s="209">
        <v>1</v>
      </c>
    </row>
    <row r="80" spans="1:9" ht="32">
      <c r="A80" s="13">
        <v>131</v>
      </c>
      <c r="B80" s="23" t="e">
        <f t="shared" si="5"/>
        <v>#REF!</v>
      </c>
      <c r="C80" s="13">
        <v>131</v>
      </c>
      <c r="D80" s="23">
        <f t="shared" si="4"/>
        <v>78</v>
      </c>
      <c r="E80" s="5" t="s">
        <v>213</v>
      </c>
      <c r="F80" s="80" t="s">
        <v>1154</v>
      </c>
      <c r="I80" s="213">
        <v>1</v>
      </c>
    </row>
    <row r="81" spans="1:9" ht="32">
      <c r="A81" s="13">
        <v>132</v>
      </c>
      <c r="B81" s="23" t="e">
        <f t="shared" si="5"/>
        <v>#REF!</v>
      </c>
      <c r="C81" s="13">
        <v>132</v>
      </c>
      <c r="D81" s="23">
        <f t="shared" si="4"/>
        <v>79</v>
      </c>
      <c r="E81" s="5" t="s">
        <v>213</v>
      </c>
      <c r="F81" s="141" t="s">
        <v>1167</v>
      </c>
    </row>
    <row r="82" spans="1:9" ht="48">
      <c r="A82" s="13">
        <v>133</v>
      </c>
      <c r="B82" s="23" t="e">
        <f t="shared" si="5"/>
        <v>#REF!</v>
      </c>
      <c r="C82" s="13">
        <v>133</v>
      </c>
      <c r="D82" s="23">
        <f t="shared" si="4"/>
        <v>80</v>
      </c>
      <c r="E82" s="5" t="s">
        <v>194</v>
      </c>
      <c r="F82" s="5" t="s">
        <v>1182</v>
      </c>
      <c r="G82" s="154">
        <v>1</v>
      </c>
      <c r="H82" s="155"/>
    </row>
    <row r="83" spans="1:9" ht="64">
      <c r="A83" s="13">
        <v>135</v>
      </c>
      <c r="B83" s="23" t="e">
        <f t="shared" si="5"/>
        <v>#REF!</v>
      </c>
      <c r="C83" s="13">
        <v>135</v>
      </c>
      <c r="D83" s="23">
        <f t="shared" si="4"/>
        <v>81</v>
      </c>
      <c r="E83" s="5" t="s">
        <v>213</v>
      </c>
      <c r="F83" s="11" t="s">
        <v>1202</v>
      </c>
      <c r="G83" s="155"/>
      <c r="I83" s="213">
        <v>1</v>
      </c>
    </row>
    <row r="84" spans="1:9" ht="64">
      <c r="A84" s="13">
        <v>136</v>
      </c>
      <c r="B84" s="23" t="e">
        <f t="shared" si="5"/>
        <v>#REF!</v>
      </c>
      <c r="C84" s="13">
        <v>136</v>
      </c>
      <c r="D84" s="23">
        <f t="shared" si="4"/>
        <v>82</v>
      </c>
      <c r="E84" s="5" t="s">
        <v>213</v>
      </c>
      <c r="F84" s="5" t="s">
        <v>1213</v>
      </c>
      <c r="I84" s="213">
        <v>1</v>
      </c>
    </row>
    <row r="85" spans="1:9" ht="32">
      <c r="A85" s="13">
        <v>137</v>
      </c>
      <c r="B85" s="23" t="e">
        <f t="shared" si="5"/>
        <v>#REF!</v>
      </c>
      <c r="C85" s="13">
        <v>137</v>
      </c>
      <c r="D85" s="23">
        <f t="shared" si="4"/>
        <v>83</v>
      </c>
      <c r="E85" s="5" t="s">
        <v>171</v>
      </c>
      <c r="F85" s="148"/>
    </row>
    <row r="86" spans="1:9" ht="32">
      <c r="A86" s="13">
        <v>139</v>
      </c>
      <c r="B86" s="23" t="e">
        <f t="shared" si="5"/>
        <v>#REF!</v>
      </c>
      <c r="C86" s="13">
        <v>139</v>
      </c>
      <c r="D86" s="23">
        <f t="shared" si="4"/>
        <v>84</v>
      </c>
      <c r="E86" s="5" t="s">
        <v>213</v>
      </c>
      <c r="F86" s="148"/>
    </row>
    <row r="87" spans="1:9" ht="32">
      <c r="A87" s="13">
        <v>142</v>
      </c>
      <c r="B87" s="23" t="e">
        <f t="shared" si="5"/>
        <v>#REF!</v>
      </c>
      <c r="C87" s="13">
        <v>142</v>
      </c>
      <c r="D87" s="23">
        <f t="shared" si="4"/>
        <v>85</v>
      </c>
      <c r="E87" s="5" t="s">
        <v>171</v>
      </c>
      <c r="F87" s="5" t="s">
        <v>1250</v>
      </c>
      <c r="I87" s="213">
        <v>1</v>
      </c>
    </row>
    <row r="88" spans="1:9" ht="32">
      <c r="A88" s="13">
        <v>144</v>
      </c>
      <c r="B88" s="23" t="e">
        <f t="shared" si="5"/>
        <v>#REF!</v>
      </c>
      <c r="C88" s="13">
        <v>144</v>
      </c>
      <c r="D88" s="23">
        <f t="shared" si="4"/>
        <v>86</v>
      </c>
      <c r="E88" s="5" t="s">
        <v>171</v>
      </c>
      <c r="F88" s="148"/>
    </row>
    <row r="89" spans="1:9" ht="48">
      <c r="A89" s="13">
        <v>146</v>
      </c>
      <c r="B89" s="23" t="e">
        <f t="shared" si="5"/>
        <v>#REF!</v>
      </c>
      <c r="C89" s="13">
        <v>146</v>
      </c>
      <c r="D89" s="23">
        <f t="shared" si="4"/>
        <v>87</v>
      </c>
      <c r="E89" s="5" t="s">
        <v>194</v>
      </c>
      <c r="F89" s="80" t="s">
        <v>1277</v>
      </c>
      <c r="I89" s="213">
        <v>1</v>
      </c>
    </row>
    <row r="90" spans="1:9" ht="80">
      <c r="A90" s="13">
        <v>147</v>
      </c>
      <c r="B90" s="23" t="e">
        <f t="shared" si="5"/>
        <v>#REF!</v>
      </c>
      <c r="C90" s="13">
        <v>147</v>
      </c>
      <c r="D90" s="23">
        <f t="shared" si="4"/>
        <v>88</v>
      </c>
      <c r="E90" s="5" t="s">
        <v>171</v>
      </c>
      <c r="F90" s="80" t="s">
        <v>1290</v>
      </c>
      <c r="H90" s="201">
        <v>1</v>
      </c>
    </row>
    <row r="91" spans="1:9" ht="32">
      <c r="A91" s="13">
        <v>153</v>
      </c>
      <c r="B91" s="23" t="e">
        <f t="shared" si="5"/>
        <v>#REF!</v>
      </c>
      <c r="C91" s="13">
        <v>153</v>
      </c>
      <c r="D91" s="23">
        <f t="shared" si="4"/>
        <v>89</v>
      </c>
      <c r="E91" s="5" t="s">
        <v>171</v>
      </c>
      <c r="F91" s="80" t="s">
        <v>1321</v>
      </c>
      <c r="G91" s="154">
        <v>1</v>
      </c>
    </row>
    <row r="92" spans="1:9" ht="48">
      <c r="A92" s="13">
        <v>154</v>
      </c>
      <c r="B92" s="23" t="e">
        <f t="shared" si="5"/>
        <v>#REF!</v>
      </c>
      <c r="C92" s="13">
        <v>154</v>
      </c>
      <c r="D92" s="23">
        <f t="shared" si="4"/>
        <v>90</v>
      </c>
      <c r="E92" s="199" t="s">
        <v>467</v>
      </c>
      <c r="F92" s="80" t="s">
        <v>1332</v>
      </c>
      <c r="I92" s="213">
        <v>1</v>
      </c>
    </row>
    <row r="93" spans="1:9" ht="32">
      <c r="A93" s="13">
        <v>155</v>
      </c>
      <c r="B93" s="23" t="e">
        <f t="shared" si="5"/>
        <v>#REF!</v>
      </c>
      <c r="C93" s="13">
        <v>155</v>
      </c>
      <c r="D93" s="23">
        <f t="shared" si="4"/>
        <v>91</v>
      </c>
      <c r="E93" s="5" t="s">
        <v>213</v>
      </c>
      <c r="F93" s="80" t="s">
        <v>1346</v>
      </c>
      <c r="G93" s="154">
        <v>1</v>
      </c>
    </row>
    <row r="94" spans="1:9" ht="32">
      <c r="A94" s="13">
        <v>156</v>
      </c>
      <c r="B94" s="23" t="e">
        <f t="shared" si="5"/>
        <v>#REF!</v>
      </c>
      <c r="C94" s="13">
        <v>156</v>
      </c>
      <c r="D94" s="23">
        <f t="shared" si="4"/>
        <v>92</v>
      </c>
      <c r="E94" s="5" t="s">
        <v>171</v>
      </c>
      <c r="F94" s="148"/>
    </row>
    <row r="95" spans="1:9" ht="32">
      <c r="A95" s="13">
        <v>159</v>
      </c>
      <c r="B95" s="23" t="e">
        <f t="shared" si="5"/>
        <v>#REF!</v>
      </c>
      <c r="C95" s="13">
        <v>159</v>
      </c>
      <c r="D95" s="23">
        <f t="shared" si="4"/>
        <v>93</v>
      </c>
      <c r="E95" s="5" t="s">
        <v>171</v>
      </c>
      <c r="F95" s="148"/>
    </row>
    <row r="96" spans="1:9" ht="32">
      <c r="A96" s="13">
        <v>160</v>
      </c>
      <c r="B96" s="23" t="e">
        <f t="shared" si="5"/>
        <v>#REF!</v>
      </c>
      <c r="C96" s="13">
        <v>160</v>
      </c>
      <c r="D96" s="23">
        <f t="shared" si="4"/>
        <v>94</v>
      </c>
      <c r="E96" s="5" t="s">
        <v>171</v>
      </c>
      <c r="F96" s="148"/>
    </row>
    <row r="97" spans="1:9" ht="240">
      <c r="A97" s="13">
        <v>161</v>
      </c>
      <c r="B97" s="23" t="e">
        <f t="shared" si="5"/>
        <v>#REF!</v>
      </c>
      <c r="C97" s="13">
        <v>161</v>
      </c>
      <c r="D97" s="23">
        <f t="shared" si="4"/>
        <v>95</v>
      </c>
      <c r="E97" s="5" t="s">
        <v>171</v>
      </c>
      <c r="F97" s="5" t="s">
        <v>1385</v>
      </c>
      <c r="I97" s="213">
        <v>1</v>
      </c>
    </row>
    <row r="98" spans="1:9" ht="32">
      <c r="A98" s="13">
        <v>163</v>
      </c>
      <c r="B98" s="23" t="e">
        <f t="shared" si="5"/>
        <v>#REF!</v>
      </c>
      <c r="C98" s="13">
        <v>163</v>
      </c>
      <c r="D98" s="23">
        <f t="shared" si="4"/>
        <v>96</v>
      </c>
      <c r="E98" s="5" t="s">
        <v>213</v>
      </c>
      <c r="F98" s="80" t="s">
        <v>1400</v>
      </c>
      <c r="I98" s="213">
        <v>1</v>
      </c>
    </row>
    <row r="99" spans="1:9" ht="48">
      <c r="A99" s="13">
        <v>164</v>
      </c>
      <c r="B99" s="23" t="e">
        <f t="shared" si="5"/>
        <v>#REF!</v>
      </c>
      <c r="C99" s="13">
        <v>164</v>
      </c>
      <c r="D99" s="23">
        <f t="shared" si="4"/>
        <v>97</v>
      </c>
      <c r="E99" s="5" t="s">
        <v>171</v>
      </c>
      <c r="F99" s="80" t="s">
        <v>1414</v>
      </c>
      <c r="H99" s="201">
        <v>1</v>
      </c>
    </row>
    <row r="100" spans="1:9" ht="48">
      <c r="A100" s="13">
        <v>165</v>
      </c>
      <c r="B100" s="23" t="e">
        <f t="shared" si="5"/>
        <v>#REF!</v>
      </c>
      <c r="C100" s="13">
        <v>165</v>
      </c>
      <c r="D100" s="23">
        <f t="shared" si="4"/>
        <v>98</v>
      </c>
      <c r="E100" s="5" t="s">
        <v>328</v>
      </c>
      <c r="F100" s="152"/>
    </row>
    <row r="101" spans="1:9" ht="32">
      <c r="A101" s="13">
        <v>168</v>
      </c>
      <c r="B101" s="23" t="e">
        <f t="shared" si="5"/>
        <v>#REF!</v>
      </c>
      <c r="C101" s="13">
        <v>168</v>
      </c>
      <c r="D101" s="23">
        <f t="shared" si="4"/>
        <v>99</v>
      </c>
      <c r="E101" s="5" t="s">
        <v>171</v>
      </c>
      <c r="F101" s="148"/>
    </row>
    <row r="102" spans="1:9" ht="64">
      <c r="A102" s="13">
        <v>169</v>
      </c>
      <c r="B102" s="23" t="e">
        <f t="shared" si="5"/>
        <v>#REF!</v>
      </c>
      <c r="C102" s="13">
        <v>169</v>
      </c>
      <c r="D102" s="23">
        <f t="shared" si="4"/>
        <v>100</v>
      </c>
      <c r="E102" s="5" t="s">
        <v>213</v>
      </c>
      <c r="F102" s="5" t="s">
        <v>1436</v>
      </c>
      <c r="I102" s="213">
        <v>1</v>
      </c>
    </row>
    <row r="103" spans="1:9" ht="64">
      <c r="A103" s="13">
        <v>170</v>
      </c>
      <c r="B103" s="23" t="e">
        <f t="shared" si="5"/>
        <v>#REF!</v>
      </c>
      <c r="C103" s="13">
        <v>170</v>
      </c>
      <c r="D103" s="23">
        <f t="shared" si="4"/>
        <v>101</v>
      </c>
      <c r="E103" s="5" t="s">
        <v>171</v>
      </c>
      <c r="F103" s="80" t="s">
        <v>1451</v>
      </c>
      <c r="H103" s="201">
        <v>1</v>
      </c>
    </row>
    <row r="104" spans="1:9" ht="32">
      <c r="A104" s="13">
        <v>173</v>
      </c>
      <c r="B104" s="23" t="e">
        <f>#REF!+1</f>
        <v>#REF!</v>
      </c>
      <c r="C104" s="13">
        <v>173</v>
      </c>
      <c r="D104" s="23">
        <f t="shared" si="4"/>
        <v>102</v>
      </c>
      <c r="E104" s="5" t="s">
        <v>213</v>
      </c>
      <c r="F104" s="148"/>
    </row>
    <row r="105" spans="1:9" ht="32">
      <c r="A105" s="13">
        <v>176</v>
      </c>
      <c r="B105" s="23" t="e">
        <f>#REF!+1</f>
        <v>#REF!</v>
      </c>
      <c r="C105" s="13">
        <v>176</v>
      </c>
      <c r="D105" s="23">
        <f t="shared" si="4"/>
        <v>103</v>
      </c>
      <c r="E105" s="5" t="s">
        <v>213</v>
      </c>
      <c r="F105" s="148"/>
    </row>
    <row r="106" spans="1:9" ht="32">
      <c r="A106" s="13">
        <v>177</v>
      </c>
      <c r="B106" s="23" t="e">
        <f>B105+1</f>
        <v>#REF!</v>
      </c>
      <c r="C106" s="13">
        <v>177</v>
      </c>
      <c r="D106" s="23">
        <f t="shared" si="4"/>
        <v>104</v>
      </c>
      <c r="E106" s="5" t="s">
        <v>213</v>
      </c>
      <c r="F106" s="5" t="s">
        <v>1486</v>
      </c>
      <c r="I106" s="213">
        <v>1</v>
      </c>
    </row>
    <row r="107" spans="1:9" ht="48">
      <c r="A107" s="13">
        <v>179</v>
      </c>
      <c r="B107" s="23" t="e">
        <f>#REF!+1</f>
        <v>#REF!</v>
      </c>
      <c r="C107" s="13">
        <v>179</v>
      </c>
      <c r="D107" s="23">
        <f t="shared" si="4"/>
        <v>105</v>
      </c>
      <c r="E107" s="199" t="s">
        <v>467</v>
      </c>
      <c r="F107" s="142" t="s">
        <v>1499</v>
      </c>
      <c r="I107" s="229">
        <v>1</v>
      </c>
    </row>
    <row r="108" spans="1:9" ht="32">
      <c r="A108" s="13">
        <v>180</v>
      </c>
      <c r="B108" s="23" t="e">
        <f t="shared" ref="B108:B148" si="6">B107+1</f>
        <v>#REF!</v>
      </c>
      <c r="C108" s="13">
        <v>180</v>
      </c>
      <c r="D108" s="23">
        <f t="shared" si="4"/>
        <v>106</v>
      </c>
      <c r="E108" s="5" t="s">
        <v>171</v>
      </c>
      <c r="F108" s="142" t="s">
        <v>1510</v>
      </c>
      <c r="I108" s="213">
        <v>1</v>
      </c>
    </row>
    <row r="109" spans="1:9" ht="32">
      <c r="A109" s="13">
        <v>181</v>
      </c>
      <c r="B109" s="23" t="e">
        <f t="shared" si="6"/>
        <v>#REF!</v>
      </c>
      <c r="C109" s="13">
        <v>181</v>
      </c>
      <c r="D109" s="23">
        <f t="shared" si="4"/>
        <v>107</v>
      </c>
      <c r="E109" s="5" t="s">
        <v>171</v>
      </c>
      <c r="F109" s="80" t="s">
        <v>1524</v>
      </c>
      <c r="I109" s="213">
        <v>1</v>
      </c>
    </row>
    <row r="110" spans="1:9" ht="48">
      <c r="A110" s="13">
        <v>182</v>
      </c>
      <c r="B110" s="23" t="e">
        <f t="shared" si="6"/>
        <v>#REF!</v>
      </c>
      <c r="C110" s="13">
        <v>182</v>
      </c>
      <c r="D110" s="23">
        <f t="shared" si="4"/>
        <v>108</v>
      </c>
      <c r="E110" s="5" t="s">
        <v>194</v>
      </c>
      <c r="F110" s="80" t="s">
        <v>1539</v>
      </c>
      <c r="I110" s="213">
        <v>1</v>
      </c>
    </row>
    <row r="111" spans="1:9" ht="32">
      <c r="A111" s="13">
        <v>183</v>
      </c>
      <c r="B111" s="23" t="e">
        <f t="shared" si="6"/>
        <v>#REF!</v>
      </c>
      <c r="C111" s="13">
        <v>183</v>
      </c>
      <c r="D111" s="23">
        <f t="shared" si="4"/>
        <v>109</v>
      </c>
      <c r="E111" s="5" t="s">
        <v>171</v>
      </c>
      <c r="F111" s="148"/>
    </row>
    <row r="112" spans="1:9" ht="32">
      <c r="A112" s="13">
        <v>185</v>
      </c>
      <c r="B112" s="23" t="e">
        <f t="shared" si="6"/>
        <v>#REF!</v>
      </c>
      <c r="C112" s="13">
        <v>185</v>
      </c>
      <c r="D112" s="23">
        <f t="shared" si="4"/>
        <v>110</v>
      </c>
      <c r="E112" s="5" t="s">
        <v>213</v>
      </c>
      <c r="F112" s="148"/>
    </row>
    <row r="113" spans="1:9" ht="32">
      <c r="A113" s="13">
        <v>187</v>
      </c>
      <c r="B113" s="23" t="e">
        <f t="shared" si="6"/>
        <v>#REF!</v>
      </c>
      <c r="C113" s="13">
        <v>187</v>
      </c>
      <c r="D113" s="23">
        <f t="shared" si="4"/>
        <v>111</v>
      </c>
      <c r="E113" s="5" t="s">
        <v>213</v>
      </c>
      <c r="F113" s="5" t="s">
        <v>1571</v>
      </c>
      <c r="I113" s="213">
        <v>1</v>
      </c>
    </row>
    <row r="114" spans="1:9" ht="32">
      <c r="A114" s="13">
        <v>188</v>
      </c>
      <c r="B114" s="23" t="e">
        <f t="shared" si="6"/>
        <v>#REF!</v>
      </c>
      <c r="C114" s="13">
        <v>188</v>
      </c>
      <c r="D114" s="23">
        <f t="shared" si="4"/>
        <v>112</v>
      </c>
      <c r="E114" s="5" t="s">
        <v>213</v>
      </c>
      <c r="F114" s="148"/>
    </row>
    <row r="115" spans="1:9" ht="16">
      <c r="A115" s="13">
        <v>190</v>
      </c>
      <c r="B115" s="23" t="e">
        <f t="shared" si="6"/>
        <v>#REF!</v>
      </c>
      <c r="C115" s="13">
        <v>190</v>
      </c>
      <c r="D115" s="23">
        <f t="shared" si="4"/>
        <v>113</v>
      </c>
      <c r="E115" s="199" t="s">
        <v>467</v>
      </c>
      <c r="F115" s="148"/>
    </row>
    <row r="116" spans="1:9" ht="32">
      <c r="A116" s="13">
        <v>191</v>
      </c>
      <c r="B116" s="23" t="e">
        <f t="shared" si="6"/>
        <v>#REF!</v>
      </c>
      <c r="C116" s="13">
        <v>191</v>
      </c>
      <c r="D116" s="23">
        <f t="shared" si="4"/>
        <v>114</v>
      </c>
      <c r="E116" s="5" t="s">
        <v>171</v>
      </c>
      <c r="F116" s="148"/>
    </row>
    <row r="117" spans="1:9" ht="32">
      <c r="A117" s="13">
        <v>192</v>
      </c>
      <c r="B117" s="23" t="e">
        <f t="shared" si="6"/>
        <v>#REF!</v>
      </c>
      <c r="C117" s="13">
        <v>192</v>
      </c>
      <c r="D117" s="23">
        <f t="shared" si="4"/>
        <v>115</v>
      </c>
      <c r="E117" s="5" t="s">
        <v>213</v>
      </c>
      <c r="F117" s="80" t="s">
        <v>1596</v>
      </c>
      <c r="I117" s="213">
        <v>1</v>
      </c>
    </row>
    <row r="118" spans="1:9" ht="48">
      <c r="A118" s="13">
        <v>193</v>
      </c>
      <c r="B118" s="23" t="e">
        <f t="shared" si="6"/>
        <v>#REF!</v>
      </c>
      <c r="C118" s="13">
        <v>193</v>
      </c>
      <c r="D118" s="23">
        <f t="shared" si="4"/>
        <v>116</v>
      </c>
      <c r="E118" s="5" t="s">
        <v>171</v>
      </c>
      <c r="F118" s="80" t="s">
        <v>1611</v>
      </c>
      <c r="I118" s="213">
        <v>1</v>
      </c>
    </row>
    <row r="119" spans="1:9" ht="128">
      <c r="A119" s="13">
        <v>196</v>
      </c>
      <c r="B119" s="23" t="e">
        <f t="shared" si="6"/>
        <v>#REF!</v>
      </c>
      <c r="C119" s="13">
        <v>196</v>
      </c>
      <c r="D119" s="23">
        <f t="shared" si="4"/>
        <v>117</v>
      </c>
      <c r="E119" s="5" t="s">
        <v>171</v>
      </c>
      <c r="F119" s="80" t="s">
        <v>1631</v>
      </c>
      <c r="H119" s="201">
        <v>1</v>
      </c>
    </row>
    <row r="120" spans="1:9" ht="32">
      <c r="A120" s="13">
        <v>199</v>
      </c>
      <c r="B120" s="23" t="e">
        <f t="shared" si="6"/>
        <v>#REF!</v>
      </c>
      <c r="C120" s="13">
        <v>199</v>
      </c>
      <c r="D120" s="23">
        <f t="shared" si="4"/>
        <v>118</v>
      </c>
      <c r="E120" s="199" t="s">
        <v>467</v>
      </c>
      <c r="F120" s="80" t="s">
        <v>1645</v>
      </c>
      <c r="I120" s="213">
        <v>1</v>
      </c>
    </row>
    <row r="121" spans="1:9" ht="32">
      <c r="A121" s="13">
        <v>204</v>
      </c>
      <c r="B121" s="23" t="e">
        <f t="shared" si="6"/>
        <v>#REF!</v>
      </c>
      <c r="C121" s="13">
        <v>204</v>
      </c>
      <c r="D121" s="23">
        <f t="shared" si="4"/>
        <v>119</v>
      </c>
      <c r="E121" s="5" t="s">
        <v>213</v>
      </c>
      <c r="F121" s="80" t="s">
        <v>1665</v>
      </c>
      <c r="I121" s="213">
        <v>1</v>
      </c>
    </row>
    <row r="122" spans="1:9" ht="48">
      <c r="A122" s="13">
        <v>212</v>
      </c>
      <c r="B122" s="23" t="e">
        <f t="shared" si="6"/>
        <v>#REF!</v>
      </c>
      <c r="C122" s="13">
        <v>212</v>
      </c>
      <c r="D122" s="23">
        <f t="shared" si="4"/>
        <v>120</v>
      </c>
      <c r="E122" s="5" t="s">
        <v>213</v>
      </c>
      <c r="F122" s="80" t="s">
        <v>1684</v>
      </c>
      <c r="H122" s="201">
        <v>1</v>
      </c>
    </row>
    <row r="123" spans="1:9" ht="32">
      <c r="A123" s="13">
        <v>216</v>
      </c>
      <c r="B123" s="23" t="e">
        <f t="shared" si="6"/>
        <v>#REF!</v>
      </c>
      <c r="C123" s="13">
        <v>216</v>
      </c>
      <c r="D123" s="23">
        <f t="shared" si="4"/>
        <v>121</v>
      </c>
      <c r="E123" s="5" t="s">
        <v>171</v>
      </c>
      <c r="F123" s="152"/>
    </row>
    <row r="124" spans="1:9" ht="32">
      <c r="A124" s="13">
        <v>220</v>
      </c>
      <c r="B124" s="23" t="e">
        <f t="shared" si="6"/>
        <v>#REF!</v>
      </c>
      <c r="C124" s="13">
        <v>220</v>
      </c>
      <c r="D124" s="23">
        <f t="shared" si="4"/>
        <v>122</v>
      </c>
      <c r="E124" s="5" t="s">
        <v>171</v>
      </c>
      <c r="F124" s="148"/>
    </row>
    <row r="125" spans="1:9" ht="32">
      <c r="A125" s="13">
        <v>228</v>
      </c>
      <c r="B125" s="23" t="e">
        <f t="shared" si="6"/>
        <v>#REF!</v>
      </c>
      <c r="C125" s="13">
        <v>228</v>
      </c>
      <c r="D125" s="23">
        <f t="shared" si="4"/>
        <v>123</v>
      </c>
      <c r="E125" s="5" t="s">
        <v>213</v>
      </c>
      <c r="F125" s="148"/>
    </row>
    <row r="126" spans="1:9" ht="32">
      <c r="A126" s="13">
        <v>230</v>
      </c>
      <c r="B126" s="23" t="e">
        <f t="shared" si="6"/>
        <v>#REF!</v>
      </c>
      <c r="C126" s="13">
        <v>230</v>
      </c>
      <c r="D126" s="23">
        <f t="shared" si="4"/>
        <v>124</v>
      </c>
      <c r="E126" s="5" t="s">
        <v>213</v>
      </c>
      <c r="F126" s="148"/>
    </row>
    <row r="127" spans="1:9" ht="32">
      <c r="A127" s="13">
        <v>234</v>
      </c>
      <c r="B127" s="23" t="e">
        <f t="shared" si="6"/>
        <v>#REF!</v>
      </c>
      <c r="C127" s="13">
        <v>234</v>
      </c>
      <c r="D127" s="23">
        <f t="shared" si="4"/>
        <v>125</v>
      </c>
      <c r="E127" s="5" t="s">
        <v>259</v>
      </c>
      <c r="F127" s="148"/>
    </row>
    <row r="128" spans="1:9" ht="16">
      <c r="A128" s="13">
        <v>246</v>
      </c>
      <c r="B128" s="23" t="e">
        <f t="shared" si="6"/>
        <v>#REF!</v>
      </c>
      <c r="C128" s="13">
        <v>246</v>
      </c>
      <c r="D128" s="23">
        <f t="shared" si="4"/>
        <v>126</v>
      </c>
      <c r="E128" s="199" t="s">
        <v>467</v>
      </c>
      <c r="F128" s="148"/>
    </row>
    <row r="129" spans="1:6" ht="16">
      <c r="A129" s="13">
        <v>254</v>
      </c>
      <c r="B129" s="23" t="e">
        <f t="shared" si="6"/>
        <v>#REF!</v>
      </c>
      <c r="C129" s="13">
        <v>254</v>
      </c>
      <c r="D129" s="23">
        <f t="shared" si="4"/>
        <v>127</v>
      </c>
      <c r="E129" s="199" t="s">
        <v>467</v>
      </c>
      <c r="F129" s="148"/>
    </row>
    <row r="130" spans="1:6" ht="16">
      <c r="A130" s="13">
        <v>256</v>
      </c>
      <c r="B130" s="23" t="e">
        <f t="shared" si="6"/>
        <v>#REF!</v>
      </c>
      <c r="C130" s="13">
        <v>256</v>
      </c>
      <c r="D130" s="23">
        <f t="shared" si="4"/>
        <v>128</v>
      </c>
      <c r="E130" s="199" t="s">
        <v>467</v>
      </c>
      <c r="F130" s="148"/>
    </row>
    <row r="131" spans="1:6" ht="16">
      <c r="A131" s="13">
        <v>262</v>
      </c>
      <c r="B131" s="23" t="e">
        <f t="shared" si="6"/>
        <v>#REF!</v>
      </c>
      <c r="C131" s="13">
        <v>262</v>
      </c>
      <c r="D131" s="23">
        <f t="shared" si="4"/>
        <v>129</v>
      </c>
      <c r="E131" s="199" t="s">
        <v>467</v>
      </c>
      <c r="F131" s="148"/>
    </row>
    <row r="132" spans="1:6" ht="48">
      <c r="A132" s="13">
        <v>269</v>
      </c>
      <c r="B132" s="23" t="e">
        <f t="shared" si="6"/>
        <v>#REF!</v>
      </c>
      <c r="C132" s="13">
        <v>269</v>
      </c>
      <c r="D132" s="23">
        <f t="shared" ref="D132:D148" si="7">D131+1</f>
        <v>130</v>
      </c>
      <c r="E132" s="5" t="s">
        <v>328</v>
      </c>
      <c r="F132" s="148"/>
    </row>
    <row r="133" spans="1:6" ht="32">
      <c r="A133" s="13">
        <v>276</v>
      </c>
      <c r="B133" s="23" t="e">
        <f t="shared" si="6"/>
        <v>#REF!</v>
      </c>
      <c r="C133" s="13">
        <v>276</v>
      </c>
      <c r="D133" s="23">
        <f t="shared" si="7"/>
        <v>131</v>
      </c>
      <c r="E133" s="5" t="s">
        <v>213</v>
      </c>
      <c r="F133" s="148"/>
    </row>
    <row r="134" spans="1:6" ht="16">
      <c r="A134" s="13">
        <v>277</v>
      </c>
      <c r="B134" s="23" t="e">
        <f t="shared" si="6"/>
        <v>#REF!</v>
      </c>
      <c r="C134" s="13">
        <v>277</v>
      </c>
      <c r="D134" s="23">
        <f t="shared" si="7"/>
        <v>132</v>
      </c>
      <c r="E134" s="199" t="s">
        <v>467</v>
      </c>
      <c r="F134" s="148"/>
    </row>
    <row r="135" spans="1:6" ht="16">
      <c r="A135" s="13">
        <v>279</v>
      </c>
      <c r="B135" s="23" t="e">
        <f t="shared" si="6"/>
        <v>#REF!</v>
      </c>
      <c r="C135" s="13">
        <v>279</v>
      </c>
      <c r="D135" s="23">
        <f t="shared" si="7"/>
        <v>133</v>
      </c>
      <c r="E135" s="199" t="s">
        <v>467</v>
      </c>
      <c r="F135" s="148"/>
    </row>
    <row r="136" spans="1:6" ht="48">
      <c r="A136" s="13">
        <v>281</v>
      </c>
      <c r="B136" s="23" t="e">
        <f t="shared" si="6"/>
        <v>#REF!</v>
      </c>
      <c r="C136" s="13">
        <v>281</v>
      </c>
      <c r="D136" s="23">
        <f t="shared" si="7"/>
        <v>134</v>
      </c>
      <c r="E136" s="5" t="s">
        <v>328</v>
      </c>
      <c r="F136" s="148"/>
    </row>
    <row r="137" spans="1:6" ht="16">
      <c r="A137" s="13">
        <v>286</v>
      </c>
      <c r="B137" s="23" t="e">
        <f t="shared" si="6"/>
        <v>#REF!</v>
      </c>
      <c r="C137" s="13">
        <v>286</v>
      </c>
      <c r="D137" s="23">
        <f t="shared" si="7"/>
        <v>135</v>
      </c>
      <c r="E137" s="199" t="s">
        <v>467</v>
      </c>
      <c r="F137" s="148"/>
    </row>
    <row r="138" spans="1:6" ht="32">
      <c r="A138" s="13">
        <v>287</v>
      </c>
      <c r="B138" s="23" t="e">
        <f t="shared" si="6"/>
        <v>#REF!</v>
      </c>
      <c r="C138" s="13">
        <v>287</v>
      </c>
      <c r="D138" s="23">
        <f t="shared" si="7"/>
        <v>136</v>
      </c>
      <c r="E138" s="5" t="s">
        <v>213</v>
      </c>
      <c r="F138" s="148"/>
    </row>
    <row r="139" spans="1:6" ht="32">
      <c r="A139" s="13">
        <v>289</v>
      </c>
      <c r="B139" s="23" t="e">
        <f t="shared" si="6"/>
        <v>#REF!</v>
      </c>
      <c r="C139" s="13">
        <v>289</v>
      </c>
      <c r="D139" s="23">
        <f t="shared" si="7"/>
        <v>137</v>
      </c>
      <c r="E139" s="5" t="s">
        <v>213</v>
      </c>
      <c r="F139" s="148"/>
    </row>
    <row r="140" spans="1:6" ht="48">
      <c r="A140" s="13">
        <v>291</v>
      </c>
      <c r="B140" s="23" t="e">
        <f t="shared" si="6"/>
        <v>#REF!</v>
      </c>
      <c r="C140" s="13">
        <v>291</v>
      </c>
      <c r="D140" s="23">
        <f t="shared" si="7"/>
        <v>138</v>
      </c>
      <c r="E140" s="5" t="s">
        <v>328</v>
      </c>
      <c r="F140" s="148"/>
    </row>
    <row r="141" spans="1:6" ht="32">
      <c r="A141" s="13">
        <v>292</v>
      </c>
      <c r="B141" s="23" t="e">
        <f t="shared" si="6"/>
        <v>#REF!</v>
      </c>
      <c r="C141" s="13">
        <v>292</v>
      </c>
      <c r="D141" s="23">
        <f t="shared" si="7"/>
        <v>139</v>
      </c>
      <c r="E141" s="5" t="s">
        <v>213</v>
      </c>
      <c r="F141" s="148"/>
    </row>
    <row r="142" spans="1:6" ht="16">
      <c r="A142" s="13">
        <v>296</v>
      </c>
      <c r="B142" s="23" t="e">
        <f t="shared" si="6"/>
        <v>#REF!</v>
      </c>
      <c r="C142" s="13">
        <v>296</v>
      </c>
      <c r="D142" s="23">
        <f t="shared" si="7"/>
        <v>140</v>
      </c>
      <c r="E142" s="199" t="s">
        <v>467</v>
      </c>
      <c r="F142" s="148"/>
    </row>
    <row r="143" spans="1:6" ht="32">
      <c r="A143" s="13">
        <v>305</v>
      </c>
      <c r="B143" s="23" t="e">
        <f t="shared" si="6"/>
        <v>#REF!</v>
      </c>
      <c r="C143" s="13">
        <v>305</v>
      </c>
      <c r="D143" s="23">
        <f t="shared" si="7"/>
        <v>141</v>
      </c>
      <c r="E143" s="5" t="s">
        <v>171</v>
      </c>
      <c r="F143" s="148"/>
    </row>
    <row r="144" spans="1:6" ht="48">
      <c r="A144" s="13">
        <v>308</v>
      </c>
      <c r="B144" s="23" t="e">
        <f t="shared" si="6"/>
        <v>#REF!</v>
      </c>
      <c r="C144" s="13">
        <v>308</v>
      </c>
      <c r="D144" s="23">
        <f t="shared" si="7"/>
        <v>142</v>
      </c>
      <c r="E144" s="5" t="s">
        <v>194</v>
      </c>
      <c r="F144" s="148"/>
    </row>
    <row r="145" spans="1:10" ht="32">
      <c r="A145" s="13">
        <v>310</v>
      </c>
      <c r="B145" s="23" t="e">
        <f t="shared" si="6"/>
        <v>#REF!</v>
      </c>
      <c r="C145" s="13">
        <v>310</v>
      </c>
      <c r="D145" s="23">
        <f t="shared" si="7"/>
        <v>143</v>
      </c>
      <c r="E145" s="5" t="s">
        <v>259</v>
      </c>
      <c r="F145" s="148"/>
    </row>
    <row r="146" spans="1:10" ht="48">
      <c r="A146" s="13">
        <v>311</v>
      </c>
      <c r="B146" s="23" t="e">
        <f t="shared" si="6"/>
        <v>#REF!</v>
      </c>
      <c r="C146" s="13">
        <v>311</v>
      </c>
      <c r="D146" s="23">
        <f t="shared" si="7"/>
        <v>144</v>
      </c>
      <c r="E146" s="5" t="s">
        <v>194</v>
      </c>
      <c r="F146" s="5" t="s">
        <v>1930</v>
      </c>
      <c r="I146" s="213">
        <v>1</v>
      </c>
    </row>
    <row r="147" spans="1:10" ht="32">
      <c r="A147" s="13">
        <v>312</v>
      </c>
      <c r="B147" s="23" t="e">
        <f t="shared" si="6"/>
        <v>#REF!</v>
      </c>
      <c r="C147" s="13">
        <v>312</v>
      </c>
      <c r="D147" s="23">
        <f t="shared" si="7"/>
        <v>145</v>
      </c>
      <c r="E147" s="5" t="s">
        <v>213</v>
      </c>
      <c r="F147" s="148"/>
    </row>
    <row r="148" spans="1:10" ht="80">
      <c r="A148" s="13">
        <v>313</v>
      </c>
      <c r="B148" s="23" t="e">
        <f t="shared" si="6"/>
        <v>#REF!</v>
      </c>
      <c r="C148" s="13">
        <v>313</v>
      </c>
      <c r="D148" s="23">
        <f t="shared" si="7"/>
        <v>146</v>
      </c>
      <c r="E148" s="5" t="s">
        <v>213</v>
      </c>
      <c r="F148" s="80" t="s">
        <v>1943</v>
      </c>
      <c r="I148" s="213">
        <v>1</v>
      </c>
    </row>
    <row r="149" spans="1:10">
      <c r="A149" s="13"/>
      <c r="C149" s="13"/>
    </row>
    <row r="150" spans="1:10">
      <c r="A150" s="13"/>
      <c r="C150" s="13"/>
      <c r="F150" s="151"/>
      <c r="G150" s="153">
        <f>COUNT(G3:G148)</f>
        <v>18</v>
      </c>
      <c r="H150" s="153">
        <f>COUNT(H3:H148)</f>
        <v>27</v>
      </c>
      <c r="I150" s="210">
        <f>COUNT(I3:I148)</f>
        <v>43</v>
      </c>
      <c r="J150">
        <f>COUNT(J3:J148)</f>
        <v>1</v>
      </c>
    </row>
    <row r="151" spans="1:10" ht="16">
      <c r="A151" s="13"/>
      <c r="C151" s="13"/>
      <c r="F151" s="3" t="s">
        <v>2042</v>
      </c>
      <c r="G151" s="153">
        <v>10</v>
      </c>
    </row>
    <row r="152" spans="1:10">
      <c r="A152" s="13"/>
      <c r="C152" s="13"/>
    </row>
    <row r="153" spans="1:10">
      <c r="A153" s="13"/>
      <c r="C153" s="13"/>
    </row>
    <row r="154" spans="1:10">
      <c r="A154" s="13"/>
      <c r="C154" s="13"/>
    </row>
    <row r="155" spans="1:10">
      <c r="A155" s="13"/>
      <c r="C155" s="13"/>
    </row>
    <row r="156" spans="1:10">
      <c r="A156" s="13"/>
      <c r="C156" s="13"/>
    </row>
    <row r="157" spans="1:10">
      <c r="A157" s="13"/>
      <c r="C157" s="13"/>
    </row>
    <row r="158" spans="1:10">
      <c r="A158" s="13"/>
      <c r="C158" s="13"/>
    </row>
    <row r="159" spans="1:10">
      <c r="A159" s="13"/>
      <c r="C159" s="13"/>
    </row>
    <row r="160" spans="1:10">
      <c r="A160" s="13"/>
      <c r="C160" s="13"/>
    </row>
    <row r="161" spans="1:3">
      <c r="A161" s="13"/>
      <c r="C161" s="13"/>
    </row>
    <row r="162" spans="1:3">
      <c r="A162" s="13"/>
      <c r="C162" s="13"/>
    </row>
    <row r="163" spans="1:3">
      <c r="A163" s="13"/>
      <c r="C163" s="13"/>
    </row>
    <row r="164" spans="1:3">
      <c r="A164" s="13"/>
      <c r="C164" s="13"/>
    </row>
    <row r="165" spans="1:3">
      <c r="A165" s="13"/>
      <c r="C165" s="13"/>
    </row>
  </sheetData>
  <pageMargins left="0.7" right="0.7" top="0.75" bottom="0.75" header="0.3" footer="0.3"/>
  <pageSetup paperSize="9" orientation="portrait" horizontalDpi="0" verticalDpi="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6DC42-A771-1B44-A977-CC8432F03589}">
  <dimension ref="A1:J165"/>
  <sheetViews>
    <sheetView zoomScale="84" zoomScaleNormal="84" workbookViewId="0">
      <pane xSplit="4" ySplit="2" topLeftCell="E135" activePane="bottomRight" state="frozen"/>
      <selection pane="topRight" activeCell="D1" sqref="D1"/>
      <selection pane="bottomLeft" activeCell="A3" sqref="A3"/>
      <selection pane="bottomRight" activeCell="I136" sqref="I136"/>
    </sheetView>
  </sheetViews>
  <sheetFormatPr baseColWidth="10" defaultRowHeight="15"/>
  <cols>
    <col min="1" max="1" width="9.83203125" style="23" customWidth="1"/>
    <col min="2" max="2" width="10.33203125" style="23" customWidth="1"/>
    <col min="3" max="3" width="10.83203125" style="3"/>
    <col min="4" max="4" width="100.83203125" customWidth="1"/>
    <col min="5" max="8" width="10.83203125" style="153"/>
    <col min="9" max="9" width="10.83203125" style="210"/>
    <col min="10" max="10" width="10.83203125" style="153"/>
  </cols>
  <sheetData>
    <row r="1" spans="1:10" ht="32">
      <c r="A1" s="13"/>
      <c r="C1" s="2" t="s">
        <v>10</v>
      </c>
      <c r="D1" s="60" t="s">
        <v>1989</v>
      </c>
      <c r="F1" s="227" t="s">
        <v>2258</v>
      </c>
      <c r="G1" s="153" t="s">
        <v>1999</v>
      </c>
    </row>
    <row r="2" spans="1:10" ht="208">
      <c r="A2" s="18" t="s">
        <v>1962</v>
      </c>
      <c r="B2" s="8" t="s">
        <v>1961</v>
      </c>
      <c r="C2" s="7" t="s">
        <v>59</v>
      </c>
      <c r="D2" s="147" t="s">
        <v>74</v>
      </c>
      <c r="E2" s="222" t="s">
        <v>2002</v>
      </c>
      <c r="F2" s="219" t="s">
        <v>2307</v>
      </c>
      <c r="G2" s="207" t="s">
        <v>2045</v>
      </c>
      <c r="H2" s="220" t="s">
        <v>2000</v>
      </c>
      <c r="I2" s="211" t="s">
        <v>2035</v>
      </c>
      <c r="J2" s="232" t="s">
        <v>1979</v>
      </c>
    </row>
    <row r="3" spans="1:10" ht="16">
      <c r="A3" s="13">
        <v>4</v>
      </c>
      <c r="B3" s="23">
        <v>1</v>
      </c>
      <c r="C3" s="5" t="s">
        <v>89</v>
      </c>
      <c r="D3" s="61" t="s">
        <v>111</v>
      </c>
      <c r="F3" s="209">
        <v>1</v>
      </c>
    </row>
    <row r="4" spans="1:10" ht="64">
      <c r="A4" s="18">
        <v>5</v>
      </c>
      <c r="B4" s="23">
        <f t="shared" ref="B4:B67" si="0">B3+1</f>
        <v>2</v>
      </c>
      <c r="C4" s="5" t="s">
        <v>89</v>
      </c>
      <c r="D4" s="61" t="s">
        <v>126</v>
      </c>
      <c r="E4" s="205">
        <v>1</v>
      </c>
    </row>
    <row r="5" spans="1:10" ht="64">
      <c r="A5" s="13">
        <v>6</v>
      </c>
      <c r="B5" s="23">
        <f t="shared" si="0"/>
        <v>3</v>
      </c>
      <c r="C5" s="188" t="s">
        <v>427</v>
      </c>
      <c r="D5" s="61" t="s">
        <v>138</v>
      </c>
      <c r="F5" s="219">
        <v>1</v>
      </c>
    </row>
    <row r="6" spans="1:10" ht="48">
      <c r="A6" s="13">
        <v>8</v>
      </c>
      <c r="B6" s="23">
        <f t="shared" si="0"/>
        <v>4</v>
      </c>
      <c r="C6" s="188" t="s">
        <v>427</v>
      </c>
      <c r="D6" s="61" t="s">
        <v>2001</v>
      </c>
      <c r="E6" s="205">
        <v>1</v>
      </c>
    </row>
    <row r="7" spans="1:10" ht="16">
      <c r="A7" s="13">
        <v>11</v>
      </c>
      <c r="B7" s="23">
        <f t="shared" si="0"/>
        <v>5</v>
      </c>
      <c r="C7" s="5" t="s">
        <v>89</v>
      </c>
      <c r="D7" s="148"/>
    </row>
    <row r="8" spans="1:10" ht="144">
      <c r="A8" s="13">
        <v>13</v>
      </c>
      <c r="B8" s="23">
        <f t="shared" si="0"/>
        <v>6</v>
      </c>
      <c r="C8" s="5" t="s">
        <v>171</v>
      </c>
      <c r="D8" s="61" t="s">
        <v>2003</v>
      </c>
      <c r="G8" s="155"/>
      <c r="H8" s="220">
        <v>1</v>
      </c>
    </row>
    <row r="9" spans="1:10" ht="80">
      <c r="A9" s="13">
        <v>14</v>
      </c>
      <c r="B9" s="23">
        <f t="shared" si="0"/>
        <v>7</v>
      </c>
      <c r="C9" s="5" t="s">
        <v>194</v>
      </c>
      <c r="D9" s="61" t="s">
        <v>204</v>
      </c>
      <c r="E9" s="155"/>
      <c r="I9" s="213">
        <v>1</v>
      </c>
    </row>
    <row r="10" spans="1:10" ht="32">
      <c r="A10" s="13">
        <v>18</v>
      </c>
      <c r="B10" s="23">
        <f t="shared" si="0"/>
        <v>8</v>
      </c>
      <c r="C10" s="5" t="s">
        <v>171</v>
      </c>
      <c r="D10" s="66" t="s">
        <v>228</v>
      </c>
      <c r="E10" s="155"/>
      <c r="I10" s="213">
        <v>1</v>
      </c>
    </row>
    <row r="11" spans="1:10" ht="32">
      <c r="A11" s="13">
        <v>19</v>
      </c>
      <c r="B11" s="23">
        <f t="shared" si="0"/>
        <v>9</v>
      </c>
      <c r="C11" s="5" t="s">
        <v>171</v>
      </c>
      <c r="D11" s="66" t="s">
        <v>244</v>
      </c>
      <c r="E11" s="155"/>
      <c r="I11" s="213">
        <v>1</v>
      </c>
    </row>
    <row r="12" spans="1:10" ht="32">
      <c r="A12" s="13">
        <v>20</v>
      </c>
      <c r="B12" s="23">
        <f t="shared" si="0"/>
        <v>10</v>
      </c>
      <c r="C12" s="5" t="s">
        <v>171</v>
      </c>
      <c r="D12" s="148"/>
    </row>
    <row r="13" spans="1:10" ht="32">
      <c r="A13" s="13">
        <v>21</v>
      </c>
      <c r="B13" s="23">
        <f t="shared" si="0"/>
        <v>11</v>
      </c>
      <c r="C13" s="5" t="s">
        <v>259</v>
      </c>
      <c r="D13" s="148"/>
    </row>
    <row r="14" spans="1:10" ht="32">
      <c r="A14" s="13">
        <v>23</v>
      </c>
      <c r="B14" s="23">
        <f t="shared" si="0"/>
        <v>12</v>
      </c>
      <c r="C14" s="5" t="s">
        <v>171</v>
      </c>
      <c r="D14" s="148"/>
    </row>
    <row r="15" spans="1:10" ht="32">
      <c r="A15" s="13">
        <v>24</v>
      </c>
      <c r="B15" s="23">
        <f t="shared" si="0"/>
        <v>13</v>
      </c>
      <c r="C15" s="5" t="s">
        <v>213</v>
      </c>
      <c r="D15" s="61" t="s">
        <v>289</v>
      </c>
      <c r="E15" s="155"/>
      <c r="I15" s="213">
        <v>1</v>
      </c>
    </row>
    <row r="16" spans="1:10" ht="32">
      <c r="A16" s="13">
        <v>25</v>
      </c>
      <c r="B16" s="23">
        <f t="shared" si="0"/>
        <v>14</v>
      </c>
      <c r="C16" s="5" t="s">
        <v>171</v>
      </c>
      <c r="D16" s="61" t="s">
        <v>301</v>
      </c>
      <c r="E16" s="155"/>
      <c r="I16" s="213">
        <v>1</v>
      </c>
    </row>
    <row r="17" spans="1:9" ht="32">
      <c r="A17" s="13">
        <v>27</v>
      </c>
      <c r="B17" s="23">
        <f t="shared" si="0"/>
        <v>15</v>
      </c>
      <c r="C17" s="5" t="s">
        <v>171</v>
      </c>
      <c r="D17" s="61" t="s">
        <v>322</v>
      </c>
      <c r="E17" s="205">
        <v>1</v>
      </c>
    </row>
    <row r="18" spans="1:9" ht="48">
      <c r="A18" s="13">
        <v>28</v>
      </c>
      <c r="B18" s="23">
        <f t="shared" si="0"/>
        <v>16</v>
      </c>
      <c r="C18" s="5" t="s">
        <v>328</v>
      </c>
      <c r="D18" s="61" t="s">
        <v>106</v>
      </c>
      <c r="E18" s="155"/>
      <c r="I18" s="213">
        <v>1</v>
      </c>
    </row>
    <row r="19" spans="1:9" ht="64">
      <c r="A19" s="13">
        <v>29</v>
      </c>
      <c r="B19" s="23">
        <f t="shared" si="0"/>
        <v>17</v>
      </c>
      <c r="C19" s="5" t="s">
        <v>171</v>
      </c>
      <c r="D19" s="61" t="s">
        <v>345</v>
      </c>
      <c r="F19" s="204">
        <v>1</v>
      </c>
      <c r="I19" s="213">
        <v>1</v>
      </c>
    </row>
    <row r="20" spans="1:9" ht="32">
      <c r="A20" s="13">
        <v>31</v>
      </c>
      <c r="B20" s="23">
        <f t="shared" si="0"/>
        <v>18</v>
      </c>
      <c r="C20" s="5" t="s">
        <v>171</v>
      </c>
      <c r="D20" s="148" t="s">
        <v>364</v>
      </c>
      <c r="E20" s="155"/>
      <c r="I20" s="213">
        <v>1</v>
      </c>
    </row>
    <row r="21" spans="1:9" ht="48">
      <c r="A21" s="13">
        <v>32</v>
      </c>
      <c r="B21" s="23">
        <f t="shared" si="0"/>
        <v>19</v>
      </c>
      <c r="C21" s="5" t="s">
        <v>171</v>
      </c>
      <c r="D21" s="66" t="s">
        <v>381</v>
      </c>
      <c r="E21" s="205">
        <v>1</v>
      </c>
    </row>
    <row r="22" spans="1:9" ht="32">
      <c r="A22" s="13">
        <v>33</v>
      </c>
      <c r="B22" s="23">
        <f t="shared" si="0"/>
        <v>20</v>
      </c>
      <c r="C22" s="5" t="s">
        <v>171</v>
      </c>
      <c r="D22" s="149"/>
    </row>
    <row r="23" spans="1:9" ht="80">
      <c r="A23" s="13">
        <v>36</v>
      </c>
      <c r="B23" s="23">
        <f t="shared" si="0"/>
        <v>21</v>
      </c>
      <c r="C23" s="5" t="s">
        <v>171</v>
      </c>
      <c r="D23" s="61" t="s">
        <v>419</v>
      </c>
      <c r="E23" s="205">
        <v>1</v>
      </c>
    </row>
    <row r="24" spans="1:9" ht="32">
      <c r="A24" s="13">
        <v>37</v>
      </c>
      <c r="B24" s="23">
        <f t="shared" si="0"/>
        <v>22</v>
      </c>
      <c r="C24" s="5" t="s">
        <v>171</v>
      </c>
      <c r="D24" s="152"/>
    </row>
    <row r="25" spans="1:9" ht="32">
      <c r="A25" s="13">
        <v>38</v>
      </c>
      <c r="B25" s="23">
        <f t="shared" si="0"/>
        <v>23</v>
      </c>
      <c r="C25" s="5" t="s">
        <v>171</v>
      </c>
      <c r="D25" s="61" t="s">
        <v>445</v>
      </c>
      <c r="E25" s="205">
        <v>1</v>
      </c>
    </row>
    <row r="26" spans="1:9" ht="32">
      <c r="A26" s="13">
        <v>39</v>
      </c>
      <c r="B26" s="23">
        <f t="shared" si="0"/>
        <v>24</v>
      </c>
      <c r="C26" s="5" t="s">
        <v>171</v>
      </c>
      <c r="D26" s="61" t="s">
        <v>459</v>
      </c>
      <c r="E26" s="155"/>
      <c r="I26" s="213">
        <v>1</v>
      </c>
    </row>
    <row r="27" spans="1:9" ht="32">
      <c r="A27" s="13">
        <v>40</v>
      </c>
      <c r="B27" s="23">
        <f t="shared" si="0"/>
        <v>25</v>
      </c>
      <c r="C27" s="199" t="s">
        <v>467</v>
      </c>
      <c r="D27" s="61" t="s">
        <v>472</v>
      </c>
      <c r="G27" s="202">
        <v>1</v>
      </c>
    </row>
    <row r="28" spans="1:9" ht="48">
      <c r="A28" s="13">
        <v>41</v>
      </c>
      <c r="B28" s="23">
        <f t="shared" si="0"/>
        <v>26</v>
      </c>
      <c r="C28" s="5" t="s">
        <v>328</v>
      </c>
      <c r="D28" s="152"/>
    </row>
    <row r="29" spans="1:9" ht="32">
      <c r="A29" s="13">
        <v>43</v>
      </c>
      <c r="B29" s="23">
        <f t="shared" si="0"/>
        <v>27</v>
      </c>
      <c r="C29" s="5" t="s">
        <v>171</v>
      </c>
      <c r="D29" s="148"/>
    </row>
    <row r="30" spans="1:9" ht="32">
      <c r="A30" s="13">
        <v>44</v>
      </c>
      <c r="B30" s="23">
        <f t="shared" si="0"/>
        <v>28</v>
      </c>
      <c r="C30" s="5" t="s">
        <v>171</v>
      </c>
      <c r="D30" s="66" t="s">
        <v>509</v>
      </c>
      <c r="G30" s="202">
        <v>1</v>
      </c>
    </row>
    <row r="31" spans="1:9" ht="32">
      <c r="A31" s="13">
        <v>45</v>
      </c>
      <c r="B31" s="23">
        <f t="shared" si="0"/>
        <v>29</v>
      </c>
      <c r="C31" s="5" t="s">
        <v>171</v>
      </c>
      <c r="D31" s="148"/>
    </row>
    <row r="32" spans="1:9" ht="32">
      <c r="A32" s="13">
        <v>46</v>
      </c>
      <c r="B32" s="23">
        <f t="shared" si="0"/>
        <v>30</v>
      </c>
      <c r="C32" s="5" t="s">
        <v>259</v>
      </c>
      <c r="D32" s="61" t="s">
        <v>531</v>
      </c>
      <c r="G32" s="202">
        <v>1</v>
      </c>
    </row>
    <row r="33" spans="1:9" ht="48">
      <c r="A33" s="13">
        <v>47</v>
      </c>
      <c r="B33" s="23">
        <f t="shared" si="0"/>
        <v>31</v>
      </c>
      <c r="C33" s="5" t="s">
        <v>194</v>
      </c>
      <c r="D33" s="61" t="s">
        <v>544</v>
      </c>
      <c r="E33" s="155"/>
      <c r="I33" s="213">
        <v>1</v>
      </c>
    </row>
    <row r="34" spans="1:9" ht="32">
      <c r="A34" s="13">
        <v>48</v>
      </c>
      <c r="B34" s="23">
        <f t="shared" si="0"/>
        <v>32</v>
      </c>
      <c r="C34" s="5" t="s">
        <v>171</v>
      </c>
      <c r="D34" s="61" t="s">
        <v>558</v>
      </c>
      <c r="E34" s="155"/>
      <c r="I34" s="213">
        <v>1</v>
      </c>
    </row>
    <row r="35" spans="1:9" ht="48">
      <c r="A35" s="13">
        <v>49</v>
      </c>
      <c r="B35" s="23">
        <f t="shared" si="0"/>
        <v>33</v>
      </c>
      <c r="C35" s="5" t="s">
        <v>328</v>
      </c>
      <c r="D35" s="61" t="s">
        <v>568</v>
      </c>
      <c r="G35" s="202">
        <v>1</v>
      </c>
    </row>
    <row r="36" spans="1:9" ht="64">
      <c r="A36" s="13">
        <v>50</v>
      </c>
      <c r="B36" s="23">
        <f t="shared" si="0"/>
        <v>34</v>
      </c>
      <c r="C36" s="199" t="s">
        <v>467</v>
      </c>
      <c r="D36" s="61" t="s">
        <v>577</v>
      </c>
      <c r="E36" s="205">
        <v>1</v>
      </c>
    </row>
    <row r="37" spans="1:9" ht="32">
      <c r="A37" s="13">
        <v>51</v>
      </c>
      <c r="B37" s="23">
        <f t="shared" si="0"/>
        <v>35</v>
      </c>
      <c r="C37" s="5" t="s">
        <v>171</v>
      </c>
      <c r="D37" s="148"/>
    </row>
    <row r="38" spans="1:9" ht="32">
      <c r="A38" s="13">
        <v>52</v>
      </c>
      <c r="B38" s="23">
        <f t="shared" si="0"/>
        <v>36</v>
      </c>
      <c r="C38" s="5" t="s">
        <v>171</v>
      </c>
      <c r="D38" s="65" t="s">
        <v>598</v>
      </c>
      <c r="E38" s="155"/>
      <c r="I38" s="213">
        <v>1</v>
      </c>
    </row>
    <row r="39" spans="1:9" ht="32">
      <c r="A39" s="13">
        <v>53</v>
      </c>
      <c r="B39" s="23">
        <f t="shared" si="0"/>
        <v>37</v>
      </c>
      <c r="C39" s="5" t="s">
        <v>171</v>
      </c>
      <c r="D39" s="148"/>
    </row>
    <row r="40" spans="1:9" ht="48">
      <c r="A40" s="13">
        <v>55</v>
      </c>
      <c r="B40" s="23">
        <f t="shared" si="0"/>
        <v>38</v>
      </c>
      <c r="C40" s="5" t="s">
        <v>171</v>
      </c>
      <c r="D40" s="61" t="s">
        <v>625</v>
      </c>
    </row>
    <row r="41" spans="1:9" ht="64">
      <c r="A41" s="13">
        <v>58</v>
      </c>
      <c r="B41" s="23">
        <f t="shared" si="0"/>
        <v>39</v>
      </c>
      <c r="C41" s="5" t="s">
        <v>213</v>
      </c>
      <c r="D41" s="61" t="s">
        <v>645</v>
      </c>
      <c r="E41" s="235">
        <v>1</v>
      </c>
    </row>
    <row r="42" spans="1:9" ht="32">
      <c r="A42" s="13">
        <v>60</v>
      </c>
      <c r="B42" s="23">
        <f t="shared" si="0"/>
        <v>40</v>
      </c>
      <c r="C42" s="5" t="s">
        <v>171</v>
      </c>
      <c r="D42" s="150"/>
      <c r="E42" s="155"/>
      <c r="F42" s="155"/>
      <c r="G42" s="155"/>
      <c r="H42" s="155"/>
    </row>
    <row r="43" spans="1:9" ht="32">
      <c r="A43" s="13">
        <v>61</v>
      </c>
      <c r="B43" s="23">
        <f t="shared" si="0"/>
        <v>41</v>
      </c>
      <c r="C43" s="5" t="s">
        <v>171</v>
      </c>
      <c r="D43" s="61" t="s">
        <v>677</v>
      </c>
      <c r="E43" s="235">
        <v>1</v>
      </c>
    </row>
    <row r="44" spans="1:9" ht="48">
      <c r="A44" s="13">
        <v>64</v>
      </c>
      <c r="B44" s="23">
        <f t="shared" si="0"/>
        <v>42</v>
      </c>
      <c r="C44" s="5" t="s">
        <v>328</v>
      </c>
      <c r="D44" s="66" t="s">
        <v>688</v>
      </c>
      <c r="E44" s="155"/>
      <c r="I44" s="213">
        <v>1</v>
      </c>
    </row>
    <row r="45" spans="1:9" ht="32">
      <c r="A45" s="13">
        <v>66</v>
      </c>
      <c r="B45" s="23">
        <f t="shared" si="0"/>
        <v>43</v>
      </c>
      <c r="C45" s="5" t="s">
        <v>171</v>
      </c>
      <c r="D45" s="148"/>
    </row>
    <row r="46" spans="1:9" ht="48">
      <c r="A46" s="13">
        <v>68</v>
      </c>
      <c r="B46" s="23">
        <f t="shared" si="0"/>
        <v>44</v>
      </c>
      <c r="C46" s="5" t="s">
        <v>194</v>
      </c>
      <c r="D46" s="61" t="s">
        <v>711</v>
      </c>
      <c r="E46" s="155"/>
      <c r="I46" s="213">
        <v>1</v>
      </c>
    </row>
    <row r="47" spans="1:9" ht="32">
      <c r="A47" s="13">
        <v>69</v>
      </c>
      <c r="B47" s="23">
        <f t="shared" si="0"/>
        <v>45</v>
      </c>
      <c r="C47" s="199" t="s">
        <v>467</v>
      </c>
      <c r="D47" s="61" t="s">
        <v>720</v>
      </c>
      <c r="E47" s="205">
        <v>1</v>
      </c>
    </row>
    <row r="48" spans="1:9" ht="32">
      <c r="A48" s="13">
        <v>71</v>
      </c>
      <c r="B48" s="23">
        <f t="shared" si="0"/>
        <v>46</v>
      </c>
      <c r="C48" s="5" t="s">
        <v>171</v>
      </c>
      <c r="D48" s="66" t="s">
        <v>733</v>
      </c>
      <c r="E48" s="155"/>
      <c r="I48" s="213">
        <v>1</v>
      </c>
    </row>
    <row r="49" spans="1:9" ht="16">
      <c r="A49" s="13">
        <v>73</v>
      </c>
      <c r="B49" s="23">
        <f t="shared" si="0"/>
        <v>47</v>
      </c>
      <c r="C49" s="199" t="s">
        <v>467</v>
      </c>
      <c r="D49" s="148"/>
    </row>
    <row r="50" spans="1:9" ht="80">
      <c r="A50" s="13">
        <v>76</v>
      </c>
      <c r="B50" s="23">
        <f t="shared" si="0"/>
        <v>48</v>
      </c>
      <c r="C50" s="5" t="s">
        <v>171</v>
      </c>
      <c r="D50" s="65" t="s">
        <v>763</v>
      </c>
    </row>
    <row r="51" spans="1:9" ht="32">
      <c r="A51" s="13">
        <v>79</v>
      </c>
      <c r="B51" s="23">
        <f t="shared" si="0"/>
        <v>49</v>
      </c>
      <c r="C51" s="5" t="s">
        <v>259</v>
      </c>
      <c r="D51" s="66" t="s">
        <v>784</v>
      </c>
      <c r="E51" s="155"/>
      <c r="I51" s="213">
        <v>1</v>
      </c>
    </row>
    <row r="52" spans="1:9" ht="16">
      <c r="A52" s="13">
        <v>80</v>
      </c>
      <c r="B52" s="23">
        <f t="shared" si="0"/>
        <v>50</v>
      </c>
      <c r="C52" s="199" t="s">
        <v>467</v>
      </c>
      <c r="D52" s="148"/>
    </row>
    <row r="53" spans="1:9" ht="32">
      <c r="A53" s="13">
        <v>82</v>
      </c>
      <c r="B53" s="23">
        <f t="shared" si="0"/>
        <v>51</v>
      </c>
      <c r="C53" s="5" t="s">
        <v>259</v>
      </c>
      <c r="D53" s="66" t="s">
        <v>810</v>
      </c>
      <c r="G53" s="202">
        <v>1</v>
      </c>
    </row>
    <row r="54" spans="1:9" ht="32">
      <c r="A54" s="13">
        <v>83</v>
      </c>
      <c r="B54" s="23">
        <f t="shared" si="0"/>
        <v>52</v>
      </c>
      <c r="C54" s="5" t="s">
        <v>213</v>
      </c>
      <c r="D54" s="148"/>
    </row>
    <row r="55" spans="1:9" ht="32">
      <c r="A55" s="13">
        <v>84</v>
      </c>
      <c r="B55" s="23">
        <f t="shared" si="0"/>
        <v>53</v>
      </c>
      <c r="C55" s="5" t="s">
        <v>171</v>
      </c>
      <c r="D55" s="148"/>
    </row>
    <row r="56" spans="1:9" ht="32">
      <c r="A56" s="13">
        <v>86</v>
      </c>
      <c r="B56" s="23">
        <f t="shared" si="0"/>
        <v>54</v>
      </c>
      <c r="C56" s="5" t="s">
        <v>259</v>
      </c>
      <c r="D56" s="148"/>
    </row>
    <row r="57" spans="1:9" ht="32">
      <c r="A57" s="13">
        <v>87</v>
      </c>
      <c r="B57" s="23">
        <f t="shared" si="0"/>
        <v>55</v>
      </c>
      <c r="C57" s="5" t="s">
        <v>171</v>
      </c>
      <c r="D57" s="61" t="s">
        <v>853</v>
      </c>
      <c r="E57" s="155"/>
      <c r="I57" s="213">
        <v>1</v>
      </c>
    </row>
    <row r="58" spans="1:9" ht="32">
      <c r="A58" s="13">
        <v>90</v>
      </c>
      <c r="B58" s="23">
        <f t="shared" si="0"/>
        <v>56</v>
      </c>
      <c r="C58" s="5" t="s">
        <v>213</v>
      </c>
      <c r="D58" s="61" t="s">
        <v>869</v>
      </c>
      <c r="H58" s="221">
        <v>1</v>
      </c>
    </row>
    <row r="59" spans="1:9" ht="48">
      <c r="A59" s="13">
        <v>91</v>
      </c>
      <c r="B59" s="23">
        <f t="shared" si="0"/>
        <v>57</v>
      </c>
      <c r="C59" s="5" t="s">
        <v>171</v>
      </c>
      <c r="D59" s="66" t="s">
        <v>885</v>
      </c>
      <c r="E59" s="155"/>
      <c r="I59" s="213">
        <v>1</v>
      </c>
    </row>
    <row r="60" spans="1:9" ht="32">
      <c r="A60" s="13">
        <v>93</v>
      </c>
      <c r="B60" s="23">
        <f t="shared" si="0"/>
        <v>58</v>
      </c>
      <c r="C60" s="5" t="s">
        <v>171</v>
      </c>
      <c r="D60" s="148"/>
    </row>
    <row r="61" spans="1:9" ht="48">
      <c r="A61" s="13">
        <v>95</v>
      </c>
      <c r="B61" s="23">
        <f t="shared" si="0"/>
        <v>59</v>
      </c>
      <c r="C61" s="5" t="s">
        <v>328</v>
      </c>
      <c r="D61" s="66" t="s">
        <v>909</v>
      </c>
      <c r="E61" s="155"/>
      <c r="I61" s="213">
        <v>1</v>
      </c>
    </row>
    <row r="62" spans="1:9" ht="32">
      <c r="A62" s="13">
        <v>96</v>
      </c>
      <c r="B62" s="23">
        <f t="shared" si="0"/>
        <v>60</v>
      </c>
      <c r="C62" s="5" t="s">
        <v>213</v>
      </c>
      <c r="D62" s="148"/>
    </row>
    <row r="63" spans="1:9" ht="32">
      <c r="A63" s="13">
        <v>98</v>
      </c>
      <c r="B63" s="23">
        <f t="shared" si="0"/>
        <v>61</v>
      </c>
      <c r="C63" s="5" t="s">
        <v>171</v>
      </c>
      <c r="D63" s="148"/>
    </row>
    <row r="64" spans="1:9" ht="32">
      <c r="A64" s="13">
        <v>99</v>
      </c>
      <c r="B64" s="23">
        <f t="shared" si="0"/>
        <v>62</v>
      </c>
      <c r="C64" s="5" t="s">
        <v>213</v>
      </c>
      <c r="D64" s="148"/>
    </row>
    <row r="65" spans="1:10" ht="32">
      <c r="A65" s="13">
        <v>102</v>
      </c>
      <c r="B65" s="23">
        <f t="shared" si="0"/>
        <v>63</v>
      </c>
      <c r="C65" s="5" t="s">
        <v>213</v>
      </c>
      <c r="D65" s="66" t="s">
        <v>956</v>
      </c>
      <c r="H65" s="221">
        <v>1</v>
      </c>
    </row>
    <row r="66" spans="1:10" ht="32">
      <c r="A66" s="13">
        <v>104</v>
      </c>
      <c r="B66" s="23">
        <f t="shared" si="0"/>
        <v>64</v>
      </c>
      <c r="C66" s="5" t="s">
        <v>171</v>
      </c>
      <c r="D66" s="148"/>
    </row>
    <row r="67" spans="1:10" ht="32">
      <c r="A67" s="13">
        <v>105</v>
      </c>
      <c r="B67" s="23">
        <f t="shared" si="0"/>
        <v>65</v>
      </c>
      <c r="C67" s="5" t="s">
        <v>171</v>
      </c>
      <c r="D67" s="66" t="s">
        <v>982</v>
      </c>
      <c r="E67" s="155"/>
      <c r="I67" s="213">
        <v>1</v>
      </c>
    </row>
    <row r="68" spans="1:10" ht="32">
      <c r="A68" s="13">
        <v>106</v>
      </c>
      <c r="B68" s="23">
        <f t="shared" ref="B68:B131" si="1">B67+1</f>
        <v>66</v>
      </c>
      <c r="C68" s="5" t="s">
        <v>171</v>
      </c>
      <c r="D68" s="148"/>
    </row>
    <row r="69" spans="1:10" ht="32">
      <c r="A69" s="13">
        <v>108</v>
      </c>
      <c r="B69" s="23">
        <f t="shared" si="1"/>
        <v>67</v>
      </c>
      <c r="C69" s="5" t="s">
        <v>171</v>
      </c>
      <c r="D69" s="148"/>
    </row>
    <row r="70" spans="1:10" ht="32">
      <c r="A70" s="13">
        <v>112</v>
      </c>
      <c r="B70" s="23">
        <f t="shared" si="1"/>
        <v>68</v>
      </c>
      <c r="C70" s="5" t="s">
        <v>259</v>
      </c>
      <c r="D70" s="148"/>
    </row>
    <row r="71" spans="1:10" ht="16">
      <c r="A71" s="13">
        <v>113</v>
      </c>
      <c r="B71" s="23">
        <f t="shared" si="1"/>
        <v>69</v>
      </c>
      <c r="C71" s="199" t="s">
        <v>467</v>
      </c>
      <c r="D71" s="148"/>
    </row>
    <row r="72" spans="1:10" ht="48">
      <c r="A72" s="13">
        <v>114</v>
      </c>
      <c r="B72" s="23">
        <f t="shared" si="1"/>
        <v>70</v>
      </c>
      <c r="C72" s="5" t="s">
        <v>194</v>
      </c>
      <c r="D72" s="148"/>
    </row>
    <row r="73" spans="1:10" ht="32">
      <c r="A73" s="13">
        <v>115</v>
      </c>
      <c r="B73" s="23">
        <f t="shared" si="1"/>
        <v>71</v>
      </c>
      <c r="C73" s="5" t="s">
        <v>213</v>
      </c>
      <c r="D73" s="148"/>
    </row>
    <row r="74" spans="1:10" ht="32">
      <c r="A74" s="13">
        <v>121</v>
      </c>
      <c r="B74" s="23">
        <f t="shared" si="1"/>
        <v>72</v>
      </c>
      <c r="C74" s="5" t="s">
        <v>171</v>
      </c>
      <c r="D74" s="148"/>
    </row>
    <row r="75" spans="1:10" ht="32">
      <c r="A75" s="13">
        <v>125</v>
      </c>
      <c r="B75" s="23">
        <f t="shared" si="1"/>
        <v>73</v>
      </c>
      <c r="C75" s="5" t="s">
        <v>259</v>
      </c>
      <c r="D75" s="66" t="s">
        <v>1099</v>
      </c>
      <c r="I75" s="213">
        <v>1</v>
      </c>
    </row>
    <row r="76" spans="1:10" ht="32">
      <c r="A76" s="13">
        <v>126</v>
      </c>
      <c r="B76" s="23">
        <f t="shared" si="1"/>
        <v>74</v>
      </c>
      <c r="C76" s="5" t="s">
        <v>171</v>
      </c>
      <c r="D76" s="148"/>
    </row>
    <row r="77" spans="1:10" ht="112">
      <c r="A77" s="13">
        <v>128</v>
      </c>
      <c r="B77" s="23">
        <f t="shared" si="1"/>
        <v>75</v>
      </c>
      <c r="C77" s="5" t="s">
        <v>328</v>
      </c>
      <c r="D77" s="66" t="s">
        <v>1122</v>
      </c>
      <c r="E77" s="155"/>
      <c r="I77" s="236"/>
      <c r="J77" s="167">
        <v>1</v>
      </c>
    </row>
    <row r="78" spans="1:10" ht="48">
      <c r="A78" s="13">
        <v>129</v>
      </c>
      <c r="B78" s="23">
        <f t="shared" si="1"/>
        <v>76</v>
      </c>
      <c r="C78" s="5" t="s">
        <v>194</v>
      </c>
      <c r="D78" s="148"/>
    </row>
    <row r="79" spans="1:10" ht="32">
      <c r="A79" s="13">
        <v>130</v>
      </c>
      <c r="B79" s="23">
        <f t="shared" si="1"/>
        <v>77</v>
      </c>
      <c r="C79" s="5" t="s">
        <v>171</v>
      </c>
      <c r="D79" s="148"/>
    </row>
    <row r="80" spans="1:10" ht="64">
      <c r="A80" s="13">
        <v>131</v>
      </c>
      <c r="B80" s="23">
        <f t="shared" si="1"/>
        <v>78</v>
      </c>
      <c r="C80" s="5" t="s">
        <v>213</v>
      </c>
      <c r="D80" s="61" t="s">
        <v>1155</v>
      </c>
      <c r="E80" s="205">
        <v>1</v>
      </c>
    </row>
    <row r="81" spans="1:9" ht="32">
      <c r="A81" s="13">
        <v>132</v>
      </c>
      <c r="B81" s="23">
        <f t="shared" si="1"/>
        <v>79</v>
      </c>
      <c r="C81" s="5" t="s">
        <v>213</v>
      </c>
      <c r="D81" s="61" t="s">
        <v>1168</v>
      </c>
      <c r="E81" s="205">
        <v>1</v>
      </c>
    </row>
    <row r="82" spans="1:9" ht="96">
      <c r="A82" s="13">
        <v>133</v>
      </c>
      <c r="B82" s="23">
        <f t="shared" si="1"/>
        <v>80</v>
      </c>
      <c r="C82" s="5" t="s">
        <v>194</v>
      </c>
      <c r="D82" s="63" t="s">
        <v>1183</v>
      </c>
      <c r="G82" s="202">
        <v>1</v>
      </c>
    </row>
    <row r="83" spans="1:9" ht="48">
      <c r="A83" s="13">
        <v>135</v>
      </c>
      <c r="B83" s="23">
        <f t="shared" si="1"/>
        <v>81</v>
      </c>
      <c r="C83" s="5" t="s">
        <v>213</v>
      </c>
      <c r="D83" s="61" t="s">
        <v>1203</v>
      </c>
      <c r="G83" s="202">
        <v>1</v>
      </c>
    </row>
    <row r="84" spans="1:9" ht="32">
      <c r="A84" s="13">
        <v>136</v>
      </c>
      <c r="B84" s="23">
        <f t="shared" si="1"/>
        <v>82</v>
      </c>
      <c r="C84" s="5" t="s">
        <v>213</v>
      </c>
      <c r="D84" s="62" t="s">
        <v>1214</v>
      </c>
      <c r="I84" s="213">
        <v>1</v>
      </c>
    </row>
    <row r="85" spans="1:9" ht="32">
      <c r="A85" s="13">
        <v>137</v>
      </c>
      <c r="B85" s="23">
        <f t="shared" si="1"/>
        <v>83</v>
      </c>
      <c r="C85" s="5" t="s">
        <v>171</v>
      </c>
      <c r="D85" s="148"/>
    </row>
    <row r="86" spans="1:9" ht="32">
      <c r="A86" s="13">
        <v>139</v>
      </c>
      <c r="B86" s="23">
        <f t="shared" si="1"/>
        <v>84</v>
      </c>
      <c r="C86" s="5" t="s">
        <v>213</v>
      </c>
      <c r="D86" s="148"/>
    </row>
    <row r="87" spans="1:9" ht="32">
      <c r="A87" s="13">
        <v>142</v>
      </c>
      <c r="B87" s="23">
        <f t="shared" si="1"/>
        <v>85</v>
      </c>
      <c r="C87" s="5" t="s">
        <v>171</v>
      </c>
      <c r="D87" s="66" t="s">
        <v>1251</v>
      </c>
      <c r="I87" s="213">
        <v>1</v>
      </c>
    </row>
    <row r="88" spans="1:9" ht="32">
      <c r="A88" s="13">
        <v>144</v>
      </c>
      <c r="B88" s="23">
        <f t="shared" si="1"/>
        <v>86</v>
      </c>
      <c r="C88" s="5" t="s">
        <v>171</v>
      </c>
      <c r="D88" s="148"/>
    </row>
    <row r="89" spans="1:9" ht="48">
      <c r="A89" s="13">
        <v>146</v>
      </c>
      <c r="B89" s="23">
        <f t="shared" si="1"/>
        <v>87</v>
      </c>
      <c r="C89" s="5" t="s">
        <v>194</v>
      </c>
      <c r="D89" s="61" t="s">
        <v>1278</v>
      </c>
      <c r="I89" s="213">
        <v>1</v>
      </c>
    </row>
    <row r="90" spans="1:9" ht="32">
      <c r="A90" s="13">
        <v>147</v>
      </c>
      <c r="B90" s="23">
        <f t="shared" si="1"/>
        <v>88</v>
      </c>
      <c r="C90" s="5" t="s">
        <v>171</v>
      </c>
      <c r="D90" s="61" t="s">
        <v>1291</v>
      </c>
      <c r="I90" s="213">
        <v>1</v>
      </c>
    </row>
    <row r="91" spans="1:9" ht="32">
      <c r="A91" s="13">
        <v>153</v>
      </c>
      <c r="B91" s="23">
        <f t="shared" si="1"/>
        <v>89</v>
      </c>
      <c r="C91" s="5" t="s">
        <v>171</v>
      </c>
      <c r="D91" s="61" t="s">
        <v>1322</v>
      </c>
      <c r="I91" s="213">
        <v>1</v>
      </c>
    </row>
    <row r="92" spans="1:9" ht="96">
      <c r="A92" s="13">
        <v>154</v>
      </c>
      <c r="B92" s="23">
        <f t="shared" si="1"/>
        <v>90</v>
      </c>
      <c r="C92" s="199" t="s">
        <v>467</v>
      </c>
      <c r="D92" s="74" t="s">
        <v>1333</v>
      </c>
      <c r="H92" s="221">
        <v>1</v>
      </c>
    </row>
    <row r="93" spans="1:9" ht="32">
      <c r="A93" s="13">
        <v>155</v>
      </c>
      <c r="B93" s="23">
        <f t="shared" si="1"/>
        <v>91</v>
      </c>
      <c r="C93" s="5" t="s">
        <v>213</v>
      </c>
      <c r="D93" s="61" t="s">
        <v>1347</v>
      </c>
      <c r="I93" s="213">
        <v>1</v>
      </c>
    </row>
    <row r="94" spans="1:9" ht="32">
      <c r="A94" s="13">
        <v>156</v>
      </c>
      <c r="B94" s="23">
        <f t="shared" si="1"/>
        <v>92</v>
      </c>
      <c r="C94" s="5" t="s">
        <v>171</v>
      </c>
      <c r="D94" s="148"/>
    </row>
    <row r="95" spans="1:9" ht="32">
      <c r="A95" s="13">
        <v>159</v>
      </c>
      <c r="B95" s="23">
        <f t="shared" si="1"/>
        <v>93</v>
      </c>
      <c r="C95" s="5" t="s">
        <v>171</v>
      </c>
      <c r="D95" s="148"/>
    </row>
    <row r="96" spans="1:9" ht="32">
      <c r="A96" s="13">
        <v>160</v>
      </c>
      <c r="B96" s="23">
        <f t="shared" si="1"/>
        <v>94</v>
      </c>
      <c r="C96" s="5" t="s">
        <v>171</v>
      </c>
      <c r="D96" s="148"/>
    </row>
    <row r="97" spans="1:10" ht="48">
      <c r="A97" s="13">
        <v>161</v>
      </c>
      <c r="B97" s="23">
        <f t="shared" si="1"/>
        <v>95</v>
      </c>
      <c r="C97" s="5" t="s">
        <v>171</v>
      </c>
      <c r="D97" s="74" t="s">
        <v>1386</v>
      </c>
      <c r="H97" s="221">
        <v>1</v>
      </c>
    </row>
    <row r="98" spans="1:10" ht="48">
      <c r="A98" s="13">
        <v>163</v>
      </c>
      <c r="B98" s="23">
        <f t="shared" si="1"/>
        <v>96</v>
      </c>
      <c r="C98" s="5" t="s">
        <v>213</v>
      </c>
      <c r="D98" s="64" t="s">
        <v>1401</v>
      </c>
      <c r="H98" s="221">
        <v>1</v>
      </c>
    </row>
    <row r="99" spans="1:10" ht="48">
      <c r="A99" s="13">
        <v>164</v>
      </c>
      <c r="B99" s="23">
        <f t="shared" si="1"/>
        <v>97</v>
      </c>
      <c r="C99" s="5" t="s">
        <v>171</v>
      </c>
      <c r="D99" s="61" t="s">
        <v>1415</v>
      </c>
      <c r="H99" s="221">
        <v>1</v>
      </c>
    </row>
    <row r="100" spans="1:10" ht="48">
      <c r="A100" s="13">
        <v>165</v>
      </c>
      <c r="B100" s="23">
        <f t="shared" si="1"/>
        <v>98</v>
      </c>
      <c r="C100" s="5" t="s">
        <v>328</v>
      </c>
      <c r="D100" s="152"/>
    </row>
    <row r="101" spans="1:10" ht="32">
      <c r="A101" s="13">
        <v>168</v>
      </c>
      <c r="B101" s="23">
        <f t="shared" si="1"/>
        <v>99</v>
      </c>
      <c r="C101" s="5" t="s">
        <v>171</v>
      </c>
      <c r="D101" s="148"/>
    </row>
    <row r="102" spans="1:10" ht="128">
      <c r="A102" s="13">
        <v>169</v>
      </c>
      <c r="B102" s="23">
        <f t="shared" si="1"/>
        <v>100</v>
      </c>
      <c r="C102" s="5" t="s">
        <v>213</v>
      </c>
      <c r="D102" s="66" t="s">
        <v>1437</v>
      </c>
      <c r="I102" s="213">
        <v>1</v>
      </c>
    </row>
    <row r="103" spans="1:10" ht="48">
      <c r="A103" s="13">
        <v>170</v>
      </c>
      <c r="B103" s="23">
        <f t="shared" si="1"/>
        <v>101</v>
      </c>
      <c r="C103" s="5" t="s">
        <v>171</v>
      </c>
      <c r="D103" s="162" t="s">
        <v>1452</v>
      </c>
      <c r="J103" s="208">
        <v>1</v>
      </c>
    </row>
    <row r="104" spans="1:10" ht="32">
      <c r="A104" s="13">
        <v>173</v>
      </c>
      <c r="B104" s="23">
        <f t="shared" si="1"/>
        <v>102</v>
      </c>
      <c r="C104" s="5" t="s">
        <v>213</v>
      </c>
      <c r="D104" s="148"/>
    </row>
    <row r="105" spans="1:10" ht="32">
      <c r="A105" s="13">
        <v>176</v>
      </c>
      <c r="B105" s="23">
        <f t="shared" si="1"/>
        <v>103</v>
      </c>
      <c r="C105" s="5" t="s">
        <v>213</v>
      </c>
      <c r="D105" s="61" t="s">
        <v>1474</v>
      </c>
      <c r="E105" s="205">
        <v>1</v>
      </c>
    </row>
    <row r="106" spans="1:10" ht="32">
      <c r="A106" s="13">
        <v>177</v>
      </c>
      <c r="B106" s="23">
        <f t="shared" si="1"/>
        <v>104</v>
      </c>
      <c r="C106" s="5" t="s">
        <v>213</v>
      </c>
      <c r="D106" s="61" t="s">
        <v>1487</v>
      </c>
      <c r="G106" s="202">
        <v>1</v>
      </c>
    </row>
    <row r="107" spans="1:10" ht="16">
      <c r="A107" s="13">
        <v>179</v>
      </c>
      <c r="B107" s="23">
        <f t="shared" si="1"/>
        <v>105</v>
      </c>
      <c r="C107" s="199" t="s">
        <v>467</v>
      </c>
      <c r="D107" s="148"/>
    </row>
    <row r="108" spans="1:10" ht="32">
      <c r="A108" s="13">
        <v>180</v>
      </c>
      <c r="B108" s="23">
        <f t="shared" si="1"/>
        <v>106</v>
      </c>
      <c r="C108" s="5" t="s">
        <v>171</v>
      </c>
      <c r="D108" s="61" t="s">
        <v>1511</v>
      </c>
      <c r="H108" s="220">
        <v>1</v>
      </c>
    </row>
    <row r="109" spans="1:10" ht="32">
      <c r="A109" s="13">
        <v>181</v>
      </c>
      <c r="B109" s="23">
        <f t="shared" si="1"/>
        <v>107</v>
      </c>
      <c r="C109" s="5" t="s">
        <v>171</v>
      </c>
      <c r="D109" s="61" t="s">
        <v>1525</v>
      </c>
      <c r="H109" s="220">
        <v>1</v>
      </c>
    </row>
    <row r="110" spans="1:10" ht="48">
      <c r="A110" s="13">
        <v>182</v>
      </c>
      <c r="B110" s="23">
        <f t="shared" si="1"/>
        <v>108</v>
      </c>
      <c r="C110" s="5" t="s">
        <v>194</v>
      </c>
      <c r="D110" s="74" t="s">
        <v>1540</v>
      </c>
      <c r="I110" s="213">
        <v>1</v>
      </c>
    </row>
    <row r="111" spans="1:10" ht="32">
      <c r="A111" s="13">
        <v>183</v>
      </c>
      <c r="B111" s="23">
        <f t="shared" si="1"/>
        <v>109</v>
      </c>
      <c r="C111" s="5" t="s">
        <v>171</v>
      </c>
      <c r="D111" s="148"/>
    </row>
    <row r="112" spans="1:10" ht="32">
      <c r="A112" s="13">
        <v>185</v>
      </c>
      <c r="B112" s="23">
        <f t="shared" si="1"/>
        <v>110</v>
      </c>
      <c r="C112" s="5" t="s">
        <v>213</v>
      </c>
      <c r="D112" s="148"/>
    </row>
    <row r="113" spans="1:9" ht="32">
      <c r="A113" s="13">
        <v>187</v>
      </c>
      <c r="B113" s="23">
        <f t="shared" si="1"/>
        <v>111</v>
      </c>
      <c r="C113" s="5" t="s">
        <v>213</v>
      </c>
      <c r="D113" s="61" t="s">
        <v>1572</v>
      </c>
      <c r="I113" s="213">
        <v>1</v>
      </c>
    </row>
    <row r="114" spans="1:9" ht="32">
      <c r="A114" s="13">
        <v>188</v>
      </c>
      <c r="B114" s="23">
        <f t="shared" si="1"/>
        <v>112</v>
      </c>
      <c r="C114" s="5" t="s">
        <v>213</v>
      </c>
      <c r="D114" s="148"/>
    </row>
    <row r="115" spans="1:9" ht="16">
      <c r="A115" s="13">
        <v>190</v>
      </c>
      <c r="B115" s="23">
        <f t="shared" si="1"/>
        <v>113</v>
      </c>
      <c r="C115" s="199" t="s">
        <v>467</v>
      </c>
      <c r="D115" s="148"/>
    </row>
    <row r="116" spans="1:9" ht="32">
      <c r="A116" s="13">
        <v>191</v>
      </c>
      <c r="B116" s="23">
        <f t="shared" si="1"/>
        <v>114</v>
      </c>
      <c r="C116" s="5" t="s">
        <v>171</v>
      </c>
      <c r="D116" s="61" t="s">
        <v>1587</v>
      </c>
      <c r="I116" s="213">
        <v>1</v>
      </c>
    </row>
    <row r="117" spans="1:9" ht="32">
      <c r="A117" s="13">
        <v>192</v>
      </c>
      <c r="B117" s="23">
        <f t="shared" si="1"/>
        <v>115</v>
      </c>
      <c r="C117" s="5" t="s">
        <v>213</v>
      </c>
      <c r="D117" s="61" t="s">
        <v>1597</v>
      </c>
      <c r="I117" s="213">
        <v>1</v>
      </c>
    </row>
    <row r="118" spans="1:9" ht="48">
      <c r="A118" s="13">
        <v>193</v>
      </c>
      <c r="B118" s="23">
        <f t="shared" si="1"/>
        <v>116</v>
      </c>
      <c r="C118" s="5" t="s">
        <v>171</v>
      </c>
      <c r="D118" s="61" t="s">
        <v>1612</v>
      </c>
      <c r="H118" s="220">
        <v>1</v>
      </c>
    </row>
    <row r="119" spans="1:9" ht="32">
      <c r="A119" s="13">
        <v>196</v>
      </c>
      <c r="B119" s="23">
        <f t="shared" si="1"/>
        <v>117</v>
      </c>
      <c r="C119" s="5" t="s">
        <v>171</v>
      </c>
      <c r="D119" s="66" t="s">
        <v>1632</v>
      </c>
      <c r="I119" s="213">
        <v>1</v>
      </c>
    </row>
    <row r="120" spans="1:9" ht="48">
      <c r="A120" s="13">
        <v>199</v>
      </c>
      <c r="B120" s="23">
        <f t="shared" si="1"/>
        <v>118</v>
      </c>
      <c r="C120" s="199" t="s">
        <v>467</v>
      </c>
      <c r="D120" s="61" t="s">
        <v>1646</v>
      </c>
      <c r="G120" s="202">
        <v>1</v>
      </c>
    </row>
    <row r="121" spans="1:9" ht="32">
      <c r="A121" s="13">
        <v>204</v>
      </c>
      <c r="B121" s="23">
        <f t="shared" si="1"/>
        <v>119</v>
      </c>
      <c r="C121" s="5" t="s">
        <v>213</v>
      </c>
      <c r="D121" s="61" t="s">
        <v>1666</v>
      </c>
      <c r="I121" s="213">
        <v>1</v>
      </c>
    </row>
    <row r="122" spans="1:9" ht="32">
      <c r="A122" s="13">
        <v>212</v>
      </c>
      <c r="B122" s="23">
        <f t="shared" si="1"/>
        <v>120</v>
      </c>
      <c r="C122" s="5" t="s">
        <v>213</v>
      </c>
      <c r="D122" s="152"/>
    </row>
    <row r="123" spans="1:9" ht="32">
      <c r="A123" s="13">
        <v>216</v>
      </c>
      <c r="B123" s="23">
        <f t="shared" si="1"/>
        <v>121</v>
      </c>
      <c r="C123" s="5" t="s">
        <v>171</v>
      </c>
      <c r="D123" s="148"/>
    </row>
    <row r="124" spans="1:9" ht="32">
      <c r="A124" s="13">
        <v>220</v>
      </c>
      <c r="B124" s="23">
        <f t="shared" si="1"/>
        <v>122</v>
      </c>
      <c r="C124" s="5" t="s">
        <v>171</v>
      </c>
      <c r="D124" s="148"/>
    </row>
    <row r="125" spans="1:9" ht="32">
      <c r="A125" s="13">
        <v>228</v>
      </c>
      <c r="B125" s="23">
        <f t="shared" si="1"/>
        <v>123</v>
      </c>
      <c r="C125" s="5" t="s">
        <v>213</v>
      </c>
      <c r="D125" s="148"/>
    </row>
    <row r="126" spans="1:9" ht="32">
      <c r="A126" s="13">
        <v>230</v>
      </c>
      <c r="B126" s="23">
        <f t="shared" si="1"/>
        <v>124</v>
      </c>
      <c r="C126" s="5" t="s">
        <v>213</v>
      </c>
      <c r="D126" s="148"/>
    </row>
    <row r="127" spans="1:9" ht="32">
      <c r="A127" s="13">
        <v>234</v>
      </c>
      <c r="B127" s="23">
        <f t="shared" si="1"/>
        <v>125</v>
      </c>
      <c r="C127" s="5" t="s">
        <v>259</v>
      </c>
      <c r="D127" s="148"/>
    </row>
    <row r="128" spans="1:9" ht="16">
      <c r="A128" s="13">
        <v>246</v>
      </c>
      <c r="B128" s="23">
        <f t="shared" si="1"/>
        <v>126</v>
      </c>
      <c r="C128" s="199" t="s">
        <v>467</v>
      </c>
      <c r="D128" s="148"/>
    </row>
    <row r="129" spans="1:8" ht="16">
      <c r="A129" s="13">
        <v>254</v>
      </c>
      <c r="B129" s="23">
        <f t="shared" si="1"/>
        <v>127</v>
      </c>
      <c r="C129" s="199" t="s">
        <v>467</v>
      </c>
      <c r="D129" s="148"/>
    </row>
    <row r="130" spans="1:8" ht="16">
      <c r="A130" s="13">
        <v>256</v>
      </c>
      <c r="B130" s="23">
        <f t="shared" si="1"/>
        <v>128</v>
      </c>
      <c r="C130" s="199" t="s">
        <v>467</v>
      </c>
      <c r="D130" s="148"/>
    </row>
    <row r="131" spans="1:8" ht="16">
      <c r="A131" s="13">
        <v>262</v>
      </c>
      <c r="B131" s="23">
        <f t="shared" si="1"/>
        <v>129</v>
      </c>
      <c r="C131" s="199" t="s">
        <v>467</v>
      </c>
      <c r="D131" s="149"/>
    </row>
    <row r="132" spans="1:8" ht="48">
      <c r="A132" s="13">
        <v>269</v>
      </c>
      <c r="B132" s="23">
        <f t="shared" ref="B132:B148" si="2">B131+1</f>
        <v>130</v>
      </c>
      <c r="C132" s="5" t="s">
        <v>328</v>
      </c>
      <c r="D132" s="61" t="s">
        <v>1815</v>
      </c>
      <c r="H132" s="220">
        <v>1</v>
      </c>
    </row>
    <row r="133" spans="1:8" ht="32">
      <c r="A133" s="13">
        <v>276</v>
      </c>
      <c r="B133" s="23">
        <f t="shared" si="2"/>
        <v>131</v>
      </c>
      <c r="C133" s="5" t="s">
        <v>213</v>
      </c>
      <c r="D133" s="152"/>
    </row>
    <row r="134" spans="1:8" ht="16">
      <c r="A134" s="13">
        <v>277</v>
      </c>
      <c r="B134" s="23">
        <f t="shared" si="2"/>
        <v>132</v>
      </c>
      <c r="C134" s="199" t="s">
        <v>467</v>
      </c>
      <c r="D134" s="148"/>
    </row>
    <row r="135" spans="1:8" ht="16">
      <c r="A135" s="13">
        <v>279</v>
      </c>
      <c r="B135" s="23">
        <f t="shared" si="2"/>
        <v>133</v>
      </c>
      <c r="C135" s="199" t="s">
        <v>467</v>
      </c>
      <c r="D135" s="148"/>
    </row>
    <row r="136" spans="1:8" ht="48">
      <c r="A136" s="13">
        <v>281</v>
      </c>
      <c r="B136" s="23">
        <f t="shared" si="2"/>
        <v>134</v>
      </c>
      <c r="C136" s="5" t="s">
        <v>328</v>
      </c>
      <c r="D136" s="148"/>
    </row>
    <row r="137" spans="1:8" ht="16">
      <c r="A137" s="13">
        <v>286</v>
      </c>
      <c r="B137" s="23">
        <f t="shared" si="2"/>
        <v>135</v>
      </c>
      <c r="C137" s="199" t="s">
        <v>467</v>
      </c>
      <c r="D137" s="148"/>
    </row>
    <row r="138" spans="1:8" ht="32">
      <c r="A138" s="13">
        <v>287</v>
      </c>
      <c r="B138" s="23">
        <f t="shared" si="2"/>
        <v>136</v>
      </c>
      <c r="C138" s="5" t="s">
        <v>213</v>
      </c>
      <c r="D138" s="148"/>
    </row>
    <row r="139" spans="1:8" ht="32">
      <c r="A139" s="13">
        <v>289</v>
      </c>
      <c r="B139" s="23">
        <f t="shared" si="2"/>
        <v>137</v>
      </c>
      <c r="C139" s="5" t="s">
        <v>213</v>
      </c>
      <c r="D139" s="148"/>
    </row>
    <row r="140" spans="1:8" ht="48">
      <c r="A140" s="13">
        <v>291</v>
      </c>
      <c r="B140" s="23">
        <f t="shared" si="2"/>
        <v>138</v>
      </c>
      <c r="C140" s="5" t="s">
        <v>328</v>
      </c>
      <c r="D140" s="148"/>
    </row>
    <row r="141" spans="1:8" ht="32">
      <c r="A141" s="13">
        <v>292</v>
      </c>
      <c r="B141" s="23">
        <f t="shared" si="2"/>
        <v>139</v>
      </c>
      <c r="C141" s="5" t="s">
        <v>213</v>
      </c>
      <c r="D141" s="149"/>
    </row>
    <row r="142" spans="1:8" ht="32">
      <c r="A142" s="13">
        <v>296</v>
      </c>
      <c r="B142" s="23">
        <f t="shared" si="2"/>
        <v>140</v>
      </c>
      <c r="C142" s="199" t="s">
        <v>467</v>
      </c>
      <c r="D142" s="61" t="s">
        <v>1880</v>
      </c>
      <c r="F142" s="155"/>
      <c r="H142" s="220">
        <v>1</v>
      </c>
    </row>
    <row r="143" spans="1:8" ht="32">
      <c r="A143" s="13">
        <v>305</v>
      </c>
      <c r="B143" s="23">
        <f t="shared" si="2"/>
        <v>141</v>
      </c>
      <c r="C143" s="5" t="s">
        <v>171</v>
      </c>
      <c r="D143" s="152"/>
    </row>
    <row r="144" spans="1:8" ht="48">
      <c r="A144" s="13">
        <v>308</v>
      </c>
      <c r="B144" s="23">
        <f t="shared" si="2"/>
        <v>142</v>
      </c>
      <c r="C144" s="5" t="s">
        <v>194</v>
      </c>
      <c r="D144" s="148"/>
    </row>
    <row r="145" spans="1:10" ht="32">
      <c r="A145" s="13">
        <v>310</v>
      </c>
      <c r="B145" s="23">
        <f t="shared" si="2"/>
        <v>143</v>
      </c>
      <c r="C145" s="5" t="s">
        <v>259</v>
      </c>
      <c r="D145" s="148"/>
    </row>
    <row r="146" spans="1:10" ht="48">
      <c r="A146" s="13">
        <v>311</v>
      </c>
      <c r="B146" s="23">
        <f t="shared" si="2"/>
        <v>144</v>
      </c>
      <c r="C146" s="5" t="s">
        <v>194</v>
      </c>
      <c r="D146" s="148"/>
    </row>
    <row r="147" spans="1:10" ht="32">
      <c r="A147" s="13">
        <v>312</v>
      </c>
      <c r="B147" s="23">
        <f t="shared" si="2"/>
        <v>145</v>
      </c>
      <c r="C147" s="5" t="s">
        <v>213</v>
      </c>
      <c r="D147" s="148"/>
    </row>
    <row r="148" spans="1:10" ht="32">
      <c r="A148" s="13">
        <v>313</v>
      </c>
      <c r="B148" s="23">
        <f t="shared" si="2"/>
        <v>146</v>
      </c>
      <c r="C148" s="5" t="s">
        <v>213</v>
      </c>
      <c r="D148" s="148"/>
    </row>
    <row r="149" spans="1:10">
      <c r="A149" s="13"/>
    </row>
    <row r="150" spans="1:10">
      <c r="A150" s="13"/>
      <c r="D150" s="151"/>
      <c r="E150" s="153">
        <f t="shared" ref="E150:J150" si="3">COUNT(E3:E148)</f>
        <v>13</v>
      </c>
      <c r="F150" s="153">
        <f>COUNT(F3:F148)</f>
        <v>3</v>
      </c>
      <c r="G150" s="153">
        <f t="shared" si="3"/>
        <v>9</v>
      </c>
      <c r="H150" s="153">
        <f t="shared" si="3"/>
        <v>12</v>
      </c>
      <c r="I150" s="210">
        <f t="shared" si="3"/>
        <v>34</v>
      </c>
      <c r="J150" s="153">
        <f t="shared" si="3"/>
        <v>2</v>
      </c>
    </row>
    <row r="151" spans="1:10">
      <c r="A151" s="13"/>
    </row>
    <row r="152" spans="1:10">
      <c r="A152" s="13"/>
    </row>
    <row r="153" spans="1:10">
      <c r="A153" s="13"/>
    </row>
    <row r="154" spans="1:10">
      <c r="A154" s="13"/>
    </row>
    <row r="155" spans="1:10">
      <c r="A155" s="13"/>
    </row>
    <row r="156" spans="1:10">
      <c r="A156" s="13"/>
    </row>
    <row r="157" spans="1:10">
      <c r="A157" s="13"/>
    </row>
    <row r="158" spans="1:10">
      <c r="A158" s="13"/>
    </row>
    <row r="159" spans="1:10">
      <c r="A159" s="13"/>
    </row>
    <row r="160" spans="1:10">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FCB7-D256-D142-B7E8-818FA0E987E8}">
  <dimension ref="A1:L165"/>
  <sheetViews>
    <sheetView workbookViewId="0">
      <pane xSplit="2" ySplit="2" topLeftCell="C136" activePane="bottomRight" state="frozen"/>
      <selection pane="topRight" activeCell="C1" sqref="C1"/>
      <selection pane="bottomLeft" activeCell="A3" sqref="A3"/>
      <selection pane="bottomRight" activeCell="G5" sqref="G5"/>
    </sheetView>
  </sheetViews>
  <sheetFormatPr baseColWidth="10" defaultRowHeight="15"/>
  <cols>
    <col min="1" max="1" width="9.83203125" style="23" customWidth="1"/>
    <col min="2" max="2" width="10.33203125" style="23" customWidth="1"/>
    <col min="3" max="3" width="10.83203125" style="3"/>
    <col min="4" max="4" width="100.83203125" customWidth="1"/>
    <col min="5" max="5" width="10.83203125" style="153"/>
    <col min="6" max="6" width="10.83203125" style="155"/>
    <col min="7" max="7" width="10.83203125" style="153"/>
    <col min="8" max="8" width="10.83203125" style="155"/>
    <col min="9" max="9" width="10.83203125" style="210"/>
    <col min="10" max="10" width="10.83203125" style="153"/>
  </cols>
  <sheetData>
    <row r="1" spans="1:12" ht="48">
      <c r="A1" s="13"/>
      <c r="C1" s="2" t="s">
        <v>10</v>
      </c>
      <c r="D1" s="60" t="s">
        <v>1990</v>
      </c>
      <c r="E1" s="153" t="s">
        <v>1993</v>
      </c>
      <c r="H1" s="153" t="s">
        <v>1976</v>
      </c>
    </row>
    <row r="2" spans="1:12" ht="144">
      <c r="A2" s="18" t="s">
        <v>1962</v>
      </c>
      <c r="B2" s="8" t="s">
        <v>1961</v>
      </c>
      <c r="C2" s="7" t="s">
        <v>59</v>
      </c>
      <c r="D2" s="147" t="s">
        <v>76</v>
      </c>
      <c r="E2" s="219" t="s">
        <v>1998</v>
      </c>
      <c r="F2" s="161" t="s">
        <v>1997</v>
      </c>
      <c r="G2" s="206" t="s">
        <v>1992</v>
      </c>
      <c r="H2" s="160" t="s">
        <v>1996</v>
      </c>
      <c r="I2" s="211" t="s">
        <v>1978</v>
      </c>
      <c r="J2" s="232" t="s">
        <v>1979</v>
      </c>
    </row>
    <row r="3" spans="1:12" ht="32">
      <c r="A3" s="13">
        <v>4</v>
      </c>
      <c r="B3" s="23">
        <v>1</v>
      </c>
      <c r="C3" s="5" t="s">
        <v>89</v>
      </c>
      <c r="D3" s="64" t="s">
        <v>113</v>
      </c>
      <c r="E3" s="209">
        <v>1</v>
      </c>
      <c r="L3" s="159"/>
    </row>
    <row r="4" spans="1:12" ht="16">
      <c r="A4" s="18">
        <v>5</v>
      </c>
      <c r="B4" s="23">
        <f t="shared" ref="B4:B67" si="0">B3+1</f>
        <v>2</v>
      </c>
      <c r="C4" s="5" t="s">
        <v>89</v>
      </c>
      <c r="D4" s="64" t="s">
        <v>128</v>
      </c>
      <c r="E4" s="219">
        <v>1</v>
      </c>
      <c r="G4" s="206">
        <v>1</v>
      </c>
      <c r="L4" s="159"/>
    </row>
    <row r="5" spans="1:12" ht="64">
      <c r="A5" s="13">
        <v>6</v>
      </c>
      <c r="B5" s="23">
        <f t="shared" si="0"/>
        <v>3</v>
      </c>
      <c r="C5" s="188" t="s">
        <v>427</v>
      </c>
      <c r="D5" s="61" t="s">
        <v>139</v>
      </c>
      <c r="H5" s="207">
        <v>1</v>
      </c>
      <c r="L5" s="159" t="s">
        <v>1986</v>
      </c>
    </row>
    <row r="6" spans="1:12" ht="80">
      <c r="A6" s="13">
        <v>8</v>
      </c>
      <c r="B6" s="23">
        <f t="shared" si="0"/>
        <v>4</v>
      </c>
      <c r="C6" s="188" t="s">
        <v>427</v>
      </c>
      <c r="D6" s="66" t="s">
        <v>155</v>
      </c>
      <c r="E6" s="209">
        <v>1</v>
      </c>
      <c r="L6" s="159"/>
    </row>
    <row r="7" spans="1:12" ht="16">
      <c r="A7" s="13">
        <v>11</v>
      </c>
      <c r="B7" s="23">
        <f t="shared" si="0"/>
        <v>5</v>
      </c>
      <c r="C7" s="5" t="s">
        <v>89</v>
      </c>
      <c r="D7" s="149"/>
      <c r="L7" s="159"/>
    </row>
    <row r="8" spans="1:12" ht="96">
      <c r="A8" s="13">
        <v>13</v>
      </c>
      <c r="B8" s="23">
        <f t="shared" si="0"/>
        <v>6</v>
      </c>
      <c r="C8" s="5" t="s">
        <v>171</v>
      </c>
      <c r="D8" s="61" t="s">
        <v>1991</v>
      </c>
      <c r="G8" s="206">
        <v>1</v>
      </c>
      <c r="L8" s="159" t="s">
        <v>1985</v>
      </c>
    </row>
    <row r="9" spans="1:12" ht="128">
      <c r="A9" s="13">
        <v>14</v>
      </c>
      <c r="B9" s="23">
        <f t="shared" si="0"/>
        <v>7</v>
      </c>
      <c r="C9" s="5" t="s">
        <v>194</v>
      </c>
      <c r="D9" s="61" t="s">
        <v>205</v>
      </c>
      <c r="G9" s="206">
        <v>1</v>
      </c>
      <c r="L9" s="159" t="s">
        <v>1983</v>
      </c>
    </row>
    <row r="10" spans="1:12" ht="32">
      <c r="A10" s="13">
        <v>18</v>
      </c>
      <c r="B10" s="23">
        <f t="shared" si="0"/>
        <v>8</v>
      </c>
      <c r="C10" s="5" t="s">
        <v>171</v>
      </c>
      <c r="D10" s="61" t="s">
        <v>229</v>
      </c>
      <c r="H10" s="160">
        <v>1</v>
      </c>
    </row>
    <row r="11" spans="1:12" ht="32">
      <c r="A11" s="13">
        <v>19</v>
      </c>
      <c r="B11" s="23">
        <f t="shared" si="0"/>
        <v>9</v>
      </c>
      <c r="C11" s="5" t="s">
        <v>171</v>
      </c>
      <c r="D11" s="66" t="s">
        <v>247</v>
      </c>
      <c r="I11" s="213">
        <v>1</v>
      </c>
    </row>
    <row r="12" spans="1:12" ht="32">
      <c r="A12" s="13">
        <v>20</v>
      </c>
      <c r="B12" s="23">
        <f t="shared" si="0"/>
        <v>10</v>
      </c>
      <c r="C12" s="5" t="s">
        <v>171</v>
      </c>
      <c r="D12" s="149"/>
    </row>
    <row r="13" spans="1:12" ht="32">
      <c r="A13" s="13">
        <v>21</v>
      </c>
      <c r="B13" s="23">
        <f t="shared" si="0"/>
        <v>11</v>
      </c>
      <c r="C13" s="5" t="s">
        <v>259</v>
      </c>
      <c r="D13" s="61" t="s">
        <v>268</v>
      </c>
      <c r="I13" s="213">
        <v>1</v>
      </c>
    </row>
    <row r="14" spans="1:12" ht="32">
      <c r="A14" s="13">
        <v>23</v>
      </c>
      <c r="B14" s="23">
        <f t="shared" si="0"/>
        <v>12</v>
      </c>
      <c r="C14" s="5" t="s">
        <v>171</v>
      </c>
      <c r="D14" s="150"/>
      <c r="F14" s="156"/>
    </row>
    <row r="15" spans="1:12" ht="32">
      <c r="A15" s="13">
        <v>24</v>
      </c>
      <c r="B15" s="23">
        <f t="shared" si="0"/>
        <v>13</v>
      </c>
      <c r="C15" s="5" t="s">
        <v>213</v>
      </c>
      <c r="D15" s="64" t="s">
        <v>290</v>
      </c>
      <c r="H15" s="160">
        <v>1</v>
      </c>
    </row>
    <row r="16" spans="1:12" ht="48">
      <c r="A16" s="13">
        <v>25</v>
      </c>
      <c r="B16" s="23">
        <f t="shared" si="0"/>
        <v>14</v>
      </c>
      <c r="C16" s="5" t="s">
        <v>171</v>
      </c>
      <c r="D16" s="61" t="s">
        <v>302</v>
      </c>
      <c r="I16" s="213">
        <v>1</v>
      </c>
    </row>
    <row r="17" spans="1:9" ht="32">
      <c r="A17" s="13">
        <v>27</v>
      </c>
      <c r="B17" s="23">
        <f t="shared" si="0"/>
        <v>15</v>
      </c>
      <c r="C17" s="5" t="s">
        <v>171</v>
      </c>
      <c r="D17" s="61" t="s">
        <v>323</v>
      </c>
      <c r="F17" s="156"/>
      <c r="H17" s="160">
        <v>1</v>
      </c>
    </row>
    <row r="18" spans="1:9" ht="48">
      <c r="A18" s="13">
        <v>28</v>
      </c>
      <c r="B18" s="23">
        <f t="shared" si="0"/>
        <v>16</v>
      </c>
      <c r="C18" s="5" t="s">
        <v>328</v>
      </c>
      <c r="D18" s="61" t="s">
        <v>332</v>
      </c>
      <c r="F18" s="156"/>
      <c r="H18" s="160">
        <v>1</v>
      </c>
    </row>
    <row r="19" spans="1:9" ht="64">
      <c r="A19" s="13">
        <v>29</v>
      </c>
      <c r="B19" s="23">
        <f t="shared" si="0"/>
        <v>17</v>
      </c>
      <c r="C19" s="5" t="s">
        <v>171</v>
      </c>
      <c r="D19" s="64" t="s">
        <v>1994</v>
      </c>
      <c r="E19" s="154">
        <v>1</v>
      </c>
    </row>
    <row r="20" spans="1:9" ht="32">
      <c r="A20" s="13">
        <v>31</v>
      </c>
      <c r="B20" s="23">
        <f t="shared" si="0"/>
        <v>18</v>
      </c>
      <c r="C20" s="5" t="s">
        <v>171</v>
      </c>
      <c r="D20" s="61" t="s">
        <v>366</v>
      </c>
      <c r="I20" s="213">
        <v>1</v>
      </c>
    </row>
    <row r="21" spans="1:9" ht="64">
      <c r="A21" s="13">
        <v>32</v>
      </c>
      <c r="B21" s="23">
        <f t="shared" si="0"/>
        <v>19</v>
      </c>
      <c r="C21" s="5" t="s">
        <v>171</v>
      </c>
      <c r="D21" s="61" t="s">
        <v>382</v>
      </c>
      <c r="H21" s="204">
        <v>1</v>
      </c>
    </row>
    <row r="22" spans="1:9" ht="32">
      <c r="A22" s="13">
        <v>33</v>
      </c>
      <c r="B22" s="23">
        <f t="shared" si="0"/>
        <v>20</v>
      </c>
      <c r="C22" s="5" t="s">
        <v>171</v>
      </c>
      <c r="D22" s="61" t="s">
        <v>394</v>
      </c>
      <c r="H22" s="204">
        <v>1</v>
      </c>
    </row>
    <row r="23" spans="1:9" ht="96">
      <c r="A23" s="13">
        <v>36</v>
      </c>
      <c r="B23" s="23">
        <f t="shared" si="0"/>
        <v>21</v>
      </c>
      <c r="C23" s="5" t="s">
        <v>171</v>
      </c>
      <c r="D23" s="64" t="s">
        <v>420</v>
      </c>
      <c r="E23" s="154">
        <v>1</v>
      </c>
      <c r="H23" s="204"/>
    </row>
    <row r="24" spans="1:9" ht="32">
      <c r="A24" s="13">
        <v>37</v>
      </c>
      <c r="B24" s="23">
        <f t="shared" si="0"/>
        <v>22</v>
      </c>
      <c r="C24" s="5" t="s">
        <v>171</v>
      </c>
      <c r="D24" s="61" t="s">
        <v>435</v>
      </c>
      <c r="H24" s="204">
        <v>1</v>
      </c>
      <c r="I24" s="229"/>
    </row>
    <row r="25" spans="1:9" ht="32">
      <c r="A25" s="13">
        <v>38</v>
      </c>
      <c r="B25" s="23">
        <f t="shared" si="0"/>
        <v>23</v>
      </c>
      <c r="C25" s="5" t="s">
        <v>171</v>
      </c>
      <c r="D25" s="150"/>
    </row>
    <row r="26" spans="1:9" ht="32">
      <c r="A26" s="13">
        <v>39</v>
      </c>
      <c r="B26" s="23">
        <f t="shared" si="0"/>
        <v>24</v>
      </c>
      <c r="C26" s="5" t="s">
        <v>171</v>
      </c>
      <c r="D26" s="64" t="s">
        <v>460</v>
      </c>
      <c r="H26" s="204">
        <v>1</v>
      </c>
    </row>
    <row r="27" spans="1:9" ht="32">
      <c r="A27" s="13">
        <v>40</v>
      </c>
      <c r="B27" s="23">
        <f t="shared" si="0"/>
        <v>25</v>
      </c>
      <c r="C27" s="199" t="s">
        <v>467</v>
      </c>
      <c r="D27" s="61" t="s">
        <v>473</v>
      </c>
      <c r="I27" s="213">
        <v>1</v>
      </c>
    </row>
    <row r="28" spans="1:9" ht="208">
      <c r="A28" s="13">
        <v>41</v>
      </c>
      <c r="B28" s="23">
        <f t="shared" si="0"/>
        <v>26</v>
      </c>
      <c r="C28" s="5" t="s">
        <v>328</v>
      </c>
      <c r="D28" s="61" t="s">
        <v>481</v>
      </c>
      <c r="E28" s="209">
        <v>1</v>
      </c>
      <c r="F28" s="201">
        <v>1</v>
      </c>
    </row>
    <row r="29" spans="1:9" ht="32">
      <c r="A29" s="13">
        <v>43</v>
      </c>
      <c r="B29" s="23">
        <f t="shared" si="0"/>
        <v>27</v>
      </c>
      <c r="C29" s="5" t="s">
        <v>171</v>
      </c>
      <c r="D29" s="61" t="s">
        <v>495</v>
      </c>
      <c r="E29" s="209">
        <v>1</v>
      </c>
    </row>
    <row r="30" spans="1:9" ht="32">
      <c r="A30" s="13">
        <v>44</v>
      </c>
      <c r="B30" s="23">
        <f t="shared" si="0"/>
        <v>28</v>
      </c>
      <c r="C30" s="5" t="s">
        <v>171</v>
      </c>
      <c r="D30" s="66" t="s">
        <v>510</v>
      </c>
      <c r="I30" s="213">
        <v>1</v>
      </c>
    </row>
    <row r="31" spans="1:9" ht="32">
      <c r="A31" s="13">
        <v>45</v>
      </c>
      <c r="B31" s="23">
        <f t="shared" si="0"/>
        <v>29</v>
      </c>
      <c r="C31" s="5" t="s">
        <v>171</v>
      </c>
      <c r="D31" s="61" t="s">
        <v>521</v>
      </c>
      <c r="G31" s="206">
        <v>1</v>
      </c>
    </row>
    <row r="32" spans="1:9" ht="48">
      <c r="A32" s="13">
        <v>46</v>
      </c>
      <c r="B32" s="23">
        <f t="shared" si="0"/>
        <v>30</v>
      </c>
      <c r="C32" s="5" t="s">
        <v>259</v>
      </c>
      <c r="D32" s="61" t="s">
        <v>532</v>
      </c>
      <c r="I32" s="213">
        <v>1</v>
      </c>
    </row>
    <row r="33" spans="1:9" ht="48">
      <c r="A33" s="13">
        <v>47</v>
      </c>
      <c r="B33" s="23">
        <f t="shared" si="0"/>
        <v>31</v>
      </c>
      <c r="C33" s="5" t="s">
        <v>194</v>
      </c>
      <c r="D33" s="61" t="s">
        <v>545</v>
      </c>
      <c r="H33" s="204">
        <v>1</v>
      </c>
    </row>
    <row r="34" spans="1:9" ht="32">
      <c r="A34" s="13">
        <v>48</v>
      </c>
      <c r="B34" s="23">
        <f t="shared" si="0"/>
        <v>32</v>
      </c>
      <c r="C34" s="5" t="s">
        <v>171</v>
      </c>
      <c r="D34" s="61" t="s">
        <v>559</v>
      </c>
      <c r="H34" s="204">
        <v>1</v>
      </c>
    </row>
    <row r="35" spans="1:9" ht="48">
      <c r="A35" s="13">
        <v>49</v>
      </c>
      <c r="B35" s="23">
        <f t="shared" si="0"/>
        <v>33</v>
      </c>
      <c r="C35" s="5" t="s">
        <v>328</v>
      </c>
      <c r="D35" s="66" t="s">
        <v>569</v>
      </c>
      <c r="H35" s="204">
        <v>1</v>
      </c>
    </row>
    <row r="36" spans="1:9" ht="48">
      <c r="A36" s="13">
        <v>50</v>
      </c>
      <c r="B36" s="23">
        <f t="shared" si="0"/>
        <v>34</v>
      </c>
      <c r="C36" s="199" t="s">
        <v>467</v>
      </c>
      <c r="D36" s="61" t="s">
        <v>578</v>
      </c>
      <c r="I36" s="213">
        <v>1</v>
      </c>
    </row>
    <row r="37" spans="1:9" ht="32">
      <c r="A37" s="13">
        <v>51</v>
      </c>
      <c r="B37" s="23">
        <f t="shared" si="0"/>
        <v>35</v>
      </c>
      <c r="C37" s="5" t="s">
        <v>171</v>
      </c>
      <c r="D37" s="148"/>
    </row>
    <row r="38" spans="1:9" ht="32">
      <c r="A38" s="13">
        <v>52</v>
      </c>
      <c r="B38" s="23">
        <f t="shared" si="0"/>
        <v>36</v>
      </c>
      <c r="C38" s="5" t="s">
        <v>171</v>
      </c>
      <c r="D38" s="66" t="s">
        <v>599</v>
      </c>
      <c r="I38" s="213">
        <v>1</v>
      </c>
    </row>
    <row r="39" spans="1:9" ht="32">
      <c r="A39" s="13">
        <v>53</v>
      </c>
      <c r="B39" s="23">
        <f t="shared" si="0"/>
        <v>37</v>
      </c>
      <c r="C39" s="5" t="s">
        <v>171</v>
      </c>
      <c r="D39" s="148"/>
    </row>
    <row r="40" spans="1:9" ht="32">
      <c r="A40" s="13">
        <v>55</v>
      </c>
      <c r="B40" s="23">
        <f t="shared" si="0"/>
        <v>38</v>
      </c>
      <c r="C40" s="5" t="s">
        <v>171</v>
      </c>
      <c r="D40" s="61" t="s">
        <v>626</v>
      </c>
      <c r="E40" s="209">
        <v>1</v>
      </c>
    </row>
    <row r="41" spans="1:9" ht="32">
      <c r="A41" s="13">
        <v>58</v>
      </c>
      <c r="B41" s="23">
        <f t="shared" si="0"/>
        <v>39</v>
      </c>
      <c r="C41" s="5" t="s">
        <v>213</v>
      </c>
      <c r="D41" s="61" t="s">
        <v>1995</v>
      </c>
      <c r="I41" s="213">
        <v>1</v>
      </c>
    </row>
    <row r="42" spans="1:9" ht="32">
      <c r="A42" s="13">
        <v>60</v>
      </c>
      <c r="B42" s="23">
        <f t="shared" si="0"/>
        <v>40</v>
      </c>
      <c r="C42" s="5" t="s">
        <v>171</v>
      </c>
      <c r="D42" s="61" t="s">
        <v>664</v>
      </c>
      <c r="H42" s="204">
        <v>1</v>
      </c>
    </row>
    <row r="43" spans="1:9" ht="32">
      <c r="A43" s="13">
        <v>61</v>
      </c>
      <c r="B43" s="23">
        <f t="shared" si="0"/>
        <v>41</v>
      </c>
      <c r="C43" s="5" t="s">
        <v>171</v>
      </c>
      <c r="D43" s="64" t="s">
        <v>678</v>
      </c>
      <c r="F43" s="201">
        <v>1</v>
      </c>
    </row>
    <row r="44" spans="1:9" ht="48">
      <c r="A44" s="13">
        <v>64</v>
      </c>
      <c r="B44" s="23">
        <f t="shared" si="0"/>
        <v>42</v>
      </c>
      <c r="C44" s="5" t="s">
        <v>328</v>
      </c>
      <c r="D44" s="61" t="s">
        <v>689</v>
      </c>
      <c r="H44" s="204">
        <v>1</v>
      </c>
    </row>
    <row r="45" spans="1:9" ht="32">
      <c r="A45" s="13">
        <v>66</v>
      </c>
      <c r="B45" s="23">
        <f t="shared" si="0"/>
        <v>43</v>
      </c>
      <c r="C45" s="5" t="s">
        <v>171</v>
      </c>
      <c r="D45" s="150"/>
    </row>
    <row r="46" spans="1:9" ht="48">
      <c r="A46" s="13">
        <v>68</v>
      </c>
      <c r="B46" s="23">
        <f t="shared" si="0"/>
        <v>44</v>
      </c>
      <c r="C46" s="5" t="s">
        <v>194</v>
      </c>
      <c r="D46" s="61" t="s">
        <v>712</v>
      </c>
      <c r="I46" s="213">
        <v>1</v>
      </c>
    </row>
    <row r="47" spans="1:9" ht="32">
      <c r="A47" s="13">
        <v>69</v>
      </c>
      <c r="B47" s="23">
        <f t="shared" si="0"/>
        <v>45</v>
      </c>
      <c r="C47" s="199" t="s">
        <v>467</v>
      </c>
      <c r="D47" s="62" t="s">
        <v>721</v>
      </c>
      <c r="H47" s="204">
        <v>1</v>
      </c>
    </row>
    <row r="48" spans="1:9" ht="32">
      <c r="A48" s="13">
        <v>71</v>
      </c>
      <c r="B48" s="23">
        <f t="shared" si="0"/>
        <v>46</v>
      </c>
      <c r="C48" s="5" t="s">
        <v>171</v>
      </c>
      <c r="D48" s="150"/>
    </row>
    <row r="49" spans="1:9" ht="32">
      <c r="A49" s="13">
        <v>73</v>
      </c>
      <c r="B49" s="23">
        <f t="shared" si="0"/>
        <v>47</v>
      </c>
      <c r="C49" s="199" t="s">
        <v>467</v>
      </c>
      <c r="D49" s="61" t="s">
        <v>747</v>
      </c>
      <c r="H49" s="204">
        <v>1</v>
      </c>
    </row>
    <row r="50" spans="1:9" ht="128">
      <c r="A50" s="13">
        <v>76</v>
      </c>
      <c r="B50" s="23">
        <f t="shared" si="0"/>
        <v>48</v>
      </c>
      <c r="C50" s="5" t="s">
        <v>171</v>
      </c>
      <c r="D50" s="61" t="s">
        <v>764</v>
      </c>
      <c r="H50" s="204">
        <v>1</v>
      </c>
    </row>
    <row r="51" spans="1:9" ht="48">
      <c r="A51" s="13">
        <v>79</v>
      </c>
      <c r="B51" s="23">
        <f t="shared" si="0"/>
        <v>49</v>
      </c>
      <c r="C51" s="5" t="s">
        <v>259</v>
      </c>
      <c r="D51" s="61" t="s">
        <v>785</v>
      </c>
      <c r="H51" s="204">
        <v>1</v>
      </c>
    </row>
    <row r="52" spans="1:9" ht="48">
      <c r="A52" s="13">
        <v>80</v>
      </c>
      <c r="B52" s="23">
        <f t="shared" si="0"/>
        <v>50</v>
      </c>
      <c r="C52" s="199" t="s">
        <v>467</v>
      </c>
      <c r="D52" s="66" t="s">
        <v>794</v>
      </c>
      <c r="I52" s="213">
        <v>1</v>
      </c>
    </row>
    <row r="53" spans="1:9" ht="32">
      <c r="A53" s="13">
        <v>82</v>
      </c>
      <c r="B53" s="23">
        <f t="shared" si="0"/>
        <v>51</v>
      </c>
      <c r="C53" s="5" t="s">
        <v>259</v>
      </c>
      <c r="D53" s="148" t="s">
        <v>808</v>
      </c>
    </row>
    <row r="54" spans="1:9" ht="64">
      <c r="A54" s="13">
        <v>83</v>
      </c>
      <c r="B54" s="23">
        <f t="shared" si="0"/>
        <v>52</v>
      </c>
      <c r="C54" s="5" t="s">
        <v>213</v>
      </c>
      <c r="D54" s="61" t="s">
        <v>820</v>
      </c>
      <c r="I54" s="213">
        <v>1</v>
      </c>
    </row>
    <row r="55" spans="1:9" ht="32">
      <c r="A55" s="13">
        <v>84</v>
      </c>
      <c r="B55" s="23">
        <f t="shared" si="0"/>
        <v>53</v>
      </c>
      <c r="C55" s="5" t="s">
        <v>171</v>
      </c>
      <c r="D55" s="66" t="s">
        <v>829</v>
      </c>
      <c r="I55" s="213">
        <v>1</v>
      </c>
    </row>
    <row r="56" spans="1:9" ht="32">
      <c r="A56" s="13">
        <v>86</v>
      </c>
      <c r="B56" s="23">
        <f t="shared" si="0"/>
        <v>54</v>
      </c>
      <c r="C56" s="5" t="s">
        <v>259</v>
      </c>
      <c r="D56" s="148"/>
    </row>
    <row r="57" spans="1:9" ht="32">
      <c r="A57" s="13">
        <v>87</v>
      </c>
      <c r="B57" s="23">
        <f t="shared" si="0"/>
        <v>55</v>
      </c>
      <c r="C57" s="5" t="s">
        <v>171</v>
      </c>
      <c r="D57" s="66" t="s">
        <v>854</v>
      </c>
      <c r="H57" s="204">
        <v>1</v>
      </c>
    </row>
    <row r="58" spans="1:9" ht="32">
      <c r="A58" s="13">
        <v>90</v>
      </c>
      <c r="B58" s="23">
        <f t="shared" si="0"/>
        <v>56</v>
      </c>
      <c r="C58" s="5" t="s">
        <v>213</v>
      </c>
      <c r="D58" s="61" t="s">
        <v>870</v>
      </c>
      <c r="H58" s="204">
        <v>1</v>
      </c>
    </row>
    <row r="59" spans="1:9" ht="32">
      <c r="A59" s="13">
        <v>91</v>
      </c>
      <c r="B59" s="23">
        <f t="shared" si="0"/>
        <v>57</v>
      </c>
      <c r="C59" s="5" t="s">
        <v>171</v>
      </c>
      <c r="D59" s="66" t="s">
        <v>886</v>
      </c>
      <c r="I59" s="213">
        <v>1</v>
      </c>
    </row>
    <row r="60" spans="1:9" ht="32">
      <c r="A60" s="13">
        <v>93</v>
      </c>
      <c r="B60" s="23">
        <f t="shared" si="0"/>
        <v>58</v>
      </c>
      <c r="C60" s="5" t="s">
        <v>171</v>
      </c>
      <c r="D60" s="148"/>
    </row>
    <row r="61" spans="1:9" ht="48">
      <c r="A61" s="13">
        <v>95</v>
      </c>
      <c r="B61" s="23">
        <f t="shared" si="0"/>
        <v>59</v>
      </c>
      <c r="C61" s="5" t="s">
        <v>328</v>
      </c>
      <c r="D61" s="61" t="s">
        <v>910</v>
      </c>
      <c r="H61" s="204">
        <v>1</v>
      </c>
    </row>
    <row r="62" spans="1:9" ht="32">
      <c r="A62" s="13">
        <v>96</v>
      </c>
      <c r="B62" s="23">
        <f t="shared" si="0"/>
        <v>60</v>
      </c>
      <c r="C62" s="5" t="s">
        <v>213</v>
      </c>
      <c r="D62" s="66" t="s">
        <v>922</v>
      </c>
      <c r="H62" s="204">
        <v>1</v>
      </c>
    </row>
    <row r="63" spans="1:9" ht="32">
      <c r="A63" s="13">
        <v>98</v>
      </c>
      <c r="B63" s="23">
        <f t="shared" si="0"/>
        <v>61</v>
      </c>
      <c r="C63" s="5" t="s">
        <v>171</v>
      </c>
      <c r="D63" s="148"/>
    </row>
    <row r="64" spans="1:9" ht="32">
      <c r="A64" s="13">
        <v>99</v>
      </c>
      <c r="B64" s="23">
        <f t="shared" si="0"/>
        <v>62</v>
      </c>
      <c r="C64" s="5" t="s">
        <v>213</v>
      </c>
      <c r="D64" s="148"/>
    </row>
    <row r="65" spans="1:9" ht="32">
      <c r="A65" s="13">
        <v>102</v>
      </c>
      <c r="B65" s="23">
        <f t="shared" si="0"/>
        <v>63</v>
      </c>
      <c r="C65" s="5" t="s">
        <v>213</v>
      </c>
      <c r="D65" s="66" t="s">
        <v>957</v>
      </c>
      <c r="H65" s="204">
        <v>1</v>
      </c>
    </row>
    <row r="66" spans="1:9" ht="32">
      <c r="A66" s="13">
        <v>104</v>
      </c>
      <c r="B66" s="23">
        <f t="shared" si="0"/>
        <v>64</v>
      </c>
      <c r="C66" s="5" t="s">
        <v>171</v>
      </c>
      <c r="D66" s="148"/>
    </row>
    <row r="67" spans="1:9" ht="32">
      <c r="A67" s="13">
        <v>105</v>
      </c>
      <c r="B67" s="23">
        <f t="shared" si="0"/>
        <v>65</v>
      </c>
      <c r="C67" s="5" t="s">
        <v>171</v>
      </c>
      <c r="D67" s="61" t="s">
        <v>983</v>
      </c>
      <c r="I67" s="213">
        <v>1</v>
      </c>
    </row>
    <row r="68" spans="1:9" ht="32">
      <c r="A68" s="13">
        <v>106</v>
      </c>
      <c r="B68" s="23">
        <f t="shared" ref="B68:B131" si="1">B67+1</f>
        <v>66</v>
      </c>
      <c r="C68" s="5" t="s">
        <v>171</v>
      </c>
      <c r="D68" s="66" t="s">
        <v>992</v>
      </c>
      <c r="H68" s="204">
        <v>1</v>
      </c>
    </row>
    <row r="69" spans="1:9" ht="32">
      <c r="A69" s="13">
        <v>108</v>
      </c>
      <c r="B69" s="23">
        <f t="shared" si="1"/>
        <v>67</v>
      </c>
      <c r="C69" s="5" t="s">
        <v>171</v>
      </c>
      <c r="D69" s="148"/>
    </row>
    <row r="70" spans="1:9" ht="32">
      <c r="A70" s="13">
        <v>112</v>
      </c>
      <c r="B70" s="23">
        <f t="shared" si="1"/>
        <v>68</v>
      </c>
      <c r="C70" s="5" t="s">
        <v>259</v>
      </c>
      <c r="D70" s="148"/>
    </row>
    <row r="71" spans="1:9" ht="16">
      <c r="A71" s="13">
        <v>113</v>
      </c>
      <c r="B71" s="23">
        <f t="shared" si="1"/>
        <v>69</v>
      </c>
      <c r="C71" s="199" t="s">
        <v>467</v>
      </c>
      <c r="D71" s="148"/>
    </row>
    <row r="72" spans="1:9" ht="48">
      <c r="A72" s="13">
        <v>114</v>
      </c>
      <c r="B72" s="23">
        <f t="shared" si="1"/>
        <v>70</v>
      </c>
      <c r="C72" s="5" t="s">
        <v>194</v>
      </c>
      <c r="D72" s="66" t="s">
        <v>1051</v>
      </c>
      <c r="H72" s="204">
        <v>1</v>
      </c>
    </row>
    <row r="73" spans="1:9" ht="32">
      <c r="A73" s="13">
        <v>115</v>
      </c>
      <c r="B73" s="23">
        <f t="shared" si="1"/>
        <v>71</v>
      </c>
      <c r="C73" s="5" t="s">
        <v>213</v>
      </c>
      <c r="D73" s="148"/>
    </row>
    <row r="74" spans="1:9" ht="32">
      <c r="A74" s="13">
        <v>121</v>
      </c>
      <c r="B74" s="23">
        <f t="shared" si="1"/>
        <v>72</v>
      </c>
      <c r="C74" s="5" t="s">
        <v>171</v>
      </c>
      <c r="D74" s="148"/>
    </row>
    <row r="75" spans="1:9" ht="96">
      <c r="A75" s="13">
        <v>125</v>
      </c>
      <c r="B75" s="23">
        <f t="shared" si="1"/>
        <v>73</v>
      </c>
      <c r="C75" s="5" t="s">
        <v>259</v>
      </c>
      <c r="D75" s="66" t="s">
        <v>1100</v>
      </c>
      <c r="F75" s="201">
        <v>1</v>
      </c>
      <c r="H75" s="204">
        <v>1</v>
      </c>
    </row>
    <row r="76" spans="1:9" ht="32">
      <c r="A76" s="13">
        <v>126</v>
      </c>
      <c r="B76" s="23">
        <f t="shared" si="1"/>
        <v>74</v>
      </c>
      <c r="C76" s="5" t="s">
        <v>171</v>
      </c>
      <c r="D76" s="149"/>
    </row>
    <row r="77" spans="1:9" ht="96">
      <c r="A77" s="13">
        <v>128</v>
      </c>
      <c r="B77" s="23">
        <f t="shared" si="1"/>
        <v>75</v>
      </c>
      <c r="C77" s="5" t="s">
        <v>328</v>
      </c>
      <c r="D77" s="61" t="s">
        <v>1123</v>
      </c>
      <c r="H77" s="204">
        <v>1</v>
      </c>
    </row>
    <row r="78" spans="1:9" ht="48">
      <c r="A78" s="13">
        <v>129</v>
      </c>
      <c r="B78" s="23">
        <f t="shared" si="1"/>
        <v>76</v>
      </c>
      <c r="C78" s="5" t="s">
        <v>194</v>
      </c>
      <c r="D78" s="61" t="s">
        <v>1133</v>
      </c>
      <c r="H78" s="204">
        <v>1</v>
      </c>
    </row>
    <row r="79" spans="1:9" ht="32">
      <c r="A79" s="13">
        <v>130</v>
      </c>
      <c r="B79" s="23">
        <f t="shared" si="1"/>
        <v>77</v>
      </c>
      <c r="C79" s="5" t="s">
        <v>171</v>
      </c>
      <c r="D79" s="61" t="s">
        <v>1146</v>
      </c>
      <c r="E79" s="154">
        <v>1</v>
      </c>
      <c r="F79" s="201">
        <v>1</v>
      </c>
      <c r="G79" s="203">
        <v>1</v>
      </c>
    </row>
    <row r="80" spans="1:9" ht="32">
      <c r="A80" s="13">
        <v>131</v>
      </c>
      <c r="B80" s="23">
        <f t="shared" si="1"/>
        <v>78</v>
      </c>
      <c r="C80" s="5" t="s">
        <v>213</v>
      </c>
      <c r="D80" s="61" t="s">
        <v>1156</v>
      </c>
      <c r="I80" s="213">
        <v>1</v>
      </c>
    </row>
    <row r="81" spans="1:9" ht="32">
      <c r="A81" s="13">
        <v>132</v>
      </c>
      <c r="B81" s="23">
        <f t="shared" si="1"/>
        <v>79</v>
      </c>
      <c r="C81" s="5" t="s">
        <v>213</v>
      </c>
      <c r="D81" s="61" t="s">
        <v>1169</v>
      </c>
      <c r="I81" s="213">
        <v>1</v>
      </c>
    </row>
    <row r="82" spans="1:9" ht="96">
      <c r="A82" s="13">
        <v>133</v>
      </c>
      <c r="B82" s="23">
        <f t="shared" si="1"/>
        <v>80</v>
      </c>
      <c r="C82" s="5" t="s">
        <v>194</v>
      </c>
      <c r="D82" s="61" t="s">
        <v>1184</v>
      </c>
      <c r="H82" s="204">
        <v>1</v>
      </c>
    </row>
    <row r="83" spans="1:9" ht="32">
      <c r="A83" s="13">
        <v>135</v>
      </c>
      <c r="B83" s="23">
        <f t="shared" si="1"/>
        <v>81</v>
      </c>
      <c r="C83" s="5" t="s">
        <v>213</v>
      </c>
      <c r="D83" s="61" t="s">
        <v>1204</v>
      </c>
      <c r="I83" s="213">
        <v>1</v>
      </c>
    </row>
    <row r="84" spans="1:9" ht="32">
      <c r="A84" s="13">
        <v>136</v>
      </c>
      <c r="B84" s="23">
        <f t="shared" si="1"/>
        <v>82</v>
      </c>
      <c r="C84" s="5" t="s">
        <v>213</v>
      </c>
      <c r="D84" s="149"/>
    </row>
    <row r="85" spans="1:9" ht="64">
      <c r="A85" s="13">
        <v>137</v>
      </c>
      <c r="B85" s="23">
        <f t="shared" si="1"/>
        <v>83</v>
      </c>
      <c r="C85" s="5" t="s">
        <v>171</v>
      </c>
      <c r="D85" s="61" t="s">
        <v>1225</v>
      </c>
      <c r="G85" s="203">
        <v>1</v>
      </c>
    </row>
    <row r="86" spans="1:9" ht="32">
      <c r="A86" s="13">
        <v>139</v>
      </c>
      <c r="B86" s="23">
        <f t="shared" si="1"/>
        <v>84</v>
      </c>
      <c r="C86" s="5" t="s">
        <v>213</v>
      </c>
      <c r="D86" s="152"/>
    </row>
    <row r="87" spans="1:9" ht="32">
      <c r="A87" s="13">
        <v>142</v>
      </c>
      <c r="B87" s="23">
        <f t="shared" si="1"/>
        <v>85</v>
      </c>
      <c r="C87" s="5" t="s">
        <v>171</v>
      </c>
      <c r="D87" s="66" t="s">
        <v>1252</v>
      </c>
      <c r="H87" s="204">
        <v>1</v>
      </c>
    </row>
    <row r="88" spans="1:9" ht="32">
      <c r="A88" s="13">
        <v>144</v>
      </c>
      <c r="B88" s="23">
        <f t="shared" si="1"/>
        <v>86</v>
      </c>
      <c r="C88" s="5" t="s">
        <v>171</v>
      </c>
      <c r="D88" s="149"/>
    </row>
    <row r="89" spans="1:9" ht="48">
      <c r="A89" s="13">
        <v>146</v>
      </c>
      <c r="B89" s="23">
        <f t="shared" si="1"/>
        <v>87</v>
      </c>
      <c r="C89" s="5" t="s">
        <v>194</v>
      </c>
      <c r="D89" s="61" t="s">
        <v>1279</v>
      </c>
      <c r="H89" s="204">
        <v>1</v>
      </c>
    </row>
    <row r="90" spans="1:9" ht="128">
      <c r="A90" s="13">
        <v>147</v>
      </c>
      <c r="B90" s="23">
        <f t="shared" si="1"/>
        <v>88</v>
      </c>
      <c r="C90" s="5" t="s">
        <v>171</v>
      </c>
      <c r="D90" s="61" t="s">
        <v>1292</v>
      </c>
      <c r="G90" s="203">
        <v>1</v>
      </c>
      <c r="H90" s="204">
        <v>1</v>
      </c>
    </row>
    <row r="91" spans="1:9" ht="32">
      <c r="A91" s="13">
        <v>153</v>
      </c>
      <c r="B91" s="23">
        <f t="shared" si="1"/>
        <v>89</v>
      </c>
      <c r="C91" s="5" t="s">
        <v>171</v>
      </c>
      <c r="D91" s="61" t="s">
        <v>1323</v>
      </c>
      <c r="H91" s="204">
        <v>1</v>
      </c>
    </row>
    <row r="92" spans="1:9" ht="48">
      <c r="A92" s="13">
        <v>154</v>
      </c>
      <c r="B92" s="23">
        <f t="shared" si="1"/>
        <v>90</v>
      </c>
      <c r="C92" s="199" t="s">
        <v>467</v>
      </c>
      <c r="D92" s="61" t="s">
        <v>1334</v>
      </c>
      <c r="E92" s="154"/>
      <c r="H92" s="204">
        <v>1</v>
      </c>
    </row>
    <row r="93" spans="1:9" ht="32">
      <c r="A93" s="13">
        <v>155</v>
      </c>
      <c r="B93" s="23">
        <f t="shared" si="1"/>
        <v>91</v>
      </c>
      <c r="C93" s="5" t="s">
        <v>213</v>
      </c>
      <c r="D93" s="66" t="s">
        <v>1348</v>
      </c>
      <c r="I93" s="213">
        <v>1</v>
      </c>
    </row>
    <row r="94" spans="1:9" ht="32">
      <c r="A94" s="13">
        <v>156</v>
      </c>
      <c r="B94" s="23">
        <f t="shared" si="1"/>
        <v>92</v>
      </c>
      <c r="C94" s="5" t="s">
        <v>171</v>
      </c>
      <c r="D94" s="148"/>
    </row>
    <row r="95" spans="1:9" ht="32">
      <c r="A95" s="13">
        <v>159</v>
      </c>
      <c r="B95" s="23">
        <f t="shared" si="1"/>
        <v>93</v>
      </c>
      <c r="C95" s="5" t="s">
        <v>171</v>
      </c>
      <c r="D95" s="148"/>
    </row>
    <row r="96" spans="1:9" ht="32">
      <c r="A96" s="13">
        <v>160</v>
      </c>
      <c r="B96" s="23">
        <f t="shared" si="1"/>
        <v>94</v>
      </c>
      <c r="C96" s="5" t="s">
        <v>171</v>
      </c>
      <c r="D96" s="148"/>
    </row>
    <row r="97" spans="1:9" ht="176">
      <c r="A97" s="13">
        <v>161</v>
      </c>
      <c r="B97" s="23">
        <f t="shared" si="1"/>
        <v>95</v>
      </c>
      <c r="C97" s="5" t="s">
        <v>171</v>
      </c>
      <c r="D97" s="61" t="s">
        <v>1387</v>
      </c>
      <c r="H97" s="204">
        <v>1</v>
      </c>
    </row>
    <row r="98" spans="1:9" ht="48">
      <c r="A98" s="13">
        <v>163</v>
      </c>
      <c r="B98" s="23">
        <f t="shared" si="1"/>
        <v>96</v>
      </c>
      <c r="C98" s="5" t="s">
        <v>213</v>
      </c>
      <c r="D98" s="61" t="s">
        <v>1402</v>
      </c>
      <c r="H98" s="204">
        <v>1</v>
      </c>
    </row>
    <row r="99" spans="1:9" ht="32">
      <c r="A99" s="13">
        <v>164</v>
      </c>
      <c r="B99" s="23">
        <f t="shared" si="1"/>
        <v>97</v>
      </c>
      <c r="C99" s="5" t="s">
        <v>171</v>
      </c>
      <c r="D99" s="66" t="s">
        <v>1416</v>
      </c>
      <c r="H99" s="204">
        <v>1</v>
      </c>
    </row>
    <row r="100" spans="1:9" ht="48">
      <c r="A100" s="13">
        <v>165</v>
      </c>
      <c r="B100" s="23">
        <f t="shared" si="1"/>
        <v>98</v>
      </c>
      <c r="C100" s="5" t="s">
        <v>328</v>
      </c>
      <c r="D100" s="148"/>
    </row>
    <row r="101" spans="1:9" ht="32">
      <c r="A101" s="13">
        <v>168</v>
      </c>
      <c r="B101" s="23">
        <f t="shared" si="1"/>
        <v>99</v>
      </c>
      <c r="C101" s="5" t="s">
        <v>171</v>
      </c>
      <c r="D101" s="148"/>
    </row>
    <row r="102" spans="1:9" ht="80">
      <c r="A102" s="13">
        <v>169</v>
      </c>
      <c r="B102" s="23">
        <f t="shared" si="1"/>
        <v>100</v>
      </c>
      <c r="C102" s="5" t="s">
        <v>213</v>
      </c>
      <c r="D102" s="61" t="s">
        <v>1438</v>
      </c>
      <c r="I102" s="213">
        <v>1</v>
      </c>
    </row>
    <row r="103" spans="1:9" ht="64">
      <c r="A103" s="13">
        <v>170</v>
      </c>
      <c r="B103" s="23">
        <f t="shared" si="1"/>
        <v>101</v>
      </c>
      <c r="C103" s="5" t="s">
        <v>171</v>
      </c>
      <c r="D103" s="66" t="s">
        <v>1453</v>
      </c>
      <c r="I103" s="213">
        <v>1</v>
      </c>
    </row>
    <row r="104" spans="1:9" ht="32">
      <c r="A104" s="13">
        <v>173</v>
      </c>
      <c r="B104" s="23">
        <f t="shared" si="1"/>
        <v>102</v>
      </c>
      <c r="C104" s="5" t="s">
        <v>213</v>
      </c>
      <c r="D104" s="148"/>
    </row>
    <row r="105" spans="1:9" ht="48">
      <c r="A105" s="13">
        <v>176</v>
      </c>
      <c r="B105" s="23">
        <f t="shared" si="1"/>
        <v>103</v>
      </c>
      <c r="C105" s="5" t="s">
        <v>213</v>
      </c>
      <c r="D105" s="61" t="s">
        <v>1475</v>
      </c>
      <c r="E105" s="154">
        <v>1</v>
      </c>
    </row>
    <row r="106" spans="1:9" ht="32">
      <c r="A106" s="13">
        <v>177</v>
      </c>
      <c r="B106" s="23">
        <f t="shared" si="1"/>
        <v>104</v>
      </c>
      <c r="C106" s="5" t="s">
        <v>213</v>
      </c>
      <c r="D106" s="61" t="s">
        <v>1488</v>
      </c>
      <c r="I106" s="213">
        <v>1</v>
      </c>
    </row>
    <row r="107" spans="1:9" ht="32">
      <c r="A107" s="13">
        <v>179</v>
      </c>
      <c r="B107" s="23">
        <f t="shared" si="1"/>
        <v>105</v>
      </c>
      <c r="C107" s="199" t="s">
        <v>467</v>
      </c>
      <c r="D107" s="61" t="s">
        <v>1500</v>
      </c>
      <c r="H107" s="204">
        <v>1</v>
      </c>
    </row>
    <row r="108" spans="1:9" ht="32">
      <c r="A108" s="13">
        <v>180</v>
      </c>
      <c r="B108" s="23">
        <f t="shared" si="1"/>
        <v>106</v>
      </c>
      <c r="C108" s="5" t="s">
        <v>171</v>
      </c>
      <c r="D108" s="61" t="s">
        <v>1512</v>
      </c>
      <c r="H108" s="204">
        <v>1</v>
      </c>
    </row>
    <row r="109" spans="1:9" ht="32">
      <c r="A109" s="13">
        <v>181</v>
      </c>
      <c r="B109" s="23">
        <f t="shared" si="1"/>
        <v>107</v>
      </c>
      <c r="C109" s="5" t="s">
        <v>171</v>
      </c>
      <c r="D109" s="61" t="s">
        <v>1526</v>
      </c>
      <c r="H109" s="204">
        <v>1</v>
      </c>
    </row>
    <row r="110" spans="1:9" ht="48">
      <c r="A110" s="13">
        <v>182</v>
      </c>
      <c r="B110" s="23">
        <f t="shared" si="1"/>
        <v>108</v>
      </c>
      <c r="C110" s="5" t="s">
        <v>194</v>
      </c>
      <c r="D110" s="61" t="s">
        <v>1536</v>
      </c>
      <c r="I110" s="213">
        <v>1</v>
      </c>
    </row>
    <row r="111" spans="1:9" ht="32">
      <c r="A111" s="13">
        <v>183</v>
      </c>
      <c r="B111" s="23">
        <f t="shared" si="1"/>
        <v>109</v>
      </c>
      <c r="C111" s="5" t="s">
        <v>171</v>
      </c>
      <c r="D111" s="148"/>
    </row>
    <row r="112" spans="1:9" ht="32">
      <c r="A112" s="13">
        <v>185</v>
      </c>
      <c r="B112" s="23">
        <f t="shared" si="1"/>
        <v>110</v>
      </c>
      <c r="C112" s="5" t="s">
        <v>213</v>
      </c>
      <c r="D112" s="148"/>
    </row>
    <row r="113" spans="1:8" ht="32">
      <c r="A113" s="13">
        <v>187</v>
      </c>
      <c r="B113" s="23">
        <f t="shared" si="1"/>
        <v>111</v>
      </c>
      <c r="C113" s="5" t="s">
        <v>213</v>
      </c>
      <c r="D113" s="66" t="s">
        <v>1573</v>
      </c>
      <c r="H113" s="204">
        <v>1</v>
      </c>
    </row>
    <row r="114" spans="1:8" ht="32">
      <c r="A114" s="13">
        <v>188</v>
      </c>
      <c r="B114" s="23">
        <f t="shared" si="1"/>
        <v>112</v>
      </c>
      <c r="C114" s="5" t="s">
        <v>213</v>
      </c>
      <c r="D114" s="148"/>
    </row>
    <row r="115" spans="1:8" ht="16">
      <c r="A115" s="13">
        <v>190</v>
      </c>
      <c r="B115" s="23">
        <f t="shared" si="1"/>
        <v>113</v>
      </c>
      <c r="C115" s="199" t="s">
        <v>467</v>
      </c>
      <c r="D115" s="148"/>
    </row>
    <row r="116" spans="1:8" ht="32">
      <c r="A116" s="13">
        <v>191</v>
      </c>
      <c r="B116" s="23">
        <f t="shared" si="1"/>
        <v>114</v>
      </c>
      <c r="C116" s="5" t="s">
        <v>171</v>
      </c>
      <c r="D116" s="61" t="s">
        <v>1588</v>
      </c>
      <c r="H116" s="204">
        <v>1</v>
      </c>
    </row>
    <row r="117" spans="1:8" ht="32">
      <c r="A117" s="13">
        <v>192</v>
      </c>
      <c r="B117" s="23">
        <f t="shared" si="1"/>
        <v>115</v>
      </c>
      <c r="C117" s="5" t="s">
        <v>213</v>
      </c>
      <c r="D117" s="61" t="s">
        <v>1598</v>
      </c>
      <c r="E117" s="209">
        <v>1</v>
      </c>
      <c r="H117" s="204">
        <v>1</v>
      </c>
    </row>
    <row r="118" spans="1:8" ht="48">
      <c r="A118" s="13">
        <v>193</v>
      </c>
      <c r="B118" s="23">
        <f t="shared" si="1"/>
        <v>116</v>
      </c>
      <c r="C118" s="5" t="s">
        <v>171</v>
      </c>
      <c r="D118" s="61" t="s">
        <v>1613</v>
      </c>
      <c r="H118" s="204">
        <v>1</v>
      </c>
    </row>
    <row r="119" spans="1:8" ht="32">
      <c r="A119" s="13">
        <v>196</v>
      </c>
      <c r="B119" s="23">
        <f t="shared" si="1"/>
        <v>117</v>
      </c>
      <c r="C119" s="5" t="s">
        <v>171</v>
      </c>
      <c r="D119" s="61" t="s">
        <v>1633</v>
      </c>
      <c r="H119" s="204">
        <v>1</v>
      </c>
    </row>
    <row r="120" spans="1:8" ht="32">
      <c r="A120" s="13">
        <v>199</v>
      </c>
      <c r="B120" s="23">
        <f t="shared" si="1"/>
        <v>118</v>
      </c>
      <c r="C120" s="199" t="s">
        <v>467</v>
      </c>
      <c r="D120" s="61" t="s">
        <v>1647</v>
      </c>
      <c r="H120" s="204">
        <v>1</v>
      </c>
    </row>
    <row r="121" spans="1:8" ht="32">
      <c r="A121" s="13">
        <v>204</v>
      </c>
      <c r="B121" s="23">
        <f t="shared" si="1"/>
        <v>119</v>
      </c>
      <c r="C121" s="5" t="s">
        <v>213</v>
      </c>
      <c r="D121" s="148"/>
    </row>
    <row r="122" spans="1:8" ht="32">
      <c r="A122" s="13">
        <v>212</v>
      </c>
      <c r="B122" s="23">
        <f t="shared" si="1"/>
        <v>120</v>
      </c>
      <c r="C122" s="5" t="s">
        <v>213</v>
      </c>
      <c r="D122" s="148"/>
    </row>
    <row r="123" spans="1:8" ht="32">
      <c r="A123" s="13">
        <v>216</v>
      </c>
      <c r="B123" s="23">
        <f t="shared" si="1"/>
        <v>121</v>
      </c>
      <c r="C123" s="5" t="s">
        <v>171</v>
      </c>
      <c r="D123" s="148"/>
    </row>
    <row r="124" spans="1:8" ht="32">
      <c r="A124" s="13">
        <v>220</v>
      </c>
      <c r="B124" s="23">
        <f t="shared" si="1"/>
        <v>122</v>
      </c>
      <c r="C124" s="5" t="s">
        <v>171</v>
      </c>
      <c r="D124" s="148"/>
    </row>
    <row r="125" spans="1:8" ht="32">
      <c r="A125" s="13">
        <v>228</v>
      </c>
      <c r="B125" s="23">
        <f t="shared" si="1"/>
        <v>123</v>
      </c>
      <c r="C125" s="5" t="s">
        <v>213</v>
      </c>
      <c r="D125" s="148"/>
    </row>
    <row r="126" spans="1:8" ht="32">
      <c r="A126" s="13">
        <v>230</v>
      </c>
      <c r="B126" s="23">
        <f t="shared" si="1"/>
        <v>124</v>
      </c>
      <c r="C126" s="5" t="s">
        <v>213</v>
      </c>
      <c r="D126" s="148"/>
    </row>
    <row r="127" spans="1:8" ht="32">
      <c r="A127" s="13">
        <v>234</v>
      </c>
      <c r="B127" s="23">
        <f t="shared" si="1"/>
        <v>125</v>
      </c>
      <c r="C127" s="5" t="s">
        <v>259</v>
      </c>
      <c r="D127" s="148"/>
    </row>
    <row r="128" spans="1:8" ht="16">
      <c r="A128" s="13">
        <v>246</v>
      </c>
      <c r="B128" s="23">
        <f t="shared" si="1"/>
        <v>126</v>
      </c>
      <c r="C128" s="199" t="s">
        <v>467</v>
      </c>
      <c r="D128" s="148"/>
    </row>
    <row r="129" spans="1:9" ht="16">
      <c r="A129" s="13">
        <v>254</v>
      </c>
      <c r="B129" s="23">
        <f t="shared" si="1"/>
        <v>127</v>
      </c>
      <c r="C129" s="199" t="s">
        <v>467</v>
      </c>
      <c r="D129" s="148"/>
    </row>
    <row r="130" spans="1:9" ht="32">
      <c r="A130" s="13">
        <v>256</v>
      </c>
      <c r="B130" s="23">
        <f t="shared" si="1"/>
        <v>128</v>
      </c>
      <c r="C130" s="199" t="s">
        <v>467</v>
      </c>
      <c r="D130" s="66" t="s">
        <v>1783</v>
      </c>
      <c r="I130" s="213">
        <v>1</v>
      </c>
    </row>
    <row r="131" spans="1:9" ht="16">
      <c r="A131" s="13">
        <v>262</v>
      </c>
      <c r="B131" s="23">
        <f t="shared" si="1"/>
        <v>129</v>
      </c>
      <c r="C131" s="199" t="s">
        <v>467</v>
      </c>
      <c r="D131" s="148"/>
    </row>
    <row r="132" spans="1:9" ht="48">
      <c r="A132" s="13">
        <v>269</v>
      </c>
      <c r="B132" s="23">
        <f t="shared" ref="B132:B148" si="2">B131+1</f>
        <v>130</v>
      </c>
      <c r="C132" s="5" t="s">
        <v>328</v>
      </c>
      <c r="D132" s="148"/>
    </row>
    <row r="133" spans="1:9" ht="48">
      <c r="A133" s="13">
        <v>276</v>
      </c>
      <c r="B133" s="23">
        <f t="shared" si="2"/>
        <v>131</v>
      </c>
      <c r="C133" s="5" t="s">
        <v>213</v>
      </c>
      <c r="D133" s="66" t="s">
        <v>1832</v>
      </c>
      <c r="I133" s="213">
        <v>1</v>
      </c>
    </row>
    <row r="134" spans="1:9" ht="16">
      <c r="A134" s="13">
        <v>277</v>
      </c>
      <c r="B134" s="23">
        <f t="shared" si="2"/>
        <v>132</v>
      </c>
      <c r="C134" s="199" t="s">
        <v>467</v>
      </c>
      <c r="D134" s="148"/>
    </row>
    <row r="135" spans="1:9" ht="16">
      <c r="A135" s="13">
        <v>279</v>
      </c>
      <c r="B135" s="23">
        <f t="shared" si="2"/>
        <v>133</v>
      </c>
      <c r="C135" s="199" t="s">
        <v>467</v>
      </c>
      <c r="D135" s="148"/>
    </row>
    <row r="136" spans="1:9" ht="48">
      <c r="A136" s="13">
        <v>281</v>
      </c>
      <c r="B136" s="23">
        <f t="shared" si="2"/>
        <v>134</v>
      </c>
      <c r="C136" s="5" t="s">
        <v>328</v>
      </c>
      <c r="D136" s="148"/>
    </row>
    <row r="137" spans="1:9" ht="16">
      <c r="A137" s="13">
        <v>286</v>
      </c>
      <c r="B137" s="23">
        <f t="shared" si="2"/>
        <v>135</v>
      </c>
      <c r="C137" s="199" t="s">
        <v>467</v>
      </c>
      <c r="D137" s="148"/>
    </row>
    <row r="138" spans="1:9" ht="32">
      <c r="A138" s="13">
        <v>287</v>
      </c>
      <c r="B138" s="23">
        <f t="shared" si="2"/>
        <v>136</v>
      </c>
      <c r="C138" s="5" t="s">
        <v>213</v>
      </c>
      <c r="D138" s="148"/>
    </row>
    <row r="139" spans="1:9" ht="32">
      <c r="A139" s="13">
        <v>289</v>
      </c>
      <c r="B139" s="23">
        <f t="shared" si="2"/>
        <v>137</v>
      </c>
      <c r="C139" s="5" t="s">
        <v>213</v>
      </c>
      <c r="D139" s="148"/>
    </row>
    <row r="140" spans="1:9" ht="48">
      <c r="A140" s="13">
        <v>291</v>
      </c>
      <c r="B140" s="23">
        <f t="shared" si="2"/>
        <v>138</v>
      </c>
      <c r="C140" s="5" t="s">
        <v>328</v>
      </c>
      <c r="D140" s="148"/>
    </row>
    <row r="141" spans="1:9" ht="32">
      <c r="A141" s="13">
        <v>292</v>
      </c>
      <c r="B141" s="23">
        <f t="shared" si="2"/>
        <v>139</v>
      </c>
      <c r="C141" s="5" t="s">
        <v>213</v>
      </c>
      <c r="D141" s="149"/>
    </row>
    <row r="142" spans="1:9" ht="16">
      <c r="A142" s="13">
        <v>296</v>
      </c>
      <c r="B142" s="23">
        <f t="shared" si="2"/>
        <v>140</v>
      </c>
      <c r="C142" s="199" t="s">
        <v>467</v>
      </c>
      <c r="D142" s="61" t="s">
        <v>1881</v>
      </c>
      <c r="E142" s="209">
        <v>1</v>
      </c>
    </row>
    <row r="143" spans="1:9" ht="32">
      <c r="A143" s="13">
        <v>305</v>
      </c>
      <c r="B143" s="23">
        <f t="shared" si="2"/>
        <v>141</v>
      </c>
      <c r="C143" s="5" t="s">
        <v>171</v>
      </c>
      <c r="D143" s="152"/>
    </row>
    <row r="144" spans="1:9" ht="48">
      <c r="A144" s="13">
        <v>308</v>
      </c>
      <c r="B144" s="23">
        <f t="shared" si="2"/>
        <v>142</v>
      </c>
      <c r="C144" s="5" t="s">
        <v>194</v>
      </c>
      <c r="D144" s="148"/>
    </row>
    <row r="145" spans="1:10" ht="32">
      <c r="A145" s="13">
        <v>310</v>
      </c>
      <c r="B145" s="23">
        <f t="shared" si="2"/>
        <v>143</v>
      </c>
      <c r="C145" s="5" t="s">
        <v>259</v>
      </c>
      <c r="D145" s="148"/>
    </row>
    <row r="146" spans="1:10" ht="48">
      <c r="A146" s="13">
        <v>311</v>
      </c>
      <c r="B146" s="23">
        <f t="shared" si="2"/>
        <v>144</v>
      </c>
      <c r="C146" s="5" t="s">
        <v>194</v>
      </c>
      <c r="D146" s="66" t="s">
        <v>1931</v>
      </c>
      <c r="H146" s="204">
        <v>1</v>
      </c>
    </row>
    <row r="147" spans="1:10" ht="32">
      <c r="A147" s="13">
        <v>312</v>
      </c>
      <c r="B147" s="23">
        <f t="shared" si="2"/>
        <v>145</v>
      </c>
      <c r="C147" s="5" t="s">
        <v>213</v>
      </c>
      <c r="D147" s="61" t="s">
        <v>1938</v>
      </c>
      <c r="I147" s="213">
        <v>1</v>
      </c>
    </row>
    <row r="148" spans="1:10" ht="48">
      <c r="A148" s="13">
        <v>313</v>
      </c>
      <c r="B148" s="23">
        <f t="shared" si="2"/>
        <v>146</v>
      </c>
      <c r="C148" s="5" t="s">
        <v>213</v>
      </c>
      <c r="D148" s="61" t="s">
        <v>1944</v>
      </c>
      <c r="I148" s="213">
        <v>1</v>
      </c>
    </row>
    <row r="149" spans="1:10">
      <c r="A149" s="13"/>
    </row>
    <row r="150" spans="1:10">
      <c r="A150" s="13"/>
      <c r="D150" s="151"/>
      <c r="E150" s="153">
        <f t="shared" ref="E150:J150" si="3">COUNT(E3:E148)</f>
        <v>12</v>
      </c>
      <c r="F150" s="153">
        <f t="shared" si="3"/>
        <v>4</v>
      </c>
      <c r="G150" s="153">
        <f t="shared" si="3"/>
        <v>7</v>
      </c>
      <c r="H150" s="153">
        <f t="shared" si="3"/>
        <v>47</v>
      </c>
      <c r="I150" s="210">
        <f t="shared" si="3"/>
        <v>28</v>
      </c>
      <c r="J150" s="153">
        <f t="shared" si="3"/>
        <v>0</v>
      </c>
    </row>
    <row r="151" spans="1:10">
      <c r="A151" s="13"/>
    </row>
    <row r="152" spans="1:10">
      <c r="A152" s="13"/>
    </row>
    <row r="153" spans="1:10">
      <c r="A153" s="13"/>
    </row>
    <row r="154" spans="1:10">
      <c r="A154" s="13"/>
    </row>
    <row r="155" spans="1:10">
      <c r="A155" s="13"/>
    </row>
    <row r="156" spans="1:10">
      <c r="A156" s="13"/>
    </row>
    <row r="157" spans="1:10">
      <c r="A157" s="13"/>
    </row>
    <row r="158" spans="1:10">
      <c r="A158" s="13"/>
    </row>
    <row r="159" spans="1:10">
      <c r="A159" s="13"/>
    </row>
    <row r="160" spans="1:10">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9E07F-F77A-F84A-9DA0-96F2C8278CBF}">
  <dimension ref="B1:K38"/>
  <sheetViews>
    <sheetView workbookViewId="0">
      <selection activeCell="M6" sqref="M6:M10"/>
    </sheetView>
  </sheetViews>
  <sheetFormatPr baseColWidth="10" defaultRowHeight="15"/>
  <cols>
    <col min="1" max="1" width="10.83203125" style="3"/>
    <col min="2" max="2" width="18.83203125" style="3" customWidth="1"/>
    <col min="3" max="3" width="32.5" style="3" customWidth="1"/>
    <col min="4" max="4" width="12.83203125" style="3" customWidth="1"/>
    <col min="5" max="5" width="13.1640625" style="3" customWidth="1"/>
    <col min="6" max="16384" width="10.83203125" style="3"/>
  </cols>
  <sheetData>
    <row r="1" spans="2:10" ht="16">
      <c r="B1" s="3" t="s">
        <v>2270</v>
      </c>
      <c r="C1" s="3" t="s">
        <v>2269</v>
      </c>
      <c r="D1" s="3" t="s">
        <v>2278</v>
      </c>
      <c r="E1" s="3" t="s">
        <v>2271</v>
      </c>
    </row>
    <row r="2" spans="2:10" ht="48">
      <c r="B2" s="3">
        <v>1</v>
      </c>
      <c r="C2" s="3" t="s">
        <v>2268</v>
      </c>
      <c r="E2" s="3" t="s">
        <v>171</v>
      </c>
      <c r="F2" s="5" t="s">
        <v>259</v>
      </c>
      <c r="G2" s="5" t="s">
        <v>213</v>
      </c>
      <c r="H2" s="5" t="s">
        <v>328</v>
      </c>
      <c r="I2" s="5" t="s">
        <v>467</v>
      </c>
      <c r="J2" s="3" t="s">
        <v>2285</v>
      </c>
    </row>
    <row r="3" spans="2:10" ht="48">
      <c r="B3" s="3">
        <f>B2+1</f>
        <v>2</v>
      </c>
      <c r="C3" s="3" t="s">
        <v>2286</v>
      </c>
      <c r="E3" s="5" t="s">
        <v>96</v>
      </c>
      <c r="F3" s="5" t="s">
        <v>90</v>
      </c>
      <c r="G3" s="5" t="s">
        <v>215</v>
      </c>
      <c r="H3" s="5" t="s">
        <v>160</v>
      </c>
    </row>
    <row r="4" spans="2:10" ht="64">
      <c r="B4" s="3">
        <f t="shared" ref="B4:B5" si="0">B3+1</f>
        <v>3</v>
      </c>
      <c r="C4" s="3" t="s">
        <v>63</v>
      </c>
      <c r="E4" s="405" t="s">
        <v>2274</v>
      </c>
    </row>
    <row r="5" spans="2:10" ht="16">
      <c r="B5" s="3">
        <f t="shared" si="0"/>
        <v>4</v>
      </c>
      <c r="C5" s="3" t="s">
        <v>64</v>
      </c>
      <c r="E5" s="405" t="s">
        <v>2274</v>
      </c>
    </row>
    <row r="6" spans="2:10" ht="48">
      <c r="B6" s="3">
        <f t="shared" ref="B6:B7" si="1">B5+1</f>
        <v>5</v>
      </c>
      <c r="C6" s="3" t="s">
        <v>65</v>
      </c>
      <c r="E6" s="405" t="s">
        <v>2274</v>
      </c>
    </row>
    <row r="7" spans="2:10" ht="48">
      <c r="B7" s="3">
        <f t="shared" si="1"/>
        <v>6</v>
      </c>
      <c r="C7" s="3" t="s">
        <v>2282</v>
      </c>
      <c r="E7" s="3" t="s">
        <v>2281</v>
      </c>
      <c r="F7" s="3" t="s">
        <v>442</v>
      </c>
      <c r="G7" s="3" t="s">
        <v>2284</v>
      </c>
      <c r="H7" s="3" t="s">
        <v>2283</v>
      </c>
      <c r="I7" s="3" t="s">
        <v>879</v>
      </c>
      <c r="J7" s="3" t="s">
        <v>2280</v>
      </c>
    </row>
    <row r="8" spans="2:10" ht="64">
      <c r="B8" s="3">
        <f>B5+1</f>
        <v>5</v>
      </c>
      <c r="C8" s="3" t="s">
        <v>68</v>
      </c>
      <c r="E8" s="3" t="s">
        <v>165</v>
      </c>
      <c r="F8" s="3" t="s">
        <v>99</v>
      </c>
      <c r="G8" s="3" t="s">
        <v>221</v>
      </c>
      <c r="H8" s="3" t="s">
        <v>298</v>
      </c>
      <c r="I8" s="3" t="s">
        <v>241</v>
      </c>
    </row>
    <row r="9" spans="2:10" ht="32">
      <c r="B9" s="3">
        <f t="shared" ref="B9" si="2">B8+1</f>
        <v>6</v>
      </c>
      <c r="C9" s="3" t="s">
        <v>2279</v>
      </c>
      <c r="E9" s="3" t="s">
        <v>104</v>
      </c>
      <c r="F9" s="3" t="s">
        <v>92</v>
      </c>
    </row>
    <row r="10" spans="2:10" ht="48">
      <c r="B10" s="3">
        <f>B4+1</f>
        <v>4</v>
      </c>
      <c r="C10" s="3" t="s">
        <v>70</v>
      </c>
      <c r="E10" s="405" t="s">
        <v>2274</v>
      </c>
    </row>
    <row r="11" spans="2:10" ht="32">
      <c r="B11" s="3">
        <f>B10+1</f>
        <v>5</v>
      </c>
      <c r="C11" s="3" t="s">
        <v>71</v>
      </c>
      <c r="D11" s="3" t="s">
        <v>129</v>
      </c>
      <c r="E11" s="3" t="s">
        <v>177</v>
      </c>
      <c r="F11" s="3" t="s">
        <v>182</v>
      </c>
      <c r="G11" s="3" t="s">
        <v>186</v>
      </c>
      <c r="H11" s="3" t="s">
        <v>179</v>
      </c>
    </row>
    <row r="12" spans="2:10" ht="32">
      <c r="B12" s="3">
        <f t="shared" ref="B12:B38" si="3">B11+1</f>
        <v>6</v>
      </c>
      <c r="C12" s="3" t="s">
        <v>72</v>
      </c>
      <c r="E12" s="3" t="s">
        <v>106</v>
      </c>
      <c r="F12" s="3" t="s">
        <v>127</v>
      </c>
      <c r="G12" s="3" t="s">
        <v>112</v>
      </c>
      <c r="H12" s="3" t="s">
        <v>225</v>
      </c>
      <c r="I12" s="3" t="s">
        <v>168</v>
      </c>
    </row>
    <row r="13" spans="2:10" ht="96">
      <c r="B13" s="3">
        <f t="shared" si="3"/>
        <v>7</v>
      </c>
      <c r="C13" s="3" t="s">
        <v>74</v>
      </c>
      <c r="E13" s="405" t="s">
        <v>2274</v>
      </c>
    </row>
    <row r="14" spans="2:10" ht="48">
      <c r="B14" s="3">
        <f t="shared" si="3"/>
        <v>8</v>
      </c>
      <c r="C14" s="3" t="s">
        <v>71</v>
      </c>
      <c r="D14" s="3" t="s">
        <v>207</v>
      </c>
      <c r="E14" s="3" t="s">
        <v>177</v>
      </c>
      <c r="F14" s="3" t="s">
        <v>182</v>
      </c>
      <c r="G14" s="3" t="s">
        <v>186</v>
      </c>
      <c r="H14" s="3" t="s">
        <v>179</v>
      </c>
    </row>
    <row r="15" spans="2:10" ht="32">
      <c r="B15" s="3">
        <f t="shared" si="3"/>
        <v>9</v>
      </c>
      <c r="C15" s="3" t="s">
        <v>72</v>
      </c>
      <c r="E15" s="3" t="s">
        <v>106</v>
      </c>
      <c r="F15" s="3" t="s">
        <v>127</v>
      </c>
      <c r="G15" s="3" t="s">
        <v>112</v>
      </c>
      <c r="H15" s="3" t="s">
        <v>225</v>
      </c>
      <c r="I15" s="3" t="s">
        <v>168</v>
      </c>
    </row>
    <row r="16" spans="2:10" ht="96">
      <c r="B16" s="3">
        <f t="shared" si="3"/>
        <v>10</v>
      </c>
      <c r="C16" s="3" t="s">
        <v>74</v>
      </c>
      <c r="E16" s="405" t="s">
        <v>2274</v>
      </c>
    </row>
    <row r="17" spans="2:11" ht="32">
      <c r="B17" s="3">
        <f t="shared" si="3"/>
        <v>11</v>
      </c>
      <c r="C17" s="3" t="s">
        <v>71</v>
      </c>
      <c r="D17" s="3" t="s">
        <v>141</v>
      </c>
      <c r="E17" s="3" t="s">
        <v>177</v>
      </c>
      <c r="F17" s="3" t="s">
        <v>182</v>
      </c>
      <c r="G17" s="3" t="s">
        <v>186</v>
      </c>
      <c r="H17" s="3" t="s">
        <v>179</v>
      </c>
    </row>
    <row r="18" spans="2:11" ht="32">
      <c r="B18" s="3">
        <f t="shared" si="3"/>
        <v>12</v>
      </c>
      <c r="C18" s="3" t="s">
        <v>72</v>
      </c>
      <c r="E18" s="3" t="s">
        <v>106</v>
      </c>
      <c r="F18" s="3" t="s">
        <v>127</v>
      </c>
      <c r="G18" s="3" t="s">
        <v>112</v>
      </c>
      <c r="H18" s="3" t="s">
        <v>225</v>
      </c>
      <c r="I18" s="3" t="s">
        <v>168</v>
      </c>
    </row>
    <row r="19" spans="2:11" ht="96">
      <c r="B19" s="3">
        <f t="shared" si="3"/>
        <v>13</v>
      </c>
      <c r="C19" s="3" t="s">
        <v>74</v>
      </c>
      <c r="E19" s="405" t="s">
        <v>2274</v>
      </c>
    </row>
    <row r="20" spans="2:11" ht="48">
      <c r="B20" s="3">
        <f t="shared" si="3"/>
        <v>14</v>
      </c>
      <c r="C20" s="3" t="s">
        <v>71</v>
      </c>
      <c r="D20" s="3" t="s">
        <v>249</v>
      </c>
      <c r="E20" s="3" t="s">
        <v>177</v>
      </c>
      <c r="F20" s="3" t="s">
        <v>182</v>
      </c>
      <c r="G20" s="3" t="s">
        <v>186</v>
      </c>
      <c r="H20" s="3" t="s">
        <v>179</v>
      </c>
    </row>
    <row r="21" spans="2:11" ht="32">
      <c r="B21" s="3">
        <f t="shared" si="3"/>
        <v>15</v>
      </c>
      <c r="C21" s="3" t="s">
        <v>72</v>
      </c>
      <c r="E21" s="3" t="s">
        <v>106</v>
      </c>
      <c r="F21" s="3" t="s">
        <v>127</v>
      </c>
      <c r="G21" s="3" t="s">
        <v>112</v>
      </c>
      <c r="H21" s="3" t="s">
        <v>225</v>
      </c>
      <c r="I21" s="3" t="s">
        <v>168</v>
      </c>
    </row>
    <row r="22" spans="2:11" ht="96">
      <c r="B22" s="3">
        <f t="shared" si="3"/>
        <v>16</v>
      </c>
      <c r="C22" s="3" t="s">
        <v>74</v>
      </c>
      <c r="E22" s="405" t="s">
        <v>2274</v>
      </c>
    </row>
    <row r="23" spans="2:11" ht="32">
      <c r="B23" s="3">
        <f t="shared" si="3"/>
        <v>17</v>
      </c>
      <c r="C23" s="3" t="s">
        <v>71</v>
      </c>
      <c r="D23" s="3" t="s">
        <v>2277</v>
      </c>
      <c r="E23" s="3" t="s">
        <v>177</v>
      </c>
      <c r="F23" s="3" t="s">
        <v>182</v>
      </c>
      <c r="G23" s="3" t="s">
        <v>186</v>
      </c>
      <c r="H23" s="3" t="s">
        <v>179</v>
      </c>
    </row>
    <row r="24" spans="2:11" ht="32">
      <c r="B24" s="3">
        <f t="shared" si="3"/>
        <v>18</v>
      </c>
      <c r="C24" s="3" t="s">
        <v>72</v>
      </c>
      <c r="E24" s="3" t="s">
        <v>106</v>
      </c>
      <c r="F24" s="3" t="s">
        <v>127</v>
      </c>
      <c r="G24" s="3" t="s">
        <v>112</v>
      </c>
      <c r="H24" s="3" t="s">
        <v>225</v>
      </c>
      <c r="I24" s="3" t="s">
        <v>168</v>
      </c>
    </row>
    <row r="25" spans="2:11" ht="96">
      <c r="B25" s="3">
        <f t="shared" si="3"/>
        <v>19</v>
      </c>
      <c r="C25" s="3" t="s">
        <v>74</v>
      </c>
      <c r="E25" s="405" t="s">
        <v>2274</v>
      </c>
    </row>
    <row r="26" spans="2:11" ht="48">
      <c r="B26" s="3">
        <f t="shared" si="3"/>
        <v>20</v>
      </c>
      <c r="C26" s="3" t="s">
        <v>71</v>
      </c>
      <c r="D26" s="3" t="s">
        <v>231</v>
      </c>
      <c r="E26" s="3" t="s">
        <v>177</v>
      </c>
      <c r="F26" s="3" t="s">
        <v>182</v>
      </c>
      <c r="G26" s="3" t="s">
        <v>186</v>
      </c>
      <c r="H26" s="3" t="s">
        <v>179</v>
      </c>
    </row>
    <row r="27" spans="2:11" ht="32">
      <c r="B27" s="3">
        <f t="shared" si="3"/>
        <v>21</v>
      </c>
      <c r="C27" s="3" t="s">
        <v>72</v>
      </c>
      <c r="E27" s="3" t="s">
        <v>106</v>
      </c>
      <c r="F27" s="3" t="s">
        <v>127</v>
      </c>
      <c r="G27" s="3" t="s">
        <v>112</v>
      </c>
      <c r="H27" s="3" t="s">
        <v>225</v>
      </c>
      <c r="I27" s="3" t="s">
        <v>168</v>
      </c>
    </row>
    <row r="28" spans="2:11" ht="96">
      <c r="B28" s="3">
        <f t="shared" si="3"/>
        <v>22</v>
      </c>
      <c r="C28" s="3" t="s">
        <v>74</v>
      </c>
      <c r="E28" s="405" t="s">
        <v>2274</v>
      </c>
    </row>
    <row r="29" spans="2:11" ht="64">
      <c r="B29" s="3">
        <f t="shared" si="3"/>
        <v>23</v>
      </c>
      <c r="C29" s="3" t="s">
        <v>71</v>
      </c>
      <c r="D29" s="3" t="s">
        <v>188</v>
      </c>
      <c r="E29" s="3" t="s">
        <v>177</v>
      </c>
      <c r="F29" s="3" t="s">
        <v>182</v>
      </c>
      <c r="G29" s="3" t="s">
        <v>186</v>
      </c>
      <c r="H29" s="3" t="s">
        <v>179</v>
      </c>
    </row>
    <row r="30" spans="2:11" ht="32">
      <c r="B30" s="3">
        <f t="shared" si="3"/>
        <v>24</v>
      </c>
      <c r="C30" s="3" t="s">
        <v>72</v>
      </c>
      <c r="E30" s="3" t="s">
        <v>106</v>
      </c>
      <c r="F30" s="3" t="s">
        <v>127</v>
      </c>
      <c r="G30" s="3" t="s">
        <v>112</v>
      </c>
      <c r="H30" s="3" t="s">
        <v>225</v>
      </c>
      <c r="I30" s="3" t="s">
        <v>168</v>
      </c>
    </row>
    <row r="31" spans="2:11" ht="96">
      <c r="B31" s="3">
        <f t="shared" si="3"/>
        <v>25</v>
      </c>
      <c r="C31" s="3" t="s">
        <v>74</v>
      </c>
      <c r="E31" s="405" t="s">
        <v>2274</v>
      </c>
    </row>
    <row r="32" spans="2:11" ht="64">
      <c r="B32" s="3">
        <f t="shared" si="3"/>
        <v>26</v>
      </c>
      <c r="C32" s="3" t="s">
        <v>77</v>
      </c>
      <c r="E32" s="3" t="s">
        <v>129</v>
      </c>
      <c r="F32" s="3" t="s">
        <v>207</v>
      </c>
      <c r="G32" s="3" t="s">
        <v>141</v>
      </c>
      <c r="H32" s="3" t="s">
        <v>249</v>
      </c>
      <c r="I32" s="3" t="s">
        <v>2277</v>
      </c>
      <c r="J32" s="3" t="s">
        <v>231</v>
      </c>
      <c r="K32" s="3" t="s">
        <v>188</v>
      </c>
    </row>
    <row r="33" spans="2:6" ht="64">
      <c r="B33" s="3">
        <f t="shared" si="3"/>
        <v>27</v>
      </c>
      <c r="C33" s="3" t="s">
        <v>78</v>
      </c>
      <c r="E33" s="405" t="s">
        <v>2274</v>
      </c>
    </row>
    <row r="34" spans="2:6" ht="96">
      <c r="B34" s="3">
        <f t="shared" si="3"/>
        <v>28</v>
      </c>
      <c r="C34" s="3" t="s">
        <v>79</v>
      </c>
      <c r="E34" s="405" t="s">
        <v>2274</v>
      </c>
    </row>
    <row r="35" spans="2:6" ht="32">
      <c r="B35" s="3">
        <f t="shared" si="3"/>
        <v>29</v>
      </c>
      <c r="C35" s="3" t="s">
        <v>2276</v>
      </c>
      <c r="E35" s="3" t="s">
        <v>80</v>
      </c>
    </row>
    <row r="36" spans="2:6" ht="96">
      <c r="B36" s="3">
        <f t="shared" si="3"/>
        <v>30</v>
      </c>
      <c r="C36" s="3" t="s">
        <v>2275</v>
      </c>
      <c r="E36" s="3" t="s">
        <v>192</v>
      </c>
      <c r="F36" s="3" t="s">
        <v>235</v>
      </c>
    </row>
    <row r="37" spans="2:6" ht="96">
      <c r="B37" s="3">
        <f t="shared" si="3"/>
        <v>31</v>
      </c>
      <c r="C37" s="3" t="s">
        <v>2272</v>
      </c>
      <c r="E37" s="3" t="s">
        <v>2273</v>
      </c>
    </row>
    <row r="38" spans="2:6" ht="48">
      <c r="B38" s="3">
        <f t="shared" si="3"/>
        <v>32</v>
      </c>
      <c r="C38" s="3" t="s">
        <v>83</v>
      </c>
      <c r="E38" s="405" t="s">
        <v>2274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926B-122A-6645-94DF-0BDECC8F322B}">
  <dimension ref="A1:I165"/>
  <sheetViews>
    <sheetView workbookViewId="0">
      <pane xSplit="2" ySplit="2" topLeftCell="C177" activePane="bottomRight" state="frozen"/>
      <selection pane="topRight" activeCell="C1" sqref="C1"/>
      <selection pane="bottomLeft" activeCell="A3" sqref="A3"/>
      <selection pane="bottomRight" activeCell="K91" sqref="K91"/>
    </sheetView>
  </sheetViews>
  <sheetFormatPr baseColWidth="10" defaultRowHeight="15"/>
  <cols>
    <col min="1" max="1" width="9.83203125" style="23" customWidth="1"/>
    <col min="2" max="2" width="10.33203125" style="23" customWidth="1"/>
    <col min="3" max="3" width="10.83203125" style="3"/>
    <col min="4" max="4" width="100.83203125" customWidth="1"/>
    <col min="5" max="5" width="11.83203125" style="227" customWidth="1"/>
    <col min="6" max="7" width="10.83203125" style="153"/>
    <col min="8" max="8" width="10.83203125" style="210"/>
  </cols>
  <sheetData>
    <row r="1" spans="1:9" ht="32">
      <c r="A1" s="13"/>
      <c r="C1" s="2" t="s">
        <v>10</v>
      </c>
      <c r="D1" s="60" t="s">
        <v>1984</v>
      </c>
      <c r="E1" s="227" t="s">
        <v>2016</v>
      </c>
      <c r="F1" s="153" t="s">
        <v>1976</v>
      </c>
    </row>
    <row r="2" spans="1:9" ht="144">
      <c r="A2" s="18" t="s">
        <v>1962</v>
      </c>
      <c r="B2" s="8" t="s">
        <v>1961</v>
      </c>
      <c r="C2" s="7" t="s">
        <v>59</v>
      </c>
      <c r="D2" s="147" t="s">
        <v>74</v>
      </c>
      <c r="E2" s="219" t="s">
        <v>2019</v>
      </c>
      <c r="F2" s="220" t="s">
        <v>2043</v>
      </c>
      <c r="G2" s="207" t="s">
        <v>2044</v>
      </c>
      <c r="H2" s="211" t="s">
        <v>1978</v>
      </c>
      <c r="I2" s="143" t="s">
        <v>1979</v>
      </c>
    </row>
    <row r="3" spans="1:9" ht="16">
      <c r="A3" s="13">
        <v>4</v>
      </c>
      <c r="B3" s="23">
        <v>1</v>
      </c>
      <c r="C3" s="5" t="s">
        <v>89</v>
      </c>
      <c r="D3" s="61" t="s">
        <v>114</v>
      </c>
      <c r="E3" s="219">
        <v>1</v>
      </c>
    </row>
    <row r="4" spans="1:9" ht="16">
      <c r="A4" s="18">
        <v>5</v>
      </c>
      <c r="B4" s="23">
        <f t="shared" ref="B4:B67" si="0">B3+1</f>
        <v>2</v>
      </c>
      <c r="C4" s="5" t="s">
        <v>89</v>
      </c>
      <c r="D4" s="150"/>
    </row>
    <row r="5" spans="1:9" ht="32">
      <c r="A5" s="13">
        <v>6</v>
      </c>
      <c r="B5" s="23">
        <f t="shared" si="0"/>
        <v>3</v>
      </c>
      <c r="C5" s="188" t="s">
        <v>427</v>
      </c>
      <c r="D5" s="64" t="s">
        <v>140</v>
      </c>
      <c r="E5" s="219">
        <v>1</v>
      </c>
    </row>
    <row r="6" spans="1:9" ht="48">
      <c r="A6" s="13">
        <v>8</v>
      </c>
      <c r="B6" s="23">
        <f t="shared" si="0"/>
        <v>4</v>
      </c>
      <c r="C6" s="188" t="s">
        <v>427</v>
      </c>
      <c r="D6" s="74" t="s">
        <v>2018</v>
      </c>
      <c r="G6" s="202">
        <v>1</v>
      </c>
    </row>
    <row r="7" spans="1:9" ht="16">
      <c r="A7" s="13">
        <v>11</v>
      </c>
      <c r="B7" s="23">
        <f t="shared" si="0"/>
        <v>5</v>
      </c>
      <c r="C7" s="5" t="s">
        <v>89</v>
      </c>
      <c r="D7" s="152"/>
    </row>
    <row r="8" spans="1:9" ht="176">
      <c r="A8" s="13">
        <v>13</v>
      </c>
      <c r="B8" s="23">
        <f t="shared" si="0"/>
        <v>6</v>
      </c>
      <c r="C8" s="5" t="s">
        <v>171</v>
      </c>
      <c r="D8" s="158" t="s">
        <v>187</v>
      </c>
      <c r="E8" s="219">
        <v>1</v>
      </c>
      <c r="F8" s="155"/>
      <c r="G8" s="203">
        <v>1</v>
      </c>
    </row>
    <row r="9" spans="1:9" ht="160">
      <c r="A9" s="13">
        <v>14</v>
      </c>
      <c r="B9" s="23">
        <f t="shared" si="0"/>
        <v>7</v>
      </c>
      <c r="C9" s="5" t="s">
        <v>194</v>
      </c>
      <c r="D9" s="74" t="s">
        <v>1980</v>
      </c>
      <c r="E9" s="219">
        <v>1</v>
      </c>
      <c r="F9" s="221">
        <v>1</v>
      </c>
      <c r="G9" s="203">
        <v>1</v>
      </c>
    </row>
    <row r="10" spans="1:9" ht="48">
      <c r="A10" s="13">
        <v>18</v>
      </c>
      <c r="B10" s="23">
        <f t="shared" si="0"/>
        <v>8</v>
      </c>
      <c r="C10" s="5" t="s">
        <v>171</v>
      </c>
      <c r="D10" s="61" t="s">
        <v>230</v>
      </c>
      <c r="E10" s="166">
        <v>1</v>
      </c>
    </row>
    <row r="11" spans="1:9" ht="48">
      <c r="A11" s="13">
        <v>19</v>
      </c>
      <c r="B11" s="23">
        <f t="shared" si="0"/>
        <v>9</v>
      </c>
      <c r="C11" s="5" t="s">
        <v>171</v>
      </c>
      <c r="D11" s="61" t="s">
        <v>248</v>
      </c>
      <c r="E11" s="166">
        <v>1</v>
      </c>
    </row>
    <row r="12" spans="1:9" ht="32">
      <c r="A12" s="13">
        <v>20</v>
      </c>
      <c r="B12" s="23">
        <f t="shared" si="0"/>
        <v>10</v>
      </c>
      <c r="C12" s="5" t="s">
        <v>171</v>
      </c>
      <c r="D12" s="150"/>
    </row>
    <row r="13" spans="1:9" ht="32">
      <c r="A13" s="13">
        <v>21</v>
      </c>
      <c r="B13" s="23">
        <f t="shared" si="0"/>
        <v>11</v>
      </c>
      <c r="C13" s="5" t="s">
        <v>259</v>
      </c>
      <c r="D13" s="61" t="s">
        <v>269</v>
      </c>
      <c r="E13" s="156"/>
      <c r="F13" s="155"/>
      <c r="G13" s="155"/>
      <c r="H13" s="212">
        <v>1</v>
      </c>
    </row>
    <row r="14" spans="1:9" ht="32">
      <c r="A14" s="13">
        <v>23</v>
      </c>
      <c r="B14" s="23">
        <f t="shared" si="0"/>
        <v>12</v>
      </c>
      <c r="C14" s="5" t="s">
        <v>171</v>
      </c>
      <c r="D14" s="150"/>
    </row>
    <row r="15" spans="1:9" ht="48">
      <c r="A15" s="13">
        <v>24</v>
      </c>
      <c r="B15" s="23">
        <f t="shared" si="0"/>
        <v>13</v>
      </c>
      <c r="C15" s="5" t="s">
        <v>213</v>
      </c>
      <c r="D15" s="74" t="s">
        <v>291</v>
      </c>
      <c r="E15" s="166">
        <v>1</v>
      </c>
      <c r="F15" s="221">
        <v>1</v>
      </c>
    </row>
    <row r="16" spans="1:9" ht="80">
      <c r="A16" s="13">
        <v>25</v>
      </c>
      <c r="B16" s="23">
        <f t="shared" si="0"/>
        <v>14</v>
      </c>
      <c r="C16" s="5" t="s">
        <v>171</v>
      </c>
      <c r="D16" s="76" t="s">
        <v>2017</v>
      </c>
      <c r="E16" s="166">
        <v>1</v>
      </c>
      <c r="F16" s="221">
        <v>1</v>
      </c>
    </row>
    <row r="17" spans="1:8" ht="48">
      <c r="A17" s="13">
        <v>27</v>
      </c>
      <c r="B17" s="23">
        <f t="shared" si="0"/>
        <v>15</v>
      </c>
      <c r="C17" s="5" t="s">
        <v>171</v>
      </c>
      <c r="D17" s="61" t="s">
        <v>324</v>
      </c>
      <c r="G17" s="202">
        <v>1</v>
      </c>
    </row>
    <row r="18" spans="1:8" ht="80">
      <c r="A18" s="13">
        <v>28</v>
      </c>
      <c r="B18" s="23">
        <f t="shared" si="0"/>
        <v>16</v>
      </c>
      <c r="C18" s="5" t="s">
        <v>328</v>
      </c>
      <c r="D18" s="62" t="s">
        <v>333</v>
      </c>
      <c r="E18" s="166">
        <v>1</v>
      </c>
      <c r="F18" s="221">
        <v>1</v>
      </c>
    </row>
    <row r="19" spans="1:8" ht="32">
      <c r="A19" s="13">
        <v>29</v>
      </c>
      <c r="B19" s="23">
        <f t="shared" si="0"/>
        <v>17</v>
      </c>
      <c r="C19" s="5" t="s">
        <v>171</v>
      </c>
      <c r="D19" s="66" t="s">
        <v>347</v>
      </c>
      <c r="G19" s="203">
        <v>1</v>
      </c>
    </row>
    <row r="20" spans="1:8" ht="32">
      <c r="A20" s="13">
        <v>31</v>
      </c>
      <c r="B20" s="23">
        <f t="shared" si="0"/>
        <v>18</v>
      </c>
      <c r="C20" s="5" t="s">
        <v>171</v>
      </c>
      <c r="D20" s="148" t="s">
        <v>364</v>
      </c>
      <c r="H20" s="212">
        <v>1</v>
      </c>
    </row>
    <row r="21" spans="1:8" ht="48">
      <c r="A21" s="13">
        <v>32</v>
      </c>
      <c r="B21" s="23">
        <f t="shared" si="0"/>
        <v>19</v>
      </c>
      <c r="C21" s="5" t="s">
        <v>171</v>
      </c>
      <c r="D21" s="61" t="s">
        <v>383</v>
      </c>
      <c r="F21" s="221">
        <v>1</v>
      </c>
    </row>
    <row r="22" spans="1:8" ht="48">
      <c r="A22" s="13">
        <v>33</v>
      </c>
      <c r="B22" s="23">
        <f t="shared" si="0"/>
        <v>20</v>
      </c>
      <c r="C22" s="5" t="s">
        <v>171</v>
      </c>
      <c r="D22" s="61" t="s">
        <v>395</v>
      </c>
      <c r="G22" s="202">
        <v>1</v>
      </c>
    </row>
    <row r="23" spans="1:8" ht="48">
      <c r="A23" s="13">
        <v>36</v>
      </c>
      <c r="B23" s="23">
        <f t="shared" si="0"/>
        <v>21</v>
      </c>
      <c r="C23" s="5" t="s">
        <v>171</v>
      </c>
      <c r="D23" s="74" t="s">
        <v>421</v>
      </c>
      <c r="E23" s="166">
        <v>1</v>
      </c>
      <c r="F23" s="221">
        <v>1</v>
      </c>
      <c r="G23" s="155"/>
    </row>
    <row r="24" spans="1:8" ht="48">
      <c r="A24" s="13">
        <v>37</v>
      </c>
      <c r="B24" s="23">
        <f t="shared" si="0"/>
        <v>22</v>
      </c>
      <c r="C24" s="5" t="s">
        <v>171</v>
      </c>
      <c r="D24" s="61" t="s">
        <v>436</v>
      </c>
      <c r="F24" s="233">
        <v>1</v>
      </c>
    </row>
    <row r="25" spans="1:8" ht="32">
      <c r="A25" s="13">
        <v>38</v>
      </c>
      <c r="B25" s="23">
        <f t="shared" si="0"/>
        <v>23</v>
      </c>
      <c r="C25" s="5" t="s">
        <v>171</v>
      </c>
      <c r="D25" s="152"/>
    </row>
    <row r="26" spans="1:8" ht="32">
      <c r="A26" s="13">
        <v>39</v>
      </c>
      <c r="B26" s="23">
        <f t="shared" si="0"/>
        <v>24</v>
      </c>
      <c r="C26" s="5" t="s">
        <v>171</v>
      </c>
      <c r="D26" s="158" t="s">
        <v>461</v>
      </c>
      <c r="H26" s="212">
        <v>1</v>
      </c>
    </row>
    <row r="27" spans="1:8" ht="32">
      <c r="A27" s="13">
        <v>40</v>
      </c>
      <c r="B27" s="23">
        <f t="shared" si="0"/>
        <v>25</v>
      </c>
      <c r="C27" s="199" t="s">
        <v>467</v>
      </c>
      <c r="D27" s="61" t="s">
        <v>474</v>
      </c>
      <c r="H27" s="212">
        <v>1</v>
      </c>
    </row>
    <row r="28" spans="1:8" ht="48">
      <c r="A28" s="13">
        <v>41</v>
      </c>
      <c r="B28" s="23">
        <f t="shared" si="0"/>
        <v>26</v>
      </c>
      <c r="C28" s="5" t="s">
        <v>328</v>
      </c>
      <c r="D28" s="150"/>
    </row>
    <row r="29" spans="1:8" ht="32">
      <c r="A29" s="13">
        <v>43</v>
      </c>
      <c r="B29" s="23">
        <f t="shared" si="0"/>
        <v>27</v>
      </c>
      <c r="C29" s="5" t="s">
        <v>171</v>
      </c>
      <c r="D29" s="61" t="s">
        <v>496</v>
      </c>
      <c r="G29" s="202">
        <v>1</v>
      </c>
    </row>
    <row r="30" spans="1:8" ht="32">
      <c r="A30" s="13">
        <v>44</v>
      </c>
      <c r="B30" s="23">
        <f t="shared" si="0"/>
        <v>28</v>
      </c>
      <c r="C30" s="5" t="s">
        <v>171</v>
      </c>
      <c r="D30" s="152"/>
    </row>
    <row r="31" spans="1:8" ht="32">
      <c r="A31" s="13">
        <v>45</v>
      </c>
      <c r="B31" s="23">
        <f t="shared" si="0"/>
        <v>29</v>
      </c>
      <c r="C31" s="5" t="s">
        <v>171</v>
      </c>
      <c r="D31" s="66" t="s">
        <v>522</v>
      </c>
      <c r="H31" s="212">
        <v>1</v>
      </c>
    </row>
    <row r="32" spans="1:8" ht="32">
      <c r="A32" s="13">
        <v>46</v>
      </c>
      <c r="B32" s="23">
        <f t="shared" si="0"/>
        <v>30</v>
      </c>
      <c r="C32" s="5" t="s">
        <v>259</v>
      </c>
      <c r="D32" s="64" t="s">
        <v>533</v>
      </c>
      <c r="H32" s="230">
        <v>1</v>
      </c>
    </row>
    <row r="33" spans="1:9" ht="48">
      <c r="A33" s="13">
        <v>47</v>
      </c>
      <c r="B33" s="23">
        <f t="shared" si="0"/>
        <v>31</v>
      </c>
      <c r="C33" s="5" t="s">
        <v>194</v>
      </c>
      <c r="D33" s="61" t="s">
        <v>546</v>
      </c>
      <c r="H33" s="218"/>
      <c r="I33" s="146">
        <v>1</v>
      </c>
    </row>
    <row r="34" spans="1:9" ht="64">
      <c r="A34" s="13">
        <v>48</v>
      </c>
      <c r="B34" s="23">
        <f t="shared" si="0"/>
        <v>32</v>
      </c>
      <c r="C34" s="5" t="s">
        <v>171</v>
      </c>
      <c r="D34" s="64" t="s">
        <v>560</v>
      </c>
      <c r="E34" s="166">
        <v>1</v>
      </c>
    </row>
    <row r="35" spans="1:9" ht="48">
      <c r="A35" s="13">
        <v>49</v>
      </c>
      <c r="B35" s="23">
        <f t="shared" si="0"/>
        <v>33</v>
      </c>
      <c r="C35" s="5" t="s">
        <v>328</v>
      </c>
      <c r="D35" s="61" t="s">
        <v>570</v>
      </c>
      <c r="F35" s="234">
        <v>1</v>
      </c>
    </row>
    <row r="36" spans="1:9" ht="64">
      <c r="A36" s="13">
        <v>50</v>
      </c>
      <c r="B36" s="23">
        <f t="shared" si="0"/>
        <v>34</v>
      </c>
      <c r="C36" s="199" t="s">
        <v>467</v>
      </c>
      <c r="D36" s="61" t="s">
        <v>579</v>
      </c>
      <c r="F36" s="234">
        <v>1</v>
      </c>
    </row>
    <row r="37" spans="1:9" ht="32">
      <c r="A37" s="13">
        <v>51</v>
      </c>
      <c r="B37" s="23">
        <f t="shared" si="0"/>
        <v>35</v>
      </c>
      <c r="C37" s="5" t="s">
        <v>171</v>
      </c>
      <c r="D37" s="150"/>
    </row>
    <row r="38" spans="1:9" ht="32">
      <c r="A38" s="13">
        <v>52</v>
      </c>
      <c r="B38" s="23">
        <f t="shared" si="0"/>
        <v>36</v>
      </c>
      <c r="C38" s="5" t="s">
        <v>171</v>
      </c>
      <c r="D38" s="61" t="s">
        <v>600</v>
      </c>
      <c r="E38" s="166">
        <v>1</v>
      </c>
    </row>
    <row r="39" spans="1:9" ht="32">
      <c r="A39" s="13">
        <v>53</v>
      </c>
      <c r="B39" s="23">
        <f t="shared" si="0"/>
        <v>37</v>
      </c>
      <c r="C39" s="5" t="s">
        <v>171</v>
      </c>
      <c r="D39" s="150"/>
    </row>
    <row r="40" spans="1:9" ht="32">
      <c r="A40" s="13">
        <v>55</v>
      </c>
      <c r="B40" s="23">
        <f t="shared" si="0"/>
        <v>38</v>
      </c>
      <c r="C40" s="5" t="s">
        <v>171</v>
      </c>
      <c r="D40" s="64" t="s">
        <v>627</v>
      </c>
      <c r="E40" s="166">
        <v>1</v>
      </c>
    </row>
    <row r="41" spans="1:9" ht="64">
      <c r="A41" s="13">
        <v>58</v>
      </c>
      <c r="B41" s="23">
        <f t="shared" si="0"/>
        <v>39</v>
      </c>
      <c r="C41" s="5" t="s">
        <v>213</v>
      </c>
      <c r="D41" s="61" t="s">
        <v>647</v>
      </c>
      <c r="E41" s="166">
        <v>1</v>
      </c>
      <c r="G41" s="202">
        <v>1</v>
      </c>
    </row>
    <row r="42" spans="1:9" ht="32">
      <c r="A42" s="13">
        <v>60</v>
      </c>
      <c r="B42" s="23">
        <f t="shared" si="0"/>
        <v>40</v>
      </c>
      <c r="C42" s="5" t="s">
        <v>171</v>
      </c>
      <c r="D42" s="150"/>
    </row>
    <row r="43" spans="1:9" ht="32">
      <c r="A43" s="13">
        <v>61</v>
      </c>
      <c r="B43" s="23">
        <f t="shared" si="0"/>
        <v>41</v>
      </c>
      <c r="C43" s="5" t="s">
        <v>171</v>
      </c>
      <c r="D43" s="61" t="s">
        <v>679</v>
      </c>
      <c r="H43" s="212">
        <v>1</v>
      </c>
    </row>
    <row r="44" spans="1:9" ht="48">
      <c r="A44" s="13">
        <v>64</v>
      </c>
      <c r="B44" s="23">
        <f t="shared" si="0"/>
        <v>42</v>
      </c>
      <c r="C44" s="5" t="s">
        <v>328</v>
      </c>
      <c r="D44" s="152"/>
    </row>
    <row r="45" spans="1:9" ht="32">
      <c r="A45" s="13">
        <v>66</v>
      </c>
      <c r="B45" s="23">
        <f t="shared" si="0"/>
        <v>43</v>
      </c>
      <c r="C45" s="5" t="s">
        <v>171</v>
      </c>
      <c r="D45" s="149"/>
    </row>
    <row r="46" spans="1:9" ht="48">
      <c r="A46" s="13">
        <v>68</v>
      </c>
      <c r="B46" s="23">
        <f t="shared" si="0"/>
        <v>44</v>
      </c>
      <c r="C46" s="5" t="s">
        <v>194</v>
      </c>
      <c r="D46" s="61" t="s">
        <v>713</v>
      </c>
      <c r="E46" s="166">
        <v>1</v>
      </c>
    </row>
    <row r="47" spans="1:9" ht="16">
      <c r="A47" s="13">
        <v>69</v>
      </c>
      <c r="B47" s="23">
        <f t="shared" si="0"/>
        <v>45</v>
      </c>
      <c r="C47" s="199" t="s">
        <v>467</v>
      </c>
      <c r="D47" s="152"/>
    </row>
    <row r="48" spans="1:9" ht="32">
      <c r="A48" s="13">
        <v>71</v>
      </c>
      <c r="B48" s="23">
        <f t="shared" si="0"/>
        <v>46</v>
      </c>
      <c r="C48" s="5" t="s">
        <v>171</v>
      </c>
      <c r="D48" s="149"/>
    </row>
    <row r="49" spans="1:8" ht="32">
      <c r="A49" s="13">
        <v>73</v>
      </c>
      <c r="B49" s="23">
        <f t="shared" si="0"/>
        <v>47</v>
      </c>
      <c r="C49" s="199" t="s">
        <v>467</v>
      </c>
      <c r="D49" s="64" t="s">
        <v>748</v>
      </c>
      <c r="E49" s="166">
        <v>1</v>
      </c>
    </row>
    <row r="50" spans="1:8" ht="96">
      <c r="A50" s="13">
        <v>76</v>
      </c>
      <c r="B50" s="23">
        <f t="shared" si="0"/>
        <v>48</v>
      </c>
      <c r="C50" s="5" t="s">
        <v>171</v>
      </c>
      <c r="D50" s="61" t="s">
        <v>765</v>
      </c>
      <c r="E50" s="166">
        <v>1</v>
      </c>
      <c r="G50" s="202">
        <v>1</v>
      </c>
    </row>
    <row r="51" spans="1:8" ht="32">
      <c r="A51" s="13">
        <v>79</v>
      </c>
      <c r="B51" s="23">
        <f t="shared" si="0"/>
        <v>49</v>
      </c>
      <c r="C51" s="5" t="s">
        <v>259</v>
      </c>
      <c r="D51" s="61" t="s">
        <v>786</v>
      </c>
      <c r="E51" s="166">
        <v>1</v>
      </c>
    </row>
    <row r="52" spans="1:8" ht="32">
      <c r="A52" s="13">
        <v>80</v>
      </c>
      <c r="B52" s="23">
        <f t="shared" si="0"/>
        <v>50</v>
      </c>
      <c r="C52" s="199" t="s">
        <v>467</v>
      </c>
      <c r="D52" s="64" t="s">
        <v>795</v>
      </c>
      <c r="E52" s="166">
        <v>1</v>
      </c>
    </row>
    <row r="53" spans="1:8" ht="48">
      <c r="A53" s="13">
        <v>82</v>
      </c>
      <c r="B53" s="23">
        <f t="shared" si="0"/>
        <v>51</v>
      </c>
      <c r="C53" s="5" t="s">
        <v>259</v>
      </c>
      <c r="D53" s="61" t="s">
        <v>811</v>
      </c>
      <c r="F53" s="221">
        <v>1</v>
      </c>
    </row>
    <row r="54" spans="1:8" ht="32">
      <c r="A54" s="13">
        <v>83</v>
      </c>
      <c r="B54" s="23">
        <f t="shared" si="0"/>
        <v>52</v>
      </c>
      <c r="C54" s="5" t="s">
        <v>213</v>
      </c>
      <c r="D54" s="150"/>
    </row>
    <row r="55" spans="1:8" ht="32">
      <c r="A55" s="13">
        <v>84</v>
      </c>
      <c r="B55" s="23">
        <f t="shared" si="0"/>
        <v>53</v>
      </c>
      <c r="C55" s="5" t="s">
        <v>171</v>
      </c>
      <c r="D55" s="64" t="s">
        <v>830</v>
      </c>
      <c r="E55" s="166">
        <v>1</v>
      </c>
    </row>
    <row r="56" spans="1:8" ht="48">
      <c r="A56" s="13">
        <v>86</v>
      </c>
      <c r="B56" s="23">
        <f t="shared" si="0"/>
        <v>54</v>
      </c>
      <c r="C56" s="5" t="s">
        <v>259</v>
      </c>
      <c r="D56" s="61" t="s">
        <v>842</v>
      </c>
      <c r="H56" s="231">
        <v>1</v>
      </c>
    </row>
    <row r="57" spans="1:8" ht="32">
      <c r="A57" s="13">
        <v>87</v>
      </c>
      <c r="B57" s="23">
        <f t="shared" si="0"/>
        <v>55</v>
      </c>
      <c r="C57" s="5" t="s">
        <v>171</v>
      </c>
      <c r="D57" s="61" t="s">
        <v>855</v>
      </c>
      <c r="E57" s="166">
        <v>1</v>
      </c>
    </row>
    <row r="58" spans="1:8" ht="48">
      <c r="A58" s="13">
        <v>90</v>
      </c>
      <c r="B58" s="23">
        <f t="shared" si="0"/>
        <v>56</v>
      </c>
      <c r="C58" s="5" t="s">
        <v>213</v>
      </c>
      <c r="D58" s="64" t="s">
        <v>871</v>
      </c>
      <c r="E58" s="166">
        <v>1</v>
      </c>
      <c r="F58" s="233">
        <v>1</v>
      </c>
    </row>
    <row r="59" spans="1:8" ht="32">
      <c r="A59" s="13">
        <v>91</v>
      </c>
      <c r="B59" s="23">
        <f t="shared" si="0"/>
        <v>57</v>
      </c>
      <c r="C59" s="5" t="s">
        <v>171</v>
      </c>
      <c r="D59" s="76" t="s">
        <v>887</v>
      </c>
      <c r="F59" s="221">
        <v>1</v>
      </c>
    </row>
    <row r="60" spans="1:8" ht="64">
      <c r="A60" s="13">
        <v>93</v>
      </c>
      <c r="B60" s="23">
        <f t="shared" si="0"/>
        <v>58</v>
      </c>
      <c r="C60" s="5" t="s">
        <v>171</v>
      </c>
      <c r="D60" s="61" t="s">
        <v>901</v>
      </c>
      <c r="F60" s="221">
        <v>1</v>
      </c>
    </row>
    <row r="61" spans="1:8" ht="64">
      <c r="A61" s="13">
        <v>95</v>
      </c>
      <c r="B61" s="23">
        <f t="shared" si="0"/>
        <v>59</v>
      </c>
      <c r="C61" s="5" t="s">
        <v>328</v>
      </c>
      <c r="D61" s="62" t="s">
        <v>911</v>
      </c>
      <c r="F61" s="233">
        <v>1</v>
      </c>
    </row>
    <row r="62" spans="1:8" ht="32">
      <c r="A62" s="13">
        <v>96</v>
      </c>
      <c r="B62" s="23">
        <f t="shared" si="0"/>
        <v>60</v>
      </c>
      <c r="C62" s="5" t="s">
        <v>213</v>
      </c>
      <c r="D62" s="62" t="s">
        <v>923</v>
      </c>
      <c r="E62" s="166">
        <v>1</v>
      </c>
    </row>
    <row r="63" spans="1:8" ht="32">
      <c r="A63" s="13">
        <v>98</v>
      </c>
      <c r="B63" s="23">
        <f t="shared" si="0"/>
        <v>61</v>
      </c>
      <c r="C63" s="5" t="s">
        <v>171</v>
      </c>
      <c r="D63" s="152"/>
    </row>
    <row r="64" spans="1:8" ht="32">
      <c r="A64" s="13">
        <v>99</v>
      </c>
      <c r="B64" s="23">
        <f t="shared" si="0"/>
        <v>62</v>
      </c>
      <c r="C64" s="5" t="s">
        <v>213</v>
      </c>
      <c r="D64" s="66" t="s">
        <v>943</v>
      </c>
    </row>
    <row r="65" spans="1:7" ht="32">
      <c r="A65" s="13">
        <v>102</v>
      </c>
      <c r="B65" s="23">
        <f t="shared" si="0"/>
        <v>63</v>
      </c>
      <c r="C65" s="5" t="s">
        <v>213</v>
      </c>
      <c r="D65" s="61" t="s">
        <v>958</v>
      </c>
      <c r="G65" s="202">
        <v>1</v>
      </c>
    </row>
    <row r="66" spans="1:7" ht="32">
      <c r="A66" s="13">
        <v>104</v>
      </c>
      <c r="B66" s="23">
        <f t="shared" si="0"/>
        <v>64</v>
      </c>
      <c r="C66" s="5" t="s">
        <v>171</v>
      </c>
      <c r="D66" s="152"/>
    </row>
    <row r="67" spans="1:7" ht="32">
      <c r="A67" s="13">
        <v>105</v>
      </c>
      <c r="B67" s="23">
        <f t="shared" si="0"/>
        <v>65</v>
      </c>
      <c r="C67" s="5" t="s">
        <v>171</v>
      </c>
      <c r="D67" s="148"/>
    </row>
    <row r="68" spans="1:7" ht="32">
      <c r="A68" s="13">
        <v>106</v>
      </c>
      <c r="B68" s="23">
        <f t="shared" ref="B68:B131" si="1">B67+1</f>
        <v>66</v>
      </c>
      <c r="C68" s="5" t="s">
        <v>171</v>
      </c>
      <c r="D68" s="66" t="s">
        <v>993</v>
      </c>
      <c r="E68" s="166">
        <v>1</v>
      </c>
    </row>
    <row r="69" spans="1:7" ht="32">
      <c r="A69" s="13">
        <v>108</v>
      </c>
      <c r="B69" s="23">
        <f t="shared" si="1"/>
        <v>67</v>
      </c>
      <c r="C69" s="5" t="s">
        <v>171</v>
      </c>
      <c r="D69" s="148"/>
    </row>
    <row r="70" spans="1:7" ht="32">
      <c r="A70" s="13">
        <v>112</v>
      </c>
      <c r="B70" s="23">
        <f t="shared" si="1"/>
        <v>68</v>
      </c>
      <c r="C70" s="5" t="s">
        <v>259</v>
      </c>
      <c r="D70" s="148"/>
    </row>
    <row r="71" spans="1:7" ht="16">
      <c r="A71" s="13">
        <v>113</v>
      </c>
      <c r="B71" s="23">
        <f t="shared" si="1"/>
        <v>69</v>
      </c>
      <c r="C71" s="199" t="s">
        <v>467</v>
      </c>
      <c r="D71" s="149"/>
    </row>
    <row r="72" spans="1:7" ht="48">
      <c r="A72" s="13">
        <v>114</v>
      </c>
      <c r="B72" s="23">
        <f t="shared" si="1"/>
        <v>70</v>
      </c>
      <c r="C72" s="5" t="s">
        <v>194</v>
      </c>
      <c r="D72" s="61" t="s">
        <v>1052</v>
      </c>
      <c r="F72" s="221">
        <v>1</v>
      </c>
    </row>
    <row r="73" spans="1:7" ht="32">
      <c r="A73" s="13">
        <v>115</v>
      </c>
      <c r="B73" s="23">
        <f t="shared" si="1"/>
        <v>71</v>
      </c>
      <c r="C73" s="5" t="s">
        <v>213</v>
      </c>
      <c r="D73" s="152"/>
    </row>
    <row r="74" spans="1:7" ht="32">
      <c r="A74" s="13">
        <v>121</v>
      </c>
      <c r="B74" s="23">
        <f t="shared" si="1"/>
        <v>72</v>
      </c>
      <c r="C74" s="5" t="s">
        <v>171</v>
      </c>
      <c r="D74" s="149"/>
    </row>
    <row r="75" spans="1:7" ht="32">
      <c r="A75" s="13">
        <v>125</v>
      </c>
      <c r="B75" s="23">
        <f t="shared" si="1"/>
        <v>73</v>
      </c>
      <c r="C75" s="5" t="s">
        <v>259</v>
      </c>
      <c r="D75" s="61" t="s">
        <v>1101</v>
      </c>
      <c r="F75" s="221">
        <v>1</v>
      </c>
    </row>
    <row r="76" spans="1:7" ht="32">
      <c r="A76" s="13">
        <v>126</v>
      </c>
      <c r="B76" s="23">
        <f t="shared" si="1"/>
        <v>74</v>
      </c>
      <c r="C76" s="5" t="s">
        <v>171</v>
      </c>
      <c r="D76" s="150"/>
    </row>
    <row r="77" spans="1:7" ht="64">
      <c r="A77" s="13">
        <v>128</v>
      </c>
      <c r="B77" s="23">
        <f t="shared" si="1"/>
        <v>75</v>
      </c>
      <c r="C77" s="5" t="s">
        <v>328</v>
      </c>
      <c r="D77" s="61" t="s">
        <v>1124</v>
      </c>
      <c r="E77" s="166">
        <v>1</v>
      </c>
    </row>
    <row r="78" spans="1:7" ht="48">
      <c r="A78" s="13">
        <v>129</v>
      </c>
      <c r="B78" s="23">
        <f t="shared" si="1"/>
        <v>76</v>
      </c>
      <c r="C78" s="5" t="s">
        <v>194</v>
      </c>
      <c r="D78" s="61" t="s">
        <v>1134</v>
      </c>
      <c r="E78" s="166">
        <v>1</v>
      </c>
    </row>
    <row r="79" spans="1:7" ht="32">
      <c r="A79" s="13">
        <v>130</v>
      </c>
      <c r="B79" s="23">
        <f t="shared" si="1"/>
        <v>77</v>
      </c>
      <c r="C79" s="5" t="s">
        <v>171</v>
      </c>
      <c r="D79" s="149"/>
    </row>
    <row r="80" spans="1:7" ht="48">
      <c r="A80" s="13">
        <v>131</v>
      </c>
      <c r="B80" s="23">
        <f t="shared" si="1"/>
        <v>78</v>
      </c>
      <c r="C80" s="5" t="s">
        <v>213</v>
      </c>
      <c r="D80" s="61" t="s">
        <v>1157</v>
      </c>
      <c r="E80" s="166">
        <v>1</v>
      </c>
      <c r="G80" s="202">
        <v>1</v>
      </c>
    </row>
    <row r="81" spans="1:8" ht="32">
      <c r="A81" s="13">
        <v>132</v>
      </c>
      <c r="B81" s="23">
        <f t="shared" si="1"/>
        <v>79</v>
      </c>
      <c r="C81" s="5" t="s">
        <v>213</v>
      </c>
      <c r="D81" s="61" t="s">
        <v>1167</v>
      </c>
      <c r="H81" s="212">
        <v>1</v>
      </c>
    </row>
    <row r="82" spans="1:8" ht="48">
      <c r="A82" s="13">
        <v>133</v>
      </c>
      <c r="B82" s="23">
        <f t="shared" si="1"/>
        <v>80</v>
      </c>
      <c r="C82" s="5" t="s">
        <v>194</v>
      </c>
      <c r="D82" s="61" t="s">
        <v>1185</v>
      </c>
      <c r="G82" s="203">
        <v>1</v>
      </c>
    </row>
    <row r="83" spans="1:8" ht="32">
      <c r="A83" s="13">
        <v>135</v>
      </c>
      <c r="B83" s="23">
        <f t="shared" si="1"/>
        <v>81</v>
      </c>
      <c r="C83" s="5" t="s">
        <v>213</v>
      </c>
      <c r="D83" s="64" t="s">
        <v>1205</v>
      </c>
      <c r="E83" s="166">
        <v>1</v>
      </c>
    </row>
    <row r="84" spans="1:8" ht="32">
      <c r="A84" s="13">
        <v>136</v>
      </c>
      <c r="B84" s="23">
        <f t="shared" si="1"/>
        <v>82</v>
      </c>
      <c r="C84" s="5" t="s">
        <v>213</v>
      </c>
      <c r="D84" s="61" t="s">
        <v>1215</v>
      </c>
      <c r="G84" s="203">
        <v>1</v>
      </c>
    </row>
    <row r="85" spans="1:8" ht="32">
      <c r="A85" s="13">
        <v>137</v>
      </c>
      <c r="B85" s="23">
        <f t="shared" si="1"/>
        <v>83</v>
      </c>
      <c r="C85" s="5" t="s">
        <v>171</v>
      </c>
      <c r="D85" s="61" t="s">
        <v>1226</v>
      </c>
      <c r="G85" s="203">
        <v>1</v>
      </c>
    </row>
    <row r="86" spans="1:8" ht="32">
      <c r="A86" s="13">
        <v>139</v>
      </c>
      <c r="B86" s="23">
        <f t="shared" si="1"/>
        <v>84</v>
      </c>
      <c r="C86" s="5" t="s">
        <v>213</v>
      </c>
      <c r="D86" s="152"/>
    </row>
    <row r="87" spans="1:8" ht="32">
      <c r="A87" s="13">
        <v>142</v>
      </c>
      <c r="B87" s="23">
        <f t="shared" si="1"/>
        <v>85</v>
      </c>
      <c r="C87" s="5" t="s">
        <v>171</v>
      </c>
      <c r="D87" s="149"/>
    </row>
    <row r="88" spans="1:8" ht="64">
      <c r="A88" s="13">
        <v>144</v>
      </c>
      <c r="B88" s="23">
        <f t="shared" si="1"/>
        <v>86</v>
      </c>
      <c r="C88" s="5" t="s">
        <v>171</v>
      </c>
      <c r="D88" s="61" t="s">
        <v>1263</v>
      </c>
      <c r="E88" s="166">
        <v>1</v>
      </c>
      <c r="G88" s="202">
        <v>1</v>
      </c>
    </row>
    <row r="89" spans="1:8" ht="48">
      <c r="A89" s="13">
        <v>146</v>
      </c>
      <c r="B89" s="23">
        <f t="shared" si="1"/>
        <v>87</v>
      </c>
      <c r="C89" s="5" t="s">
        <v>194</v>
      </c>
      <c r="D89" s="66" t="s">
        <v>1280</v>
      </c>
      <c r="E89" s="166">
        <v>1</v>
      </c>
    </row>
    <row r="90" spans="1:8" ht="32">
      <c r="A90" s="13">
        <v>147</v>
      </c>
      <c r="B90" s="23">
        <f t="shared" si="1"/>
        <v>88</v>
      </c>
      <c r="C90" s="5" t="s">
        <v>171</v>
      </c>
      <c r="D90" s="61" t="s">
        <v>1293</v>
      </c>
      <c r="E90" s="166">
        <v>1</v>
      </c>
    </row>
    <row r="91" spans="1:8" ht="32">
      <c r="A91" s="13">
        <v>153</v>
      </c>
      <c r="B91" s="23">
        <f t="shared" si="1"/>
        <v>89</v>
      </c>
      <c r="C91" s="5" t="s">
        <v>171</v>
      </c>
      <c r="D91" s="61" t="s">
        <v>1324</v>
      </c>
      <c r="E91" s="166">
        <v>1</v>
      </c>
      <c r="H91" s="231">
        <v>1</v>
      </c>
    </row>
    <row r="92" spans="1:8" ht="32">
      <c r="A92" s="13">
        <v>154</v>
      </c>
      <c r="B92" s="23">
        <f t="shared" si="1"/>
        <v>90</v>
      </c>
      <c r="C92" s="199" t="s">
        <v>467</v>
      </c>
      <c r="D92" s="61" t="s">
        <v>1335</v>
      </c>
      <c r="E92" s="166">
        <v>1</v>
      </c>
    </row>
    <row r="93" spans="1:8" ht="32">
      <c r="A93" s="13">
        <v>155</v>
      </c>
      <c r="B93" s="23">
        <f t="shared" si="1"/>
        <v>91</v>
      </c>
      <c r="C93" s="5" t="s">
        <v>213</v>
      </c>
      <c r="D93" s="61" t="s">
        <v>1349</v>
      </c>
      <c r="H93" s="212">
        <v>1</v>
      </c>
    </row>
    <row r="94" spans="1:8" ht="32">
      <c r="A94" s="13">
        <v>156</v>
      </c>
      <c r="B94" s="23">
        <f t="shared" si="1"/>
        <v>92</v>
      </c>
      <c r="C94" s="5" t="s">
        <v>171</v>
      </c>
      <c r="D94" s="152"/>
    </row>
    <row r="95" spans="1:8" ht="32">
      <c r="A95" s="13">
        <v>159</v>
      </c>
      <c r="B95" s="23">
        <f t="shared" si="1"/>
        <v>93</v>
      </c>
      <c r="C95" s="5" t="s">
        <v>171</v>
      </c>
      <c r="D95" s="148"/>
    </row>
    <row r="96" spans="1:8" ht="32">
      <c r="A96" s="13">
        <v>160</v>
      </c>
      <c r="B96" s="23">
        <f t="shared" si="1"/>
        <v>94</v>
      </c>
      <c r="C96" s="5" t="s">
        <v>171</v>
      </c>
      <c r="D96" s="64" t="s">
        <v>1375</v>
      </c>
      <c r="E96" s="166">
        <v>1</v>
      </c>
    </row>
    <row r="97" spans="1:8" ht="128">
      <c r="A97" s="13">
        <v>161</v>
      </c>
      <c r="B97" s="23">
        <f t="shared" si="1"/>
        <v>95</v>
      </c>
      <c r="C97" s="5" t="s">
        <v>171</v>
      </c>
      <c r="D97" s="61" t="s">
        <v>1388</v>
      </c>
      <c r="E97" s="166">
        <v>1</v>
      </c>
      <c r="G97" s="202">
        <v>1</v>
      </c>
    </row>
    <row r="98" spans="1:8" ht="48">
      <c r="A98" s="13">
        <v>163</v>
      </c>
      <c r="B98" s="23">
        <f t="shared" si="1"/>
        <v>96</v>
      </c>
      <c r="C98" s="5" t="s">
        <v>213</v>
      </c>
      <c r="D98" s="62" t="s">
        <v>1403</v>
      </c>
      <c r="E98" s="166">
        <v>1</v>
      </c>
      <c r="F98" s="221">
        <v>1</v>
      </c>
    </row>
    <row r="99" spans="1:8" ht="32">
      <c r="A99" s="13">
        <v>164</v>
      </c>
      <c r="B99" s="23">
        <f t="shared" si="1"/>
        <v>97</v>
      </c>
      <c r="C99" s="5" t="s">
        <v>171</v>
      </c>
      <c r="D99" s="66" t="s">
        <v>1417</v>
      </c>
      <c r="E99" s="166">
        <v>1</v>
      </c>
    </row>
    <row r="100" spans="1:8" ht="48">
      <c r="A100" s="13">
        <v>165</v>
      </c>
      <c r="B100" s="23">
        <f t="shared" si="1"/>
        <v>98</v>
      </c>
      <c r="C100" s="5" t="s">
        <v>328</v>
      </c>
      <c r="D100" s="149"/>
    </row>
    <row r="101" spans="1:8" ht="32">
      <c r="A101" s="13">
        <v>168</v>
      </c>
      <c r="B101" s="23">
        <f t="shared" si="1"/>
        <v>99</v>
      </c>
      <c r="C101" s="5" t="s">
        <v>171</v>
      </c>
      <c r="D101" s="61" t="s">
        <v>1428</v>
      </c>
      <c r="H101" s="231">
        <v>1</v>
      </c>
    </row>
    <row r="102" spans="1:8" ht="80">
      <c r="A102" s="13">
        <v>169</v>
      </c>
      <c r="B102" s="23">
        <f t="shared" si="1"/>
        <v>100</v>
      </c>
      <c r="C102" s="5" t="s">
        <v>213</v>
      </c>
      <c r="D102" s="66" t="s">
        <v>1439</v>
      </c>
      <c r="E102" s="166">
        <v>1</v>
      </c>
      <c r="F102" s="221">
        <v>1</v>
      </c>
    </row>
    <row r="103" spans="1:8" ht="80">
      <c r="A103" s="13">
        <v>170</v>
      </c>
      <c r="B103" s="23">
        <f t="shared" si="1"/>
        <v>101</v>
      </c>
      <c r="C103" s="5" t="s">
        <v>171</v>
      </c>
      <c r="D103" s="61" t="s">
        <v>1454</v>
      </c>
      <c r="E103" s="166">
        <v>1</v>
      </c>
    </row>
    <row r="104" spans="1:8" ht="32">
      <c r="A104" s="13">
        <v>173</v>
      </c>
      <c r="B104" s="23">
        <f t="shared" si="1"/>
        <v>102</v>
      </c>
      <c r="C104" s="5" t="s">
        <v>213</v>
      </c>
      <c r="D104" s="148"/>
    </row>
    <row r="105" spans="1:8" ht="32">
      <c r="A105" s="13">
        <v>176</v>
      </c>
      <c r="B105" s="23">
        <f t="shared" si="1"/>
        <v>103</v>
      </c>
      <c r="C105" s="5" t="s">
        <v>213</v>
      </c>
      <c r="D105" s="149"/>
    </row>
    <row r="106" spans="1:8" ht="32">
      <c r="A106" s="13">
        <v>177</v>
      </c>
      <c r="B106" s="23">
        <f t="shared" si="1"/>
        <v>104</v>
      </c>
      <c r="C106" s="5" t="s">
        <v>213</v>
      </c>
      <c r="D106" s="74" t="s">
        <v>1489</v>
      </c>
      <c r="H106" s="212">
        <v>1</v>
      </c>
    </row>
    <row r="107" spans="1:8" ht="16">
      <c r="A107" s="13">
        <v>179</v>
      </c>
      <c r="B107" s="23">
        <f t="shared" si="1"/>
        <v>105</v>
      </c>
      <c r="C107" s="199" t="s">
        <v>467</v>
      </c>
      <c r="D107" s="66" t="s">
        <v>1501</v>
      </c>
    </row>
    <row r="108" spans="1:8" ht="32">
      <c r="A108" s="13">
        <v>180</v>
      </c>
      <c r="B108" s="23">
        <f t="shared" si="1"/>
        <v>106</v>
      </c>
      <c r="C108" s="5" t="s">
        <v>171</v>
      </c>
      <c r="D108" s="61" t="s">
        <v>1513</v>
      </c>
      <c r="H108" s="231">
        <v>1</v>
      </c>
    </row>
    <row r="109" spans="1:8" ht="32">
      <c r="A109" s="13">
        <v>181</v>
      </c>
      <c r="B109" s="23">
        <f t="shared" si="1"/>
        <v>107</v>
      </c>
      <c r="C109" s="5" t="s">
        <v>171</v>
      </c>
      <c r="D109" s="61" t="s">
        <v>1527</v>
      </c>
      <c r="H109" s="231">
        <v>1</v>
      </c>
    </row>
    <row r="110" spans="1:8" ht="48">
      <c r="A110" s="13">
        <v>182</v>
      </c>
      <c r="B110" s="23">
        <f t="shared" si="1"/>
        <v>108</v>
      </c>
      <c r="C110" s="5" t="s">
        <v>194</v>
      </c>
      <c r="D110" s="62" t="s">
        <v>1541</v>
      </c>
      <c r="E110" s="166">
        <v>1</v>
      </c>
    </row>
    <row r="111" spans="1:8" ht="32">
      <c r="A111" s="13">
        <v>183</v>
      </c>
      <c r="B111" s="23">
        <f t="shared" si="1"/>
        <v>109</v>
      </c>
      <c r="C111" s="5" t="s">
        <v>171</v>
      </c>
      <c r="D111" s="152"/>
    </row>
    <row r="112" spans="1:8" ht="32">
      <c r="A112" s="13">
        <v>185</v>
      </c>
      <c r="B112" s="23">
        <f t="shared" si="1"/>
        <v>110</v>
      </c>
      <c r="C112" s="5" t="s">
        <v>213</v>
      </c>
      <c r="D112" s="149"/>
    </row>
    <row r="113" spans="1:9" ht="32">
      <c r="A113" s="13">
        <v>187</v>
      </c>
      <c r="B113" s="23">
        <f t="shared" si="1"/>
        <v>111</v>
      </c>
      <c r="C113" s="5" t="s">
        <v>213</v>
      </c>
      <c r="D113" s="74" t="s">
        <v>1574</v>
      </c>
      <c r="H113" s="212">
        <v>1</v>
      </c>
    </row>
    <row r="114" spans="1:9" ht="32">
      <c r="A114" s="13">
        <v>188</v>
      </c>
      <c r="B114" s="23">
        <f t="shared" si="1"/>
        <v>112</v>
      </c>
      <c r="C114" s="5" t="s">
        <v>213</v>
      </c>
      <c r="D114" s="152"/>
    </row>
    <row r="115" spans="1:9" ht="16">
      <c r="A115" s="13">
        <v>190</v>
      </c>
      <c r="B115" s="23">
        <f t="shared" si="1"/>
        <v>113</v>
      </c>
      <c r="C115" s="199" t="s">
        <v>467</v>
      </c>
      <c r="D115" s="149"/>
    </row>
    <row r="116" spans="1:9" ht="32">
      <c r="A116" s="13">
        <v>191</v>
      </c>
      <c r="B116" s="23">
        <f t="shared" si="1"/>
        <v>114</v>
      </c>
      <c r="C116" s="5" t="s">
        <v>171</v>
      </c>
      <c r="D116" s="61" t="s">
        <v>1589</v>
      </c>
      <c r="G116" s="202">
        <v>1</v>
      </c>
    </row>
    <row r="117" spans="1:9" ht="32">
      <c r="A117" s="13">
        <v>192</v>
      </c>
      <c r="B117" s="23">
        <f t="shared" si="1"/>
        <v>115</v>
      </c>
      <c r="C117" s="5" t="s">
        <v>213</v>
      </c>
      <c r="D117" s="61" t="s">
        <v>1599</v>
      </c>
      <c r="E117" s="166">
        <v>1</v>
      </c>
    </row>
    <row r="118" spans="1:9" ht="48">
      <c r="A118" s="13">
        <v>193</v>
      </c>
      <c r="B118" s="23">
        <f t="shared" si="1"/>
        <v>116</v>
      </c>
      <c r="C118" s="5" t="s">
        <v>171</v>
      </c>
      <c r="D118" s="66" t="s">
        <v>1614</v>
      </c>
      <c r="G118" s="202">
        <v>1</v>
      </c>
    </row>
    <row r="119" spans="1:9" ht="32">
      <c r="A119" s="13">
        <v>196</v>
      </c>
      <c r="B119" s="23">
        <f t="shared" si="1"/>
        <v>117</v>
      </c>
      <c r="C119" s="5" t="s">
        <v>171</v>
      </c>
      <c r="D119" s="61" t="s">
        <v>1634</v>
      </c>
      <c r="H119" s="212">
        <v>1</v>
      </c>
      <c r="I119" s="102"/>
    </row>
    <row r="120" spans="1:9" ht="32">
      <c r="A120" s="13">
        <v>199</v>
      </c>
      <c r="B120" s="23">
        <f t="shared" si="1"/>
        <v>118</v>
      </c>
      <c r="C120" s="199" t="s">
        <v>467</v>
      </c>
      <c r="D120" s="64" t="s">
        <v>1648</v>
      </c>
      <c r="F120" s="221">
        <v>1</v>
      </c>
    </row>
    <row r="121" spans="1:9" ht="32">
      <c r="A121" s="13">
        <v>204</v>
      </c>
      <c r="B121" s="23">
        <f t="shared" si="1"/>
        <v>119</v>
      </c>
      <c r="C121" s="5" t="s">
        <v>213</v>
      </c>
      <c r="D121" s="61" t="s">
        <v>1667</v>
      </c>
      <c r="H121" s="212">
        <v>1</v>
      </c>
    </row>
    <row r="122" spans="1:9" ht="32">
      <c r="A122" s="13">
        <v>212</v>
      </c>
      <c r="B122" s="23">
        <f t="shared" si="1"/>
        <v>120</v>
      </c>
      <c r="C122" s="5" t="s">
        <v>213</v>
      </c>
      <c r="D122" s="152"/>
    </row>
    <row r="123" spans="1:9" ht="32">
      <c r="A123" s="13">
        <v>216</v>
      </c>
      <c r="B123" s="23">
        <f t="shared" si="1"/>
        <v>121</v>
      </c>
      <c r="C123" s="5" t="s">
        <v>171</v>
      </c>
      <c r="D123" s="148"/>
    </row>
    <row r="124" spans="1:9" ht="32">
      <c r="A124" s="13">
        <v>220</v>
      </c>
      <c r="B124" s="23">
        <f t="shared" si="1"/>
        <v>122</v>
      </c>
      <c r="C124" s="5" t="s">
        <v>171</v>
      </c>
      <c r="D124" s="148"/>
    </row>
    <row r="125" spans="1:9" ht="32">
      <c r="A125" s="13">
        <v>228</v>
      </c>
      <c r="B125" s="23">
        <f t="shared" si="1"/>
        <v>123</v>
      </c>
      <c r="C125" s="5" t="s">
        <v>213</v>
      </c>
      <c r="D125" s="149"/>
    </row>
    <row r="126" spans="1:9" ht="32">
      <c r="A126" s="13">
        <v>230</v>
      </c>
      <c r="B126" s="23">
        <f t="shared" si="1"/>
        <v>124</v>
      </c>
      <c r="C126" s="5" t="s">
        <v>213</v>
      </c>
      <c r="D126" s="61" t="s">
        <v>1728</v>
      </c>
      <c r="E126" s="166">
        <v>1</v>
      </c>
    </row>
    <row r="127" spans="1:9" ht="32">
      <c r="A127" s="13">
        <v>234</v>
      </c>
      <c r="B127" s="23">
        <f t="shared" si="1"/>
        <v>125</v>
      </c>
      <c r="C127" s="5" t="s">
        <v>259</v>
      </c>
      <c r="D127" s="158" t="s">
        <v>1740</v>
      </c>
      <c r="H127" s="212">
        <v>1</v>
      </c>
    </row>
    <row r="128" spans="1:9" ht="32">
      <c r="A128" s="13">
        <v>246</v>
      </c>
      <c r="B128" s="23">
        <f t="shared" si="1"/>
        <v>126</v>
      </c>
      <c r="C128" s="199" t="s">
        <v>467</v>
      </c>
      <c r="D128" s="61" t="s">
        <v>1762</v>
      </c>
      <c r="G128" s="202">
        <v>1</v>
      </c>
    </row>
    <row r="129" spans="1:9" ht="16">
      <c r="A129" s="13">
        <v>254</v>
      </c>
      <c r="B129" s="23">
        <f t="shared" si="1"/>
        <v>127</v>
      </c>
      <c r="C129" s="199" t="s">
        <v>467</v>
      </c>
      <c r="D129" s="152"/>
    </row>
    <row r="130" spans="1:9" ht="16">
      <c r="A130" s="13">
        <v>256</v>
      </c>
      <c r="B130" s="23">
        <f t="shared" si="1"/>
        <v>128</v>
      </c>
      <c r="C130" s="199" t="s">
        <v>467</v>
      </c>
      <c r="D130" s="148"/>
    </row>
    <row r="131" spans="1:9" ht="16">
      <c r="A131" s="13">
        <v>262</v>
      </c>
      <c r="B131" s="23">
        <f t="shared" si="1"/>
        <v>129</v>
      </c>
      <c r="C131" s="199" t="s">
        <v>467</v>
      </c>
      <c r="D131" s="148"/>
    </row>
    <row r="132" spans="1:9" ht="48">
      <c r="A132" s="13">
        <v>269</v>
      </c>
      <c r="B132" s="23">
        <f t="shared" ref="B132:B148" si="2">B131+1</f>
        <v>130</v>
      </c>
      <c r="C132" s="5" t="s">
        <v>328</v>
      </c>
      <c r="D132" s="148"/>
    </row>
    <row r="133" spans="1:9" ht="32">
      <c r="A133" s="13">
        <v>276</v>
      </c>
      <c r="B133" s="23">
        <f t="shared" si="2"/>
        <v>131</v>
      </c>
      <c r="C133" s="5" t="s">
        <v>213</v>
      </c>
      <c r="D133" s="148"/>
    </row>
    <row r="134" spans="1:9" ht="16">
      <c r="A134" s="13">
        <v>277</v>
      </c>
      <c r="B134" s="23">
        <f t="shared" si="2"/>
        <v>132</v>
      </c>
      <c r="C134" s="199" t="s">
        <v>467</v>
      </c>
      <c r="D134" s="148"/>
    </row>
    <row r="135" spans="1:9" ht="16">
      <c r="A135" s="13">
        <v>279</v>
      </c>
      <c r="B135" s="23">
        <f t="shared" si="2"/>
        <v>133</v>
      </c>
      <c r="C135" s="199" t="s">
        <v>467</v>
      </c>
      <c r="D135" s="148"/>
    </row>
    <row r="136" spans="1:9" ht="48">
      <c r="A136" s="13">
        <v>281</v>
      </c>
      <c r="B136" s="23">
        <f t="shared" si="2"/>
        <v>134</v>
      </c>
      <c r="C136" s="5" t="s">
        <v>328</v>
      </c>
      <c r="D136" s="148"/>
    </row>
    <row r="137" spans="1:9" ht="16">
      <c r="A137" s="13">
        <v>286</v>
      </c>
      <c r="B137" s="23">
        <f t="shared" si="2"/>
        <v>135</v>
      </c>
      <c r="C137" s="199" t="s">
        <v>467</v>
      </c>
      <c r="D137" s="148"/>
    </row>
    <row r="138" spans="1:9" ht="32">
      <c r="A138" s="13">
        <v>287</v>
      </c>
      <c r="B138" s="23">
        <f t="shared" si="2"/>
        <v>136</v>
      </c>
      <c r="C138" s="5" t="s">
        <v>213</v>
      </c>
      <c r="D138" s="149"/>
    </row>
    <row r="139" spans="1:9" ht="32">
      <c r="A139" s="13">
        <v>289</v>
      </c>
      <c r="B139" s="23">
        <f t="shared" si="2"/>
        <v>137</v>
      </c>
      <c r="C139" s="5" t="s">
        <v>213</v>
      </c>
      <c r="D139" s="74" t="s">
        <v>1865</v>
      </c>
      <c r="H139" s="212">
        <v>1</v>
      </c>
      <c r="I139" s="102"/>
    </row>
    <row r="140" spans="1:9" ht="48">
      <c r="A140" s="13">
        <v>291</v>
      </c>
      <c r="B140" s="23">
        <f t="shared" si="2"/>
        <v>138</v>
      </c>
      <c r="C140" s="5" t="s">
        <v>328</v>
      </c>
      <c r="D140" s="152"/>
    </row>
    <row r="141" spans="1:9" ht="32">
      <c r="A141" s="13">
        <v>292</v>
      </c>
      <c r="B141" s="23">
        <f t="shared" si="2"/>
        <v>139</v>
      </c>
      <c r="C141" s="5" t="s">
        <v>213</v>
      </c>
      <c r="D141" s="148"/>
    </row>
    <row r="142" spans="1:9" ht="16">
      <c r="A142" s="13">
        <v>296</v>
      </c>
      <c r="B142" s="23">
        <f t="shared" si="2"/>
        <v>140</v>
      </c>
      <c r="C142" s="199" t="s">
        <v>467</v>
      </c>
      <c r="D142" s="149"/>
    </row>
    <row r="143" spans="1:9" ht="32">
      <c r="A143" s="13">
        <v>305</v>
      </c>
      <c r="B143" s="23">
        <f t="shared" si="2"/>
        <v>141</v>
      </c>
      <c r="C143" s="5" t="s">
        <v>171</v>
      </c>
      <c r="D143" s="61" t="s">
        <v>1900</v>
      </c>
      <c r="H143" s="212">
        <v>1</v>
      </c>
      <c r="I143" s="102"/>
    </row>
    <row r="144" spans="1:9" ht="48">
      <c r="A144" s="13">
        <v>308</v>
      </c>
      <c r="B144" s="23">
        <f t="shared" si="2"/>
        <v>142</v>
      </c>
      <c r="C144" s="5" t="s">
        <v>194</v>
      </c>
      <c r="D144" s="61" t="s">
        <v>1913</v>
      </c>
      <c r="H144" s="212">
        <v>1</v>
      </c>
      <c r="I144" s="102"/>
    </row>
    <row r="145" spans="1:9" ht="32">
      <c r="A145" s="13">
        <v>310</v>
      </c>
      <c r="B145" s="23">
        <f t="shared" si="2"/>
        <v>143</v>
      </c>
      <c r="C145" s="5" t="s">
        <v>259</v>
      </c>
      <c r="D145" s="150"/>
    </row>
    <row r="146" spans="1:9" ht="48">
      <c r="A146" s="13">
        <v>311</v>
      </c>
      <c r="B146" s="23">
        <f t="shared" si="2"/>
        <v>144</v>
      </c>
      <c r="C146" s="5" t="s">
        <v>194</v>
      </c>
      <c r="D146" s="61" t="s">
        <v>1932</v>
      </c>
      <c r="F146" s="221">
        <v>1</v>
      </c>
    </row>
    <row r="147" spans="1:9" ht="32">
      <c r="A147" s="13">
        <v>312</v>
      </c>
      <c r="B147" s="23">
        <f t="shared" si="2"/>
        <v>145</v>
      </c>
      <c r="C147" s="5" t="s">
        <v>213</v>
      </c>
      <c r="D147" s="150"/>
    </row>
    <row r="148" spans="1:9" ht="48">
      <c r="A148" s="13">
        <v>313</v>
      </c>
      <c r="B148" s="23">
        <f t="shared" si="2"/>
        <v>146</v>
      </c>
      <c r="C148" s="5" t="s">
        <v>213</v>
      </c>
      <c r="D148" s="61" t="s">
        <v>1945</v>
      </c>
      <c r="F148" s="221">
        <v>1</v>
      </c>
    </row>
    <row r="149" spans="1:9">
      <c r="A149" s="13"/>
    </row>
    <row r="150" spans="1:9">
      <c r="A150" s="13"/>
      <c r="D150" s="151"/>
      <c r="E150" s="227">
        <f>COUNT(E3:E148)</f>
        <v>42</v>
      </c>
      <c r="F150" s="153">
        <f>COUNT(F3:F148)</f>
        <v>21</v>
      </c>
      <c r="G150" s="153">
        <f>COUNT(G3:G148)</f>
        <v>19</v>
      </c>
      <c r="H150" s="210">
        <f>COUNT(H3:H148)</f>
        <v>22</v>
      </c>
      <c r="I150">
        <f>COUNT(I3:I148)</f>
        <v>1</v>
      </c>
    </row>
    <row r="151" spans="1:9">
      <c r="A151" s="13"/>
    </row>
    <row r="152" spans="1:9">
      <c r="A152" s="13"/>
    </row>
    <row r="153" spans="1:9">
      <c r="A153" s="13"/>
    </row>
    <row r="154" spans="1:9">
      <c r="A154" s="13"/>
    </row>
    <row r="155" spans="1:9">
      <c r="A155" s="13"/>
    </row>
    <row r="156" spans="1:9">
      <c r="A156" s="13"/>
    </row>
    <row r="157" spans="1:9">
      <c r="A157" s="13"/>
    </row>
    <row r="158" spans="1:9">
      <c r="A158" s="13"/>
    </row>
    <row r="159" spans="1:9">
      <c r="A159" s="13"/>
    </row>
    <row r="160" spans="1:9">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5DA0E-1C18-2B4E-AAC6-1071739E3D28}">
  <dimension ref="A1:Q147"/>
  <sheetViews>
    <sheetView topLeftCell="B1" workbookViewId="0">
      <selection activeCell="I1" sqref="I1:I1048576"/>
    </sheetView>
  </sheetViews>
  <sheetFormatPr baseColWidth="10" defaultRowHeight="15"/>
  <cols>
    <col min="1" max="1" width="9.83203125" style="23" customWidth="1"/>
    <col min="2" max="2" width="10.33203125" style="23" customWidth="1"/>
    <col min="3" max="3" width="27.6640625" style="3" customWidth="1"/>
    <col min="4" max="4" width="5.83203125" customWidth="1"/>
    <col min="5" max="5" width="22.5" customWidth="1"/>
    <col min="8" max="9" width="5.83203125" customWidth="1"/>
    <col min="10" max="11" width="15.83203125" style="3"/>
    <col min="12" max="12" width="5.83203125" customWidth="1"/>
    <col min="13" max="13" width="10.83203125" customWidth="1"/>
    <col min="17" max="17" width="51.33203125" customWidth="1"/>
  </cols>
  <sheetData>
    <row r="1" spans="1:17" ht="16">
      <c r="A1" s="13"/>
      <c r="C1" s="2" t="s">
        <v>43</v>
      </c>
      <c r="J1" s="2" t="s">
        <v>28</v>
      </c>
      <c r="K1" s="2" t="s">
        <v>29</v>
      </c>
    </row>
    <row r="2" spans="1:17" ht="80">
      <c r="A2" s="18" t="s">
        <v>1962</v>
      </c>
      <c r="B2" s="8" t="s">
        <v>1961</v>
      </c>
      <c r="C2" s="7" t="s">
        <v>77</v>
      </c>
      <c r="J2" s="7" t="s">
        <v>71</v>
      </c>
      <c r="K2" s="7" t="s">
        <v>72</v>
      </c>
    </row>
    <row r="3" spans="1:17" ht="16">
      <c r="A3" s="13">
        <v>4</v>
      </c>
      <c r="B3" s="23">
        <v>1</v>
      </c>
      <c r="C3" s="5" t="s">
        <v>115</v>
      </c>
      <c r="J3" s="251" t="s">
        <v>89</v>
      </c>
      <c r="K3" s="251" t="s">
        <v>89</v>
      </c>
      <c r="M3" s="252" t="s">
        <v>2110</v>
      </c>
      <c r="N3" s="252" t="s">
        <v>2062</v>
      </c>
      <c r="O3" s="252" t="s">
        <v>2025</v>
      </c>
    </row>
    <row r="4" spans="1:17" ht="81" thickBot="1">
      <c r="A4" s="18">
        <v>5</v>
      </c>
      <c r="B4" s="23">
        <f t="shared" ref="B4:B67" si="0">B3+1</f>
        <v>2</v>
      </c>
      <c r="C4" s="5" t="s">
        <v>129</v>
      </c>
      <c r="E4" s="249" t="s">
        <v>2110</v>
      </c>
      <c r="F4" s="247" t="s">
        <v>2062</v>
      </c>
      <c r="G4" s="247" t="s">
        <v>2025</v>
      </c>
      <c r="J4" s="5" t="s">
        <v>89</v>
      </c>
      <c r="K4" s="5" t="s">
        <v>89</v>
      </c>
      <c r="M4" s="282" t="s">
        <v>141</v>
      </c>
      <c r="N4" s="272">
        <f>O4/$G$12</f>
        <v>0.32631578947368423</v>
      </c>
      <c r="O4" s="273">
        <f>COUNTIF($C$3:$C$130,M4)</f>
        <v>31</v>
      </c>
      <c r="Q4" s="1" t="s">
        <v>2111</v>
      </c>
    </row>
    <row r="5" spans="1:17" ht="33" thickBot="1">
      <c r="A5" s="13">
        <v>6</v>
      </c>
      <c r="B5" s="23">
        <f t="shared" si="0"/>
        <v>3</v>
      </c>
      <c r="C5" s="199" t="s">
        <v>141</v>
      </c>
      <c r="E5" s="276" t="s">
        <v>188</v>
      </c>
      <c r="F5" s="268">
        <f t="shared" ref="F5:F11" si="1">G5/$G$12</f>
        <v>6.3157894736842107E-2</v>
      </c>
      <c r="G5" s="153">
        <f t="shared" ref="G5:G11" si="2">COUNTIF($C$3:$C$130,E5)</f>
        <v>6</v>
      </c>
      <c r="J5" s="281" t="s">
        <v>872</v>
      </c>
      <c r="K5" s="281" t="s">
        <v>872</v>
      </c>
      <c r="M5" s="270" t="s">
        <v>2099</v>
      </c>
      <c r="N5" s="271"/>
      <c r="O5" s="271"/>
    </row>
    <row r="6" spans="1:17" ht="32">
      <c r="A6" s="13">
        <v>8</v>
      </c>
      <c r="B6" s="23">
        <f t="shared" si="0"/>
        <v>4</v>
      </c>
      <c r="C6" s="199" t="s">
        <v>141</v>
      </c>
      <c r="E6" s="276" t="s">
        <v>231</v>
      </c>
      <c r="F6" s="268">
        <f t="shared" si="1"/>
        <v>9.4736842105263161E-2</v>
      </c>
      <c r="G6" s="153">
        <f t="shared" si="2"/>
        <v>9</v>
      </c>
      <c r="J6" s="281" t="s">
        <v>872</v>
      </c>
      <c r="K6" s="281" t="s">
        <v>872</v>
      </c>
      <c r="M6" s="237" t="s">
        <v>2101</v>
      </c>
      <c r="N6" s="244">
        <f>O6/$O$11</f>
        <v>0.29032258064516131</v>
      </c>
      <c r="O6">
        <f>COUNTIF($J$3:$J$130,M6)</f>
        <v>9</v>
      </c>
      <c r="Q6" t="s">
        <v>514</v>
      </c>
    </row>
    <row r="7" spans="1:17" ht="32">
      <c r="A7" s="13">
        <v>11</v>
      </c>
      <c r="B7" s="23">
        <f t="shared" si="0"/>
        <v>5</v>
      </c>
      <c r="C7" s="5" t="s">
        <v>89</v>
      </c>
      <c r="E7" s="5" t="s">
        <v>207</v>
      </c>
      <c r="F7" s="244">
        <f t="shared" si="1"/>
        <v>9.4736842105263161E-2</v>
      </c>
      <c r="G7">
        <f t="shared" si="2"/>
        <v>9</v>
      </c>
      <c r="J7" s="5" t="s">
        <v>89</v>
      </c>
      <c r="K7" s="5" t="s">
        <v>89</v>
      </c>
      <c r="M7" s="251" t="s">
        <v>2106</v>
      </c>
      <c r="N7" s="244">
        <f>O7/$O$11</f>
        <v>0.25806451612903225</v>
      </c>
      <c r="O7">
        <f>COUNTIF($J$3:$J$130,M7)</f>
        <v>8</v>
      </c>
    </row>
    <row r="8" spans="1:17" ht="32">
      <c r="A8" s="13">
        <v>13</v>
      </c>
      <c r="B8" s="23">
        <f t="shared" si="0"/>
        <v>6</v>
      </c>
      <c r="C8" s="5" t="s">
        <v>188</v>
      </c>
      <c r="E8" s="5" t="s">
        <v>129</v>
      </c>
      <c r="F8" s="244">
        <f t="shared" si="1"/>
        <v>0.10526315789473684</v>
      </c>
      <c r="G8">
        <f t="shared" si="2"/>
        <v>10</v>
      </c>
      <c r="J8" s="5" t="s">
        <v>179</v>
      </c>
      <c r="K8" s="5" t="s">
        <v>112</v>
      </c>
      <c r="M8" s="5" t="s">
        <v>2109</v>
      </c>
      <c r="N8" s="244">
        <f>O8/$O$11</f>
        <v>3.2258064516129031E-2</v>
      </c>
      <c r="O8">
        <f>COUNTIF($J$3:$J$130,M8)</f>
        <v>1</v>
      </c>
    </row>
    <row r="9" spans="1:17" ht="32">
      <c r="A9" s="13">
        <v>14</v>
      </c>
      <c r="B9" s="23">
        <f t="shared" si="0"/>
        <v>7</v>
      </c>
      <c r="C9" s="5" t="s">
        <v>207</v>
      </c>
      <c r="E9" s="5" t="s">
        <v>249</v>
      </c>
      <c r="F9" s="244">
        <f t="shared" si="1"/>
        <v>0.12631578947368421</v>
      </c>
      <c r="G9">
        <f t="shared" si="2"/>
        <v>12</v>
      </c>
      <c r="J9" s="5" t="s">
        <v>186</v>
      </c>
      <c r="K9" s="5" t="s">
        <v>112</v>
      </c>
      <c r="M9" s="276" t="s">
        <v>2103</v>
      </c>
      <c r="N9" s="268">
        <f>O9/$O$11</f>
        <v>0.35483870967741937</v>
      </c>
      <c r="O9" s="153">
        <f>COUNTIF($J$3:$J$130,M9)</f>
        <v>11</v>
      </c>
    </row>
    <row r="10" spans="1:17" ht="16">
      <c r="A10" s="13">
        <v>18</v>
      </c>
      <c r="B10" s="23">
        <f t="shared" si="0"/>
        <v>8</v>
      </c>
      <c r="C10" s="5" t="s">
        <v>231</v>
      </c>
      <c r="E10" s="5" t="s">
        <v>115</v>
      </c>
      <c r="F10" s="244">
        <f t="shared" si="1"/>
        <v>0.18947368421052632</v>
      </c>
      <c r="G10">
        <f t="shared" si="2"/>
        <v>18</v>
      </c>
      <c r="J10" s="5" t="s">
        <v>179</v>
      </c>
      <c r="K10" s="5" t="s">
        <v>225</v>
      </c>
      <c r="M10" s="278" t="s">
        <v>872</v>
      </c>
      <c r="N10" s="279">
        <f>O10/$O$11</f>
        <v>6.4516129032258063E-2</v>
      </c>
      <c r="O10" s="256">
        <f>COUNTIF($J$3:$J$130,M10)</f>
        <v>2</v>
      </c>
    </row>
    <row r="11" spans="1:17" ht="32">
      <c r="A11" s="13">
        <v>19</v>
      </c>
      <c r="B11" s="23">
        <f t="shared" si="0"/>
        <v>9</v>
      </c>
      <c r="C11" s="5" t="s">
        <v>249</v>
      </c>
      <c r="E11" s="302" t="s">
        <v>141</v>
      </c>
      <c r="F11" s="303">
        <f t="shared" si="1"/>
        <v>0.32631578947368423</v>
      </c>
      <c r="G11" s="304">
        <f t="shared" si="2"/>
        <v>31</v>
      </c>
      <c r="J11" s="5" t="s">
        <v>179</v>
      </c>
      <c r="K11" s="5" t="s">
        <v>168</v>
      </c>
      <c r="N11" s="275">
        <f>SUM(N6:N10)</f>
        <v>1</v>
      </c>
      <c r="O11" s="274">
        <f>SUM(O6:O10)</f>
        <v>31</v>
      </c>
    </row>
    <row r="12" spans="1:17" ht="16">
      <c r="A12" s="13">
        <v>20</v>
      </c>
      <c r="B12" s="23">
        <f t="shared" si="0"/>
        <v>10</v>
      </c>
      <c r="C12" s="199" t="s">
        <v>141</v>
      </c>
      <c r="E12" s="5" t="s">
        <v>2066</v>
      </c>
      <c r="F12" s="245">
        <f>SUM(F5:F7)</f>
        <v>0.25263157894736843</v>
      </c>
      <c r="G12">
        <f>SUM(G5:G11)</f>
        <v>95</v>
      </c>
      <c r="J12" s="199" t="s">
        <v>2101</v>
      </c>
      <c r="K12" s="199" t="s">
        <v>2102</v>
      </c>
    </row>
    <row r="13" spans="1:17" ht="16">
      <c r="A13" s="13">
        <v>21</v>
      </c>
      <c r="B13" s="23">
        <f t="shared" si="0"/>
        <v>11</v>
      </c>
      <c r="C13" s="199" t="s">
        <v>141</v>
      </c>
      <c r="J13" s="199" t="s">
        <v>2101</v>
      </c>
      <c r="K13" s="199" t="s">
        <v>2102</v>
      </c>
    </row>
    <row r="14" spans="1:17" ht="16">
      <c r="A14" s="13">
        <v>23</v>
      </c>
      <c r="B14" s="23">
        <f t="shared" si="0"/>
        <v>12</v>
      </c>
      <c r="C14" s="199" t="s">
        <v>141</v>
      </c>
      <c r="J14" s="199" t="s">
        <v>2103</v>
      </c>
      <c r="K14" s="199" t="s">
        <v>2102</v>
      </c>
    </row>
    <row r="15" spans="1:17" ht="17" thickBot="1">
      <c r="A15" s="13">
        <v>24</v>
      </c>
      <c r="B15" s="23">
        <f t="shared" si="0"/>
        <v>13</v>
      </c>
      <c r="C15" s="199" t="s">
        <v>141</v>
      </c>
      <c r="J15" s="199" t="s">
        <v>2103</v>
      </c>
      <c r="K15" s="199" t="s">
        <v>2104</v>
      </c>
      <c r="M15" s="269" t="s">
        <v>2100</v>
      </c>
      <c r="N15" s="269"/>
      <c r="O15" s="269"/>
    </row>
    <row r="16" spans="1:17" ht="32">
      <c r="A16" s="13">
        <v>25</v>
      </c>
      <c r="B16" s="175">
        <f t="shared" si="0"/>
        <v>14</v>
      </c>
      <c r="C16" s="199" t="s">
        <v>141</v>
      </c>
      <c r="J16" s="199" t="s">
        <v>2101</v>
      </c>
      <c r="K16" s="199" t="s">
        <v>2105</v>
      </c>
      <c r="M16" s="251" t="s">
        <v>2105</v>
      </c>
      <c r="N16" s="244">
        <f t="shared" ref="N16:N21" si="3">O16/$O$22</f>
        <v>0.19354838709677419</v>
      </c>
      <c r="O16">
        <f t="shared" ref="O16:O21" si="4">COUNTIF($K$3:$K$130,M16)</f>
        <v>6</v>
      </c>
    </row>
    <row r="17" spans="1:15" ht="32">
      <c r="A17" s="13">
        <v>27</v>
      </c>
      <c r="B17" s="23">
        <f t="shared" si="0"/>
        <v>15</v>
      </c>
      <c r="C17" s="5" t="s">
        <v>249</v>
      </c>
      <c r="J17" s="5" t="s">
        <v>186</v>
      </c>
      <c r="K17" s="5" t="s">
        <v>168</v>
      </c>
      <c r="M17" s="251" t="s">
        <v>2102</v>
      </c>
      <c r="N17" s="244">
        <f t="shared" si="3"/>
        <v>0.38709677419354838</v>
      </c>
      <c r="O17">
        <f t="shared" si="4"/>
        <v>12</v>
      </c>
    </row>
    <row r="18" spans="1:15" ht="32">
      <c r="A18" s="13">
        <v>28</v>
      </c>
      <c r="B18" s="23">
        <f t="shared" si="0"/>
        <v>16</v>
      </c>
      <c r="C18" s="5" t="s">
        <v>115</v>
      </c>
      <c r="J18" s="5" t="s">
        <v>179</v>
      </c>
      <c r="K18" s="5" t="s">
        <v>225</v>
      </c>
      <c r="M18" s="251" t="s">
        <v>2107</v>
      </c>
      <c r="N18" s="244">
        <f t="shared" si="3"/>
        <v>6.4516129032258063E-2</v>
      </c>
      <c r="O18">
        <f t="shared" si="4"/>
        <v>2</v>
      </c>
    </row>
    <row r="19" spans="1:15" ht="16">
      <c r="A19" s="13">
        <v>29</v>
      </c>
      <c r="B19" s="23">
        <f t="shared" si="0"/>
        <v>17</v>
      </c>
      <c r="C19" s="5" t="s">
        <v>115</v>
      </c>
      <c r="J19" s="5" t="s">
        <v>179</v>
      </c>
      <c r="K19" s="5" t="s">
        <v>225</v>
      </c>
      <c r="M19" s="251" t="s">
        <v>2108</v>
      </c>
      <c r="N19" s="244">
        <f t="shared" si="3"/>
        <v>0.16129032258064516</v>
      </c>
      <c r="O19">
        <f t="shared" si="4"/>
        <v>5</v>
      </c>
    </row>
    <row r="20" spans="1:15" ht="16">
      <c r="A20" s="13">
        <v>31</v>
      </c>
      <c r="B20" s="23">
        <f t="shared" si="0"/>
        <v>18</v>
      </c>
      <c r="C20" s="199" t="s">
        <v>141</v>
      </c>
      <c r="J20" s="199" t="s">
        <v>2101</v>
      </c>
      <c r="K20" s="199" t="s">
        <v>2105</v>
      </c>
      <c r="M20" s="280" t="s">
        <v>2104</v>
      </c>
      <c r="N20" s="244">
        <f t="shared" si="3"/>
        <v>0.12903225806451613</v>
      </c>
      <c r="O20">
        <f t="shared" si="4"/>
        <v>4</v>
      </c>
    </row>
    <row r="21" spans="1:15" ht="32">
      <c r="A21" s="13">
        <v>32</v>
      </c>
      <c r="B21" s="23">
        <f t="shared" si="0"/>
        <v>19</v>
      </c>
      <c r="C21" s="5" t="s">
        <v>249</v>
      </c>
      <c r="J21" s="5" t="s">
        <v>179</v>
      </c>
      <c r="K21" s="5" t="s">
        <v>112</v>
      </c>
      <c r="M21" s="278" t="s">
        <v>872</v>
      </c>
      <c r="N21" s="250">
        <f t="shared" si="3"/>
        <v>6.4516129032258063E-2</v>
      </c>
      <c r="O21" s="101">
        <f t="shared" si="4"/>
        <v>2</v>
      </c>
    </row>
    <row r="22" spans="1:15" ht="16">
      <c r="A22" s="13">
        <v>33</v>
      </c>
      <c r="B22" s="23">
        <f t="shared" si="0"/>
        <v>20</v>
      </c>
      <c r="C22" s="5" t="s">
        <v>115</v>
      </c>
      <c r="J22" s="5" t="s">
        <v>182</v>
      </c>
      <c r="K22" s="5" t="s">
        <v>127</v>
      </c>
      <c r="N22" s="277">
        <f>SUM(N16:N21)</f>
        <v>0.99999999999999978</v>
      </c>
      <c r="O22" s="274">
        <f>SUM(O16:O21)</f>
        <v>31</v>
      </c>
    </row>
    <row r="23" spans="1:15" ht="16">
      <c r="A23" s="13">
        <v>36</v>
      </c>
      <c r="B23" s="23">
        <f t="shared" si="0"/>
        <v>21</v>
      </c>
      <c r="C23" s="5" t="s">
        <v>188</v>
      </c>
      <c r="J23" s="5" t="s">
        <v>179</v>
      </c>
      <c r="K23" s="5" t="s">
        <v>168</v>
      </c>
    </row>
    <row r="24" spans="1:15" ht="16">
      <c r="A24" s="13">
        <v>37</v>
      </c>
      <c r="B24" s="23">
        <f t="shared" si="0"/>
        <v>22</v>
      </c>
      <c r="C24" s="5" t="s">
        <v>129</v>
      </c>
      <c r="J24" s="5" t="s">
        <v>182</v>
      </c>
      <c r="K24" s="5" t="s">
        <v>127</v>
      </c>
    </row>
    <row r="25" spans="1:15" ht="16">
      <c r="A25" s="13">
        <v>38</v>
      </c>
      <c r="B25" s="23">
        <f t="shared" si="0"/>
        <v>23</v>
      </c>
      <c r="C25" s="199" t="s">
        <v>141</v>
      </c>
      <c r="J25" s="199" t="s">
        <v>2101</v>
      </c>
      <c r="K25" s="199" t="s">
        <v>2105</v>
      </c>
    </row>
    <row r="26" spans="1:15" ht="16">
      <c r="A26" s="13">
        <v>39</v>
      </c>
      <c r="B26" s="23">
        <f t="shared" si="0"/>
        <v>24</v>
      </c>
      <c r="C26" s="199" t="s">
        <v>141</v>
      </c>
      <c r="J26" s="199" t="s">
        <v>2106</v>
      </c>
      <c r="K26" s="199" t="s">
        <v>2102</v>
      </c>
    </row>
    <row r="27" spans="1:15" ht="16">
      <c r="A27" s="13">
        <v>41</v>
      </c>
      <c r="B27" s="23">
        <f t="shared" si="0"/>
        <v>25</v>
      </c>
      <c r="C27" s="5" t="s">
        <v>89</v>
      </c>
      <c r="J27" s="5" t="s">
        <v>89</v>
      </c>
      <c r="K27" s="5" t="s">
        <v>89</v>
      </c>
    </row>
    <row r="28" spans="1:15" ht="16">
      <c r="A28" s="13">
        <v>43</v>
      </c>
      <c r="B28" s="23">
        <f t="shared" si="0"/>
        <v>26</v>
      </c>
      <c r="C28" s="199" t="s">
        <v>141</v>
      </c>
      <c r="J28" s="199" t="s">
        <v>2106</v>
      </c>
      <c r="K28" s="199" t="s">
        <v>2102</v>
      </c>
    </row>
    <row r="29" spans="1:15" ht="16">
      <c r="A29" s="13">
        <v>44</v>
      </c>
      <c r="B29" s="23">
        <f t="shared" si="0"/>
        <v>27</v>
      </c>
      <c r="C29" s="199" t="s">
        <v>141</v>
      </c>
      <c r="J29" s="199" t="s">
        <v>2106</v>
      </c>
      <c r="K29" s="199" t="s">
        <v>2102</v>
      </c>
    </row>
    <row r="30" spans="1:15" ht="16">
      <c r="A30" s="13">
        <v>45</v>
      </c>
      <c r="B30" s="23">
        <f t="shared" si="0"/>
        <v>28</v>
      </c>
      <c r="C30" s="5" t="s">
        <v>231</v>
      </c>
      <c r="J30" s="5" t="s">
        <v>177</v>
      </c>
      <c r="K30" s="5" t="s">
        <v>106</v>
      </c>
    </row>
    <row r="31" spans="1:15" ht="16">
      <c r="A31" s="13">
        <v>46</v>
      </c>
      <c r="B31" s="23">
        <f t="shared" si="0"/>
        <v>29</v>
      </c>
      <c r="C31" s="5" t="s">
        <v>188</v>
      </c>
      <c r="J31" s="5" t="s">
        <v>182</v>
      </c>
      <c r="K31" s="5" t="s">
        <v>106</v>
      </c>
    </row>
    <row r="32" spans="1:15" ht="16">
      <c r="A32" s="13">
        <v>47</v>
      </c>
      <c r="B32" s="23">
        <f t="shared" si="0"/>
        <v>30</v>
      </c>
      <c r="C32" s="5" t="s">
        <v>129</v>
      </c>
      <c r="J32" s="5" t="s">
        <v>179</v>
      </c>
      <c r="K32" s="5" t="s">
        <v>168</v>
      </c>
    </row>
    <row r="33" spans="1:11" ht="32">
      <c r="A33" s="13">
        <v>48</v>
      </c>
      <c r="B33" s="23">
        <f t="shared" si="0"/>
        <v>31</v>
      </c>
      <c r="C33" s="5" t="s">
        <v>188</v>
      </c>
      <c r="J33" s="5" t="s">
        <v>186</v>
      </c>
      <c r="K33" s="5" t="s">
        <v>225</v>
      </c>
    </row>
    <row r="34" spans="1:11" ht="16">
      <c r="A34" s="13">
        <v>49</v>
      </c>
      <c r="B34" s="23">
        <f t="shared" si="0"/>
        <v>32</v>
      </c>
      <c r="C34" s="5" t="s">
        <v>89</v>
      </c>
      <c r="J34" s="5" t="s">
        <v>177</v>
      </c>
      <c r="K34" s="5" t="s">
        <v>106</v>
      </c>
    </row>
    <row r="35" spans="1:11" ht="16">
      <c r="A35" s="13">
        <v>51</v>
      </c>
      <c r="B35" s="23">
        <f t="shared" si="0"/>
        <v>33</v>
      </c>
      <c r="C35" s="5" t="s">
        <v>89</v>
      </c>
      <c r="J35" s="5" t="s">
        <v>89</v>
      </c>
      <c r="K35" s="5" t="s">
        <v>89</v>
      </c>
    </row>
    <row r="36" spans="1:11" ht="16">
      <c r="A36" s="13">
        <v>52</v>
      </c>
      <c r="B36" s="23">
        <f t="shared" si="0"/>
        <v>34</v>
      </c>
      <c r="C36" s="5" t="s">
        <v>115</v>
      </c>
      <c r="J36" s="5" t="s">
        <v>179</v>
      </c>
      <c r="K36" s="5" t="s">
        <v>225</v>
      </c>
    </row>
    <row r="37" spans="1:11" ht="32">
      <c r="A37" s="13">
        <v>53</v>
      </c>
      <c r="B37" s="23">
        <f t="shared" si="0"/>
        <v>35</v>
      </c>
      <c r="C37" s="5" t="s">
        <v>207</v>
      </c>
      <c r="J37" s="5" t="s">
        <v>186</v>
      </c>
      <c r="K37" s="5" t="s">
        <v>112</v>
      </c>
    </row>
    <row r="38" spans="1:11" ht="16">
      <c r="A38" s="13">
        <v>55</v>
      </c>
      <c r="B38" s="23">
        <f t="shared" si="0"/>
        <v>36</v>
      </c>
      <c r="C38" s="5" t="s">
        <v>129</v>
      </c>
      <c r="J38" s="5" t="s">
        <v>182</v>
      </c>
      <c r="K38" s="5" t="s">
        <v>112</v>
      </c>
    </row>
    <row r="39" spans="1:11" ht="16">
      <c r="A39" s="13">
        <v>58</v>
      </c>
      <c r="B39" s="23">
        <f t="shared" si="0"/>
        <v>37</v>
      </c>
      <c r="C39" s="199" t="s">
        <v>141</v>
      </c>
      <c r="J39" s="199" t="s">
        <v>2103</v>
      </c>
      <c r="K39" s="199" t="s">
        <v>2108</v>
      </c>
    </row>
    <row r="40" spans="1:11" ht="32">
      <c r="A40" s="13">
        <v>60</v>
      </c>
      <c r="B40" s="23">
        <f t="shared" si="0"/>
        <v>38</v>
      </c>
      <c r="C40" s="5" t="s">
        <v>249</v>
      </c>
      <c r="J40" s="5" t="s">
        <v>179</v>
      </c>
      <c r="K40" s="5" t="s">
        <v>225</v>
      </c>
    </row>
    <row r="41" spans="1:11" ht="16">
      <c r="A41" s="13">
        <v>61</v>
      </c>
      <c r="B41" s="23">
        <f t="shared" si="0"/>
        <v>39</v>
      </c>
      <c r="C41" s="5" t="s">
        <v>115</v>
      </c>
      <c r="J41" s="5" t="s">
        <v>182</v>
      </c>
      <c r="K41" s="5" t="s">
        <v>127</v>
      </c>
    </row>
    <row r="42" spans="1:11" ht="16">
      <c r="A42" s="13">
        <v>64</v>
      </c>
      <c r="B42" s="23">
        <f t="shared" si="0"/>
        <v>40</v>
      </c>
      <c r="C42" s="5" t="s">
        <v>207</v>
      </c>
      <c r="J42" s="5" t="s">
        <v>177</v>
      </c>
      <c r="K42" s="5" t="s">
        <v>127</v>
      </c>
    </row>
    <row r="43" spans="1:11" ht="16">
      <c r="A43" s="13">
        <v>66</v>
      </c>
      <c r="B43" s="23">
        <f t="shared" si="0"/>
        <v>41</v>
      </c>
      <c r="C43" s="5" t="s">
        <v>231</v>
      </c>
      <c r="J43" s="5" t="s">
        <v>179</v>
      </c>
      <c r="K43" s="5" t="s">
        <v>112</v>
      </c>
    </row>
    <row r="44" spans="1:11" ht="16">
      <c r="A44" s="13">
        <v>68</v>
      </c>
      <c r="B44" s="23">
        <f t="shared" si="0"/>
        <v>42</v>
      </c>
      <c r="C44" s="5" t="s">
        <v>207</v>
      </c>
      <c r="J44" s="5" t="s">
        <v>177</v>
      </c>
      <c r="K44" s="5" t="s">
        <v>106</v>
      </c>
    </row>
    <row r="45" spans="1:11" ht="16">
      <c r="A45" s="13">
        <v>71</v>
      </c>
      <c r="B45" s="23">
        <f t="shared" si="0"/>
        <v>43</v>
      </c>
      <c r="C45" s="199" t="s">
        <v>141</v>
      </c>
      <c r="J45" s="199" t="s">
        <v>2106</v>
      </c>
      <c r="K45" s="199" t="s">
        <v>2102</v>
      </c>
    </row>
    <row r="46" spans="1:11" ht="16">
      <c r="A46" s="13">
        <v>76</v>
      </c>
      <c r="B46" s="23">
        <f t="shared" si="0"/>
        <v>44</v>
      </c>
      <c r="C46" s="5" t="s">
        <v>231</v>
      </c>
      <c r="J46" s="5" t="s">
        <v>179</v>
      </c>
      <c r="K46" s="5" t="s">
        <v>112</v>
      </c>
    </row>
    <row r="47" spans="1:11" ht="32">
      <c r="A47" s="13">
        <v>79</v>
      </c>
      <c r="B47" s="23">
        <f t="shared" si="0"/>
        <v>45</v>
      </c>
      <c r="C47" s="5" t="s">
        <v>249</v>
      </c>
      <c r="J47" s="5" t="s">
        <v>182</v>
      </c>
      <c r="K47" s="5" t="s">
        <v>127</v>
      </c>
    </row>
    <row r="48" spans="1:11" ht="16">
      <c r="A48" s="13">
        <v>82</v>
      </c>
      <c r="B48" s="23">
        <f t="shared" si="0"/>
        <v>46</v>
      </c>
      <c r="C48" s="5" t="s">
        <v>115</v>
      </c>
      <c r="J48" s="5" t="s">
        <v>177</v>
      </c>
      <c r="K48" s="5" t="s">
        <v>106</v>
      </c>
    </row>
    <row r="49" spans="1:11" ht="32">
      <c r="A49" s="13">
        <v>83</v>
      </c>
      <c r="B49" s="23">
        <f t="shared" si="0"/>
        <v>47</v>
      </c>
      <c r="C49" s="5" t="s">
        <v>89</v>
      </c>
      <c r="J49" s="5" t="s">
        <v>186</v>
      </c>
      <c r="K49" s="5" t="s">
        <v>225</v>
      </c>
    </row>
    <row r="50" spans="1:11" ht="16">
      <c r="A50" s="13">
        <v>84</v>
      </c>
      <c r="B50" s="23">
        <f t="shared" si="0"/>
        <v>48</v>
      </c>
      <c r="C50" s="5" t="s">
        <v>115</v>
      </c>
      <c r="J50" s="5" t="s">
        <v>177</v>
      </c>
      <c r="K50" s="5" t="s">
        <v>127</v>
      </c>
    </row>
    <row r="51" spans="1:11" ht="16">
      <c r="A51" s="13">
        <v>86</v>
      </c>
      <c r="B51" s="23">
        <f t="shared" si="0"/>
        <v>49</v>
      </c>
      <c r="C51" s="5" t="s">
        <v>115</v>
      </c>
      <c r="J51" s="5" t="s">
        <v>177</v>
      </c>
      <c r="K51" s="5" t="s">
        <v>127</v>
      </c>
    </row>
    <row r="52" spans="1:11" ht="16">
      <c r="A52" s="13">
        <v>87</v>
      </c>
      <c r="B52" s="23">
        <f t="shared" si="0"/>
        <v>50</v>
      </c>
      <c r="C52" s="5" t="s">
        <v>231</v>
      </c>
      <c r="J52" s="5" t="s">
        <v>182</v>
      </c>
      <c r="K52" s="5" t="s">
        <v>127</v>
      </c>
    </row>
    <row r="53" spans="1:11" ht="16">
      <c r="A53" s="13">
        <v>90</v>
      </c>
      <c r="B53" s="23">
        <f t="shared" si="0"/>
        <v>51</v>
      </c>
      <c r="C53" s="5" t="s">
        <v>115</v>
      </c>
      <c r="J53" s="5" t="s">
        <v>182</v>
      </c>
      <c r="K53" s="5" t="s">
        <v>127</v>
      </c>
    </row>
    <row r="54" spans="1:11" ht="32">
      <c r="A54" s="13">
        <v>91</v>
      </c>
      <c r="B54" s="23">
        <f t="shared" si="0"/>
        <v>52</v>
      </c>
      <c r="C54" s="5" t="s">
        <v>249</v>
      </c>
      <c r="J54" s="5" t="s">
        <v>182</v>
      </c>
      <c r="K54" s="5" t="s">
        <v>112</v>
      </c>
    </row>
    <row r="55" spans="1:11" ht="16">
      <c r="A55" s="13">
        <v>93</v>
      </c>
      <c r="B55" s="23">
        <f t="shared" si="0"/>
        <v>53</v>
      </c>
      <c r="C55" s="5" t="s">
        <v>89</v>
      </c>
      <c r="J55" s="5" t="s">
        <v>182</v>
      </c>
      <c r="K55" s="5" t="s">
        <v>127</v>
      </c>
    </row>
    <row r="56" spans="1:11" ht="16">
      <c r="A56" s="13">
        <v>95</v>
      </c>
      <c r="B56" s="23">
        <f t="shared" si="0"/>
        <v>54</v>
      </c>
      <c r="C56" s="5" t="s">
        <v>231</v>
      </c>
      <c r="J56" s="5" t="s">
        <v>179</v>
      </c>
      <c r="K56" s="5" t="s">
        <v>225</v>
      </c>
    </row>
    <row r="57" spans="1:11" ht="16">
      <c r="A57" s="13">
        <v>96</v>
      </c>
      <c r="B57" s="23">
        <f t="shared" si="0"/>
        <v>55</v>
      </c>
      <c r="C57" s="5" t="s">
        <v>129</v>
      </c>
      <c r="J57" s="5" t="s">
        <v>177</v>
      </c>
      <c r="K57" s="5" t="s">
        <v>112</v>
      </c>
    </row>
    <row r="58" spans="1:11" ht="16">
      <c r="A58" s="13">
        <v>98</v>
      </c>
      <c r="B58" s="23">
        <f t="shared" si="0"/>
        <v>56</v>
      </c>
      <c r="C58" s="5" t="s">
        <v>129</v>
      </c>
      <c r="J58" s="5" t="s">
        <v>179</v>
      </c>
      <c r="K58" s="5" t="s">
        <v>112</v>
      </c>
    </row>
    <row r="59" spans="1:11" ht="16">
      <c r="A59" s="13">
        <v>99</v>
      </c>
      <c r="B59" s="23">
        <f t="shared" si="0"/>
        <v>57</v>
      </c>
      <c r="C59" s="5" t="s">
        <v>89</v>
      </c>
      <c r="J59" s="5" t="s">
        <v>177</v>
      </c>
      <c r="K59" s="5" t="s">
        <v>112</v>
      </c>
    </row>
    <row r="60" spans="1:11" ht="16">
      <c r="A60" s="13">
        <v>102</v>
      </c>
      <c r="B60" s="23">
        <f t="shared" si="0"/>
        <v>58</v>
      </c>
      <c r="C60" s="5" t="s">
        <v>188</v>
      </c>
      <c r="J60" s="5" t="s">
        <v>182</v>
      </c>
      <c r="K60" s="5" t="s">
        <v>127</v>
      </c>
    </row>
    <row r="61" spans="1:11" ht="16">
      <c r="A61" s="13">
        <v>104</v>
      </c>
      <c r="B61" s="23">
        <f t="shared" si="0"/>
        <v>59</v>
      </c>
      <c r="C61" s="5" t="s">
        <v>231</v>
      </c>
      <c r="J61" s="5" t="s">
        <v>177</v>
      </c>
      <c r="K61" s="5" t="s">
        <v>106</v>
      </c>
    </row>
    <row r="62" spans="1:11" ht="16">
      <c r="A62" s="13">
        <v>105</v>
      </c>
      <c r="B62" s="23">
        <f t="shared" si="0"/>
        <v>60</v>
      </c>
      <c r="C62" s="199" t="s">
        <v>141</v>
      </c>
      <c r="J62" s="199" t="s">
        <v>2101</v>
      </c>
      <c r="K62" s="199" t="s">
        <v>2104</v>
      </c>
    </row>
    <row r="63" spans="1:11" ht="16">
      <c r="A63" s="13">
        <v>106</v>
      </c>
      <c r="B63" s="23">
        <f t="shared" si="0"/>
        <v>61</v>
      </c>
      <c r="C63" s="5" t="s">
        <v>89</v>
      </c>
      <c r="J63" s="5" t="s">
        <v>89</v>
      </c>
      <c r="K63" s="5" t="s">
        <v>89</v>
      </c>
    </row>
    <row r="64" spans="1:11" ht="16">
      <c r="A64" s="13">
        <v>108</v>
      </c>
      <c r="B64" s="23">
        <f t="shared" si="0"/>
        <v>62</v>
      </c>
      <c r="C64" s="5" t="s">
        <v>89</v>
      </c>
      <c r="J64" s="5" t="s">
        <v>89</v>
      </c>
      <c r="K64" s="5" t="s">
        <v>89</v>
      </c>
    </row>
    <row r="65" spans="1:11" ht="32">
      <c r="A65" s="13">
        <v>112</v>
      </c>
      <c r="B65" s="23">
        <f t="shared" si="0"/>
        <v>63</v>
      </c>
      <c r="C65" s="5" t="s">
        <v>249</v>
      </c>
      <c r="J65" s="5" t="s">
        <v>186</v>
      </c>
      <c r="K65" s="5" t="s">
        <v>112</v>
      </c>
    </row>
    <row r="66" spans="1:11" ht="16">
      <c r="A66" s="13">
        <v>114</v>
      </c>
      <c r="B66" s="23">
        <f t="shared" si="0"/>
        <v>64</v>
      </c>
      <c r="C66" s="5" t="s">
        <v>115</v>
      </c>
      <c r="J66" s="5" t="s">
        <v>179</v>
      </c>
      <c r="K66" s="5" t="s">
        <v>168</v>
      </c>
    </row>
    <row r="67" spans="1:11" ht="16">
      <c r="A67" s="13">
        <v>115</v>
      </c>
      <c r="B67" s="23">
        <f t="shared" si="0"/>
        <v>65</v>
      </c>
      <c r="C67" s="5" t="s">
        <v>207</v>
      </c>
      <c r="J67" s="5" t="s">
        <v>182</v>
      </c>
      <c r="K67" s="5" t="s">
        <v>112</v>
      </c>
    </row>
    <row r="68" spans="1:11" ht="16">
      <c r="A68" s="13">
        <v>121</v>
      </c>
      <c r="B68" s="23">
        <f t="shared" ref="B68:B130" si="5">B67+1</f>
        <v>66</v>
      </c>
      <c r="C68" s="199" t="s">
        <v>141</v>
      </c>
      <c r="J68" s="199" t="s">
        <v>2106</v>
      </c>
      <c r="K68" s="199" t="s">
        <v>2105</v>
      </c>
    </row>
    <row r="69" spans="1:11" ht="16">
      <c r="A69" s="13">
        <v>125</v>
      </c>
      <c r="B69" s="23">
        <f t="shared" si="5"/>
        <v>67</v>
      </c>
      <c r="C69" s="199" t="s">
        <v>141</v>
      </c>
      <c r="J69" s="199" t="s">
        <v>2103</v>
      </c>
      <c r="K69" s="199" t="s">
        <v>2104</v>
      </c>
    </row>
    <row r="70" spans="1:11" ht="32">
      <c r="A70" s="13">
        <v>126</v>
      </c>
      <c r="B70" s="23">
        <f t="shared" si="5"/>
        <v>68</v>
      </c>
      <c r="C70" s="5" t="s">
        <v>249</v>
      </c>
      <c r="J70" s="5" t="s">
        <v>182</v>
      </c>
      <c r="K70" s="5" t="s">
        <v>112</v>
      </c>
    </row>
    <row r="71" spans="1:11" ht="16">
      <c r="A71" s="13">
        <v>128</v>
      </c>
      <c r="B71" s="23">
        <f t="shared" si="5"/>
        <v>69</v>
      </c>
      <c r="C71" s="5" t="s">
        <v>231</v>
      </c>
      <c r="J71" s="5" t="s">
        <v>182</v>
      </c>
      <c r="K71" s="5" t="s">
        <v>127</v>
      </c>
    </row>
    <row r="72" spans="1:11" ht="16">
      <c r="A72" s="13">
        <v>129</v>
      </c>
      <c r="B72" s="23">
        <f t="shared" si="5"/>
        <v>70</v>
      </c>
      <c r="C72" s="199" t="s">
        <v>141</v>
      </c>
      <c r="J72" s="199" t="s">
        <v>2103</v>
      </c>
      <c r="K72" s="199" t="s">
        <v>2102</v>
      </c>
    </row>
    <row r="73" spans="1:11" ht="16">
      <c r="A73" s="13">
        <v>130</v>
      </c>
      <c r="B73" s="23">
        <f t="shared" si="5"/>
        <v>71</v>
      </c>
      <c r="C73" s="5" t="s">
        <v>129</v>
      </c>
      <c r="J73" s="5" t="s">
        <v>179</v>
      </c>
      <c r="K73" s="5" t="s">
        <v>112</v>
      </c>
    </row>
    <row r="74" spans="1:11" ht="16">
      <c r="A74" s="13">
        <v>131</v>
      </c>
      <c r="B74" s="23">
        <f t="shared" si="5"/>
        <v>72</v>
      </c>
      <c r="C74" s="199" t="s">
        <v>141</v>
      </c>
      <c r="J74" s="199" t="s">
        <v>2101</v>
      </c>
      <c r="K74" s="199" t="s">
        <v>2105</v>
      </c>
    </row>
    <row r="75" spans="1:11" ht="16">
      <c r="A75" s="13">
        <v>132</v>
      </c>
      <c r="B75" s="23">
        <f t="shared" si="5"/>
        <v>73</v>
      </c>
      <c r="C75" s="5" t="s">
        <v>115</v>
      </c>
      <c r="J75" s="5" t="s">
        <v>177</v>
      </c>
      <c r="K75" s="5" t="s">
        <v>127</v>
      </c>
    </row>
    <row r="76" spans="1:11" ht="16">
      <c r="A76" s="13">
        <v>133</v>
      </c>
      <c r="B76" s="23">
        <f t="shared" si="5"/>
        <v>74</v>
      </c>
      <c r="C76" s="5" t="s">
        <v>89</v>
      </c>
      <c r="J76" s="5" t="s">
        <v>177</v>
      </c>
      <c r="K76" s="5" t="s">
        <v>225</v>
      </c>
    </row>
    <row r="77" spans="1:11" ht="32">
      <c r="A77" s="13">
        <v>135</v>
      </c>
      <c r="B77" s="23">
        <f t="shared" si="5"/>
        <v>75</v>
      </c>
      <c r="C77" s="5" t="s">
        <v>115</v>
      </c>
      <c r="J77" s="5" t="s">
        <v>186</v>
      </c>
      <c r="K77" s="5" t="s">
        <v>225</v>
      </c>
    </row>
    <row r="78" spans="1:11" ht="32">
      <c r="A78" s="13">
        <v>136</v>
      </c>
      <c r="B78" s="23">
        <f t="shared" si="5"/>
        <v>76</v>
      </c>
      <c r="C78" s="5" t="s">
        <v>115</v>
      </c>
      <c r="J78" s="5" t="s">
        <v>186</v>
      </c>
      <c r="K78" s="5" t="s">
        <v>112</v>
      </c>
    </row>
    <row r="79" spans="1:11" ht="32">
      <c r="A79" s="13">
        <v>137</v>
      </c>
      <c r="B79" s="23">
        <f t="shared" si="5"/>
        <v>77</v>
      </c>
      <c r="C79" s="5" t="s">
        <v>207</v>
      </c>
      <c r="J79" s="5" t="s">
        <v>186</v>
      </c>
      <c r="K79" s="5" t="s">
        <v>112</v>
      </c>
    </row>
    <row r="80" spans="1:11" ht="32">
      <c r="A80" s="13">
        <v>139</v>
      </c>
      <c r="B80" s="23">
        <f t="shared" si="5"/>
        <v>78</v>
      </c>
      <c r="C80" s="5" t="s">
        <v>129</v>
      </c>
      <c r="J80" s="5" t="s">
        <v>186</v>
      </c>
      <c r="K80" s="5" t="s">
        <v>168</v>
      </c>
    </row>
    <row r="81" spans="1:11" ht="16">
      <c r="A81" s="13">
        <v>142</v>
      </c>
      <c r="B81" s="23">
        <f t="shared" si="5"/>
        <v>79</v>
      </c>
      <c r="C81" s="5" t="s">
        <v>207</v>
      </c>
      <c r="J81" s="5" t="s">
        <v>182</v>
      </c>
      <c r="K81" s="5" t="s">
        <v>112</v>
      </c>
    </row>
    <row r="82" spans="1:11" ht="16">
      <c r="A82" s="13">
        <v>144</v>
      </c>
      <c r="B82" s="23">
        <f t="shared" si="5"/>
        <v>80</v>
      </c>
      <c r="C82" s="5" t="s">
        <v>89</v>
      </c>
      <c r="J82" s="5" t="s">
        <v>89</v>
      </c>
      <c r="K82" s="5" t="s">
        <v>89</v>
      </c>
    </row>
    <row r="83" spans="1:11" ht="16">
      <c r="A83" s="13">
        <v>146</v>
      </c>
      <c r="B83" s="23">
        <f t="shared" si="5"/>
        <v>81</v>
      </c>
      <c r="C83" s="5" t="s">
        <v>188</v>
      </c>
      <c r="J83" s="5" t="s">
        <v>182</v>
      </c>
      <c r="K83" s="5" t="s">
        <v>225</v>
      </c>
    </row>
    <row r="84" spans="1:11" ht="16">
      <c r="A84" s="13">
        <v>147</v>
      </c>
      <c r="B84" s="23">
        <f t="shared" si="5"/>
        <v>82</v>
      </c>
      <c r="C84" s="5" t="s">
        <v>129</v>
      </c>
      <c r="J84" s="5" t="s">
        <v>179</v>
      </c>
      <c r="K84" s="5" t="s">
        <v>168</v>
      </c>
    </row>
    <row r="85" spans="1:11" ht="16">
      <c r="A85" s="13">
        <v>153</v>
      </c>
      <c r="B85" s="23">
        <f t="shared" si="5"/>
        <v>83</v>
      </c>
      <c r="C85" s="199" t="s">
        <v>141</v>
      </c>
      <c r="J85" s="199" t="s">
        <v>2103</v>
      </c>
      <c r="K85" s="199" t="s">
        <v>2108</v>
      </c>
    </row>
    <row r="86" spans="1:11" ht="16">
      <c r="A86" s="13">
        <v>155</v>
      </c>
      <c r="B86" s="23">
        <f t="shared" si="5"/>
        <v>84</v>
      </c>
      <c r="C86" s="5" t="s">
        <v>115</v>
      </c>
      <c r="J86" s="5" t="s">
        <v>179</v>
      </c>
      <c r="K86" s="5" t="s">
        <v>225</v>
      </c>
    </row>
    <row r="87" spans="1:11" ht="32">
      <c r="A87" s="13">
        <v>156</v>
      </c>
      <c r="B87" s="23">
        <f t="shared" si="5"/>
        <v>85</v>
      </c>
      <c r="C87" s="5" t="s">
        <v>115</v>
      </c>
      <c r="J87" s="5" t="s">
        <v>186</v>
      </c>
      <c r="K87" s="5" t="s">
        <v>168</v>
      </c>
    </row>
    <row r="88" spans="1:11" ht="16">
      <c r="A88" s="13">
        <v>159</v>
      </c>
      <c r="B88" s="23">
        <f t="shared" si="5"/>
        <v>86</v>
      </c>
      <c r="C88" s="199" t="s">
        <v>141</v>
      </c>
      <c r="J88" s="199" t="s">
        <v>2101</v>
      </c>
      <c r="K88" s="199" t="s">
        <v>2105</v>
      </c>
    </row>
    <row r="89" spans="1:11" ht="16">
      <c r="A89" s="13">
        <v>160</v>
      </c>
      <c r="B89" s="23">
        <f t="shared" si="5"/>
        <v>87</v>
      </c>
      <c r="C89" s="199" t="s">
        <v>141</v>
      </c>
      <c r="J89" s="199" t="s">
        <v>2106</v>
      </c>
      <c r="K89" s="199" t="s">
        <v>2102</v>
      </c>
    </row>
    <row r="90" spans="1:11" ht="32">
      <c r="A90" s="13">
        <v>161</v>
      </c>
      <c r="B90" s="23">
        <f t="shared" si="5"/>
        <v>88</v>
      </c>
      <c r="C90" s="5" t="s">
        <v>89</v>
      </c>
      <c r="J90" s="5" t="s">
        <v>186</v>
      </c>
      <c r="K90" s="5" t="s">
        <v>112</v>
      </c>
    </row>
    <row r="91" spans="1:11" ht="32">
      <c r="A91" s="13">
        <v>163</v>
      </c>
      <c r="B91" s="23">
        <f t="shared" si="5"/>
        <v>89</v>
      </c>
      <c r="C91" s="199" t="s">
        <v>141</v>
      </c>
      <c r="J91" s="199" t="s">
        <v>2109</v>
      </c>
      <c r="K91" s="199" t="s">
        <v>2108</v>
      </c>
    </row>
    <row r="92" spans="1:11" ht="16">
      <c r="A92" s="13">
        <v>164</v>
      </c>
      <c r="B92" s="23">
        <f t="shared" si="5"/>
        <v>90</v>
      </c>
      <c r="C92" s="199" t="s">
        <v>141</v>
      </c>
      <c r="J92" s="199" t="s">
        <v>2103</v>
      </c>
      <c r="K92" s="199" t="s">
        <v>2104</v>
      </c>
    </row>
    <row r="93" spans="1:11" ht="16">
      <c r="A93" s="13">
        <v>165</v>
      </c>
      <c r="B93" s="23">
        <f t="shared" si="5"/>
        <v>91</v>
      </c>
      <c r="C93" s="5" t="s">
        <v>89</v>
      </c>
      <c r="J93" s="5" t="s">
        <v>89</v>
      </c>
      <c r="K93" s="5" t="s">
        <v>89</v>
      </c>
    </row>
    <row r="94" spans="1:11" ht="16">
      <c r="A94" s="13">
        <v>168</v>
      </c>
      <c r="B94" s="23">
        <f t="shared" si="5"/>
        <v>92</v>
      </c>
      <c r="C94" s="5" t="s">
        <v>89</v>
      </c>
      <c r="J94" s="5" t="s">
        <v>89</v>
      </c>
      <c r="K94" s="5" t="s">
        <v>89</v>
      </c>
    </row>
    <row r="95" spans="1:11" ht="16">
      <c r="A95" s="13">
        <v>169</v>
      </c>
      <c r="B95" s="23">
        <f t="shared" si="5"/>
        <v>93</v>
      </c>
      <c r="C95" s="199" t="s">
        <v>141</v>
      </c>
      <c r="J95" s="199" t="s">
        <v>2103</v>
      </c>
      <c r="K95" s="199" t="s">
        <v>2108</v>
      </c>
    </row>
    <row r="96" spans="1:11" ht="16">
      <c r="A96" s="13">
        <v>170</v>
      </c>
      <c r="B96" s="23">
        <f t="shared" si="5"/>
        <v>94</v>
      </c>
      <c r="C96" s="199" t="s">
        <v>141</v>
      </c>
      <c r="J96" s="199" t="s">
        <v>2103</v>
      </c>
      <c r="K96" s="199" t="s">
        <v>2102</v>
      </c>
    </row>
    <row r="97" spans="1:11" ht="16">
      <c r="A97" s="13">
        <v>173</v>
      </c>
      <c r="B97" s="23">
        <f t="shared" si="5"/>
        <v>95</v>
      </c>
      <c r="C97" s="199" t="s">
        <v>141</v>
      </c>
      <c r="J97" s="199" t="s">
        <v>2106</v>
      </c>
      <c r="K97" s="199" t="s">
        <v>2107</v>
      </c>
    </row>
    <row r="98" spans="1:11" ht="16">
      <c r="A98" s="13">
        <v>176</v>
      </c>
      <c r="B98" s="23">
        <f t="shared" si="5"/>
        <v>96</v>
      </c>
      <c r="C98" s="199" t="s">
        <v>141</v>
      </c>
      <c r="J98" s="199" t="s">
        <v>2106</v>
      </c>
      <c r="K98" s="199" t="s">
        <v>2102</v>
      </c>
    </row>
    <row r="99" spans="1:11" ht="16">
      <c r="A99" s="13">
        <v>177</v>
      </c>
      <c r="B99" s="23">
        <f t="shared" si="5"/>
        <v>97</v>
      </c>
      <c r="C99" s="5" t="s">
        <v>129</v>
      </c>
      <c r="J99" s="5" t="s">
        <v>177</v>
      </c>
      <c r="K99" s="5" t="s">
        <v>106</v>
      </c>
    </row>
    <row r="100" spans="1:11" ht="16">
      <c r="A100" s="13">
        <v>180</v>
      </c>
      <c r="B100" s="23">
        <f t="shared" si="5"/>
        <v>98</v>
      </c>
      <c r="C100" s="5" t="s">
        <v>207</v>
      </c>
      <c r="J100" s="5" t="s">
        <v>177</v>
      </c>
      <c r="K100" s="5" t="s">
        <v>127</v>
      </c>
    </row>
    <row r="101" spans="1:11" ht="16">
      <c r="A101" s="13">
        <v>181</v>
      </c>
      <c r="B101" s="23">
        <f t="shared" si="5"/>
        <v>99</v>
      </c>
      <c r="C101" s="199" t="s">
        <v>141</v>
      </c>
      <c r="J101" s="199" t="s">
        <v>2101</v>
      </c>
      <c r="K101" s="199" t="s">
        <v>2107</v>
      </c>
    </row>
    <row r="102" spans="1:11" ht="16">
      <c r="A102" s="13">
        <v>182</v>
      </c>
      <c r="B102" s="23">
        <f t="shared" si="5"/>
        <v>100</v>
      </c>
      <c r="C102" s="199" t="s">
        <v>141</v>
      </c>
      <c r="J102" s="199" t="s">
        <v>2103</v>
      </c>
      <c r="K102" s="199" t="s">
        <v>2102</v>
      </c>
    </row>
    <row r="103" spans="1:11" ht="16">
      <c r="A103" s="13">
        <v>183</v>
      </c>
      <c r="B103" s="23">
        <f t="shared" si="5"/>
        <v>101</v>
      </c>
      <c r="C103" s="199" t="s">
        <v>141</v>
      </c>
      <c r="J103" s="199" t="s">
        <v>2103</v>
      </c>
      <c r="K103" s="199" t="s">
        <v>2108</v>
      </c>
    </row>
    <row r="104" spans="1:11" ht="32">
      <c r="A104" s="13">
        <v>185</v>
      </c>
      <c r="B104" s="23">
        <f t="shared" si="5"/>
        <v>102</v>
      </c>
      <c r="C104" s="5" t="s">
        <v>249</v>
      </c>
      <c r="J104" s="5" t="s">
        <v>89</v>
      </c>
      <c r="K104" s="5" t="s">
        <v>89</v>
      </c>
    </row>
    <row r="105" spans="1:11" ht="32">
      <c r="A105" s="13">
        <v>187</v>
      </c>
      <c r="B105" s="23">
        <f t="shared" si="5"/>
        <v>103</v>
      </c>
      <c r="C105" s="5" t="s">
        <v>249</v>
      </c>
      <c r="J105" s="5" t="s">
        <v>186</v>
      </c>
      <c r="K105" s="5" t="s">
        <v>225</v>
      </c>
    </row>
    <row r="106" spans="1:11" ht="16">
      <c r="A106" s="13">
        <v>188</v>
      </c>
      <c r="B106" s="23">
        <f t="shared" si="5"/>
        <v>104</v>
      </c>
      <c r="C106" s="5" t="s">
        <v>115</v>
      </c>
      <c r="J106" s="5" t="s">
        <v>182</v>
      </c>
      <c r="K106" s="5" t="s">
        <v>112</v>
      </c>
    </row>
    <row r="107" spans="1:11" ht="16">
      <c r="A107" s="13">
        <v>191</v>
      </c>
      <c r="B107" s="23">
        <f t="shared" si="5"/>
        <v>105</v>
      </c>
      <c r="C107" s="5" t="s">
        <v>231</v>
      </c>
      <c r="J107" s="5" t="s">
        <v>177</v>
      </c>
      <c r="K107" s="5" t="s">
        <v>106</v>
      </c>
    </row>
    <row r="108" spans="1:11" ht="16">
      <c r="A108" s="13">
        <v>192</v>
      </c>
      <c r="B108" s="23">
        <f t="shared" si="5"/>
        <v>106</v>
      </c>
      <c r="C108" s="5" t="s">
        <v>115</v>
      </c>
      <c r="J108" s="5" t="s">
        <v>177</v>
      </c>
      <c r="K108" s="5" t="s">
        <v>106</v>
      </c>
    </row>
    <row r="109" spans="1:11" ht="32">
      <c r="A109" s="13">
        <v>193</v>
      </c>
      <c r="B109" s="23">
        <f t="shared" si="5"/>
        <v>107</v>
      </c>
      <c r="C109" s="5" t="s">
        <v>249</v>
      </c>
      <c r="J109" s="5" t="s">
        <v>177</v>
      </c>
      <c r="K109" s="5" t="s">
        <v>106</v>
      </c>
    </row>
    <row r="110" spans="1:11" ht="16">
      <c r="A110" s="13">
        <v>196</v>
      </c>
      <c r="B110" s="23">
        <f t="shared" si="5"/>
        <v>108</v>
      </c>
      <c r="C110" s="5" t="s">
        <v>207</v>
      </c>
      <c r="J110" s="5" t="s">
        <v>177</v>
      </c>
      <c r="K110" s="5" t="s">
        <v>127</v>
      </c>
    </row>
    <row r="111" spans="1:11" ht="16">
      <c r="A111" s="13">
        <v>204</v>
      </c>
      <c r="B111" s="23">
        <f t="shared" si="5"/>
        <v>109</v>
      </c>
      <c r="C111" s="5" t="s">
        <v>89</v>
      </c>
      <c r="J111" s="5" t="s">
        <v>89</v>
      </c>
      <c r="K111" s="5" t="s">
        <v>89</v>
      </c>
    </row>
    <row r="112" spans="1:11" ht="16">
      <c r="A112" s="13">
        <v>212</v>
      </c>
      <c r="B112" s="23">
        <f t="shared" si="5"/>
        <v>110</v>
      </c>
      <c r="C112" s="5" t="s">
        <v>89</v>
      </c>
      <c r="J112" s="5" t="s">
        <v>89</v>
      </c>
      <c r="K112" s="5" t="s">
        <v>89</v>
      </c>
    </row>
    <row r="113" spans="1:11" ht="32">
      <c r="A113" s="13">
        <v>216</v>
      </c>
      <c r="B113" s="23">
        <f t="shared" si="5"/>
        <v>111</v>
      </c>
      <c r="C113" s="5" t="s">
        <v>249</v>
      </c>
      <c r="J113" s="5" t="s">
        <v>182</v>
      </c>
      <c r="K113" s="5" t="s">
        <v>225</v>
      </c>
    </row>
    <row r="114" spans="1:11" ht="16">
      <c r="A114" s="13">
        <v>220</v>
      </c>
      <c r="B114" s="23">
        <f t="shared" si="5"/>
        <v>112</v>
      </c>
      <c r="C114" s="5" t="s">
        <v>89</v>
      </c>
      <c r="J114" s="5" t="s">
        <v>182</v>
      </c>
      <c r="K114" s="5" t="s">
        <v>112</v>
      </c>
    </row>
    <row r="115" spans="1:11" ht="16">
      <c r="A115" s="13">
        <v>228</v>
      </c>
      <c r="B115" s="23">
        <f t="shared" si="5"/>
        <v>113</v>
      </c>
      <c r="C115" s="5" t="s">
        <v>89</v>
      </c>
      <c r="J115" s="5" t="s">
        <v>89</v>
      </c>
      <c r="K115" s="5" t="s">
        <v>89</v>
      </c>
    </row>
    <row r="116" spans="1:11" ht="16">
      <c r="A116" s="13">
        <v>230</v>
      </c>
      <c r="B116" s="23">
        <f t="shared" si="5"/>
        <v>114</v>
      </c>
      <c r="C116" s="5" t="s">
        <v>89</v>
      </c>
      <c r="J116" s="5" t="s">
        <v>177</v>
      </c>
      <c r="K116" s="5" t="s">
        <v>127</v>
      </c>
    </row>
    <row r="117" spans="1:11" ht="16">
      <c r="A117" s="13">
        <v>234</v>
      </c>
      <c r="B117" s="23">
        <f t="shared" si="5"/>
        <v>115</v>
      </c>
      <c r="C117" s="5" t="s">
        <v>89</v>
      </c>
      <c r="J117" s="5" t="s">
        <v>179</v>
      </c>
      <c r="K117" s="5" t="s">
        <v>168</v>
      </c>
    </row>
    <row r="118" spans="1:11" ht="16">
      <c r="A118" s="13">
        <v>269</v>
      </c>
      <c r="B118" s="23">
        <f t="shared" si="5"/>
        <v>116</v>
      </c>
      <c r="C118" s="5" t="s">
        <v>89</v>
      </c>
      <c r="J118" s="5" t="s">
        <v>89</v>
      </c>
      <c r="K118" s="5" t="s">
        <v>89</v>
      </c>
    </row>
    <row r="119" spans="1:11" ht="16">
      <c r="A119" s="13">
        <v>276</v>
      </c>
      <c r="B119" s="23">
        <f t="shared" si="5"/>
        <v>117</v>
      </c>
      <c r="C119" s="5" t="s">
        <v>89</v>
      </c>
      <c r="J119" s="5" t="s">
        <v>179</v>
      </c>
      <c r="K119" s="5" t="s">
        <v>168</v>
      </c>
    </row>
    <row r="120" spans="1:11" ht="16">
      <c r="A120" s="13">
        <v>281</v>
      </c>
      <c r="B120" s="23">
        <f t="shared" si="5"/>
        <v>118</v>
      </c>
      <c r="C120" s="5" t="s">
        <v>89</v>
      </c>
      <c r="J120" s="5" t="s">
        <v>89</v>
      </c>
      <c r="K120" s="5" t="s">
        <v>89</v>
      </c>
    </row>
    <row r="121" spans="1:11" ht="16">
      <c r="A121" s="13">
        <v>287</v>
      </c>
      <c r="B121" s="23">
        <f t="shared" si="5"/>
        <v>119</v>
      </c>
      <c r="C121" s="5" t="s">
        <v>89</v>
      </c>
      <c r="J121" s="5" t="s">
        <v>89</v>
      </c>
      <c r="K121" s="5" t="s">
        <v>89</v>
      </c>
    </row>
    <row r="122" spans="1:11" ht="16">
      <c r="A122" s="13">
        <v>289</v>
      </c>
      <c r="B122" s="23">
        <f t="shared" si="5"/>
        <v>120</v>
      </c>
      <c r="C122" s="5" t="s">
        <v>89</v>
      </c>
      <c r="J122" s="5" t="s">
        <v>89</v>
      </c>
      <c r="K122" s="5" t="s">
        <v>89</v>
      </c>
    </row>
    <row r="123" spans="1:11" ht="16">
      <c r="A123" s="13">
        <v>291</v>
      </c>
      <c r="B123" s="23">
        <f t="shared" si="5"/>
        <v>121</v>
      </c>
      <c r="C123" s="5" t="s">
        <v>89</v>
      </c>
      <c r="J123" s="5" t="s">
        <v>89</v>
      </c>
      <c r="K123" s="5" t="s">
        <v>89</v>
      </c>
    </row>
    <row r="124" spans="1:11" ht="16">
      <c r="A124" s="13">
        <v>292</v>
      </c>
      <c r="B124" s="23">
        <f t="shared" si="5"/>
        <v>122</v>
      </c>
      <c r="C124" s="5" t="s">
        <v>89</v>
      </c>
      <c r="J124" s="5" t="s">
        <v>89</v>
      </c>
      <c r="K124" s="5" t="s">
        <v>89</v>
      </c>
    </row>
    <row r="125" spans="1:11" ht="16">
      <c r="A125" s="13">
        <v>305</v>
      </c>
      <c r="B125" s="23">
        <f t="shared" si="5"/>
        <v>123</v>
      </c>
      <c r="C125" s="5" t="s">
        <v>89</v>
      </c>
      <c r="J125" s="5" t="s">
        <v>89</v>
      </c>
      <c r="K125" s="5" t="s">
        <v>89</v>
      </c>
    </row>
    <row r="126" spans="1:11" ht="16">
      <c r="A126" s="13">
        <v>308</v>
      </c>
      <c r="B126" s="23">
        <f t="shared" si="5"/>
        <v>124</v>
      </c>
      <c r="C126" s="5" t="s">
        <v>89</v>
      </c>
      <c r="J126" s="5" t="s">
        <v>89</v>
      </c>
      <c r="K126" s="5" t="s">
        <v>89</v>
      </c>
    </row>
    <row r="127" spans="1:11" ht="16">
      <c r="A127" s="13">
        <v>310</v>
      </c>
      <c r="B127" s="23">
        <f t="shared" si="5"/>
        <v>125</v>
      </c>
      <c r="C127" s="5" t="s">
        <v>89</v>
      </c>
      <c r="J127" s="5" t="s">
        <v>179</v>
      </c>
      <c r="K127" s="5" t="s">
        <v>225</v>
      </c>
    </row>
    <row r="128" spans="1:11" ht="16">
      <c r="A128" s="13">
        <v>311</v>
      </c>
      <c r="B128" s="23">
        <f t="shared" si="5"/>
        <v>126</v>
      </c>
      <c r="C128" s="5" t="s">
        <v>89</v>
      </c>
      <c r="J128" s="5" t="s">
        <v>182</v>
      </c>
      <c r="K128" s="5" t="s">
        <v>127</v>
      </c>
    </row>
    <row r="129" spans="1:11" ht="16">
      <c r="A129" s="13">
        <v>312</v>
      </c>
      <c r="B129" s="23">
        <f t="shared" si="5"/>
        <v>127</v>
      </c>
      <c r="C129" s="5" t="s">
        <v>89</v>
      </c>
      <c r="J129" s="5" t="s">
        <v>182</v>
      </c>
      <c r="K129" s="5" t="s">
        <v>112</v>
      </c>
    </row>
    <row r="130" spans="1:11" ht="16">
      <c r="A130" s="13">
        <v>313</v>
      </c>
      <c r="B130" s="23">
        <f t="shared" si="5"/>
        <v>128</v>
      </c>
      <c r="C130" s="5" t="s">
        <v>89</v>
      </c>
      <c r="J130" s="5" t="s">
        <v>89</v>
      </c>
      <c r="K130" s="5" t="s">
        <v>89</v>
      </c>
    </row>
    <row r="131" spans="1:11">
      <c r="A131" s="13"/>
    </row>
    <row r="132" spans="1:11">
      <c r="A132" s="13"/>
    </row>
    <row r="133" spans="1:11">
      <c r="A133" s="13"/>
    </row>
    <row r="134" spans="1:11">
      <c r="A134" s="13"/>
    </row>
    <row r="135" spans="1:11">
      <c r="A135" s="13"/>
    </row>
    <row r="136" spans="1:11">
      <c r="A136" s="13"/>
    </row>
    <row r="137" spans="1:11">
      <c r="A137" s="13"/>
    </row>
    <row r="138" spans="1:11">
      <c r="A138" s="13"/>
    </row>
    <row r="139" spans="1:11">
      <c r="A139" s="13"/>
    </row>
    <row r="140" spans="1:11">
      <c r="A140" s="13"/>
    </row>
    <row r="141" spans="1:11">
      <c r="A141" s="13"/>
    </row>
    <row r="142" spans="1:11">
      <c r="A142" s="13"/>
    </row>
    <row r="143" spans="1:11">
      <c r="A143" s="13"/>
    </row>
    <row r="144" spans="1:11">
      <c r="A144" s="13"/>
    </row>
    <row r="145" spans="1:1">
      <c r="A145" s="13"/>
    </row>
    <row r="146" spans="1:1">
      <c r="A146" s="13"/>
    </row>
    <row r="147" spans="1:1">
      <c r="A147" s="13"/>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294BA-3057-5747-957D-3B0DBEA6C125}">
  <dimension ref="A1:T167"/>
  <sheetViews>
    <sheetView zoomScale="84" zoomScaleNormal="84" workbookViewId="0">
      <pane xSplit="4" ySplit="3" topLeftCell="E96" activePane="bottomRight" state="frozen"/>
      <selection pane="topRight" activeCell="D1" sqref="D1"/>
      <selection pane="bottomLeft" activeCell="A2" sqref="A2"/>
      <selection pane="bottomRight" activeCell="M159" sqref="M159"/>
    </sheetView>
  </sheetViews>
  <sheetFormatPr baseColWidth="10" defaultRowHeight="15"/>
  <cols>
    <col min="1" max="1" width="9.83203125" style="175" customWidth="1"/>
    <col min="2" max="2" width="10.33203125" style="175" customWidth="1"/>
    <col min="3" max="3" width="15.83203125" style="3" collapsed="1"/>
    <col min="4" max="4" width="40.83203125" customWidth="1"/>
    <col min="5" max="12" width="10.83203125" style="1"/>
    <col min="13" max="13" width="10.83203125" style="237"/>
    <col min="14" max="14" width="10.83203125" style="1"/>
    <col min="15" max="15" width="10.83203125" style="297"/>
    <col min="16" max="18" width="20.83203125" style="3" customWidth="1"/>
    <col min="19" max="19" width="17.5" style="295" customWidth="1"/>
    <col min="20" max="20" width="33.33203125" style="3" customWidth="1"/>
  </cols>
  <sheetData>
    <row r="1" spans="1:20" ht="32">
      <c r="C1" s="2" t="s">
        <v>10</v>
      </c>
      <c r="E1" s="1" t="s">
        <v>2049</v>
      </c>
      <c r="L1" s="1" t="s">
        <v>2050</v>
      </c>
    </row>
    <row r="2" spans="1:20" ht="48">
      <c r="C2" s="2"/>
      <c r="E2" s="1" t="s">
        <v>2115</v>
      </c>
    </row>
    <row r="3" spans="1:20" s="23" customFormat="1" ht="112">
      <c r="A3" s="13"/>
      <c r="B3" s="175"/>
      <c r="C3" s="7" t="s">
        <v>59</v>
      </c>
      <c r="D3" s="70" t="s">
        <v>78</v>
      </c>
      <c r="E3" s="239" t="s">
        <v>207</v>
      </c>
      <c r="F3" s="239" t="s">
        <v>129</v>
      </c>
      <c r="G3" s="239" t="s">
        <v>141</v>
      </c>
      <c r="H3" s="239" t="s">
        <v>249</v>
      </c>
      <c r="I3" s="239" t="s">
        <v>2047</v>
      </c>
      <c r="J3" s="239" t="s">
        <v>231</v>
      </c>
      <c r="K3" s="239" t="s">
        <v>2048</v>
      </c>
      <c r="L3" s="239" t="s">
        <v>2262</v>
      </c>
      <c r="M3" s="239" t="s">
        <v>2263</v>
      </c>
      <c r="N3" s="239" t="s">
        <v>2051</v>
      </c>
      <c r="O3" s="298" t="s">
        <v>2132</v>
      </c>
      <c r="P3" s="299" t="s">
        <v>2131</v>
      </c>
      <c r="Q3" s="299" t="s">
        <v>2186</v>
      </c>
      <c r="R3" s="299" t="s">
        <v>2155</v>
      </c>
      <c r="S3" s="8"/>
      <c r="T3" s="8"/>
    </row>
    <row r="4" spans="1:20" ht="45">
      <c r="A4" s="18" t="s">
        <v>1962</v>
      </c>
      <c r="B4" s="174" t="s">
        <v>1961</v>
      </c>
      <c r="C4" s="5" t="s">
        <v>89</v>
      </c>
      <c r="D4" s="60" t="s">
        <v>44</v>
      </c>
    </row>
    <row r="5" spans="1:20" ht="128">
      <c r="A5" s="13">
        <v>4</v>
      </c>
      <c r="B5" s="175">
        <v>1</v>
      </c>
      <c r="C5" s="5" t="s">
        <v>89</v>
      </c>
      <c r="D5" s="61" t="s">
        <v>116</v>
      </c>
      <c r="J5" s="237"/>
      <c r="K5" s="240">
        <v>1</v>
      </c>
      <c r="L5" s="237"/>
      <c r="N5" s="237"/>
      <c r="P5" s="3" t="s">
        <v>2133</v>
      </c>
      <c r="Q5" s="3" t="s">
        <v>2134</v>
      </c>
      <c r="R5" s="3" t="s">
        <v>2135</v>
      </c>
    </row>
    <row r="6" spans="1:20" ht="16">
      <c r="A6" s="18">
        <v>5</v>
      </c>
      <c r="B6" s="175">
        <f t="shared" ref="B6:B69" si="0">B5+1</f>
        <v>2</v>
      </c>
      <c r="C6" s="5" t="s">
        <v>89</v>
      </c>
      <c r="D6" s="72"/>
    </row>
    <row r="7" spans="1:20" ht="192">
      <c r="A7" s="13">
        <v>6</v>
      </c>
      <c r="B7" s="175">
        <f t="shared" si="0"/>
        <v>3</v>
      </c>
      <c r="C7" s="5" t="s">
        <v>89</v>
      </c>
      <c r="D7" s="62" t="s">
        <v>1966</v>
      </c>
      <c r="L7" s="240">
        <v>1</v>
      </c>
      <c r="N7" s="237"/>
      <c r="P7" s="3" t="s">
        <v>2136</v>
      </c>
      <c r="Q7" s="3" t="s">
        <v>2144</v>
      </c>
      <c r="R7" s="3" t="s">
        <v>2137</v>
      </c>
    </row>
    <row r="8" spans="1:20" ht="16">
      <c r="A8" s="13">
        <v>8</v>
      </c>
      <c r="B8" s="175">
        <f t="shared" si="0"/>
        <v>4</v>
      </c>
      <c r="C8" s="5" t="s">
        <v>89</v>
      </c>
      <c r="D8" s="72"/>
    </row>
    <row r="9" spans="1:20" ht="16">
      <c r="A9" s="13">
        <v>11</v>
      </c>
      <c r="B9" s="175">
        <f t="shared" si="0"/>
        <v>5</v>
      </c>
      <c r="C9" s="5" t="s">
        <v>171</v>
      </c>
      <c r="D9" s="72"/>
    </row>
    <row r="10" spans="1:20" ht="96">
      <c r="A10" s="13">
        <v>13</v>
      </c>
      <c r="B10" s="175">
        <f t="shared" si="0"/>
        <v>6</v>
      </c>
      <c r="C10" s="5" t="s">
        <v>194</v>
      </c>
      <c r="D10" s="62" t="s">
        <v>189</v>
      </c>
      <c r="J10" s="240">
        <v>1</v>
      </c>
      <c r="P10" s="3" t="s">
        <v>2138</v>
      </c>
      <c r="Q10" s="296" t="s">
        <v>2139</v>
      </c>
      <c r="R10" s="3" t="s">
        <v>2140</v>
      </c>
    </row>
    <row r="11" spans="1:20" ht="96">
      <c r="A11" s="13">
        <v>14</v>
      </c>
      <c r="B11" s="175">
        <f t="shared" si="0"/>
        <v>7</v>
      </c>
      <c r="C11" s="5" t="s">
        <v>171</v>
      </c>
      <c r="D11" s="62" t="s">
        <v>208</v>
      </c>
      <c r="F11" s="240">
        <v>1</v>
      </c>
      <c r="P11" s="3" t="s">
        <v>2141</v>
      </c>
      <c r="Q11" s="296" t="s">
        <v>2139</v>
      </c>
      <c r="R11" s="3" t="s">
        <v>2142</v>
      </c>
    </row>
    <row r="12" spans="1:20" ht="96">
      <c r="A12" s="13">
        <v>18</v>
      </c>
      <c r="B12" s="175">
        <f t="shared" si="0"/>
        <v>8</v>
      </c>
      <c r="C12" s="5" t="s">
        <v>171</v>
      </c>
      <c r="D12" s="62" t="s">
        <v>232</v>
      </c>
      <c r="K12" s="240">
        <v>1</v>
      </c>
      <c r="P12" s="3" t="s">
        <v>2143</v>
      </c>
      <c r="Q12" s="296" t="s">
        <v>2139</v>
      </c>
      <c r="R12" s="3" t="s">
        <v>2145</v>
      </c>
    </row>
    <row r="13" spans="1:20" ht="16">
      <c r="A13" s="13">
        <v>19</v>
      </c>
      <c r="B13" s="175">
        <f t="shared" si="0"/>
        <v>9</v>
      </c>
      <c r="C13" s="5" t="s">
        <v>171</v>
      </c>
      <c r="D13" s="62" t="s">
        <v>92</v>
      </c>
      <c r="N13" s="238">
        <v>1</v>
      </c>
    </row>
    <row r="14" spans="1:20" ht="32">
      <c r="A14" s="13">
        <v>20</v>
      </c>
      <c r="B14" s="175">
        <f t="shared" si="0"/>
        <v>10</v>
      </c>
      <c r="C14" s="5" t="s">
        <v>259</v>
      </c>
      <c r="D14" s="71"/>
    </row>
    <row r="15" spans="1:20" ht="208">
      <c r="A15" s="13">
        <v>21</v>
      </c>
      <c r="B15" s="175">
        <f t="shared" si="0"/>
        <v>11</v>
      </c>
      <c r="C15" s="5" t="s">
        <v>171</v>
      </c>
      <c r="D15" s="61" t="s">
        <v>2052</v>
      </c>
      <c r="H15" s="240">
        <v>1</v>
      </c>
      <c r="P15" s="3" t="s">
        <v>2146</v>
      </c>
      <c r="Q15" s="168" t="s">
        <v>2147</v>
      </c>
      <c r="R15" s="3" t="s">
        <v>2148</v>
      </c>
    </row>
    <row r="16" spans="1:20" ht="16">
      <c r="A16" s="13">
        <v>23</v>
      </c>
      <c r="B16" s="175">
        <f t="shared" si="0"/>
        <v>12</v>
      </c>
      <c r="C16" s="5" t="s">
        <v>213</v>
      </c>
      <c r="D16" s="71"/>
    </row>
    <row r="17" spans="1:18" ht="112">
      <c r="A17" s="13">
        <v>24</v>
      </c>
      <c r="B17" s="175">
        <f t="shared" si="0"/>
        <v>13</v>
      </c>
      <c r="C17" s="5" t="s">
        <v>171</v>
      </c>
      <c r="D17" s="61" t="s">
        <v>292</v>
      </c>
      <c r="F17" s="240">
        <v>1</v>
      </c>
      <c r="P17" s="3" t="s">
        <v>2151</v>
      </c>
      <c r="Q17" s="3" t="s">
        <v>2152</v>
      </c>
      <c r="R17" s="168" t="s">
        <v>2058</v>
      </c>
    </row>
    <row r="18" spans="1:18" ht="64">
      <c r="A18" s="13">
        <v>25</v>
      </c>
      <c r="B18" s="175">
        <f t="shared" si="0"/>
        <v>14</v>
      </c>
      <c r="C18" s="5" t="s">
        <v>171</v>
      </c>
      <c r="D18" s="62" t="s">
        <v>304</v>
      </c>
      <c r="J18" s="240">
        <v>1</v>
      </c>
      <c r="P18" s="3" t="s">
        <v>2150</v>
      </c>
      <c r="Q18" s="296" t="s">
        <v>2139</v>
      </c>
      <c r="R18" s="3" t="s">
        <v>2149</v>
      </c>
    </row>
    <row r="19" spans="1:18" ht="96">
      <c r="A19" s="13">
        <v>27</v>
      </c>
      <c r="B19" s="175">
        <f t="shared" si="0"/>
        <v>15</v>
      </c>
      <c r="C19" s="5" t="s">
        <v>328</v>
      </c>
      <c r="D19" s="62" t="s">
        <v>2059</v>
      </c>
      <c r="K19" s="240">
        <v>1</v>
      </c>
      <c r="P19" s="3" t="s">
        <v>2153</v>
      </c>
      <c r="Q19" s="3" t="s">
        <v>2154</v>
      </c>
      <c r="R19" s="3" t="s">
        <v>2156</v>
      </c>
    </row>
    <row r="20" spans="1:18" ht="16">
      <c r="A20" s="13">
        <v>28</v>
      </c>
      <c r="B20" s="175">
        <f t="shared" si="0"/>
        <v>16</v>
      </c>
      <c r="C20" s="5" t="s">
        <v>171</v>
      </c>
      <c r="D20" s="66" t="s">
        <v>334</v>
      </c>
      <c r="N20" s="238">
        <v>1</v>
      </c>
    </row>
    <row r="21" spans="1:18" ht="96">
      <c r="A21" s="13">
        <v>29</v>
      </c>
      <c r="B21" s="175">
        <f t="shared" si="0"/>
        <v>17</v>
      </c>
      <c r="C21" s="5" t="s">
        <v>171</v>
      </c>
      <c r="D21" s="61" t="s">
        <v>348</v>
      </c>
      <c r="K21" s="240">
        <v>1</v>
      </c>
      <c r="P21" s="3" t="s">
        <v>2157</v>
      </c>
      <c r="Q21" s="3" t="s">
        <v>2159</v>
      </c>
      <c r="R21" s="168" t="s">
        <v>2158</v>
      </c>
    </row>
    <row r="22" spans="1:18" ht="16">
      <c r="A22" s="13">
        <v>31</v>
      </c>
      <c r="B22" s="175">
        <f t="shared" si="0"/>
        <v>18</v>
      </c>
      <c r="C22" s="5" t="s">
        <v>171</v>
      </c>
      <c r="D22" s="71"/>
    </row>
    <row r="23" spans="1:18" ht="224">
      <c r="A23" s="13">
        <v>32</v>
      </c>
      <c r="B23" s="175">
        <f t="shared" si="0"/>
        <v>19</v>
      </c>
      <c r="C23" s="5" t="s">
        <v>171</v>
      </c>
      <c r="D23" s="76" t="s">
        <v>384</v>
      </c>
      <c r="G23" s="240">
        <v>1</v>
      </c>
      <c r="K23" s="240">
        <v>1</v>
      </c>
      <c r="P23" s="3" t="s">
        <v>2180</v>
      </c>
      <c r="Q23" s="3" t="s">
        <v>2181</v>
      </c>
      <c r="R23" s="3" t="s">
        <v>2182</v>
      </c>
    </row>
    <row r="24" spans="1:18" ht="112">
      <c r="A24" s="13">
        <v>33</v>
      </c>
      <c r="B24" s="175">
        <f t="shared" si="0"/>
        <v>20</v>
      </c>
      <c r="C24" s="5" t="s">
        <v>171</v>
      </c>
      <c r="D24" s="61" t="s">
        <v>396</v>
      </c>
      <c r="J24" s="240">
        <v>1</v>
      </c>
      <c r="P24" s="3" t="s">
        <v>2187</v>
      </c>
      <c r="Q24" s="3" t="s">
        <v>2188</v>
      </c>
      <c r="R24" s="3" t="s">
        <v>2189</v>
      </c>
    </row>
    <row r="25" spans="1:18" ht="80">
      <c r="A25" s="13">
        <v>36</v>
      </c>
      <c r="B25" s="175">
        <f t="shared" si="0"/>
        <v>21</v>
      </c>
      <c r="C25" s="5" t="s">
        <v>171</v>
      </c>
      <c r="D25" s="62" t="s">
        <v>422</v>
      </c>
      <c r="L25" s="240">
        <v>1</v>
      </c>
      <c r="P25" s="3" t="s">
        <v>2183</v>
      </c>
      <c r="Q25" s="3" t="s">
        <v>2184</v>
      </c>
      <c r="R25" s="3" t="s">
        <v>2185</v>
      </c>
    </row>
    <row r="26" spans="1:18" ht="16">
      <c r="A26" s="13">
        <v>37</v>
      </c>
      <c r="B26" s="175">
        <f t="shared" si="0"/>
        <v>22</v>
      </c>
      <c r="C26" s="5" t="s">
        <v>171</v>
      </c>
      <c r="D26" s="71"/>
    </row>
    <row r="27" spans="1:18" ht="128">
      <c r="A27" s="13">
        <v>38</v>
      </c>
      <c r="B27" s="175">
        <f t="shared" si="0"/>
        <v>23</v>
      </c>
      <c r="C27" s="5" t="s">
        <v>171</v>
      </c>
      <c r="D27" s="64" t="s">
        <v>446</v>
      </c>
      <c r="H27" s="240">
        <v>1</v>
      </c>
      <c r="P27" s="3" t="s">
        <v>2190</v>
      </c>
      <c r="Q27" s="3" t="s">
        <v>2191</v>
      </c>
      <c r="R27" s="3" t="s">
        <v>2060</v>
      </c>
    </row>
    <row r="28" spans="1:18" ht="96">
      <c r="A28" s="13">
        <v>39</v>
      </c>
      <c r="B28" s="175">
        <f t="shared" si="0"/>
        <v>24</v>
      </c>
      <c r="C28" s="188" t="s">
        <v>467</v>
      </c>
      <c r="D28" s="292" t="s">
        <v>2046</v>
      </c>
      <c r="F28" s="237"/>
    </row>
    <row r="29" spans="1:18" ht="80">
      <c r="A29" s="13">
        <v>40</v>
      </c>
      <c r="B29" s="175">
        <f t="shared" si="0"/>
        <v>25</v>
      </c>
      <c r="C29" s="5" t="s">
        <v>328</v>
      </c>
      <c r="D29" s="62" t="s">
        <v>475</v>
      </c>
      <c r="G29" s="240">
        <v>1</v>
      </c>
      <c r="P29" s="3" t="s">
        <v>2192</v>
      </c>
      <c r="Q29" s="3" t="s">
        <v>2193</v>
      </c>
      <c r="R29" s="3" t="s">
        <v>2194</v>
      </c>
    </row>
    <row r="30" spans="1:18" ht="16">
      <c r="A30" s="13">
        <v>41</v>
      </c>
      <c r="B30" s="175">
        <f t="shared" si="0"/>
        <v>26</v>
      </c>
      <c r="C30" s="5" t="s">
        <v>171</v>
      </c>
      <c r="D30" s="71"/>
    </row>
    <row r="31" spans="1:18" ht="16">
      <c r="A31" s="13">
        <v>43</v>
      </c>
      <c r="B31" s="175">
        <f t="shared" si="0"/>
        <v>27</v>
      </c>
      <c r="C31" s="5" t="s">
        <v>171</v>
      </c>
      <c r="D31" s="75"/>
    </row>
    <row r="32" spans="1:18" ht="16">
      <c r="A32" s="13">
        <v>44</v>
      </c>
      <c r="B32" s="175">
        <f t="shared" si="0"/>
        <v>28</v>
      </c>
      <c r="C32" s="5" t="s">
        <v>171</v>
      </c>
      <c r="D32" s="75"/>
    </row>
    <row r="33" spans="1:19" ht="32">
      <c r="A33" s="13">
        <v>45</v>
      </c>
      <c r="B33" s="175">
        <f t="shared" si="0"/>
        <v>29</v>
      </c>
      <c r="C33" s="5" t="s">
        <v>259</v>
      </c>
      <c r="D33" s="75"/>
    </row>
    <row r="34" spans="1:19" ht="32">
      <c r="A34" s="13">
        <v>46</v>
      </c>
      <c r="B34" s="175">
        <f t="shared" si="0"/>
        <v>30</v>
      </c>
      <c r="C34" s="5" t="s">
        <v>194</v>
      </c>
      <c r="D34" s="75"/>
    </row>
    <row r="35" spans="1:19" ht="224">
      <c r="A35" s="13">
        <v>47</v>
      </c>
      <c r="B35" s="175">
        <f t="shared" si="0"/>
        <v>31</v>
      </c>
      <c r="C35" s="5" t="s">
        <v>171</v>
      </c>
      <c r="D35" s="61" t="s">
        <v>2013</v>
      </c>
      <c r="E35" s="240">
        <v>1</v>
      </c>
      <c r="F35" s="240">
        <v>1</v>
      </c>
      <c r="M35" s="240">
        <v>1</v>
      </c>
      <c r="P35" s="3" t="s">
        <v>2204</v>
      </c>
      <c r="Q35" s="3" t="s">
        <v>2205</v>
      </c>
      <c r="R35" s="3" t="s">
        <v>2206</v>
      </c>
    </row>
    <row r="36" spans="1:19" ht="224">
      <c r="A36" s="13">
        <v>48</v>
      </c>
      <c r="B36" s="175">
        <f t="shared" si="0"/>
        <v>32</v>
      </c>
      <c r="C36" s="5" t="s">
        <v>328</v>
      </c>
      <c r="D36" s="62" t="s">
        <v>2014</v>
      </c>
      <c r="E36" s="240">
        <v>1</v>
      </c>
      <c r="F36" s="237"/>
      <c r="M36" s="240">
        <v>1</v>
      </c>
      <c r="P36" s="3" t="s">
        <v>2203</v>
      </c>
      <c r="Q36" s="3" t="s">
        <v>2205</v>
      </c>
      <c r="R36" s="3" t="s">
        <v>2206</v>
      </c>
      <c r="S36" s="3"/>
    </row>
    <row r="37" spans="1:19" ht="16">
      <c r="A37" s="13">
        <v>49</v>
      </c>
      <c r="B37" s="175">
        <f t="shared" si="0"/>
        <v>33</v>
      </c>
      <c r="C37" s="188" t="s">
        <v>467</v>
      </c>
      <c r="D37" s="71"/>
    </row>
    <row r="38" spans="1:19" ht="128">
      <c r="A38" s="13">
        <v>50</v>
      </c>
      <c r="B38" s="175">
        <f t="shared" si="0"/>
        <v>34</v>
      </c>
      <c r="C38" s="5" t="s">
        <v>171</v>
      </c>
      <c r="D38" s="61" t="s">
        <v>580</v>
      </c>
      <c r="I38" s="240">
        <v>1</v>
      </c>
      <c r="P38" s="3" t="s">
        <v>2210</v>
      </c>
      <c r="Q38" s="3" t="s">
        <v>2211</v>
      </c>
      <c r="R38" s="3" t="s">
        <v>2212</v>
      </c>
    </row>
    <row r="39" spans="1:19" ht="16">
      <c r="A39" s="13">
        <v>51</v>
      </c>
      <c r="B39" s="175">
        <f t="shared" si="0"/>
        <v>35</v>
      </c>
      <c r="C39" s="5" t="s">
        <v>171</v>
      </c>
      <c r="D39" s="72"/>
    </row>
    <row r="40" spans="1:19" ht="16">
      <c r="A40" s="13">
        <v>52</v>
      </c>
      <c r="B40" s="175">
        <f t="shared" si="0"/>
        <v>36</v>
      </c>
      <c r="C40" s="5" t="s">
        <v>171</v>
      </c>
      <c r="D40" s="71"/>
    </row>
    <row r="41" spans="1:19" ht="16">
      <c r="A41" s="13">
        <v>53</v>
      </c>
      <c r="B41" s="175">
        <f t="shared" si="0"/>
        <v>37</v>
      </c>
      <c r="C41" s="5" t="s">
        <v>171</v>
      </c>
      <c r="D41" s="75"/>
    </row>
    <row r="42" spans="1:19" ht="395">
      <c r="A42" s="13">
        <v>55</v>
      </c>
      <c r="B42" s="175">
        <f t="shared" si="0"/>
        <v>38</v>
      </c>
      <c r="C42" s="5" t="s">
        <v>213</v>
      </c>
      <c r="D42" s="74" t="s">
        <v>628</v>
      </c>
      <c r="H42" s="240">
        <v>1</v>
      </c>
      <c r="P42" s="3" t="s">
        <v>2214</v>
      </c>
      <c r="R42" s="3" t="s">
        <v>2213</v>
      </c>
    </row>
    <row r="43" spans="1:19" ht="144">
      <c r="A43" s="13">
        <v>58</v>
      </c>
      <c r="B43" s="175">
        <f t="shared" si="0"/>
        <v>39</v>
      </c>
      <c r="C43" s="5" t="s">
        <v>171</v>
      </c>
      <c r="D43" s="66" t="s">
        <v>648</v>
      </c>
      <c r="J43" s="240">
        <v>1</v>
      </c>
      <c r="P43" s="3" t="s">
        <v>2215</v>
      </c>
      <c r="Q43" s="3" t="s">
        <v>2216</v>
      </c>
      <c r="R43" s="3" t="s">
        <v>2217</v>
      </c>
    </row>
    <row r="44" spans="1:19" ht="48">
      <c r="A44" s="13">
        <v>60</v>
      </c>
      <c r="B44" s="175">
        <f t="shared" si="0"/>
        <v>40</v>
      </c>
      <c r="C44" s="5" t="s">
        <v>171</v>
      </c>
      <c r="D44" s="61" t="s">
        <v>665</v>
      </c>
      <c r="M44" s="240">
        <v>1</v>
      </c>
      <c r="P44" s="3" t="s">
        <v>2195</v>
      </c>
      <c r="Q44" s="3" t="s">
        <v>2197</v>
      </c>
      <c r="R44" s="3" t="s">
        <v>2196</v>
      </c>
    </row>
    <row r="45" spans="1:19" ht="96">
      <c r="A45" s="13">
        <v>61</v>
      </c>
      <c r="B45" s="175">
        <f t="shared" si="0"/>
        <v>41</v>
      </c>
      <c r="C45" s="5" t="s">
        <v>328</v>
      </c>
      <c r="D45" s="62" t="s">
        <v>680</v>
      </c>
      <c r="L45" s="240">
        <v>1</v>
      </c>
      <c r="P45" s="3" t="s">
        <v>2218</v>
      </c>
      <c r="Q45" s="3" t="s">
        <v>2219</v>
      </c>
      <c r="R45" s="3" t="s">
        <v>2220</v>
      </c>
    </row>
    <row r="46" spans="1:19" ht="16">
      <c r="A46" s="13">
        <v>64</v>
      </c>
      <c r="B46" s="175">
        <f t="shared" si="0"/>
        <v>42</v>
      </c>
      <c r="C46" s="5" t="s">
        <v>171</v>
      </c>
      <c r="D46" s="71"/>
    </row>
    <row r="47" spans="1:19" ht="32">
      <c r="A47" s="13">
        <v>66</v>
      </c>
      <c r="B47" s="175">
        <f t="shared" si="0"/>
        <v>43</v>
      </c>
      <c r="C47" s="5" t="s">
        <v>194</v>
      </c>
      <c r="D47" s="61" t="s">
        <v>697</v>
      </c>
      <c r="N47" s="238">
        <v>1</v>
      </c>
    </row>
    <row r="48" spans="1:19" ht="16">
      <c r="A48" s="13">
        <v>68</v>
      </c>
      <c r="B48" s="175">
        <f t="shared" si="0"/>
        <v>44</v>
      </c>
      <c r="C48" s="188" t="s">
        <v>467</v>
      </c>
      <c r="D48" s="293" t="s">
        <v>714</v>
      </c>
      <c r="N48" s="237"/>
    </row>
    <row r="49" spans="1:18" ht="16">
      <c r="A49" s="13">
        <v>69</v>
      </c>
      <c r="B49" s="175">
        <f t="shared" si="0"/>
        <v>45</v>
      </c>
      <c r="C49" s="5" t="s">
        <v>171</v>
      </c>
      <c r="D49" s="71"/>
    </row>
    <row r="50" spans="1:18" ht="80">
      <c r="A50" s="13">
        <v>71</v>
      </c>
      <c r="B50" s="175">
        <f t="shared" si="0"/>
        <v>46</v>
      </c>
      <c r="C50" s="188" t="s">
        <v>467</v>
      </c>
      <c r="D50" s="290" t="s">
        <v>734</v>
      </c>
      <c r="N50" s="237"/>
    </row>
    <row r="51" spans="1:18" ht="16">
      <c r="A51" s="13">
        <v>73</v>
      </c>
      <c r="B51" s="175">
        <f t="shared" si="0"/>
        <v>47</v>
      </c>
      <c r="C51" s="5" t="s">
        <v>171</v>
      </c>
      <c r="D51" s="71"/>
    </row>
    <row r="52" spans="1:18" ht="350">
      <c r="A52" s="13">
        <v>76</v>
      </c>
      <c r="B52" s="175">
        <f t="shared" si="0"/>
        <v>48</v>
      </c>
      <c r="C52" s="5" t="s">
        <v>259</v>
      </c>
      <c r="D52" s="61" t="s">
        <v>2221</v>
      </c>
      <c r="E52" s="240">
        <v>1</v>
      </c>
      <c r="F52" s="240">
        <v>1</v>
      </c>
      <c r="L52" s="237"/>
      <c r="M52" s="240">
        <v>1</v>
      </c>
      <c r="P52" s="3" t="s">
        <v>2225</v>
      </c>
      <c r="Q52" s="3" t="s">
        <v>2222</v>
      </c>
      <c r="R52" s="3" t="s">
        <v>2224</v>
      </c>
    </row>
    <row r="53" spans="1:18" ht="48">
      <c r="A53" s="13">
        <v>79</v>
      </c>
      <c r="B53" s="175">
        <f t="shared" si="0"/>
        <v>49</v>
      </c>
      <c r="C53" s="188" t="s">
        <v>467</v>
      </c>
      <c r="D53" s="293" t="s">
        <v>787</v>
      </c>
      <c r="N53" s="237"/>
    </row>
    <row r="54" spans="1:18" ht="224">
      <c r="A54" s="13">
        <v>80</v>
      </c>
      <c r="B54" s="175">
        <f t="shared" si="0"/>
        <v>50</v>
      </c>
      <c r="C54" s="5" t="s">
        <v>259</v>
      </c>
      <c r="D54" s="62" t="s">
        <v>796</v>
      </c>
      <c r="M54" s="240">
        <v>1</v>
      </c>
      <c r="P54" s="3" t="s">
        <v>2223</v>
      </c>
      <c r="Q54" s="3" t="s">
        <v>2205</v>
      </c>
      <c r="R54" s="3" t="s">
        <v>2206</v>
      </c>
    </row>
    <row r="55" spans="1:18" ht="16">
      <c r="A55" s="13">
        <v>82</v>
      </c>
      <c r="B55" s="175">
        <f t="shared" si="0"/>
        <v>51</v>
      </c>
      <c r="C55" s="5" t="s">
        <v>213</v>
      </c>
      <c r="D55" s="66" t="s">
        <v>812</v>
      </c>
      <c r="N55" s="238">
        <v>1</v>
      </c>
    </row>
    <row r="56" spans="1:18" ht="16">
      <c r="A56" s="13">
        <v>83</v>
      </c>
      <c r="B56" s="175">
        <f t="shared" si="0"/>
        <v>52</v>
      </c>
      <c r="C56" s="5" t="s">
        <v>171</v>
      </c>
      <c r="D56" s="73"/>
    </row>
    <row r="57" spans="1:18" ht="32">
      <c r="A57" s="13">
        <v>84</v>
      </c>
      <c r="B57" s="175">
        <f t="shared" si="0"/>
        <v>53</v>
      </c>
      <c r="C57" s="5" t="s">
        <v>259</v>
      </c>
      <c r="D57" s="71"/>
    </row>
    <row r="58" spans="1:18" ht="256">
      <c r="A58" s="13">
        <v>86</v>
      </c>
      <c r="B58" s="175">
        <f t="shared" si="0"/>
        <v>54</v>
      </c>
      <c r="C58" s="5" t="s">
        <v>171</v>
      </c>
      <c r="D58" s="61" t="s">
        <v>2116</v>
      </c>
      <c r="H58" s="240">
        <v>1</v>
      </c>
      <c r="K58" s="240">
        <v>1</v>
      </c>
      <c r="P58" s="168" t="s">
        <v>2243</v>
      </c>
      <c r="Q58" s="168" t="s">
        <v>2242</v>
      </c>
      <c r="R58" s="168"/>
    </row>
    <row r="59" spans="1:18" ht="16">
      <c r="A59" s="13">
        <v>87</v>
      </c>
      <c r="B59" s="175">
        <f t="shared" si="0"/>
        <v>55</v>
      </c>
      <c r="C59" s="5" t="s">
        <v>213</v>
      </c>
      <c r="D59" s="72"/>
    </row>
    <row r="60" spans="1:18" ht="16">
      <c r="A60" s="13">
        <v>90</v>
      </c>
      <c r="B60" s="175">
        <f t="shared" si="0"/>
        <v>56</v>
      </c>
      <c r="C60" s="5" t="s">
        <v>171</v>
      </c>
      <c r="D60" s="71"/>
    </row>
    <row r="61" spans="1:18" ht="96">
      <c r="A61" s="13">
        <v>91</v>
      </c>
      <c r="B61" s="175">
        <f t="shared" si="0"/>
        <v>57</v>
      </c>
      <c r="C61" s="5" t="s">
        <v>171</v>
      </c>
      <c r="D61" s="61" t="s">
        <v>888</v>
      </c>
      <c r="K61" s="242">
        <v>1</v>
      </c>
      <c r="P61" s="3" t="s">
        <v>2244</v>
      </c>
      <c r="Q61" s="3" t="s">
        <v>2245</v>
      </c>
      <c r="R61" s="3" t="s">
        <v>2246</v>
      </c>
    </row>
    <row r="62" spans="1:18" ht="32">
      <c r="A62" s="13">
        <v>93</v>
      </c>
      <c r="B62" s="175">
        <f t="shared" si="0"/>
        <v>58</v>
      </c>
      <c r="C62" s="5" t="s">
        <v>328</v>
      </c>
      <c r="D62" s="71"/>
    </row>
    <row r="63" spans="1:18" ht="48">
      <c r="A63" s="13">
        <v>95</v>
      </c>
      <c r="B63" s="175">
        <f t="shared" si="0"/>
        <v>59</v>
      </c>
      <c r="C63" s="5" t="s">
        <v>213</v>
      </c>
      <c r="D63" s="61" t="s">
        <v>912</v>
      </c>
      <c r="O63" s="240">
        <v>1</v>
      </c>
    </row>
    <row r="64" spans="1:18" ht="64">
      <c r="A64" s="13">
        <v>96</v>
      </c>
      <c r="B64" s="175">
        <f t="shared" si="0"/>
        <v>60</v>
      </c>
      <c r="C64" s="5" t="s">
        <v>171</v>
      </c>
      <c r="D64" s="158" t="s">
        <v>924</v>
      </c>
      <c r="L64" s="240">
        <v>1</v>
      </c>
      <c r="P64" s="3" t="s">
        <v>2240</v>
      </c>
      <c r="Q64" s="3" t="s">
        <v>2241</v>
      </c>
      <c r="R64" s="3" t="s">
        <v>2239</v>
      </c>
    </row>
    <row r="65" spans="1:18" ht="128">
      <c r="A65" s="13">
        <v>98</v>
      </c>
      <c r="B65" s="175">
        <f t="shared" si="0"/>
        <v>61</v>
      </c>
      <c r="C65" s="5" t="s">
        <v>213</v>
      </c>
      <c r="D65" s="61" t="s">
        <v>936</v>
      </c>
      <c r="I65" s="242">
        <v>1</v>
      </c>
      <c r="P65" s="168" t="s">
        <v>2231</v>
      </c>
      <c r="Q65" s="168" t="s">
        <v>2233</v>
      </c>
      <c r="R65" s="3" t="s">
        <v>2236</v>
      </c>
    </row>
    <row r="66" spans="1:18" ht="16">
      <c r="A66" s="13">
        <v>99</v>
      </c>
      <c r="B66" s="175">
        <f t="shared" si="0"/>
        <v>62</v>
      </c>
      <c r="C66" s="5" t="s">
        <v>213</v>
      </c>
      <c r="D66" s="72"/>
    </row>
    <row r="67" spans="1:18" ht="16">
      <c r="A67" s="13">
        <v>102</v>
      </c>
      <c r="B67" s="175">
        <f t="shared" si="0"/>
        <v>63</v>
      </c>
      <c r="C67" s="5" t="s">
        <v>171</v>
      </c>
      <c r="D67" s="72"/>
    </row>
    <row r="68" spans="1:18" ht="16">
      <c r="A68" s="13">
        <v>104</v>
      </c>
      <c r="B68" s="175">
        <f t="shared" si="0"/>
        <v>64</v>
      </c>
      <c r="C68" s="5" t="s">
        <v>171</v>
      </c>
      <c r="D68" s="71"/>
    </row>
    <row r="69" spans="1:18" ht="224">
      <c r="A69" s="13">
        <v>105</v>
      </c>
      <c r="B69" s="175">
        <f t="shared" si="0"/>
        <v>65</v>
      </c>
      <c r="C69" s="5" t="s">
        <v>171</v>
      </c>
      <c r="D69" s="74" t="s">
        <v>2113</v>
      </c>
      <c r="G69" s="240">
        <v>1</v>
      </c>
      <c r="H69" s="240">
        <v>1</v>
      </c>
      <c r="P69" s="3" t="s">
        <v>2235</v>
      </c>
      <c r="Q69" s="3" t="s">
        <v>2237</v>
      </c>
      <c r="R69" s="3" t="s">
        <v>2238</v>
      </c>
    </row>
    <row r="70" spans="1:18" ht="16">
      <c r="A70" s="13">
        <v>106</v>
      </c>
      <c r="B70" s="175">
        <f t="shared" ref="B70:B133" si="1">B69+1</f>
        <v>66</v>
      </c>
      <c r="C70" s="5" t="s">
        <v>171</v>
      </c>
      <c r="D70" s="72"/>
    </row>
    <row r="71" spans="1:18" ht="32">
      <c r="A71" s="13">
        <v>108</v>
      </c>
      <c r="B71" s="175">
        <f t="shared" si="1"/>
        <v>67</v>
      </c>
      <c r="C71" s="5" t="s">
        <v>259</v>
      </c>
      <c r="D71" s="72"/>
    </row>
    <row r="72" spans="1:18" ht="16">
      <c r="A72" s="13">
        <v>112</v>
      </c>
      <c r="B72" s="175">
        <f t="shared" si="1"/>
        <v>68</v>
      </c>
      <c r="C72" s="188" t="s">
        <v>467</v>
      </c>
      <c r="D72" s="294" t="s">
        <v>1025</v>
      </c>
      <c r="G72" s="237"/>
    </row>
    <row r="73" spans="1:18" ht="128">
      <c r="A73" s="13">
        <v>113</v>
      </c>
      <c r="B73" s="175">
        <f t="shared" si="1"/>
        <v>69</v>
      </c>
      <c r="C73" s="5" t="s">
        <v>194</v>
      </c>
      <c r="D73" s="74" t="s">
        <v>1034</v>
      </c>
      <c r="I73" s="240">
        <v>1</v>
      </c>
      <c r="K73" s="241"/>
      <c r="P73" s="168" t="s">
        <v>2231</v>
      </c>
      <c r="Q73" s="168" t="s">
        <v>2233</v>
      </c>
      <c r="R73" s="3" t="s">
        <v>2236</v>
      </c>
    </row>
    <row r="74" spans="1:18" ht="128">
      <c r="A74" s="13">
        <v>114</v>
      </c>
      <c r="B74" s="175">
        <f t="shared" si="1"/>
        <v>70</v>
      </c>
      <c r="C74" s="5" t="s">
        <v>213</v>
      </c>
      <c r="D74" s="289" t="s">
        <v>1039</v>
      </c>
      <c r="I74" s="240">
        <v>1</v>
      </c>
      <c r="P74" s="168" t="s">
        <v>2232</v>
      </c>
      <c r="Q74" s="168" t="s">
        <v>2234</v>
      </c>
      <c r="R74" s="3" t="s">
        <v>2236</v>
      </c>
    </row>
    <row r="75" spans="1:18" ht="112">
      <c r="A75" s="13">
        <v>115</v>
      </c>
      <c r="B75" s="175">
        <f t="shared" si="1"/>
        <v>71</v>
      </c>
      <c r="C75" s="5" t="s">
        <v>171</v>
      </c>
      <c r="D75" s="289" t="s">
        <v>1053</v>
      </c>
      <c r="L75" s="240">
        <v>1</v>
      </c>
      <c r="M75" s="240">
        <v>1</v>
      </c>
      <c r="P75" s="3" t="s">
        <v>2228</v>
      </c>
      <c r="Q75" s="3" t="s">
        <v>2229</v>
      </c>
      <c r="R75" s="3" t="s">
        <v>2230</v>
      </c>
    </row>
    <row r="76" spans="1:18" ht="32">
      <c r="A76" s="13">
        <v>121</v>
      </c>
      <c r="B76" s="175">
        <f t="shared" si="1"/>
        <v>72</v>
      </c>
      <c r="C76" s="5" t="s">
        <v>259</v>
      </c>
      <c r="D76" s="72"/>
    </row>
    <row r="77" spans="1:18" ht="144">
      <c r="A77" s="13">
        <v>125</v>
      </c>
      <c r="B77" s="175">
        <f t="shared" si="1"/>
        <v>73</v>
      </c>
      <c r="C77" s="5" t="s">
        <v>171</v>
      </c>
      <c r="D77" s="66" t="s">
        <v>2015</v>
      </c>
      <c r="E77" s="240">
        <v>1</v>
      </c>
      <c r="F77" s="237"/>
      <c r="P77" s="67" t="s">
        <v>2226</v>
      </c>
      <c r="Q77" s="67" t="s">
        <v>2227</v>
      </c>
      <c r="R77" s="67" t="s">
        <v>2224</v>
      </c>
    </row>
    <row r="78" spans="1:18" ht="32">
      <c r="A78" s="13">
        <v>126</v>
      </c>
      <c r="B78" s="175">
        <f t="shared" si="1"/>
        <v>74</v>
      </c>
      <c r="C78" s="5" t="s">
        <v>328</v>
      </c>
      <c r="D78" s="73"/>
    </row>
    <row r="79" spans="1:18" ht="350">
      <c r="A79" s="13">
        <v>128</v>
      </c>
      <c r="B79" s="175">
        <f t="shared" si="1"/>
        <v>75</v>
      </c>
      <c r="C79" s="5" t="s">
        <v>194</v>
      </c>
      <c r="D79" s="66" t="s">
        <v>2114</v>
      </c>
      <c r="E79" s="237"/>
      <c r="F79" s="237"/>
      <c r="K79" s="240">
        <v>1</v>
      </c>
      <c r="L79" s="240">
        <v>1</v>
      </c>
      <c r="P79" s="3" t="s">
        <v>2207</v>
      </c>
      <c r="Q79" s="3" t="s">
        <v>2208</v>
      </c>
      <c r="R79" s="3" t="s">
        <v>2209</v>
      </c>
    </row>
    <row r="80" spans="1:18" ht="16">
      <c r="A80" s="13">
        <v>129</v>
      </c>
      <c r="B80" s="175">
        <f t="shared" si="1"/>
        <v>76</v>
      </c>
      <c r="C80" s="5" t="s">
        <v>171</v>
      </c>
      <c r="D80" s="73"/>
    </row>
    <row r="81" spans="1:18" ht="16">
      <c r="A81" s="13">
        <v>130</v>
      </c>
      <c r="B81" s="175">
        <f t="shared" si="1"/>
        <v>77</v>
      </c>
      <c r="C81" s="5" t="s">
        <v>213</v>
      </c>
      <c r="D81" s="73"/>
    </row>
    <row r="82" spans="1:18" ht="160">
      <c r="A82" s="13">
        <v>131</v>
      </c>
      <c r="B82" s="175">
        <f t="shared" si="1"/>
        <v>78</v>
      </c>
      <c r="C82" s="5" t="s">
        <v>213</v>
      </c>
      <c r="D82" s="61" t="s">
        <v>1158</v>
      </c>
      <c r="G82" s="237"/>
      <c r="H82" s="237"/>
      <c r="M82" s="240">
        <v>1</v>
      </c>
      <c r="P82" s="3" t="s">
        <v>2264</v>
      </c>
    </row>
    <row r="83" spans="1:18" ht="32">
      <c r="A83" s="13">
        <v>132</v>
      </c>
      <c r="B83" s="175">
        <f t="shared" si="1"/>
        <v>79</v>
      </c>
      <c r="C83" s="5" t="s">
        <v>194</v>
      </c>
      <c r="D83" s="62" t="s">
        <v>1167</v>
      </c>
      <c r="N83" s="238">
        <v>1</v>
      </c>
    </row>
    <row r="84" spans="1:18" ht="176">
      <c r="A84" s="13">
        <v>133</v>
      </c>
      <c r="B84" s="175">
        <f t="shared" si="1"/>
        <v>80</v>
      </c>
      <c r="C84" s="5" t="s">
        <v>213</v>
      </c>
      <c r="D84" s="62" t="s">
        <v>1186</v>
      </c>
      <c r="I84" s="240">
        <v>1</v>
      </c>
      <c r="P84" s="3" t="s">
        <v>2265</v>
      </c>
      <c r="Q84" s="3" t="s">
        <v>2266</v>
      </c>
      <c r="R84" s="3" t="s">
        <v>2267</v>
      </c>
    </row>
    <row r="85" spans="1:18" ht="16">
      <c r="A85" s="13">
        <v>135</v>
      </c>
      <c r="B85" s="175">
        <f t="shared" si="1"/>
        <v>81</v>
      </c>
      <c r="C85" s="5" t="s">
        <v>213</v>
      </c>
      <c r="D85" s="72"/>
    </row>
    <row r="86" spans="1:18" ht="32">
      <c r="A86" s="13">
        <v>136</v>
      </c>
      <c r="B86" s="175">
        <f t="shared" si="1"/>
        <v>82</v>
      </c>
      <c r="C86" s="5" t="s">
        <v>171</v>
      </c>
      <c r="D86" s="66" t="s">
        <v>1216</v>
      </c>
      <c r="N86" s="238">
        <v>1</v>
      </c>
    </row>
    <row r="87" spans="1:18" ht="16">
      <c r="A87" s="13">
        <v>137</v>
      </c>
      <c r="B87" s="175">
        <f t="shared" si="1"/>
        <v>83</v>
      </c>
      <c r="C87" s="5" t="s">
        <v>213</v>
      </c>
      <c r="D87" s="73"/>
    </row>
    <row r="88" spans="1:18" ht="16">
      <c r="A88" s="13">
        <v>139</v>
      </c>
      <c r="B88" s="175">
        <f t="shared" si="1"/>
        <v>84</v>
      </c>
      <c r="C88" s="5" t="s">
        <v>171</v>
      </c>
      <c r="D88" s="72"/>
    </row>
    <row r="89" spans="1:18" ht="16">
      <c r="A89" s="13">
        <v>142</v>
      </c>
      <c r="B89" s="175">
        <f t="shared" si="1"/>
        <v>85</v>
      </c>
      <c r="C89" s="5" t="s">
        <v>171</v>
      </c>
      <c r="D89" s="72"/>
    </row>
    <row r="90" spans="1:18" ht="32">
      <c r="A90" s="13">
        <v>144</v>
      </c>
      <c r="B90" s="175">
        <f t="shared" si="1"/>
        <v>86</v>
      </c>
      <c r="C90" s="5" t="s">
        <v>194</v>
      </c>
      <c r="D90" s="71"/>
    </row>
    <row r="91" spans="1:18" ht="64">
      <c r="A91" s="13">
        <v>146</v>
      </c>
      <c r="B91" s="175">
        <f t="shared" si="1"/>
        <v>87</v>
      </c>
      <c r="C91" s="5" t="s">
        <v>171</v>
      </c>
      <c r="D91" s="61" t="s">
        <v>1281</v>
      </c>
      <c r="M91" s="240">
        <v>1</v>
      </c>
      <c r="P91" s="3" t="s">
        <v>2198</v>
      </c>
      <c r="Q91" s="3" t="s">
        <v>2197</v>
      </c>
      <c r="R91" s="136" t="s">
        <v>2199</v>
      </c>
    </row>
    <row r="92" spans="1:18" ht="16">
      <c r="A92" s="13">
        <v>147</v>
      </c>
      <c r="B92" s="175">
        <f t="shared" si="1"/>
        <v>88</v>
      </c>
      <c r="C92" s="5" t="s">
        <v>171</v>
      </c>
      <c r="D92" s="71"/>
    </row>
    <row r="93" spans="1:18" ht="48">
      <c r="A93" s="13">
        <v>153</v>
      </c>
      <c r="B93" s="175">
        <f t="shared" si="1"/>
        <v>89</v>
      </c>
      <c r="C93" s="188" t="s">
        <v>467</v>
      </c>
      <c r="D93" s="290" t="s">
        <v>1325</v>
      </c>
      <c r="E93" s="237"/>
      <c r="F93" s="237"/>
    </row>
    <row r="94" spans="1:18" ht="96">
      <c r="A94" s="13">
        <v>154</v>
      </c>
      <c r="B94" s="175">
        <f t="shared" si="1"/>
        <v>90</v>
      </c>
      <c r="C94" s="5" t="s">
        <v>213</v>
      </c>
      <c r="D94" s="62" t="s">
        <v>2057</v>
      </c>
      <c r="K94" s="240">
        <v>1</v>
      </c>
      <c r="P94" s="3" t="s">
        <v>2200</v>
      </c>
      <c r="Q94" s="3" t="s">
        <v>2201</v>
      </c>
      <c r="R94" s="3" t="s">
        <v>2202</v>
      </c>
    </row>
    <row r="95" spans="1:18" ht="16">
      <c r="A95" s="13">
        <v>155</v>
      </c>
      <c r="B95" s="175">
        <f t="shared" si="1"/>
        <v>91</v>
      </c>
      <c r="C95" s="5" t="s">
        <v>171</v>
      </c>
      <c r="D95" s="71"/>
    </row>
    <row r="96" spans="1:18" ht="160">
      <c r="A96" s="13">
        <v>156</v>
      </c>
      <c r="B96" s="175">
        <f t="shared" si="1"/>
        <v>92</v>
      </c>
      <c r="C96" s="5" t="s">
        <v>171</v>
      </c>
      <c r="D96" s="61" t="s">
        <v>2056</v>
      </c>
      <c r="L96" s="240">
        <v>1</v>
      </c>
      <c r="M96" s="240">
        <v>1</v>
      </c>
      <c r="P96" s="3" t="s">
        <v>2173</v>
      </c>
      <c r="Q96" s="3" t="s">
        <v>2176</v>
      </c>
      <c r="R96" s="3" t="s">
        <v>2174</v>
      </c>
    </row>
    <row r="97" spans="1:18" ht="16">
      <c r="A97" s="13">
        <v>159</v>
      </c>
      <c r="B97" s="175">
        <f t="shared" si="1"/>
        <v>93</v>
      </c>
      <c r="C97" s="5" t="s">
        <v>171</v>
      </c>
      <c r="D97" s="72"/>
    </row>
    <row r="98" spans="1:18" ht="16">
      <c r="A98" s="13">
        <v>160</v>
      </c>
      <c r="B98" s="175">
        <f t="shared" si="1"/>
        <v>94</v>
      </c>
      <c r="C98" s="5" t="s">
        <v>171</v>
      </c>
      <c r="D98" s="71"/>
    </row>
    <row r="99" spans="1:18" ht="224">
      <c r="A99" s="13">
        <v>161</v>
      </c>
      <c r="B99" s="175">
        <f t="shared" si="1"/>
        <v>95</v>
      </c>
      <c r="C99" s="5" t="s">
        <v>213</v>
      </c>
      <c r="D99" s="61" t="s">
        <v>2055</v>
      </c>
      <c r="H99" s="240">
        <v>1</v>
      </c>
      <c r="M99" s="240">
        <v>1</v>
      </c>
      <c r="P99" s="3" t="s">
        <v>2177</v>
      </c>
      <c r="Q99" s="3" t="s">
        <v>2178</v>
      </c>
      <c r="R99" s="168" t="s">
        <v>2179</v>
      </c>
    </row>
    <row r="100" spans="1:18" ht="16">
      <c r="A100" s="13">
        <v>163</v>
      </c>
      <c r="B100" s="175">
        <f t="shared" si="1"/>
        <v>96</v>
      </c>
      <c r="C100" s="5" t="s">
        <v>171</v>
      </c>
      <c r="D100" s="72"/>
    </row>
    <row r="101" spans="1:18" ht="32">
      <c r="A101" s="13">
        <v>164</v>
      </c>
      <c r="B101" s="175">
        <f t="shared" si="1"/>
        <v>97</v>
      </c>
      <c r="C101" s="5" t="s">
        <v>328</v>
      </c>
      <c r="D101" s="72"/>
    </row>
    <row r="102" spans="1:18" ht="16">
      <c r="A102" s="13">
        <v>165</v>
      </c>
      <c r="B102" s="175">
        <f t="shared" si="1"/>
        <v>98</v>
      </c>
      <c r="C102" s="5" t="s">
        <v>171</v>
      </c>
      <c r="D102" s="72"/>
    </row>
    <row r="103" spans="1:18" ht="16">
      <c r="A103" s="13">
        <v>168</v>
      </c>
      <c r="B103" s="175">
        <f t="shared" si="1"/>
        <v>99</v>
      </c>
      <c r="C103" s="5" t="s">
        <v>213</v>
      </c>
      <c r="D103" s="71"/>
    </row>
    <row r="104" spans="1:18" ht="16">
      <c r="A104" s="13">
        <v>169</v>
      </c>
      <c r="B104" s="175">
        <f t="shared" si="1"/>
        <v>100</v>
      </c>
      <c r="C104" s="5" t="s">
        <v>171</v>
      </c>
      <c r="D104" s="61" t="s">
        <v>1440</v>
      </c>
      <c r="N104" s="238"/>
      <c r="O104" s="238">
        <v>1</v>
      </c>
      <c r="P104" s="3" t="s">
        <v>2175</v>
      </c>
    </row>
    <row r="105" spans="1:18" ht="288">
      <c r="A105" s="13">
        <v>170</v>
      </c>
      <c r="B105" s="175">
        <f t="shared" si="1"/>
        <v>101</v>
      </c>
      <c r="C105" s="5" t="s">
        <v>213</v>
      </c>
      <c r="D105" s="62" t="s">
        <v>2053</v>
      </c>
      <c r="I105" s="240">
        <v>1</v>
      </c>
      <c r="L105" s="240">
        <v>1</v>
      </c>
      <c r="M105" s="174"/>
      <c r="P105" s="3" t="s">
        <v>2170</v>
      </c>
      <c r="Q105" s="168" t="s">
        <v>2171</v>
      </c>
      <c r="R105" s="3" t="s">
        <v>2172</v>
      </c>
    </row>
    <row r="106" spans="1:18" ht="16">
      <c r="A106" s="13">
        <v>173</v>
      </c>
      <c r="B106" s="175">
        <f t="shared" si="1"/>
        <v>102</v>
      </c>
      <c r="C106" s="5" t="s">
        <v>213</v>
      </c>
      <c r="D106" s="72"/>
    </row>
    <row r="107" spans="1:18" ht="80">
      <c r="A107" s="13">
        <v>176</v>
      </c>
      <c r="B107" s="175">
        <f t="shared" si="1"/>
        <v>103</v>
      </c>
      <c r="C107" s="5" t="s">
        <v>213</v>
      </c>
      <c r="D107" s="66" t="s">
        <v>1476</v>
      </c>
      <c r="L107" s="240">
        <v>1</v>
      </c>
      <c r="P107" s="3" t="s">
        <v>2166</v>
      </c>
      <c r="Q107" s="168" t="s">
        <v>2169</v>
      </c>
      <c r="R107" s="3" t="s">
        <v>2168</v>
      </c>
    </row>
    <row r="108" spans="1:18" ht="32">
      <c r="A108" s="13">
        <v>177</v>
      </c>
      <c r="B108" s="175">
        <f t="shared" si="1"/>
        <v>104</v>
      </c>
      <c r="C108" s="188" t="s">
        <v>467</v>
      </c>
      <c r="D108" s="290" t="s">
        <v>1490</v>
      </c>
      <c r="N108" s="238">
        <v>1</v>
      </c>
      <c r="Q108" s="237"/>
    </row>
    <row r="109" spans="1:18" ht="16">
      <c r="A109" s="13">
        <v>179</v>
      </c>
      <c r="B109" s="175">
        <f t="shared" si="1"/>
        <v>105</v>
      </c>
      <c r="C109" s="5" t="s">
        <v>171</v>
      </c>
      <c r="D109" s="72"/>
      <c r="Q109" s="237"/>
    </row>
    <row r="110" spans="1:18" ht="16">
      <c r="A110" s="13">
        <v>180</v>
      </c>
      <c r="B110" s="175">
        <f t="shared" si="1"/>
        <v>106</v>
      </c>
      <c r="C110" s="5" t="s">
        <v>171</v>
      </c>
      <c r="D110" s="61" t="s">
        <v>1514</v>
      </c>
      <c r="N110" s="238">
        <v>1</v>
      </c>
      <c r="Q110" s="237"/>
    </row>
    <row r="111" spans="1:18" ht="80">
      <c r="A111" s="13">
        <v>181</v>
      </c>
      <c r="B111" s="175">
        <f t="shared" si="1"/>
        <v>107</v>
      </c>
      <c r="C111" s="5" t="s">
        <v>194</v>
      </c>
      <c r="D111" s="62" t="s">
        <v>1528</v>
      </c>
      <c r="L111" s="240">
        <v>1</v>
      </c>
      <c r="P111" s="3" t="s">
        <v>2166</v>
      </c>
      <c r="Q111" s="168" t="s">
        <v>2169</v>
      </c>
      <c r="R111" s="3" t="s">
        <v>2167</v>
      </c>
    </row>
    <row r="112" spans="1:18" ht="16">
      <c r="A112" s="13">
        <v>182</v>
      </c>
      <c r="B112" s="175">
        <f t="shared" si="1"/>
        <v>108</v>
      </c>
      <c r="C112" s="5" t="s">
        <v>171</v>
      </c>
      <c r="D112" s="62" t="s">
        <v>1542</v>
      </c>
      <c r="N112" s="237"/>
      <c r="O112" s="238">
        <v>1</v>
      </c>
      <c r="Q112" s="237"/>
    </row>
    <row r="113" spans="1:18" ht="16">
      <c r="A113" s="13">
        <v>183</v>
      </c>
      <c r="B113" s="175">
        <f t="shared" si="1"/>
        <v>109</v>
      </c>
      <c r="C113" s="5" t="s">
        <v>213</v>
      </c>
      <c r="D113" s="72"/>
    </row>
    <row r="114" spans="1:18" ht="16">
      <c r="A114" s="13">
        <v>185</v>
      </c>
      <c r="B114" s="175">
        <f t="shared" si="1"/>
        <v>110</v>
      </c>
      <c r="C114" s="5" t="s">
        <v>213</v>
      </c>
      <c r="D114" s="72"/>
    </row>
    <row r="115" spans="1:18" ht="16">
      <c r="A115" s="13">
        <v>187</v>
      </c>
      <c r="B115" s="175">
        <f t="shared" si="1"/>
        <v>111</v>
      </c>
      <c r="C115" s="5" t="s">
        <v>213</v>
      </c>
      <c r="D115" s="72"/>
    </row>
    <row r="116" spans="1:18" ht="16">
      <c r="A116" s="13">
        <v>188</v>
      </c>
      <c r="B116" s="175">
        <f t="shared" si="1"/>
        <v>112</v>
      </c>
      <c r="C116" s="188" t="s">
        <v>467</v>
      </c>
      <c r="D116" s="290"/>
    </row>
    <row r="117" spans="1:18" ht="16">
      <c r="A117" s="13">
        <v>190</v>
      </c>
      <c r="B117" s="175">
        <f t="shared" si="1"/>
        <v>113</v>
      </c>
      <c r="C117" s="5" t="s">
        <v>171</v>
      </c>
      <c r="D117" s="72"/>
    </row>
    <row r="118" spans="1:18" ht="16">
      <c r="A118" s="13">
        <v>191</v>
      </c>
      <c r="B118" s="175">
        <f t="shared" si="1"/>
        <v>114</v>
      </c>
      <c r="C118" s="5" t="s">
        <v>213</v>
      </c>
      <c r="D118" s="72"/>
    </row>
    <row r="119" spans="1:18" ht="16">
      <c r="A119" s="13">
        <v>192</v>
      </c>
      <c r="B119" s="175">
        <f t="shared" si="1"/>
        <v>115</v>
      </c>
      <c r="C119" s="5" t="s">
        <v>171</v>
      </c>
      <c r="D119" s="71"/>
    </row>
    <row r="120" spans="1:18" ht="128">
      <c r="A120" s="13">
        <v>193</v>
      </c>
      <c r="B120" s="175">
        <f t="shared" si="1"/>
        <v>116</v>
      </c>
      <c r="C120" s="5" t="s">
        <v>171</v>
      </c>
      <c r="D120" s="61" t="s">
        <v>2054</v>
      </c>
      <c r="L120" s="240">
        <v>1</v>
      </c>
      <c r="P120" s="3" t="s">
        <v>2163</v>
      </c>
      <c r="Q120" s="3" t="s">
        <v>2164</v>
      </c>
      <c r="R120" s="3" t="s">
        <v>2165</v>
      </c>
    </row>
    <row r="121" spans="1:18" ht="64">
      <c r="A121" s="13">
        <v>196</v>
      </c>
      <c r="B121" s="175">
        <f t="shared" si="1"/>
        <v>117</v>
      </c>
      <c r="C121" s="188" t="s">
        <v>467</v>
      </c>
      <c r="D121" s="291" t="s">
        <v>1635</v>
      </c>
      <c r="N121" s="237"/>
    </row>
    <row r="122" spans="1:18" ht="208">
      <c r="A122" s="13">
        <v>199</v>
      </c>
      <c r="B122" s="175">
        <f t="shared" si="1"/>
        <v>118</v>
      </c>
      <c r="C122" s="5" t="s">
        <v>213</v>
      </c>
      <c r="D122" s="61" t="s">
        <v>1649</v>
      </c>
      <c r="G122" s="240">
        <v>1</v>
      </c>
      <c r="P122" s="3" t="s">
        <v>2160</v>
      </c>
      <c r="Q122" s="3" t="s">
        <v>2161</v>
      </c>
      <c r="R122" s="3" t="s">
        <v>2162</v>
      </c>
    </row>
    <row r="123" spans="1:18" ht="16">
      <c r="A123" s="13">
        <v>204</v>
      </c>
      <c r="B123" s="175">
        <f t="shared" si="1"/>
        <v>119</v>
      </c>
      <c r="C123" s="5" t="s">
        <v>213</v>
      </c>
      <c r="D123" s="53"/>
    </row>
    <row r="124" spans="1:18" ht="16">
      <c r="A124" s="13">
        <v>212</v>
      </c>
      <c r="B124" s="175">
        <f t="shared" si="1"/>
        <v>120</v>
      </c>
      <c r="C124" s="5" t="s">
        <v>171</v>
      </c>
      <c r="D124" s="54"/>
    </row>
    <row r="125" spans="1:18" ht="16">
      <c r="A125" s="13">
        <v>216</v>
      </c>
      <c r="B125" s="175">
        <f t="shared" si="1"/>
        <v>121</v>
      </c>
      <c r="C125" s="5" t="s">
        <v>171</v>
      </c>
      <c r="D125" s="54"/>
    </row>
    <row r="126" spans="1:18" ht="16">
      <c r="A126" s="13">
        <v>220</v>
      </c>
      <c r="B126" s="175">
        <f t="shared" si="1"/>
        <v>122</v>
      </c>
      <c r="C126" s="5" t="s">
        <v>213</v>
      </c>
      <c r="D126" s="54"/>
    </row>
    <row r="127" spans="1:18" ht="16">
      <c r="A127" s="13">
        <v>228</v>
      </c>
      <c r="B127" s="175">
        <f t="shared" si="1"/>
        <v>123</v>
      </c>
      <c r="C127" s="5" t="s">
        <v>213</v>
      </c>
      <c r="D127" s="54"/>
    </row>
    <row r="128" spans="1:18" ht="32">
      <c r="A128" s="13">
        <v>230</v>
      </c>
      <c r="B128" s="175">
        <f t="shared" si="1"/>
        <v>124</v>
      </c>
      <c r="C128" s="5" t="s">
        <v>259</v>
      </c>
      <c r="D128" s="54"/>
    </row>
    <row r="129" spans="1:4" ht="16">
      <c r="A129" s="13">
        <v>234</v>
      </c>
      <c r="B129" s="175">
        <f t="shared" si="1"/>
        <v>125</v>
      </c>
      <c r="C129" s="188" t="s">
        <v>467</v>
      </c>
      <c r="D129" s="300"/>
    </row>
    <row r="130" spans="1:4" ht="16">
      <c r="A130" s="13">
        <v>246</v>
      </c>
      <c r="B130" s="175">
        <f t="shared" si="1"/>
        <v>126</v>
      </c>
      <c r="C130" s="188" t="s">
        <v>467</v>
      </c>
      <c r="D130" s="300"/>
    </row>
    <row r="131" spans="1:4" ht="16">
      <c r="A131" s="13">
        <v>254</v>
      </c>
      <c r="B131" s="175">
        <f t="shared" si="1"/>
        <v>127</v>
      </c>
      <c r="C131" s="188" t="s">
        <v>467</v>
      </c>
      <c r="D131" s="301"/>
    </row>
    <row r="132" spans="1:4" ht="16">
      <c r="A132" s="13">
        <v>256</v>
      </c>
      <c r="B132" s="175">
        <f t="shared" si="1"/>
        <v>128</v>
      </c>
      <c r="C132" s="188" t="s">
        <v>467</v>
      </c>
      <c r="D132" s="300"/>
    </row>
    <row r="133" spans="1:4" ht="32">
      <c r="A133" s="13">
        <v>262</v>
      </c>
      <c r="B133" s="175">
        <f t="shared" si="1"/>
        <v>129</v>
      </c>
      <c r="C133" s="5" t="s">
        <v>328</v>
      </c>
      <c r="D133" s="54"/>
    </row>
    <row r="134" spans="1:4" ht="16">
      <c r="A134" s="13">
        <v>269</v>
      </c>
      <c r="B134" s="175">
        <f t="shared" ref="B134:B150" si="2">B133+1</f>
        <v>130</v>
      </c>
      <c r="C134" s="5" t="s">
        <v>213</v>
      </c>
      <c r="D134" s="54"/>
    </row>
    <row r="135" spans="1:4" ht="16">
      <c r="A135" s="13">
        <v>276</v>
      </c>
      <c r="B135" s="175">
        <f t="shared" si="2"/>
        <v>131</v>
      </c>
      <c r="C135" s="188" t="s">
        <v>467</v>
      </c>
      <c r="D135" s="300"/>
    </row>
    <row r="136" spans="1:4" ht="16">
      <c r="A136" s="13">
        <v>277</v>
      </c>
      <c r="B136" s="175">
        <f t="shared" si="2"/>
        <v>132</v>
      </c>
      <c r="C136" s="188" t="s">
        <v>467</v>
      </c>
      <c r="D136" s="300"/>
    </row>
    <row r="137" spans="1:4" ht="32">
      <c r="A137" s="13">
        <v>279</v>
      </c>
      <c r="B137" s="175">
        <f t="shared" si="2"/>
        <v>133</v>
      </c>
      <c r="C137" s="5" t="s">
        <v>328</v>
      </c>
      <c r="D137" s="54"/>
    </row>
    <row r="138" spans="1:4" ht="16">
      <c r="A138" s="13">
        <v>281</v>
      </c>
      <c r="B138" s="175">
        <f t="shared" si="2"/>
        <v>134</v>
      </c>
      <c r="C138" s="188" t="s">
        <v>467</v>
      </c>
      <c r="D138" s="300"/>
    </row>
    <row r="139" spans="1:4" ht="16">
      <c r="A139" s="13">
        <v>286</v>
      </c>
      <c r="B139" s="175">
        <f t="shared" si="2"/>
        <v>135</v>
      </c>
      <c r="C139" s="5" t="s">
        <v>213</v>
      </c>
      <c r="D139" s="54"/>
    </row>
    <row r="140" spans="1:4" ht="16">
      <c r="A140" s="13">
        <v>287</v>
      </c>
      <c r="B140" s="175">
        <f t="shared" si="2"/>
        <v>136</v>
      </c>
      <c r="C140" s="5" t="s">
        <v>213</v>
      </c>
      <c r="D140" s="54"/>
    </row>
    <row r="141" spans="1:4" ht="32">
      <c r="A141" s="13">
        <v>289</v>
      </c>
      <c r="B141" s="175">
        <f t="shared" si="2"/>
        <v>137</v>
      </c>
      <c r="C141" s="5" t="s">
        <v>328</v>
      </c>
      <c r="D141" s="54"/>
    </row>
    <row r="142" spans="1:4" ht="16">
      <c r="A142" s="13">
        <v>291</v>
      </c>
      <c r="B142" s="175">
        <f t="shared" si="2"/>
        <v>138</v>
      </c>
      <c r="C142" s="5" t="s">
        <v>213</v>
      </c>
      <c r="D142" s="54"/>
    </row>
    <row r="143" spans="1:4" ht="16">
      <c r="A143" s="13">
        <v>292</v>
      </c>
      <c r="B143" s="175">
        <f t="shared" si="2"/>
        <v>139</v>
      </c>
      <c r="C143" s="188" t="s">
        <v>467</v>
      </c>
      <c r="D143" s="300"/>
    </row>
    <row r="144" spans="1:4" ht="16">
      <c r="A144" s="13">
        <v>296</v>
      </c>
      <c r="B144" s="175">
        <f t="shared" si="2"/>
        <v>140</v>
      </c>
      <c r="C144" s="5" t="s">
        <v>171</v>
      </c>
      <c r="D144" s="54"/>
    </row>
    <row r="145" spans="1:16" ht="32">
      <c r="A145" s="13">
        <v>305</v>
      </c>
      <c r="B145" s="175">
        <f t="shared" si="2"/>
        <v>141</v>
      </c>
      <c r="C145" s="5" t="s">
        <v>194</v>
      </c>
      <c r="D145" s="54"/>
    </row>
    <row r="146" spans="1:16" ht="32">
      <c r="A146" s="13">
        <v>308</v>
      </c>
      <c r="B146" s="175">
        <f t="shared" si="2"/>
        <v>142</v>
      </c>
      <c r="C146" s="5" t="s">
        <v>259</v>
      </c>
      <c r="D146" s="54"/>
    </row>
    <row r="147" spans="1:16" ht="32">
      <c r="A147" s="13">
        <v>310</v>
      </c>
      <c r="B147" s="175">
        <f t="shared" si="2"/>
        <v>143</v>
      </c>
      <c r="C147" s="5" t="s">
        <v>194</v>
      </c>
      <c r="D147" s="54"/>
    </row>
    <row r="148" spans="1:16" ht="16">
      <c r="A148" s="13">
        <v>311</v>
      </c>
      <c r="B148" s="175">
        <f t="shared" si="2"/>
        <v>144</v>
      </c>
      <c r="C148" s="5" t="s">
        <v>213</v>
      </c>
      <c r="D148" s="54"/>
    </row>
    <row r="149" spans="1:16" ht="16">
      <c r="A149" s="13">
        <v>312</v>
      </c>
      <c r="B149" s="175">
        <f t="shared" si="2"/>
        <v>145</v>
      </c>
      <c r="C149" s="5" t="s">
        <v>213</v>
      </c>
      <c r="D149" s="54"/>
    </row>
    <row r="150" spans="1:16">
      <c r="A150" s="13">
        <v>313</v>
      </c>
      <c r="B150" s="175">
        <f t="shared" si="2"/>
        <v>146</v>
      </c>
      <c r="D150" s="54"/>
    </row>
    <row r="151" spans="1:16">
      <c r="A151" s="13"/>
      <c r="D151" s="67"/>
    </row>
    <row r="152" spans="1:16" ht="17">
      <c r="A152" s="13"/>
      <c r="D152" s="68" t="s">
        <v>1967</v>
      </c>
      <c r="E152" s="1">
        <f>COUNT(E4:E150)</f>
        <v>4</v>
      </c>
      <c r="F152" s="1">
        <f t="shared" ref="F152:O152" si="3">COUNT(F4:F150)</f>
        <v>4</v>
      </c>
      <c r="G152" s="1">
        <f t="shared" si="3"/>
        <v>4</v>
      </c>
      <c r="H152" s="1">
        <f t="shared" si="3"/>
        <v>6</v>
      </c>
      <c r="I152" s="1">
        <f t="shared" si="3"/>
        <v>6</v>
      </c>
      <c r="J152" s="1">
        <f t="shared" si="3"/>
        <v>4</v>
      </c>
      <c r="K152" s="1">
        <f t="shared" si="3"/>
        <v>9</v>
      </c>
      <c r="L152" s="1">
        <f t="shared" si="3"/>
        <v>11</v>
      </c>
      <c r="M152" s="1">
        <f t="shared" si="3"/>
        <v>10</v>
      </c>
      <c r="N152" s="1">
        <f t="shared" si="3"/>
        <v>8</v>
      </c>
      <c r="O152" s="1">
        <f t="shared" si="3"/>
        <v>3</v>
      </c>
      <c r="P152" s="3">
        <f>SUM(E152:O152)</f>
        <v>69</v>
      </c>
    </row>
    <row r="153" spans="1:16">
      <c r="A153" s="13"/>
    </row>
    <row r="154" spans="1:16">
      <c r="A154" s="13"/>
    </row>
    <row r="155" spans="1:16">
      <c r="A155" s="13"/>
    </row>
    <row r="156" spans="1:16">
      <c r="A156" s="13"/>
    </row>
    <row r="157" spans="1:16">
      <c r="A157" s="13"/>
    </row>
    <row r="158" spans="1:16">
      <c r="A158" s="13"/>
    </row>
    <row r="159" spans="1:16">
      <c r="A159" s="13"/>
    </row>
    <row r="160" spans="1:16">
      <c r="A160" s="13"/>
    </row>
    <row r="161" spans="1:1">
      <c r="A161" s="13"/>
    </row>
    <row r="162" spans="1:1">
      <c r="A162" s="13"/>
    </row>
    <row r="163" spans="1:1">
      <c r="A163" s="13"/>
    </row>
    <row r="164" spans="1:1">
      <c r="A164" s="13"/>
    </row>
    <row r="165" spans="1:1">
      <c r="A165" s="13"/>
    </row>
    <row r="166" spans="1:1">
      <c r="A166" s="13"/>
    </row>
    <row r="167" spans="1:1">
      <c r="A167" s="13"/>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11A2C-FEB9-484F-AE06-073592B69307}">
  <dimension ref="A1:R149"/>
  <sheetViews>
    <sheetView topLeftCell="A120" workbookViewId="0">
      <selection activeCell="G103" sqref="G103"/>
    </sheetView>
  </sheetViews>
  <sheetFormatPr baseColWidth="10" defaultColWidth="17.83203125" defaultRowHeight="15"/>
  <cols>
    <col min="1" max="1" width="9.83203125" style="175" customWidth="1"/>
    <col min="2" max="2" width="10.33203125" style="175" customWidth="1"/>
    <col min="3" max="3" width="15.83203125" style="3" collapsed="1"/>
    <col min="4" max="7" width="17.83203125" style="23"/>
    <col min="8" max="8" width="9.5" style="23" customWidth="1"/>
    <col min="9" max="9" width="8.5" style="23" customWidth="1"/>
    <col min="10" max="13" width="10.83203125" style="23" customWidth="1"/>
    <col min="14" max="14" width="5.83203125" style="23" customWidth="1"/>
    <col min="15" max="16384" width="17.83203125" style="23"/>
  </cols>
  <sheetData>
    <row r="1" spans="1:18" ht="150">
      <c r="A1" s="13"/>
      <c r="C1" s="2" t="s">
        <v>10</v>
      </c>
      <c r="D1" s="14" t="s">
        <v>79</v>
      </c>
      <c r="E1" s="15" t="s">
        <v>1953</v>
      </c>
      <c r="F1" s="16" t="s">
        <v>1954</v>
      </c>
      <c r="G1" s="17" t="s">
        <v>1955</v>
      </c>
      <c r="H1" s="18" t="s">
        <v>1965</v>
      </c>
      <c r="I1" s="18"/>
      <c r="J1" s="19" t="s">
        <v>1957</v>
      </c>
      <c r="K1" s="20" t="s">
        <v>1958</v>
      </c>
      <c r="L1" s="21" t="s">
        <v>1959</v>
      </c>
      <c r="M1" s="22" t="s">
        <v>1960</v>
      </c>
      <c r="N1" s="13" t="s">
        <v>1964</v>
      </c>
      <c r="O1" s="13"/>
      <c r="P1" s="13"/>
      <c r="Q1" s="13"/>
      <c r="R1" s="13"/>
    </row>
    <row r="2" spans="1:18" ht="80">
      <c r="A2" s="18" t="s">
        <v>1962</v>
      </c>
      <c r="B2" s="174" t="s">
        <v>1961</v>
      </c>
      <c r="C2" s="7" t="s">
        <v>59</v>
      </c>
      <c r="D2" s="14" t="s">
        <v>45</v>
      </c>
      <c r="E2" s="18">
        <v>1</v>
      </c>
      <c r="F2" s="18">
        <v>2</v>
      </c>
      <c r="G2" s="13">
        <v>3</v>
      </c>
      <c r="H2" s="58" t="s">
        <v>1956</v>
      </c>
      <c r="I2" s="13"/>
      <c r="J2" s="24">
        <v>1</v>
      </c>
      <c r="K2" s="24">
        <v>2</v>
      </c>
      <c r="L2" s="24">
        <v>3</v>
      </c>
      <c r="M2" s="24">
        <v>4</v>
      </c>
      <c r="N2" s="13" t="s">
        <v>1963</v>
      </c>
      <c r="O2" s="13"/>
      <c r="P2" s="13"/>
      <c r="Q2" s="13"/>
      <c r="R2" s="13"/>
    </row>
    <row r="3" spans="1:18" ht="45">
      <c r="A3" s="13">
        <v>4</v>
      </c>
      <c r="B3" s="175">
        <v>1</v>
      </c>
      <c r="C3" s="5" t="s">
        <v>89</v>
      </c>
      <c r="D3" s="25" t="s">
        <v>117</v>
      </c>
      <c r="E3" s="26">
        <v>1</v>
      </c>
      <c r="F3" s="18"/>
      <c r="G3" s="13"/>
      <c r="H3" s="9">
        <v>1</v>
      </c>
      <c r="I3" s="13"/>
      <c r="J3" s="28"/>
      <c r="K3" s="29">
        <v>1</v>
      </c>
      <c r="L3" s="13"/>
      <c r="M3" s="13"/>
      <c r="N3" s="27">
        <v>2</v>
      </c>
      <c r="O3" s="13"/>
      <c r="P3" s="13"/>
      <c r="Q3" s="13"/>
      <c r="R3" s="13"/>
    </row>
    <row r="4" spans="1:18" ht="75">
      <c r="A4" s="18">
        <v>5</v>
      </c>
      <c r="B4" s="175">
        <f t="shared" ref="B4:B67" si="0">B3+1</f>
        <v>2</v>
      </c>
      <c r="C4" s="5" t="s">
        <v>89</v>
      </c>
      <c r="D4" s="30" t="s">
        <v>130</v>
      </c>
      <c r="E4" s="31">
        <v>1</v>
      </c>
      <c r="F4" s="18"/>
      <c r="G4" s="13"/>
      <c r="H4" s="10">
        <v>1</v>
      </c>
      <c r="I4" s="13"/>
      <c r="J4" s="13"/>
      <c r="K4" s="20">
        <v>1</v>
      </c>
      <c r="L4" s="13"/>
      <c r="M4" s="13"/>
      <c r="N4" s="32">
        <v>2</v>
      </c>
      <c r="O4" s="13"/>
      <c r="P4" s="13"/>
      <c r="Q4" s="13"/>
      <c r="R4" s="13"/>
    </row>
    <row r="5" spans="1:18" ht="60">
      <c r="A5" s="13">
        <v>6</v>
      </c>
      <c r="B5" s="175">
        <f t="shared" si="0"/>
        <v>3</v>
      </c>
      <c r="C5" s="5" t="s">
        <v>89</v>
      </c>
      <c r="D5" s="30" t="s">
        <v>143</v>
      </c>
      <c r="E5" s="31">
        <v>1</v>
      </c>
      <c r="F5" s="18"/>
      <c r="G5" s="13"/>
      <c r="H5" s="10">
        <v>1</v>
      </c>
      <c r="I5" s="13"/>
      <c r="J5" s="28"/>
      <c r="K5" s="28"/>
      <c r="L5" s="33">
        <v>1</v>
      </c>
      <c r="M5" s="13"/>
      <c r="N5" s="32">
        <v>3</v>
      </c>
      <c r="O5" s="13"/>
      <c r="P5" s="13"/>
      <c r="Q5" s="13"/>
      <c r="R5" s="13"/>
    </row>
    <row r="6" spans="1:18" ht="45">
      <c r="A6" s="13">
        <v>8</v>
      </c>
      <c r="B6" s="175">
        <f t="shared" si="0"/>
        <v>4</v>
      </c>
      <c r="C6" s="5" t="s">
        <v>89</v>
      </c>
      <c r="D6" s="30" t="s">
        <v>157</v>
      </c>
      <c r="E6" s="31">
        <v>1</v>
      </c>
      <c r="F6" s="18"/>
      <c r="G6" s="13"/>
      <c r="H6" s="10">
        <v>1</v>
      </c>
      <c r="I6" s="13"/>
      <c r="J6" s="34"/>
      <c r="K6" s="35">
        <v>1</v>
      </c>
      <c r="L6" s="13"/>
      <c r="M6" s="13"/>
      <c r="N6" s="32">
        <v>2</v>
      </c>
      <c r="O6" s="13"/>
      <c r="P6" s="13"/>
      <c r="Q6" s="13"/>
      <c r="R6" s="13"/>
    </row>
    <row r="7" spans="1:18" ht="16">
      <c r="A7" s="13">
        <v>11</v>
      </c>
      <c r="B7" s="175">
        <f t="shared" si="0"/>
        <v>5</v>
      </c>
      <c r="C7" s="5" t="s">
        <v>89</v>
      </c>
      <c r="D7" s="56"/>
      <c r="E7" s="18"/>
      <c r="F7" s="18"/>
      <c r="G7" s="13"/>
      <c r="H7" s="10"/>
      <c r="I7" s="13"/>
      <c r="J7" s="13"/>
      <c r="K7" s="20">
        <v>1</v>
      </c>
      <c r="L7" s="13"/>
      <c r="M7" s="13"/>
      <c r="N7" s="32">
        <v>2</v>
      </c>
      <c r="O7" s="13"/>
      <c r="P7" s="13"/>
      <c r="Q7" s="13"/>
      <c r="R7" s="13"/>
    </row>
    <row r="8" spans="1:18" ht="60">
      <c r="A8" s="13">
        <v>13</v>
      </c>
      <c r="B8" s="175">
        <f t="shared" si="0"/>
        <v>6</v>
      </c>
      <c r="C8" s="5" t="s">
        <v>171</v>
      </c>
      <c r="D8" s="36" t="s">
        <v>190</v>
      </c>
      <c r="E8" s="26">
        <v>1</v>
      </c>
      <c r="F8" s="18"/>
      <c r="G8" s="13"/>
      <c r="H8" s="10">
        <v>1</v>
      </c>
      <c r="I8" s="13"/>
      <c r="J8" s="28"/>
      <c r="K8" s="29">
        <v>1</v>
      </c>
      <c r="L8" s="13"/>
      <c r="M8" s="13"/>
      <c r="N8" s="32">
        <v>2</v>
      </c>
      <c r="O8" s="13"/>
      <c r="P8" s="13"/>
      <c r="Q8" s="13"/>
      <c r="R8" s="13"/>
    </row>
    <row r="9" spans="1:18" ht="32">
      <c r="A9" s="13">
        <v>14</v>
      </c>
      <c r="B9" s="175">
        <f t="shared" si="0"/>
        <v>7</v>
      </c>
      <c r="C9" s="5" t="s">
        <v>194</v>
      </c>
      <c r="D9" s="36" t="s">
        <v>209</v>
      </c>
      <c r="E9" s="31">
        <v>1</v>
      </c>
      <c r="F9" s="18"/>
      <c r="G9" s="13"/>
      <c r="H9" s="10">
        <v>1</v>
      </c>
      <c r="I9" s="13"/>
      <c r="J9" s="34"/>
      <c r="K9" s="34"/>
      <c r="L9" s="13"/>
      <c r="M9" s="13"/>
      <c r="N9" s="32"/>
      <c r="O9" s="13"/>
      <c r="P9" s="13"/>
      <c r="Q9" s="13"/>
      <c r="R9" s="13"/>
    </row>
    <row r="10" spans="1:18" ht="105">
      <c r="A10" s="13">
        <v>18</v>
      </c>
      <c r="B10" s="175">
        <f t="shared" si="0"/>
        <v>8</v>
      </c>
      <c r="C10" s="5" t="s">
        <v>171</v>
      </c>
      <c r="D10" s="37" t="s">
        <v>233</v>
      </c>
      <c r="E10" s="31">
        <v>1</v>
      </c>
      <c r="G10" s="13"/>
      <c r="H10" s="10">
        <v>2</v>
      </c>
      <c r="I10" s="13"/>
      <c r="J10" s="13"/>
      <c r="K10" s="20">
        <v>1</v>
      </c>
      <c r="L10" s="13"/>
      <c r="M10" s="13"/>
      <c r="N10" s="32">
        <v>2</v>
      </c>
      <c r="O10" s="13"/>
      <c r="P10" s="13"/>
      <c r="Q10" s="13"/>
      <c r="R10" s="13"/>
    </row>
    <row r="11" spans="1:18" ht="30">
      <c r="A11" s="13">
        <v>19</v>
      </c>
      <c r="B11" s="175">
        <f t="shared" si="0"/>
        <v>9</v>
      </c>
      <c r="C11" s="5" t="s">
        <v>171</v>
      </c>
      <c r="D11" s="38" t="s">
        <v>250</v>
      </c>
      <c r="E11" s="39"/>
      <c r="F11" s="39"/>
      <c r="G11" s="40">
        <v>1</v>
      </c>
      <c r="H11" s="10">
        <v>3</v>
      </c>
      <c r="I11" s="13"/>
      <c r="J11" s="28"/>
      <c r="K11" s="28"/>
      <c r="L11" s="28"/>
      <c r="M11" s="41">
        <v>1</v>
      </c>
      <c r="N11" s="32">
        <v>4</v>
      </c>
      <c r="O11" s="13"/>
      <c r="P11" s="13"/>
      <c r="Q11" s="13"/>
      <c r="R11" s="13"/>
    </row>
    <row r="12" spans="1:18" ht="16">
      <c r="A12" s="13">
        <v>20</v>
      </c>
      <c r="B12" s="175">
        <f t="shared" si="0"/>
        <v>10</v>
      </c>
      <c r="C12" s="5" t="s">
        <v>171</v>
      </c>
      <c r="D12" s="37" t="s">
        <v>256</v>
      </c>
      <c r="E12" s="18"/>
      <c r="F12" s="16">
        <v>1</v>
      </c>
      <c r="G12" s="13"/>
      <c r="H12" s="10">
        <v>2</v>
      </c>
      <c r="I12" s="13"/>
      <c r="J12" s="34"/>
      <c r="K12" s="34"/>
      <c r="L12" s="34"/>
      <c r="M12" s="42">
        <v>1</v>
      </c>
      <c r="N12" s="32">
        <v>4</v>
      </c>
      <c r="O12" s="13"/>
      <c r="P12" s="13"/>
      <c r="Q12" s="13"/>
      <c r="R12" s="13"/>
    </row>
    <row r="13" spans="1:18" ht="32">
      <c r="A13" s="13">
        <v>21</v>
      </c>
      <c r="B13" s="175">
        <f t="shared" si="0"/>
        <v>11</v>
      </c>
      <c r="C13" s="5" t="s">
        <v>259</v>
      </c>
      <c r="D13" s="38" t="s">
        <v>237</v>
      </c>
      <c r="E13" s="39"/>
      <c r="F13" s="39"/>
      <c r="G13" s="40">
        <v>1</v>
      </c>
      <c r="H13" s="10">
        <v>3</v>
      </c>
      <c r="I13" s="13"/>
      <c r="J13" s="34"/>
      <c r="K13" s="34"/>
      <c r="L13" s="34"/>
      <c r="M13" s="42">
        <v>1</v>
      </c>
      <c r="N13" s="32">
        <v>4</v>
      </c>
      <c r="O13" s="13"/>
      <c r="P13" s="13"/>
      <c r="Q13" s="13"/>
      <c r="R13" s="13"/>
    </row>
    <row r="14" spans="1:18" ht="16">
      <c r="A14" s="13">
        <v>23</v>
      </c>
      <c r="B14" s="175">
        <f t="shared" si="0"/>
        <v>12</v>
      </c>
      <c r="C14" s="5" t="s">
        <v>171</v>
      </c>
      <c r="D14" s="36" t="s">
        <v>279</v>
      </c>
      <c r="E14" s="43"/>
      <c r="F14" s="43"/>
      <c r="G14" s="44">
        <v>1</v>
      </c>
      <c r="H14" s="10">
        <v>3</v>
      </c>
      <c r="I14" s="13"/>
      <c r="J14" s="34"/>
      <c r="K14" s="35">
        <v>1</v>
      </c>
      <c r="L14" s="13"/>
      <c r="M14" s="13"/>
      <c r="N14" s="32">
        <v>2</v>
      </c>
      <c r="O14" s="13"/>
      <c r="P14" s="13"/>
      <c r="Q14" s="13"/>
      <c r="R14" s="13"/>
    </row>
    <row r="15" spans="1:18" ht="60">
      <c r="A15" s="13">
        <v>24</v>
      </c>
      <c r="B15" s="175">
        <f t="shared" si="0"/>
        <v>13</v>
      </c>
      <c r="C15" s="5" t="s">
        <v>213</v>
      </c>
      <c r="D15" s="37" t="s">
        <v>293</v>
      </c>
      <c r="E15" s="15">
        <v>1</v>
      </c>
      <c r="F15" s="18"/>
      <c r="G15" s="13"/>
      <c r="H15" s="10">
        <v>1</v>
      </c>
      <c r="I15" s="13"/>
      <c r="J15" s="34"/>
      <c r="K15" s="35">
        <v>1</v>
      </c>
      <c r="L15" s="13"/>
      <c r="M15" s="13"/>
      <c r="N15" s="32">
        <v>2</v>
      </c>
      <c r="O15" s="13"/>
      <c r="P15" s="13"/>
      <c r="Q15" s="13"/>
      <c r="R15" s="13"/>
    </row>
    <row r="16" spans="1:18" ht="16">
      <c r="A16" s="13">
        <v>25</v>
      </c>
      <c r="B16" s="175">
        <f t="shared" si="0"/>
        <v>14</v>
      </c>
      <c r="C16" s="5" t="s">
        <v>171</v>
      </c>
      <c r="D16" s="38" t="s">
        <v>305</v>
      </c>
      <c r="E16" s="39"/>
      <c r="F16" s="39"/>
      <c r="G16" s="40">
        <v>1</v>
      </c>
      <c r="H16" s="10">
        <v>3</v>
      </c>
      <c r="I16" s="13"/>
      <c r="J16" s="34"/>
      <c r="K16" s="34"/>
      <c r="L16" s="28"/>
      <c r="M16" s="41">
        <v>1</v>
      </c>
      <c r="N16" s="32">
        <v>4</v>
      </c>
      <c r="O16" s="13"/>
      <c r="P16" s="13"/>
      <c r="Q16" s="13"/>
      <c r="R16" s="13"/>
    </row>
    <row r="17" spans="1:18" ht="30">
      <c r="A17" s="13">
        <v>27</v>
      </c>
      <c r="B17" s="175">
        <f t="shared" si="0"/>
        <v>15</v>
      </c>
      <c r="C17" s="5" t="s">
        <v>171</v>
      </c>
      <c r="D17" s="36" t="s">
        <v>326</v>
      </c>
      <c r="E17" s="31">
        <v>1</v>
      </c>
      <c r="F17" s="18"/>
      <c r="G17" s="13"/>
      <c r="H17" s="10">
        <v>1</v>
      </c>
      <c r="I17" s="13"/>
      <c r="J17" s="34"/>
      <c r="K17" s="34"/>
      <c r="L17" s="34"/>
      <c r="M17" s="42">
        <v>1</v>
      </c>
      <c r="N17" s="32">
        <v>4</v>
      </c>
      <c r="O17" s="13"/>
      <c r="P17" s="13"/>
      <c r="Q17" s="13"/>
      <c r="R17" s="13"/>
    </row>
    <row r="18" spans="1:18" ht="105">
      <c r="A18" s="13">
        <v>28</v>
      </c>
      <c r="B18" s="175">
        <f t="shared" si="0"/>
        <v>16</v>
      </c>
      <c r="C18" s="5" t="s">
        <v>328</v>
      </c>
      <c r="D18" s="36" t="s">
        <v>335</v>
      </c>
      <c r="E18" s="43"/>
      <c r="F18" s="45">
        <v>1</v>
      </c>
      <c r="G18" s="13"/>
      <c r="H18" s="10">
        <v>2</v>
      </c>
      <c r="I18" s="13"/>
      <c r="J18" s="13"/>
      <c r="K18" s="20">
        <v>1</v>
      </c>
      <c r="L18" s="13"/>
      <c r="M18" s="13"/>
      <c r="N18" s="32">
        <v>2</v>
      </c>
      <c r="O18" s="13"/>
      <c r="P18" s="13"/>
      <c r="Q18" s="13"/>
      <c r="R18" s="13"/>
    </row>
    <row r="19" spans="1:18" ht="75">
      <c r="A19" s="13">
        <v>29</v>
      </c>
      <c r="B19" s="175">
        <f t="shared" si="0"/>
        <v>17</v>
      </c>
      <c r="C19" s="5" t="s">
        <v>171</v>
      </c>
      <c r="D19" s="36" t="s">
        <v>349</v>
      </c>
      <c r="E19" s="43"/>
      <c r="F19" s="43"/>
      <c r="G19" s="40">
        <v>1</v>
      </c>
      <c r="H19" s="10">
        <v>3</v>
      </c>
      <c r="I19" s="13"/>
      <c r="J19" s="28"/>
      <c r="K19" s="28"/>
      <c r="L19" s="33">
        <v>1</v>
      </c>
      <c r="M19" s="13"/>
      <c r="N19" s="32">
        <v>3</v>
      </c>
      <c r="O19" s="13"/>
      <c r="P19" s="13"/>
      <c r="Q19" s="13"/>
      <c r="R19" s="13"/>
    </row>
    <row r="20" spans="1:18" ht="16">
      <c r="A20" s="13">
        <v>31</v>
      </c>
      <c r="B20" s="175">
        <f t="shared" si="0"/>
        <v>18</v>
      </c>
      <c r="C20" s="5" t="s">
        <v>171</v>
      </c>
      <c r="D20" s="36" t="s">
        <v>367</v>
      </c>
      <c r="E20" s="43"/>
      <c r="F20" s="43"/>
      <c r="G20" s="44">
        <v>1</v>
      </c>
      <c r="H20" s="10">
        <v>3</v>
      </c>
      <c r="I20" s="13"/>
      <c r="J20" s="13"/>
      <c r="K20" s="13"/>
      <c r="L20" s="34"/>
      <c r="M20" s="41">
        <v>1</v>
      </c>
      <c r="N20" s="32">
        <v>4</v>
      </c>
      <c r="O20" s="13"/>
      <c r="P20" s="13"/>
      <c r="Q20" s="13"/>
      <c r="R20" s="13"/>
    </row>
    <row r="21" spans="1:18" ht="75">
      <c r="A21" s="13">
        <v>32</v>
      </c>
      <c r="B21" s="175">
        <f t="shared" si="0"/>
        <v>19</v>
      </c>
      <c r="C21" s="5" t="s">
        <v>171</v>
      </c>
      <c r="D21" s="36" t="s">
        <v>385</v>
      </c>
      <c r="E21" s="31">
        <v>1</v>
      </c>
      <c r="F21" s="18"/>
      <c r="G21" s="13"/>
      <c r="H21" s="10">
        <v>1</v>
      </c>
      <c r="I21" s="13"/>
      <c r="J21" s="28"/>
      <c r="K21" s="29">
        <v>1</v>
      </c>
      <c r="L21" s="13"/>
      <c r="M21" s="13"/>
      <c r="N21" s="32">
        <v>2</v>
      </c>
      <c r="O21" s="13"/>
      <c r="P21" s="13"/>
      <c r="Q21" s="13"/>
      <c r="R21" s="13"/>
    </row>
    <row r="22" spans="1:18" ht="30">
      <c r="A22" s="13">
        <v>33</v>
      </c>
      <c r="B22" s="175">
        <f t="shared" si="0"/>
        <v>20</v>
      </c>
      <c r="C22" s="5" t="s">
        <v>171</v>
      </c>
      <c r="D22" s="36" t="s">
        <v>397</v>
      </c>
      <c r="E22" s="31">
        <v>1</v>
      </c>
      <c r="F22" s="18"/>
      <c r="G22" s="13"/>
      <c r="H22" s="10">
        <v>1</v>
      </c>
      <c r="I22" s="13"/>
      <c r="J22" s="34"/>
      <c r="K22" s="35">
        <v>1</v>
      </c>
      <c r="L22" s="13"/>
      <c r="M22" s="13"/>
      <c r="N22" s="32">
        <v>2</v>
      </c>
      <c r="O22" s="13"/>
      <c r="P22" s="13"/>
      <c r="Q22" s="13"/>
      <c r="R22" s="13"/>
    </row>
    <row r="23" spans="1:18" ht="60">
      <c r="A23" s="13">
        <v>36</v>
      </c>
      <c r="B23" s="175">
        <f t="shared" si="0"/>
        <v>21</v>
      </c>
      <c r="C23" s="5" t="s">
        <v>171</v>
      </c>
      <c r="D23" s="36" t="s">
        <v>423</v>
      </c>
      <c r="E23" s="43"/>
      <c r="F23" s="45">
        <v>1</v>
      </c>
      <c r="H23" s="10">
        <v>2</v>
      </c>
      <c r="I23" s="13"/>
      <c r="J23" s="34"/>
      <c r="K23" s="34"/>
      <c r="L23" s="28"/>
      <c r="M23" s="41">
        <v>1</v>
      </c>
      <c r="N23" s="32">
        <v>4</v>
      </c>
      <c r="O23" s="13"/>
      <c r="P23" s="13"/>
      <c r="Q23" s="13"/>
      <c r="R23" s="13"/>
    </row>
    <row r="24" spans="1:18" ht="45">
      <c r="A24" s="13">
        <v>37</v>
      </c>
      <c r="B24" s="175">
        <f t="shared" si="0"/>
        <v>22</v>
      </c>
      <c r="C24" s="5" t="s">
        <v>171</v>
      </c>
      <c r="D24" s="37" t="s">
        <v>117</v>
      </c>
      <c r="E24" s="31">
        <v>1</v>
      </c>
      <c r="F24" s="18"/>
      <c r="G24" s="13"/>
      <c r="H24" s="10">
        <v>1</v>
      </c>
      <c r="I24" s="13"/>
      <c r="J24" s="34"/>
      <c r="K24" s="35">
        <v>1</v>
      </c>
      <c r="L24" s="13"/>
      <c r="M24" s="13"/>
      <c r="N24" s="32">
        <v>2</v>
      </c>
      <c r="O24" s="13"/>
      <c r="P24" s="13"/>
      <c r="Q24" s="13"/>
      <c r="R24" s="13"/>
    </row>
    <row r="25" spans="1:18" ht="45">
      <c r="A25" s="13">
        <v>38</v>
      </c>
      <c r="B25" s="175">
        <f t="shared" si="0"/>
        <v>23</v>
      </c>
      <c r="C25" s="5" t="s">
        <v>171</v>
      </c>
      <c r="D25" s="38" t="s">
        <v>447</v>
      </c>
      <c r="E25" s="31">
        <v>1</v>
      </c>
      <c r="G25" s="13"/>
      <c r="H25" s="10">
        <v>2</v>
      </c>
      <c r="I25" s="13"/>
      <c r="J25" s="34"/>
      <c r="K25" s="35">
        <v>1</v>
      </c>
      <c r="L25" s="13"/>
      <c r="M25" s="13"/>
      <c r="N25" s="32">
        <v>2</v>
      </c>
      <c r="O25" s="13"/>
      <c r="P25" s="13"/>
      <c r="Q25" s="13"/>
      <c r="R25" s="13"/>
    </row>
    <row r="26" spans="1:18" ht="30">
      <c r="A26" s="13">
        <v>39</v>
      </c>
      <c r="B26" s="175">
        <f t="shared" si="0"/>
        <v>24</v>
      </c>
      <c r="C26" s="5" t="s">
        <v>171</v>
      </c>
      <c r="D26" s="36" t="s">
        <v>463</v>
      </c>
      <c r="E26" s="31">
        <v>1</v>
      </c>
      <c r="F26" s="18"/>
      <c r="G26" s="13"/>
      <c r="H26" s="10">
        <v>1</v>
      </c>
      <c r="I26" s="13"/>
      <c r="J26" s="46">
        <v>1</v>
      </c>
      <c r="K26" s="13"/>
      <c r="L26" s="13"/>
      <c r="M26" s="13"/>
      <c r="N26" s="32">
        <v>1</v>
      </c>
      <c r="O26" s="13"/>
      <c r="P26" s="13"/>
      <c r="Q26" s="13"/>
      <c r="R26" s="13"/>
    </row>
    <row r="27" spans="1:18" ht="32">
      <c r="A27" s="13">
        <v>41</v>
      </c>
      <c r="B27" s="175">
        <f t="shared" si="0"/>
        <v>25</v>
      </c>
      <c r="C27" s="5" t="s">
        <v>328</v>
      </c>
      <c r="D27" s="56"/>
      <c r="E27" s="18"/>
      <c r="F27" s="18"/>
      <c r="G27" s="13"/>
      <c r="H27" s="10"/>
      <c r="I27" s="13"/>
      <c r="J27" s="13"/>
      <c r="K27" s="13"/>
      <c r="L27" s="13"/>
      <c r="M27" s="13"/>
      <c r="N27" s="32"/>
      <c r="O27" s="13"/>
      <c r="P27" s="13"/>
      <c r="Q27" s="13"/>
      <c r="R27" s="13"/>
    </row>
    <row r="28" spans="1:18" ht="16">
      <c r="A28" s="13">
        <v>43</v>
      </c>
      <c r="B28" s="175">
        <f t="shared" si="0"/>
        <v>26</v>
      </c>
      <c r="C28" s="5" t="s">
        <v>171</v>
      </c>
      <c r="D28" s="36" t="s">
        <v>498</v>
      </c>
      <c r="E28" s="39"/>
      <c r="F28" s="39"/>
      <c r="G28" s="40">
        <v>1</v>
      </c>
      <c r="H28" s="10">
        <v>3</v>
      </c>
      <c r="I28" s="13"/>
      <c r="J28" s="28"/>
      <c r="K28" s="28"/>
      <c r="L28" s="28"/>
      <c r="M28" s="41">
        <v>1</v>
      </c>
      <c r="N28" s="32">
        <v>4</v>
      </c>
      <c r="O28" s="13"/>
      <c r="P28" s="13"/>
      <c r="Q28" s="13"/>
      <c r="R28" s="13"/>
    </row>
    <row r="29" spans="1:18" ht="75">
      <c r="A29" s="13">
        <v>44</v>
      </c>
      <c r="B29" s="175">
        <f t="shared" si="0"/>
        <v>27</v>
      </c>
      <c r="C29" s="5" t="s">
        <v>171</v>
      </c>
      <c r="D29" s="36" t="s">
        <v>511</v>
      </c>
      <c r="E29" s="31">
        <v>1</v>
      </c>
      <c r="F29" s="382"/>
      <c r="G29" s="13"/>
      <c r="H29" s="10">
        <v>2</v>
      </c>
      <c r="I29" s="13"/>
      <c r="J29" s="34"/>
      <c r="K29" s="35">
        <v>1</v>
      </c>
      <c r="L29" s="13"/>
      <c r="M29" s="13"/>
      <c r="N29" s="32">
        <v>3</v>
      </c>
      <c r="O29" s="13"/>
      <c r="P29" s="13"/>
      <c r="Q29" s="13"/>
      <c r="R29" s="13"/>
    </row>
    <row r="30" spans="1:18" ht="30">
      <c r="A30" s="13">
        <v>45</v>
      </c>
      <c r="B30" s="175">
        <f t="shared" si="0"/>
        <v>28</v>
      </c>
      <c r="C30" s="5" t="s">
        <v>171</v>
      </c>
      <c r="D30" s="36" t="s">
        <v>523</v>
      </c>
      <c r="E30" s="43"/>
      <c r="F30" s="43"/>
      <c r="G30" s="40">
        <v>1</v>
      </c>
      <c r="H30" s="10">
        <v>3</v>
      </c>
      <c r="I30" s="13"/>
      <c r="J30" s="46">
        <v>1</v>
      </c>
      <c r="K30" s="13"/>
      <c r="L30" s="13"/>
      <c r="M30" s="13"/>
      <c r="N30" s="32">
        <v>1</v>
      </c>
      <c r="O30" s="13"/>
      <c r="P30" s="13"/>
      <c r="Q30" s="13"/>
      <c r="R30" s="13"/>
    </row>
    <row r="31" spans="1:18" ht="45">
      <c r="A31" s="13">
        <v>46</v>
      </c>
      <c r="B31" s="175">
        <f t="shared" si="0"/>
        <v>29</v>
      </c>
      <c r="C31" s="5" t="s">
        <v>259</v>
      </c>
      <c r="D31" s="37" t="s">
        <v>534</v>
      </c>
      <c r="E31" s="31">
        <v>1</v>
      </c>
      <c r="F31" s="382"/>
      <c r="G31" s="13"/>
      <c r="H31" s="10">
        <v>2</v>
      </c>
      <c r="I31" s="13"/>
      <c r="J31" s="34"/>
      <c r="K31" s="29">
        <v>1</v>
      </c>
      <c r="L31" s="13"/>
      <c r="M31" s="13"/>
      <c r="N31" s="32">
        <v>2</v>
      </c>
      <c r="O31" s="13"/>
      <c r="P31" s="13"/>
      <c r="Q31" s="13"/>
      <c r="R31" s="13"/>
    </row>
    <row r="32" spans="1:18" ht="32">
      <c r="A32" s="13">
        <v>47</v>
      </c>
      <c r="B32" s="175">
        <f t="shared" si="0"/>
        <v>30</v>
      </c>
      <c r="C32" s="5" t="s">
        <v>194</v>
      </c>
      <c r="D32" s="38" t="s">
        <v>548</v>
      </c>
      <c r="E32" s="31">
        <v>1</v>
      </c>
      <c r="F32" s="18"/>
      <c r="G32" s="13"/>
      <c r="H32" s="10">
        <v>1</v>
      </c>
      <c r="I32" s="13"/>
      <c r="J32" s="34"/>
      <c r="K32" s="34"/>
      <c r="L32" s="28"/>
      <c r="M32" s="41">
        <v>1</v>
      </c>
      <c r="N32" s="32">
        <v>4</v>
      </c>
      <c r="O32" s="13"/>
      <c r="P32" s="13"/>
      <c r="Q32" s="13"/>
      <c r="R32" s="13"/>
    </row>
    <row r="33" spans="1:18" ht="45">
      <c r="A33" s="13">
        <v>48</v>
      </c>
      <c r="B33" s="175">
        <f t="shared" si="0"/>
        <v>31</v>
      </c>
      <c r="C33" s="5" t="s">
        <v>171</v>
      </c>
      <c r="D33" s="36" t="s">
        <v>562</v>
      </c>
      <c r="E33" s="43"/>
      <c r="F33" s="39"/>
      <c r="G33" s="40">
        <v>1</v>
      </c>
      <c r="H33" s="10">
        <v>3</v>
      </c>
      <c r="I33" s="13"/>
      <c r="J33" s="34"/>
      <c r="K33" s="34"/>
      <c r="L33" s="34"/>
      <c r="M33" s="42">
        <v>1</v>
      </c>
      <c r="N33" s="32">
        <v>4</v>
      </c>
      <c r="O33" s="13"/>
      <c r="P33" s="13"/>
      <c r="Q33" s="13"/>
      <c r="R33" s="13"/>
    </row>
    <row r="34" spans="1:18" ht="32">
      <c r="A34" s="13">
        <v>49</v>
      </c>
      <c r="B34" s="175">
        <f t="shared" si="0"/>
        <v>32</v>
      </c>
      <c r="C34" s="5" t="s">
        <v>328</v>
      </c>
      <c r="D34" s="56"/>
      <c r="E34" s="18"/>
      <c r="F34" s="18"/>
      <c r="G34" s="13"/>
      <c r="H34" s="10"/>
      <c r="I34" s="13"/>
      <c r="J34" s="13"/>
      <c r="K34" s="13"/>
      <c r="L34" s="13"/>
      <c r="M34" s="13"/>
      <c r="N34" s="32"/>
      <c r="O34" s="13"/>
      <c r="P34" s="13"/>
      <c r="Q34" s="13"/>
      <c r="R34" s="13"/>
    </row>
    <row r="35" spans="1:18" ht="16">
      <c r="A35" s="13">
        <v>51</v>
      </c>
      <c r="B35" s="175">
        <f t="shared" si="0"/>
        <v>33</v>
      </c>
      <c r="C35" s="5" t="s">
        <v>171</v>
      </c>
      <c r="D35" s="56"/>
      <c r="E35" s="18"/>
      <c r="F35" s="18"/>
      <c r="G35" s="13"/>
      <c r="H35" s="10"/>
      <c r="I35" s="13"/>
      <c r="J35" s="13"/>
      <c r="K35" s="13"/>
      <c r="L35" s="13"/>
      <c r="M35" s="13"/>
      <c r="N35" s="32"/>
      <c r="O35" s="13"/>
      <c r="P35" s="13"/>
      <c r="Q35" s="13"/>
      <c r="R35" s="13"/>
    </row>
    <row r="36" spans="1:18" ht="16">
      <c r="A36" s="13">
        <v>52</v>
      </c>
      <c r="B36" s="175">
        <f t="shared" si="0"/>
        <v>34</v>
      </c>
      <c r="C36" s="5" t="s">
        <v>171</v>
      </c>
      <c r="D36" s="36" t="s">
        <v>601</v>
      </c>
      <c r="E36" s="39"/>
      <c r="F36" s="39"/>
      <c r="G36" s="40">
        <v>1</v>
      </c>
      <c r="H36" s="10">
        <v>3</v>
      </c>
      <c r="I36" s="13"/>
      <c r="J36" s="28"/>
      <c r="K36" s="29">
        <v>1</v>
      </c>
      <c r="L36" s="13"/>
      <c r="M36" s="13"/>
      <c r="N36" s="32">
        <v>2</v>
      </c>
      <c r="O36" s="13"/>
      <c r="P36" s="13"/>
      <c r="Q36" s="13"/>
      <c r="R36" s="13"/>
    </row>
    <row r="37" spans="1:18" ht="60">
      <c r="A37" s="13">
        <v>53</v>
      </c>
      <c r="B37" s="175">
        <f t="shared" si="0"/>
        <v>35</v>
      </c>
      <c r="C37" s="5" t="s">
        <v>171</v>
      </c>
      <c r="D37" s="36" t="s">
        <v>612</v>
      </c>
      <c r="E37" s="31">
        <v>1</v>
      </c>
      <c r="G37" s="13"/>
      <c r="H37" s="10">
        <v>2</v>
      </c>
      <c r="I37" s="13"/>
      <c r="J37" s="34"/>
      <c r="K37" s="35">
        <v>1</v>
      </c>
      <c r="L37" s="13"/>
      <c r="M37" s="13"/>
      <c r="N37" s="32">
        <v>2</v>
      </c>
      <c r="O37" s="13"/>
      <c r="P37" s="13"/>
      <c r="Q37" s="13"/>
      <c r="R37" s="13"/>
    </row>
    <row r="38" spans="1:18" ht="45">
      <c r="A38" s="13">
        <v>55</v>
      </c>
      <c r="B38" s="175">
        <f t="shared" si="0"/>
        <v>36</v>
      </c>
      <c r="C38" s="5" t="s">
        <v>171</v>
      </c>
      <c r="D38" s="37" t="s">
        <v>629</v>
      </c>
      <c r="E38" s="31">
        <v>1</v>
      </c>
      <c r="G38" s="13"/>
      <c r="H38" s="10">
        <v>2</v>
      </c>
      <c r="I38" s="13"/>
      <c r="J38" s="34"/>
      <c r="K38" s="35">
        <v>1</v>
      </c>
      <c r="L38" s="13"/>
      <c r="M38" s="13"/>
      <c r="N38" s="32">
        <v>2</v>
      </c>
      <c r="O38" s="13"/>
      <c r="P38" s="13"/>
      <c r="Q38" s="13"/>
      <c r="R38" s="13"/>
    </row>
    <row r="39" spans="1:18" ht="16">
      <c r="A39" s="13">
        <v>58</v>
      </c>
      <c r="B39" s="175">
        <f t="shared" si="0"/>
        <v>37</v>
      </c>
      <c r="C39" s="5" t="s">
        <v>213</v>
      </c>
      <c r="D39" s="38" t="s">
        <v>649</v>
      </c>
      <c r="E39" s="31">
        <v>1</v>
      </c>
      <c r="F39" s="18"/>
      <c r="G39" s="13"/>
      <c r="H39" s="10">
        <v>1</v>
      </c>
      <c r="I39" s="13"/>
      <c r="J39" s="34"/>
      <c r="K39" s="34"/>
      <c r="L39" s="28"/>
      <c r="M39" s="41">
        <v>1</v>
      </c>
      <c r="N39" s="32">
        <v>4</v>
      </c>
      <c r="O39" s="13"/>
      <c r="P39" s="13"/>
      <c r="Q39" s="13"/>
      <c r="R39" s="13"/>
    </row>
    <row r="40" spans="1:18" ht="30">
      <c r="A40" s="13">
        <v>60</v>
      </c>
      <c r="B40" s="175">
        <f t="shared" si="0"/>
        <v>38</v>
      </c>
      <c r="C40" s="5" t="s">
        <v>171</v>
      </c>
      <c r="D40" s="36" t="s">
        <v>666</v>
      </c>
      <c r="E40" s="31">
        <v>1</v>
      </c>
      <c r="F40" s="18"/>
      <c r="G40" s="13"/>
      <c r="H40" s="10">
        <v>1</v>
      </c>
      <c r="I40" s="13"/>
      <c r="J40" s="46">
        <v>1</v>
      </c>
      <c r="K40" s="13"/>
      <c r="L40" s="13"/>
      <c r="M40" s="13"/>
      <c r="N40" s="32">
        <v>1</v>
      </c>
      <c r="O40" s="13"/>
      <c r="P40" s="13"/>
      <c r="Q40" s="13"/>
      <c r="R40" s="13"/>
    </row>
    <row r="41" spans="1:18" ht="16">
      <c r="A41" s="13">
        <v>61</v>
      </c>
      <c r="B41" s="175">
        <f t="shared" si="0"/>
        <v>39</v>
      </c>
      <c r="C41" s="5" t="s">
        <v>171</v>
      </c>
      <c r="D41" s="36" t="s">
        <v>681</v>
      </c>
      <c r="E41" s="31">
        <v>1</v>
      </c>
      <c r="G41" s="13"/>
      <c r="H41" s="10">
        <v>2</v>
      </c>
      <c r="I41" s="13"/>
      <c r="J41" s="34"/>
      <c r="K41" s="29">
        <v>1</v>
      </c>
      <c r="L41" s="13"/>
      <c r="M41" s="13"/>
      <c r="N41" s="32">
        <v>2</v>
      </c>
      <c r="O41" s="13"/>
      <c r="P41" s="13"/>
      <c r="Q41" s="13"/>
      <c r="R41" s="13"/>
    </row>
    <row r="42" spans="1:18" ht="32">
      <c r="A42" s="13">
        <v>64</v>
      </c>
      <c r="B42" s="175">
        <f t="shared" si="0"/>
        <v>40</v>
      </c>
      <c r="C42" s="5" t="s">
        <v>328</v>
      </c>
      <c r="D42" s="36" t="s">
        <v>690</v>
      </c>
      <c r="E42" s="31">
        <v>1</v>
      </c>
      <c r="F42" s="399"/>
      <c r="G42" s="13"/>
      <c r="H42" s="10">
        <v>2</v>
      </c>
      <c r="I42" s="13"/>
      <c r="J42" s="34"/>
      <c r="K42" s="34"/>
      <c r="L42" s="28"/>
      <c r="M42" s="41">
        <v>1</v>
      </c>
      <c r="N42" s="32">
        <v>4</v>
      </c>
      <c r="O42" s="13"/>
      <c r="P42" s="13"/>
      <c r="Q42" s="13"/>
      <c r="R42" s="13"/>
    </row>
    <row r="43" spans="1:18" ht="16">
      <c r="A43" s="13">
        <v>66</v>
      </c>
      <c r="B43" s="175">
        <f t="shared" si="0"/>
        <v>41</v>
      </c>
      <c r="C43" s="5" t="s">
        <v>171</v>
      </c>
      <c r="D43" s="36" t="s">
        <v>698</v>
      </c>
      <c r="E43" s="43"/>
      <c r="F43" s="43"/>
      <c r="G43" s="40">
        <v>1</v>
      </c>
      <c r="H43" s="10">
        <v>3</v>
      </c>
      <c r="I43" s="13"/>
      <c r="J43" s="34"/>
      <c r="K43" s="35">
        <v>1</v>
      </c>
      <c r="L43" s="13"/>
      <c r="M43" s="13"/>
      <c r="N43" s="32">
        <v>2</v>
      </c>
      <c r="O43" s="13"/>
      <c r="P43" s="13"/>
      <c r="Q43" s="13"/>
      <c r="R43" s="13"/>
    </row>
    <row r="44" spans="1:18" ht="32">
      <c r="A44" s="13">
        <v>68</v>
      </c>
      <c r="B44" s="175">
        <f t="shared" si="0"/>
        <v>42</v>
      </c>
      <c r="C44" s="5" t="s">
        <v>194</v>
      </c>
      <c r="D44" s="36" t="s">
        <v>715</v>
      </c>
      <c r="E44" s="31">
        <v>1</v>
      </c>
      <c r="F44" s="18"/>
      <c r="G44" s="13"/>
      <c r="H44" s="10">
        <v>1</v>
      </c>
      <c r="I44" s="13"/>
      <c r="J44" s="34"/>
      <c r="K44" s="34"/>
      <c r="L44" s="28"/>
      <c r="M44" s="41">
        <v>1</v>
      </c>
      <c r="N44" s="32">
        <v>4</v>
      </c>
      <c r="O44" s="13"/>
      <c r="P44" s="13"/>
      <c r="Q44" s="13"/>
      <c r="R44" s="13"/>
    </row>
    <row r="45" spans="1:18" ht="16">
      <c r="A45" s="13">
        <v>71</v>
      </c>
      <c r="B45" s="175">
        <f t="shared" si="0"/>
        <v>43</v>
      </c>
      <c r="C45" s="5" t="s">
        <v>171</v>
      </c>
      <c r="D45" s="36" t="s">
        <v>735</v>
      </c>
      <c r="E45" s="43"/>
      <c r="F45" s="45">
        <v>1</v>
      </c>
      <c r="G45" s="13"/>
      <c r="H45" s="10">
        <v>2</v>
      </c>
      <c r="I45" s="13"/>
      <c r="J45" s="34"/>
      <c r="K45" s="29">
        <v>1</v>
      </c>
      <c r="L45" s="13"/>
      <c r="M45" s="13"/>
      <c r="N45" s="32">
        <v>2</v>
      </c>
      <c r="O45" s="13"/>
      <c r="P45" s="13"/>
      <c r="Q45" s="13"/>
      <c r="R45" s="13"/>
    </row>
    <row r="46" spans="1:18" ht="45">
      <c r="A46" s="13">
        <v>76</v>
      </c>
      <c r="B46" s="175">
        <f t="shared" si="0"/>
        <v>44</v>
      </c>
      <c r="C46" s="5" t="s">
        <v>171</v>
      </c>
      <c r="D46" s="38" t="s">
        <v>767</v>
      </c>
      <c r="E46" s="31">
        <v>1</v>
      </c>
      <c r="F46" s="18"/>
      <c r="G46" s="13"/>
      <c r="H46" s="10">
        <v>1</v>
      </c>
      <c r="I46" s="13"/>
      <c r="J46" s="34"/>
      <c r="K46" s="29">
        <v>1</v>
      </c>
      <c r="L46" s="13"/>
      <c r="M46" s="13"/>
      <c r="N46" s="32">
        <v>2</v>
      </c>
      <c r="O46" s="13"/>
      <c r="P46" s="13"/>
      <c r="Q46" s="13"/>
      <c r="R46" s="13"/>
    </row>
    <row r="47" spans="1:18" ht="32">
      <c r="A47" s="13">
        <v>79</v>
      </c>
      <c r="B47" s="175">
        <f t="shared" si="0"/>
        <v>45</v>
      </c>
      <c r="C47" s="5" t="s">
        <v>259</v>
      </c>
      <c r="D47" s="36" t="s">
        <v>788</v>
      </c>
      <c r="E47" s="31">
        <v>1</v>
      </c>
      <c r="F47" s="18"/>
      <c r="G47" s="13"/>
      <c r="H47" s="10">
        <v>1</v>
      </c>
      <c r="I47" s="13"/>
      <c r="J47" s="34"/>
      <c r="K47" s="34"/>
      <c r="L47" s="28"/>
      <c r="M47" s="41">
        <v>1</v>
      </c>
      <c r="N47" s="32">
        <v>4</v>
      </c>
      <c r="O47" s="13"/>
      <c r="P47" s="13"/>
      <c r="Q47" s="13"/>
      <c r="R47" s="13"/>
    </row>
    <row r="48" spans="1:18" ht="45">
      <c r="A48" s="13">
        <v>82</v>
      </c>
      <c r="B48" s="175">
        <f t="shared" si="0"/>
        <v>46</v>
      </c>
      <c r="C48" s="5" t="s">
        <v>259</v>
      </c>
      <c r="D48" s="36" t="s">
        <v>813</v>
      </c>
      <c r="E48" s="31">
        <v>1</v>
      </c>
      <c r="F48" s="18"/>
      <c r="G48" s="13"/>
      <c r="H48" s="10">
        <v>1</v>
      </c>
      <c r="I48" s="13"/>
      <c r="J48" s="34"/>
      <c r="K48" s="35">
        <v>1</v>
      </c>
      <c r="L48" s="13"/>
      <c r="M48" s="13"/>
      <c r="N48" s="32">
        <v>2</v>
      </c>
      <c r="O48" s="13"/>
      <c r="P48" s="13"/>
      <c r="Q48" s="13"/>
      <c r="R48" s="13"/>
    </row>
    <row r="49" spans="1:18" ht="16">
      <c r="A49" s="13">
        <v>83</v>
      </c>
      <c r="B49" s="175">
        <f t="shared" si="0"/>
        <v>47</v>
      </c>
      <c r="C49" s="5" t="s">
        <v>213</v>
      </c>
      <c r="D49" s="56"/>
      <c r="E49" s="39"/>
      <c r="F49" s="18"/>
      <c r="G49" s="13"/>
      <c r="H49" s="10"/>
      <c r="I49" s="13"/>
      <c r="J49" s="13"/>
      <c r="K49" s="13"/>
      <c r="L49" s="13"/>
      <c r="M49" s="13"/>
      <c r="N49" s="32"/>
      <c r="O49" s="13"/>
      <c r="P49" s="13"/>
      <c r="Q49" s="13"/>
      <c r="R49" s="13"/>
    </row>
    <row r="50" spans="1:18" ht="45">
      <c r="A50" s="13">
        <v>84</v>
      </c>
      <c r="B50" s="175">
        <f t="shared" si="0"/>
        <v>48</v>
      </c>
      <c r="C50" s="5" t="s">
        <v>171</v>
      </c>
      <c r="D50" s="36" t="s">
        <v>831</v>
      </c>
      <c r="E50" s="31">
        <v>1</v>
      </c>
      <c r="G50" s="13"/>
      <c r="H50" s="10">
        <v>2</v>
      </c>
      <c r="I50" s="13"/>
      <c r="J50" s="28"/>
      <c r="K50" s="29">
        <v>1</v>
      </c>
      <c r="L50" s="13"/>
      <c r="M50" s="13"/>
      <c r="N50" s="32">
        <v>2</v>
      </c>
      <c r="O50" s="13"/>
      <c r="P50" s="13"/>
      <c r="Q50" s="13"/>
      <c r="R50" s="13"/>
    </row>
    <row r="51" spans="1:18" ht="45">
      <c r="A51" s="13">
        <v>86</v>
      </c>
      <c r="B51" s="175">
        <f t="shared" si="0"/>
        <v>49</v>
      </c>
      <c r="C51" s="5" t="s">
        <v>259</v>
      </c>
      <c r="D51" s="36" t="s">
        <v>844</v>
      </c>
      <c r="E51" s="31">
        <v>1</v>
      </c>
      <c r="F51" s="18"/>
      <c r="G51" s="13"/>
      <c r="H51" s="10">
        <v>1</v>
      </c>
      <c r="I51" s="13"/>
      <c r="J51" s="34"/>
      <c r="K51" s="34"/>
      <c r="L51" s="28"/>
      <c r="M51" s="41">
        <v>1</v>
      </c>
      <c r="N51" s="32">
        <v>4</v>
      </c>
      <c r="O51" s="13"/>
      <c r="P51" s="13"/>
      <c r="Q51" s="13"/>
      <c r="R51" s="13"/>
    </row>
    <row r="52" spans="1:18" ht="45">
      <c r="A52" s="13">
        <v>87</v>
      </c>
      <c r="B52" s="175">
        <f t="shared" si="0"/>
        <v>50</v>
      </c>
      <c r="C52" s="5" t="s">
        <v>171</v>
      </c>
      <c r="D52" s="36" t="s">
        <v>856</v>
      </c>
      <c r="E52" s="31">
        <v>1</v>
      </c>
      <c r="G52" s="13"/>
      <c r="H52" s="10">
        <v>2</v>
      </c>
      <c r="I52" s="13"/>
      <c r="J52" s="34"/>
      <c r="K52" s="35">
        <v>1</v>
      </c>
      <c r="L52" s="13"/>
      <c r="M52" s="13"/>
      <c r="N52" s="32">
        <v>2</v>
      </c>
      <c r="O52" s="13"/>
      <c r="P52" s="13"/>
      <c r="Q52" s="13"/>
      <c r="R52" s="13"/>
    </row>
    <row r="53" spans="1:18" ht="45">
      <c r="A53" s="13">
        <v>90</v>
      </c>
      <c r="B53" s="175">
        <f t="shared" si="0"/>
        <v>51</v>
      </c>
      <c r="C53" s="5" t="s">
        <v>213</v>
      </c>
      <c r="D53" s="37" t="s">
        <v>873</v>
      </c>
      <c r="E53" s="31">
        <v>1</v>
      </c>
      <c r="F53" s="18"/>
      <c r="G53" s="13"/>
      <c r="H53" s="10">
        <v>1</v>
      </c>
      <c r="I53" s="13"/>
      <c r="J53" s="34"/>
      <c r="K53" s="35">
        <v>1</v>
      </c>
      <c r="L53" s="13"/>
      <c r="M53" s="13"/>
      <c r="N53" s="32">
        <v>2</v>
      </c>
      <c r="O53" s="13"/>
      <c r="P53" s="13"/>
      <c r="Q53" s="13"/>
      <c r="R53" s="13"/>
    </row>
    <row r="54" spans="1:18" ht="45">
      <c r="A54" s="13">
        <v>91</v>
      </c>
      <c r="B54" s="175">
        <f t="shared" si="0"/>
        <v>52</v>
      </c>
      <c r="C54" s="5" t="s">
        <v>171</v>
      </c>
      <c r="D54" s="38" t="s">
        <v>889</v>
      </c>
      <c r="E54" s="43"/>
      <c r="F54" s="45">
        <v>1</v>
      </c>
      <c r="G54" s="13"/>
      <c r="H54" s="10">
        <v>2</v>
      </c>
      <c r="I54" s="13"/>
      <c r="J54" s="34"/>
      <c r="K54" s="35">
        <v>1</v>
      </c>
      <c r="L54" s="13"/>
      <c r="M54" s="13"/>
      <c r="N54" s="32">
        <v>2</v>
      </c>
      <c r="O54" s="13"/>
      <c r="P54" s="13"/>
      <c r="Q54" s="13"/>
      <c r="R54" s="13"/>
    </row>
    <row r="55" spans="1:18" ht="16">
      <c r="A55" s="13">
        <v>93</v>
      </c>
      <c r="B55" s="175">
        <f t="shared" si="0"/>
        <v>53</v>
      </c>
      <c r="C55" s="5" t="s">
        <v>171</v>
      </c>
      <c r="D55" s="56"/>
      <c r="E55" s="18"/>
      <c r="F55" s="18"/>
      <c r="G55" s="13"/>
      <c r="H55" s="10"/>
      <c r="I55" s="13"/>
      <c r="J55" s="13"/>
      <c r="K55" s="13"/>
      <c r="L55" s="13"/>
      <c r="M55" s="13"/>
      <c r="N55" s="32"/>
      <c r="O55" s="13"/>
      <c r="P55" s="13"/>
      <c r="Q55" s="13"/>
      <c r="R55" s="13"/>
    </row>
    <row r="56" spans="1:18" ht="32">
      <c r="A56" s="13">
        <v>95</v>
      </c>
      <c r="B56" s="175">
        <f t="shared" si="0"/>
        <v>54</v>
      </c>
      <c r="C56" s="5" t="s">
        <v>328</v>
      </c>
      <c r="D56" s="36" t="s">
        <v>913</v>
      </c>
      <c r="E56" s="39"/>
      <c r="F56" s="39"/>
      <c r="G56" s="40">
        <v>1</v>
      </c>
      <c r="H56" s="10">
        <v>3</v>
      </c>
      <c r="I56" s="13"/>
      <c r="J56" s="48">
        <v>1</v>
      </c>
      <c r="K56" s="13"/>
      <c r="L56" s="13"/>
      <c r="M56" s="13"/>
      <c r="N56" s="32">
        <v>1</v>
      </c>
      <c r="O56" s="13"/>
      <c r="P56" s="13"/>
      <c r="Q56" s="13"/>
      <c r="R56" s="13"/>
    </row>
    <row r="57" spans="1:18" ht="16">
      <c r="A57" s="13">
        <v>96</v>
      </c>
      <c r="B57" s="175">
        <f t="shared" si="0"/>
        <v>55</v>
      </c>
      <c r="C57" s="5" t="s">
        <v>213</v>
      </c>
      <c r="D57" s="36" t="s">
        <v>925</v>
      </c>
      <c r="E57" s="43"/>
      <c r="F57" s="43"/>
      <c r="G57" s="44">
        <v>1</v>
      </c>
      <c r="H57" s="10">
        <v>3</v>
      </c>
      <c r="I57" s="13"/>
      <c r="J57" s="34"/>
      <c r="K57" s="29">
        <v>1</v>
      </c>
      <c r="L57" s="13"/>
      <c r="M57" s="13"/>
      <c r="N57" s="32">
        <v>2</v>
      </c>
      <c r="O57" s="13"/>
      <c r="P57" s="13"/>
      <c r="Q57" s="13"/>
      <c r="R57" s="13"/>
    </row>
    <row r="58" spans="1:18" ht="30">
      <c r="A58" s="13">
        <v>98</v>
      </c>
      <c r="B58" s="175">
        <f t="shared" si="0"/>
        <v>56</v>
      </c>
      <c r="C58" s="5" t="s">
        <v>171</v>
      </c>
      <c r="D58" s="36" t="s">
        <v>937</v>
      </c>
      <c r="E58" s="382"/>
      <c r="F58" s="45">
        <v>1</v>
      </c>
      <c r="G58" s="13"/>
      <c r="H58" s="10">
        <v>1</v>
      </c>
      <c r="I58" s="13"/>
      <c r="J58" s="34"/>
      <c r="K58" s="34"/>
      <c r="L58" s="28"/>
      <c r="M58" s="41">
        <v>1</v>
      </c>
      <c r="N58" s="32">
        <v>4</v>
      </c>
      <c r="O58" s="13"/>
      <c r="P58" s="13"/>
      <c r="Q58" s="13"/>
      <c r="R58" s="13"/>
    </row>
    <row r="59" spans="1:18" ht="16">
      <c r="A59" s="13">
        <v>99</v>
      </c>
      <c r="B59" s="175">
        <f t="shared" si="0"/>
        <v>57</v>
      </c>
      <c r="C59" s="5" t="s">
        <v>213</v>
      </c>
      <c r="D59" s="57"/>
      <c r="E59" s="18"/>
      <c r="F59" s="18"/>
      <c r="G59" s="13"/>
      <c r="H59" s="10"/>
      <c r="I59" s="13"/>
      <c r="J59" s="13"/>
      <c r="K59" s="13"/>
      <c r="L59" s="13"/>
      <c r="M59" s="13"/>
      <c r="N59" s="32"/>
      <c r="O59" s="13"/>
      <c r="P59" s="13"/>
      <c r="Q59" s="13"/>
      <c r="R59" s="13"/>
    </row>
    <row r="60" spans="1:18" ht="45">
      <c r="A60" s="13">
        <v>102</v>
      </c>
      <c r="B60" s="175">
        <f t="shared" si="0"/>
        <v>58</v>
      </c>
      <c r="C60" s="5" t="s">
        <v>213</v>
      </c>
      <c r="D60" s="36" t="s">
        <v>959</v>
      </c>
      <c r="E60" s="39"/>
      <c r="F60" s="39"/>
      <c r="G60" s="40">
        <v>1</v>
      </c>
      <c r="H60" s="10">
        <v>3</v>
      </c>
      <c r="I60" s="13"/>
      <c r="J60" s="28"/>
      <c r="K60" s="28"/>
      <c r="L60" s="28"/>
      <c r="M60" s="41">
        <v>1</v>
      </c>
      <c r="N60" s="32">
        <v>4</v>
      </c>
      <c r="O60" s="13"/>
      <c r="P60" s="13"/>
      <c r="Q60" s="13"/>
      <c r="R60" s="13"/>
    </row>
    <row r="61" spans="1:18" ht="16">
      <c r="A61" s="13">
        <v>104</v>
      </c>
      <c r="B61" s="175">
        <f t="shared" si="0"/>
        <v>59</v>
      </c>
      <c r="C61" s="5" t="s">
        <v>171</v>
      </c>
      <c r="D61" s="36" t="s">
        <v>972</v>
      </c>
      <c r="E61" s="31">
        <v>1</v>
      </c>
      <c r="F61" s="18"/>
      <c r="G61" s="13"/>
      <c r="H61" s="10">
        <v>1</v>
      </c>
      <c r="I61" s="13"/>
      <c r="J61" s="19">
        <v>1</v>
      </c>
      <c r="K61" s="13"/>
      <c r="L61" s="13"/>
      <c r="M61" s="13"/>
      <c r="N61" s="32">
        <v>1</v>
      </c>
      <c r="O61" s="13"/>
      <c r="P61" s="13"/>
      <c r="Q61" s="13"/>
      <c r="R61" s="13"/>
    </row>
    <row r="62" spans="1:18" ht="30">
      <c r="A62" s="13">
        <v>105</v>
      </c>
      <c r="B62" s="175">
        <f t="shared" si="0"/>
        <v>60</v>
      </c>
      <c r="C62" s="5" t="s">
        <v>171</v>
      </c>
      <c r="D62" s="36" t="s">
        <v>985</v>
      </c>
      <c r="E62" s="31">
        <v>1</v>
      </c>
      <c r="F62" s="18"/>
      <c r="G62" s="13"/>
      <c r="H62" s="10">
        <v>1</v>
      </c>
      <c r="I62" s="13"/>
      <c r="J62" s="28"/>
      <c r="K62" s="28"/>
      <c r="L62" s="33">
        <v>1</v>
      </c>
      <c r="M62" s="13"/>
      <c r="N62" s="32">
        <v>3</v>
      </c>
      <c r="O62" s="13"/>
      <c r="P62" s="13"/>
      <c r="Q62" s="13"/>
      <c r="R62" s="13"/>
    </row>
    <row r="63" spans="1:18" ht="16">
      <c r="A63" s="13">
        <v>106</v>
      </c>
      <c r="B63" s="175">
        <f t="shared" si="0"/>
        <v>61</v>
      </c>
      <c r="C63" s="5" t="s">
        <v>171</v>
      </c>
      <c r="D63" s="57"/>
      <c r="E63" s="18"/>
      <c r="F63" s="18"/>
      <c r="G63" s="13"/>
      <c r="H63" s="10"/>
      <c r="I63" s="13"/>
      <c r="J63" s="13"/>
      <c r="K63" s="13"/>
      <c r="L63" s="13"/>
      <c r="M63" s="13"/>
      <c r="N63" s="32"/>
      <c r="O63" s="13"/>
      <c r="P63" s="13"/>
      <c r="Q63" s="13"/>
      <c r="R63" s="13"/>
    </row>
    <row r="64" spans="1:18" ht="16">
      <c r="A64" s="13">
        <v>108</v>
      </c>
      <c r="B64" s="175">
        <f t="shared" si="0"/>
        <v>62</v>
      </c>
      <c r="C64" s="5" t="s">
        <v>171</v>
      </c>
      <c r="D64" s="57"/>
      <c r="E64" s="43"/>
      <c r="F64" s="43"/>
      <c r="G64" s="13"/>
      <c r="H64" s="10"/>
      <c r="I64" s="13"/>
      <c r="J64" s="13"/>
      <c r="K64" s="13"/>
      <c r="L64" s="13"/>
      <c r="M64" s="13"/>
      <c r="N64" s="32"/>
      <c r="O64" s="13"/>
      <c r="P64" s="13"/>
      <c r="Q64" s="13"/>
      <c r="R64" s="13"/>
    </row>
    <row r="65" spans="1:18" ht="60">
      <c r="A65" s="13">
        <v>112</v>
      </c>
      <c r="B65" s="175">
        <f t="shared" si="0"/>
        <v>63</v>
      </c>
      <c r="C65" s="5" t="s">
        <v>259</v>
      </c>
      <c r="D65" s="36" t="s">
        <v>1035</v>
      </c>
      <c r="E65" s="43"/>
      <c r="F65" s="47">
        <v>1</v>
      </c>
      <c r="G65" s="13"/>
      <c r="H65" s="10">
        <v>2</v>
      </c>
      <c r="I65" s="13"/>
      <c r="J65" s="28"/>
      <c r="K65" s="29">
        <v>1</v>
      </c>
      <c r="L65" s="13"/>
      <c r="M65" s="13"/>
      <c r="N65" s="32">
        <v>2</v>
      </c>
      <c r="O65" s="13"/>
      <c r="P65" s="13"/>
      <c r="Q65" s="13"/>
      <c r="R65" s="13"/>
    </row>
    <row r="66" spans="1:18" ht="32">
      <c r="A66" s="13">
        <v>114</v>
      </c>
      <c r="B66" s="175">
        <f t="shared" si="0"/>
        <v>64</v>
      </c>
      <c r="C66" s="5" t="s">
        <v>194</v>
      </c>
      <c r="D66" s="36" t="s">
        <v>1054</v>
      </c>
      <c r="E66" s="43"/>
      <c r="F66" s="39"/>
      <c r="G66" s="40">
        <v>1</v>
      </c>
      <c r="H66" s="10">
        <v>3</v>
      </c>
      <c r="I66" s="13"/>
      <c r="J66" s="34"/>
      <c r="K66" s="34"/>
      <c r="L66" s="28"/>
      <c r="M66" s="41">
        <v>1</v>
      </c>
      <c r="N66" s="32">
        <v>4</v>
      </c>
      <c r="O66" s="13"/>
      <c r="P66" s="13"/>
      <c r="Q66" s="13"/>
      <c r="R66" s="13"/>
    </row>
    <row r="67" spans="1:18" ht="60">
      <c r="A67" s="13">
        <v>115</v>
      </c>
      <c r="B67" s="175">
        <f t="shared" si="0"/>
        <v>65</v>
      </c>
      <c r="C67" s="5" t="s">
        <v>213</v>
      </c>
      <c r="D67" s="36" t="s">
        <v>1059</v>
      </c>
      <c r="E67" s="43"/>
      <c r="F67" s="47">
        <v>1</v>
      </c>
      <c r="G67" s="13"/>
      <c r="H67" s="10">
        <v>2</v>
      </c>
      <c r="I67" s="13"/>
      <c r="J67" s="34"/>
      <c r="K67" s="35">
        <v>1</v>
      </c>
      <c r="L67" s="13"/>
      <c r="M67" s="13"/>
      <c r="N67" s="32">
        <v>2</v>
      </c>
      <c r="O67" s="13"/>
      <c r="P67" s="13"/>
      <c r="Q67" s="13"/>
      <c r="R67" s="13"/>
    </row>
    <row r="68" spans="1:18" ht="30">
      <c r="A68" s="13">
        <v>121</v>
      </c>
      <c r="B68" s="175">
        <f t="shared" ref="B68:B130" si="1">B67+1</f>
        <v>66</v>
      </c>
      <c r="C68" s="5" t="s">
        <v>171</v>
      </c>
      <c r="D68" s="36" t="s">
        <v>1083</v>
      </c>
      <c r="E68" s="43"/>
      <c r="F68" s="43"/>
      <c r="G68" s="40">
        <v>1</v>
      </c>
      <c r="H68" s="10">
        <v>3</v>
      </c>
      <c r="I68" s="13"/>
      <c r="J68" s="34"/>
      <c r="K68" s="34"/>
      <c r="L68" s="28"/>
      <c r="M68" s="41">
        <v>1</v>
      </c>
      <c r="N68" s="32">
        <v>4</v>
      </c>
      <c r="O68" s="13"/>
      <c r="P68" s="13"/>
      <c r="Q68" s="13"/>
      <c r="R68" s="13"/>
    </row>
    <row r="69" spans="1:18" ht="60">
      <c r="A69" s="13">
        <v>125</v>
      </c>
      <c r="B69" s="175">
        <f t="shared" si="1"/>
        <v>67</v>
      </c>
      <c r="C69" s="5" t="s">
        <v>259</v>
      </c>
      <c r="D69" s="36" t="s">
        <v>1103</v>
      </c>
      <c r="E69" s="43"/>
      <c r="F69" s="47">
        <v>1</v>
      </c>
      <c r="G69" s="13"/>
      <c r="H69" s="10">
        <v>2</v>
      </c>
      <c r="I69" s="13"/>
      <c r="J69" s="34"/>
      <c r="K69" s="35">
        <v>1</v>
      </c>
      <c r="L69" s="13"/>
      <c r="M69" s="13"/>
      <c r="N69" s="32">
        <v>2</v>
      </c>
      <c r="O69" s="13"/>
      <c r="P69" s="13"/>
      <c r="Q69" s="13"/>
      <c r="R69" s="13"/>
    </row>
    <row r="70" spans="1:18" ht="30">
      <c r="A70" s="13">
        <v>126</v>
      </c>
      <c r="B70" s="175">
        <f t="shared" si="1"/>
        <v>68</v>
      </c>
      <c r="C70" s="5" t="s">
        <v>171</v>
      </c>
      <c r="D70" s="36" t="s">
        <v>1111</v>
      </c>
      <c r="E70" s="43"/>
      <c r="F70" s="43"/>
      <c r="G70" s="40">
        <v>1</v>
      </c>
      <c r="H70" s="10">
        <v>3</v>
      </c>
      <c r="I70" s="13"/>
      <c r="J70" s="34"/>
      <c r="K70" s="34"/>
      <c r="L70" s="28"/>
      <c r="M70" s="41">
        <v>1</v>
      </c>
      <c r="N70" s="32">
        <v>4</v>
      </c>
      <c r="O70" s="13"/>
      <c r="P70" s="13"/>
      <c r="Q70" s="13"/>
      <c r="R70" s="13"/>
    </row>
    <row r="71" spans="1:18" ht="75">
      <c r="A71" s="13">
        <v>128</v>
      </c>
      <c r="B71" s="175">
        <f t="shared" si="1"/>
        <v>69</v>
      </c>
      <c r="C71" s="5" t="s">
        <v>328</v>
      </c>
      <c r="D71" s="36" t="s">
        <v>1126</v>
      </c>
      <c r="E71" s="31">
        <v>1</v>
      </c>
      <c r="H71" s="10">
        <v>2</v>
      </c>
      <c r="I71" s="13"/>
      <c r="J71" s="34"/>
      <c r="K71" s="382"/>
      <c r="L71" s="33">
        <v>1</v>
      </c>
      <c r="M71" s="13"/>
      <c r="N71" s="32">
        <v>3</v>
      </c>
      <c r="O71" s="13"/>
      <c r="P71" s="13"/>
      <c r="Q71" s="13"/>
      <c r="R71" s="13"/>
    </row>
    <row r="72" spans="1:18" ht="32">
      <c r="A72" s="13">
        <v>129</v>
      </c>
      <c r="B72" s="175">
        <f t="shared" si="1"/>
        <v>70</v>
      </c>
      <c r="C72" s="5" t="s">
        <v>194</v>
      </c>
      <c r="D72" s="36" t="s">
        <v>1135</v>
      </c>
      <c r="E72" s="43"/>
      <c r="F72" s="47">
        <v>1</v>
      </c>
      <c r="G72" s="13"/>
      <c r="H72" s="10">
        <v>2</v>
      </c>
      <c r="I72" s="13"/>
      <c r="J72" s="34"/>
      <c r="K72" s="34"/>
      <c r="L72" s="28"/>
      <c r="M72" s="41">
        <v>1</v>
      </c>
      <c r="N72" s="32">
        <v>4</v>
      </c>
      <c r="O72" s="13"/>
      <c r="P72" s="13"/>
      <c r="Q72" s="13"/>
      <c r="R72" s="13"/>
    </row>
    <row r="73" spans="1:18" ht="60">
      <c r="A73" s="13">
        <v>130</v>
      </c>
      <c r="B73" s="175">
        <f t="shared" si="1"/>
        <v>71</v>
      </c>
      <c r="C73" s="5" t="s">
        <v>171</v>
      </c>
      <c r="D73" s="36" t="s">
        <v>1147</v>
      </c>
      <c r="E73" s="43"/>
      <c r="F73" s="43"/>
      <c r="G73" s="40">
        <v>1</v>
      </c>
      <c r="H73" s="10">
        <v>3</v>
      </c>
      <c r="I73" s="13"/>
      <c r="J73" s="34"/>
      <c r="K73" s="35">
        <v>1</v>
      </c>
      <c r="L73" s="13"/>
      <c r="M73" s="13"/>
      <c r="N73" s="32">
        <v>2</v>
      </c>
      <c r="O73" s="13"/>
      <c r="P73" s="13"/>
      <c r="Q73" s="13"/>
      <c r="R73" s="13"/>
    </row>
    <row r="74" spans="1:18" ht="105">
      <c r="A74" s="13">
        <v>131</v>
      </c>
      <c r="B74" s="175">
        <f t="shared" si="1"/>
        <v>72</v>
      </c>
      <c r="C74" s="5" t="s">
        <v>213</v>
      </c>
      <c r="D74" s="36" t="s">
        <v>1159</v>
      </c>
      <c r="E74" s="43"/>
      <c r="F74" s="43"/>
      <c r="G74" s="44">
        <v>1</v>
      </c>
      <c r="H74" s="10">
        <v>3</v>
      </c>
      <c r="I74" s="13"/>
      <c r="J74" s="34"/>
      <c r="K74" s="35">
        <v>1</v>
      </c>
      <c r="L74" s="13"/>
      <c r="M74" s="13"/>
      <c r="N74" s="32">
        <v>2</v>
      </c>
      <c r="O74" s="13"/>
      <c r="P74" s="13"/>
      <c r="Q74" s="13"/>
      <c r="R74" s="13"/>
    </row>
    <row r="75" spans="1:18" ht="45">
      <c r="A75" s="13">
        <v>132</v>
      </c>
      <c r="B75" s="175">
        <f t="shared" si="1"/>
        <v>73</v>
      </c>
      <c r="C75" s="5" t="s">
        <v>213</v>
      </c>
      <c r="D75" s="36" t="s">
        <v>1170</v>
      </c>
      <c r="E75" s="43"/>
      <c r="F75" s="43"/>
      <c r="G75" s="44">
        <v>1</v>
      </c>
      <c r="H75" s="10">
        <v>3</v>
      </c>
      <c r="I75" s="13"/>
      <c r="J75" s="34"/>
      <c r="K75" s="34"/>
      <c r="L75" s="28"/>
      <c r="M75" s="41">
        <v>1</v>
      </c>
      <c r="N75" s="32">
        <v>4</v>
      </c>
      <c r="O75" s="13"/>
      <c r="P75" s="13"/>
      <c r="Q75" s="13"/>
      <c r="R75" s="13"/>
    </row>
    <row r="76" spans="1:18" ht="45">
      <c r="A76" s="13">
        <v>133</v>
      </c>
      <c r="B76" s="175">
        <f t="shared" si="1"/>
        <v>74</v>
      </c>
      <c r="C76" s="5" t="s">
        <v>194</v>
      </c>
      <c r="D76" s="36" t="s">
        <v>1187</v>
      </c>
      <c r="E76" s="43"/>
      <c r="F76" s="43"/>
      <c r="G76" s="44">
        <v>1</v>
      </c>
      <c r="H76" s="10">
        <v>3</v>
      </c>
      <c r="I76" s="13"/>
      <c r="J76" s="46">
        <v>1</v>
      </c>
      <c r="K76" s="13"/>
      <c r="L76" s="13"/>
      <c r="M76" s="13"/>
      <c r="N76" s="32">
        <v>1</v>
      </c>
      <c r="O76" s="13"/>
      <c r="P76" s="13"/>
      <c r="Q76" s="13"/>
      <c r="R76" s="13"/>
    </row>
    <row r="77" spans="1:18" ht="60">
      <c r="A77" s="13">
        <v>135</v>
      </c>
      <c r="B77" s="175">
        <f t="shared" si="1"/>
        <v>75</v>
      </c>
      <c r="C77" s="5" t="s">
        <v>213</v>
      </c>
      <c r="D77" s="37" t="s">
        <v>1206</v>
      </c>
      <c r="E77" s="43"/>
      <c r="F77" s="43"/>
      <c r="G77" s="44">
        <v>1</v>
      </c>
      <c r="H77" s="10">
        <v>3</v>
      </c>
      <c r="I77" s="13"/>
      <c r="J77" s="34"/>
      <c r="K77" s="28"/>
      <c r="L77" s="28"/>
      <c r="M77" s="41">
        <v>1</v>
      </c>
      <c r="N77" s="32">
        <v>4</v>
      </c>
      <c r="O77" s="13"/>
      <c r="P77" s="13"/>
      <c r="Q77" s="13"/>
      <c r="R77" s="13"/>
    </row>
    <row r="78" spans="1:18" ht="45">
      <c r="A78" s="13">
        <v>136</v>
      </c>
      <c r="B78" s="175">
        <f t="shared" si="1"/>
        <v>76</v>
      </c>
      <c r="C78" s="5" t="s">
        <v>213</v>
      </c>
      <c r="D78" s="38" t="s">
        <v>1217</v>
      </c>
      <c r="E78" s="43"/>
      <c r="F78" s="43"/>
      <c r="G78" s="44">
        <v>1</v>
      </c>
      <c r="H78" s="10">
        <v>3</v>
      </c>
      <c r="I78" s="13"/>
      <c r="J78" s="46">
        <v>1</v>
      </c>
      <c r="K78" s="13"/>
      <c r="L78" s="13"/>
      <c r="M78" s="13"/>
      <c r="N78" s="32">
        <v>1</v>
      </c>
      <c r="O78" s="13"/>
      <c r="P78" s="13"/>
      <c r="Q78" s="13"/>
      <c r="R78" s="13"/>
    </row>
    <row r="79" spans="1:18" ht="45">
      <c r="A79" s="13">
        <v>137</v>
      </c>
      <c r="B79" s="175">
        <f t="shared" si="1"/>
        <v>77</v>
      </c>
      <c r="C79" s="5" t="s">
        <v>171</v>
      </c>
      <c r="D79" s="36" t="s">
        <v>1227</v>
      </c>
      <c r="E79" s="31">
        <v>1</v>
      </c>
      <c r="F79" s="18"/>
      <c r="G79" s="13"/>
      <c r="H79" s="10">
        <v>1</v>
      </c>
      <c r="I79" s="13"/>
      <c r="J79" s="46">
        <v>1</v>
      </c>
      <c r="K79" s="13"/>
      <c r="L79" s="13"/>
      <c r="M79" s="13"/>
      <c r="N79" s="32">
        <v>1</v>
      </c>
      <c r="O79" s="13"/>
      <c r="P79" s="13"/>
      <c r="Q79" s="13"/>
      <c r="R79" s="13"/>
    </row>
    <row r="80" spans="1:18" ht="16">
      <c r="A80" s="13">
        <v>139</v>
      </c>
      <c r="B80" s="175">
        <f t="shared" si="1"/>
        <v>78</v>
      </c>
      <c r="C80" s="5" t="s">
        <v>213</v>
      </c>
      <c r="D80" s="36" t="s">
        <v>1237</v>
      </c>
      <c r="E80" s="43"/>
      <c r="F80" s="39"/>
      <c r="G80" s="40">
        <v>1</v>
      </c>
      <c r="H80" s="10">
        <v>3</v>
      </c>
      <c r="I80" s="13"/>
      <c r="J80" s="34"/>
      <c r="K80" s="28"/>
      <c r="L80" s="28"/>
      <c r="M80" s="41">
        <v>1</v>
      </c>
      <c r="N80" s="32">
        <v>4</v>
      </c>
      <c r="O80" s="13"/>
      <c r="P80" s="13"/>
      <c r="Q80" s="13"/>
      <c r="R80" s="13"/>
    </row>
    <row r="81" spans="1:18" ht="30">
      <c r="A81" s="13">
        <v>142</v>
      </c>
      <c r="B81" s="175">
        <f t="shared" si="1"/>
        <v>79</v>
      </c>
      <c r="C81" s="5" t="s">
        <v>171</v>
      </c>
      <c r="D81" s="36" t="s">
        <v>1253</v>
      </c>
      <c r="E81" s="43"/>
      <c r="F81" s="47">
        <v>1</v>
      </c>
      <c r="G81" s="13"/>
      <c r="H81" s="10">
        <v>2</v>
      </c>
      <c r="I81" s="13"/>
      <c r="J81" s="46">
        <v>1</v>
      </c>
      <c r="K81" s="13"/>
      <c r="L81" s="13"/>
      <c r="M81" s="13"/>
      <c r="N81" s="32">
        <v>1</v>
      </c>
      <c r="O81" s="13"/>
      <c r="P81" s="13"/>
      <c r="Q81" s="13"/>
      <c r="R81" s="13"/>
    </row>
    <row r="82" spans="1:18" ht="16">
      <c r="A82" s="13">
        <v>144</v>
      </c>
      <c r="B82" s="175">
        <f t="shared" si="1"/>
        <v>80</v>
      </c>
      <c r="C82" s="5" t="s">
        <v>171</v>
      </c>
      <c r="D82" s="56"/>
      <c r="E82" s="18"/>
      <c r="F82" s="18"/>
      <c r="G82" s="13"/>
      <c r="H82" s="10"/>
      <c r="I82" s="13"/>
      <c r="J82" s="13"/>
      <c r="K82" s="13"/>
      <c r="L82" s="13"/>
      <c r="M82" s="13"/>
      <c r="N82" s="32"/>
      <c r="O82" s="13"/>
      <c r="P82" s="13"/>
      <c r="Q82" s="13"/>
      <c r="R82" s="13"/>
    </row>
    <row r="83" spans="1:18" ht="45">
      <c r="A83" s="13">
        <v>146</v>
      </c>
      <c r="B83" s="175">
        <f t="shared" si="1"/>
        <v>81</v>
      </c>
      <c r="C83" s="5" t="s">
        <v>194</v>
      </c>
      <c r="D83" s="36" t="s">
        <v>1282</v>
      </c>
      <c r="E83" s="39"/>
      <c r="F83" s="45">
        <v>1</v>
      </c>
      <c r="G83" s="13"/>
      <c r="H83" s="10">
        <v>2</v>
      </c>
      <c r="I83" s="13"/>
      <c r="J83" s="28"/>
      <c r="K83" s="28"/>
      <c r="L83" s="28"/>
      <c r="M83" s="41">
        <v>1</v>
      </c>
      <c r="N83" s="32">
        <v>4</v>
      </c>
      <c r="O83" s="13"/>
      <c r="P83" s="13"/>
      <c r="Q83" s="13"/>
      <c r="R83" s="13"/>
    </row>
    <row r="84" spans="1:18" ht="45">
      <c r="A84" s="13">
        <v>147</v>
      </c>
      <c r="B84" s="175">
        <f t="shared" si="1"/>
        <v>82</v>
      </c>
      <c r="C84" s="5" t="s">
        <v>171</v>
      </c>
      <c r="D84" s="36" t="s">
        <v>1294</v>
      </c>
      <c r="E84" s="31">
        <v>1</v>
      </c>
      <c r="F84" s="18"/>
      <c r="G84" s="13"/>
      <c r="H84" s="10">
        <v>1</v>
      </c>
      <c r="I84" s="13"/>
      <c r="J84" s="34"/>
      <c r="K84" s="35">
        <v>1</v>
      </c>
      <c r="L84" s="13"/>
      <c r="M84" s="13"/>
      <c r="N84" s="32">
        <v>2</v>
      </c>
      <c r="O84" s="13"/>
      <c r="P84" s="13"/>
      <c r="Q84" s="13"/>
      <c r="R84" s="13"/>
    </row>
    <row r="85" spans="1:18" ht="75">
      <c r="A85" s="13">
        <v>153</v>
      </c>
      <c r="B85" s="175">
        <f t="shared" si="1"/>
        <v>83</v>
      </c>
      <c r="C85" s="5" t="s">
        <v>171</v>
      </c>
      <c r="D85" s="36" t="s">
        <v>1326</v>
      </c>
      <c r="E85" s="43"/>
      <c r="F85" s="45">
        <v>1</v>
      </c>
      <c r="G85" s="13"/>
      <c r="H85" s="10">
        <v>2</v>
      </c>
      <c r="I85" s="13"/>
      <c r="J85" s="34"/>
      <c r="K85" s="35">
        <v>1</v>
      </c>
      <c r="L85" s="13"/>
      <c r="M85" s="13"/>
      <c r="N85" s="32">
        <v>2</v>
      </c>
      <c r="O85" s="13"/>
      <c r="P85" s="13"/>
      <c r="Q85" s="13"/>
      <c r="R85" s="13"/>
    </row>
    <row r="86" spans="1:18" ht="60">
      <c r="A86" s="13">
        <v>155</v>
      </c>
      <c r="B86" s="175">
        <f t="shared" si="1"/>
        <v>84</v>
      </c>
      <c r="C86" s="5" t="s">
        <v>213</v>
      </c>
      <c r="D86" s="36" t="s">
        <v>1350</v>
      </c>
      <c r="E86" s="43"/>
      <c r="F86" s="43"/>
      <c r="G86" s="44">
        <v>1</v>
      </c>
      <c r="H86" s="10">
        <v>3</v>
      </c>
      <c r="I86" s="13"/>
      <c r="J86" s="34"/>
      <c r="K86" s="29">
        <v>1</v>
      </c>
      <c r="L86" s="13"/>
      <c r="M86" s="13"/>
      <c r="N86" s="32">
        <v>2</v>
      </c>
      <c r="O86" s="13"/>
      <c r="P86" s="13"/>
      <c r="Q86" s="13"/>
      <c r="R86" s="13"/>
    </row>
    <row r="87" spans="1:18" ht="30">
      <c r="A87" s="13">
        <v>156</v>
      </c>
      <c r="B87" s="175">
        <f t="shared" si="1"/>
        <v>85</v>
      </c>
      <c r="C87" s="5" t="s">
        <v>171</v>
      </c>
      <c r="D87" s="36" t="s">
        <v>1359</v>
      </c>
      <c r="E87" s="43"/>
      <c r="F87" s="47">
        <v>1</v>
      </c>
      <c r="G87" s="13"/>
      <c r="H87" s="10">
        <v>2</v>
      </c>
      <c r="I87" s="13"/>
      <c r="J87" s="34"/>
      <c r="K87" s="34"/>
      <c r="L87" s="33">
        <v>1</v>
      </c>
      <c r="M87" s="13"/>
      <c r="N87" s="32">
        <v>3</v>
      </c>
      <c r="O87" s="13"/>
      <c r="P87" s="13"/>
      <c r="Q87" s="13"/>
      <c r="R87" s="13"/>
    </row>
    <row r="88" spans="1:18" ht="30">
      <c r="A88" s="13">
        <v>159</v>
      </c>
      <c r="B88" s="175">
        <f t="shared" si="1"/>
        <v>86</v>
      </c>
      <c r="C88" s="5" t="s">
        <v>171</v>
      </c>
      <c r="D88" s="36" t="s">
        <v>1370</v>
      </c>
      <c r="E88" s="31">
        <v>1</v>
      </c>
      <c r="F88" s="18"/>
      <c r="G88" s="13"/>
      <c r="H88" s="10">
        <v>1</v>
      </c>
      <c r="I88" s="13"/>
      <c r="J88" s="34"/>
      <c r="K88" s="35">
        <v>1</v>
      </c>
      <c r="L88" s="13"/>
      <c r="M88" s="13"/>
      <c r="N88" s="32">
        <v>2</v>
      </c>
      <c r="O88" s="13"/>
      <c r="P88" s="13"/>
      <c r="Q88" s="13"/>
      <c r="R88" s="13"/>
    </row>
    <row r="89" spans="1:18" ht="16">
      <c r="A89" s="13">
        <v>160</v>
      </c>
      <c r="B89" s="175">
        <f t="shared" si="1"/>
        <v>87</v>
      </c>
      <c r="C89" s="5" t="s">
        <v>171</v>
      </c>
      <c r="D89" s="36" t="s">
        <v>1376</v>
      </c>
      <c r="E89" s="43"/>
      <c r="F89" s="39"/>
      <c r="G89" s="40">
        <v>1</v>
      </c>
      <c r="H89" s="10">
        <v>3</v>
      </c>
      <c r="I89" s="13"/>
      <c r="J89" s="34"/>
      <c r="K89" s="34"/>
      <c r="L89" s="33">
        <v>1</v>
      </c>
      <c r="M89" s="13"/>
      <c r="N89" s="32">
        <v>3</v>
      </c>
      <c r="O89" s="13"/>
      <c r="P89" s="13"/>
      <c r="Q89" s="13"/>
      <c r="R89" s="13"/>
    </row>
    <row r="90" spans="1:18" ht="75">
      <c r="A90" s="13">
        <v>161</v>
      </c>
      <c r="B90" s="175">
        <f t="shared" si="1"/>
        <v>88</v>
      </c>
      <c r="C90" s="5" t="s">
        <v>171</v>
      </c>
      <c r="D90" s="36" t="s">
        <v>1390</v>
      </c>
      <c r="E90" s="31">
        <v>1</v>
      </c>
      <c r="F90" s="18"/>
      <c r="G90" s="13"/>
      <c r="H90" s="10">
        <v>1</v>
      </c>
      <c r="I90" s="13"/>
      <c r="J90" s="34"/>
      <c r="K90" s="34"/>
      <c r="L90" s="34"/>
      <c r="M90" s="41">
        <v>1</v>
      </c>
      <c r="N90" s="32">
        <v>4</v>
      </c>
      <c r="O90" s="13"/>
      <c r="P90" s="13"/>
      <c r="Q90" s="13"/>
      <c r="R90" s="13"/>
    </row>
    <row r="91" spans="1:18" ht="60">
      <c r="A91" s="13">
        <v>163</v>
      </c>
      <c r="B91" s="175">
        <f t="shared" si="1"/>
        <v>89</v>
      </c>
      <c r="C91" s="5" t="s">
        <v>213</v>
      </c>
      <c r="D91" s="36" t="s">
        <v>1404</v>
      </c>
      <c r="E91" s="43"/>
      <c r="F91" s="39"/>
      <c r="G91" s="40">
        <v>1</v>
      </c>
      <c r="H91" s="10">
        <v>3</v>
      </c>
      <c r="I91" s="13"/>
      <c r="J91" s="34"/>
      <c r="K91" s="34"/>
      <c r="L91" s="34"/>
      <c r="M91" s="42">
        <v>1</v>
      </c>
      <c r="N91" s="32">
        <v>4</v>
      </c>
      <c r="O91" s="13"/>
      <c r="P91" s="13"/>
      <c r="Q91" s="13"/>
      <c r="R91" s="13"/>
    </row>
    <row r="92" spans="1:18" ht="90">
      <c r="A92" s="13">
        <v>164</v>
      </c>
      <c r="B92" s="175">
        <f t="shared" si="1"/>
        <v>90</v>
      </c>
      <c r="C92" s="5" t="s">
        <v>171</v>
      </c>
      <c r="D92" s="36" t="s">
        <v>1418</v>
      </c>
      <c r="E92" s="43"/>
      <c r="F92" s="43"/>
      <c r="G92" s="44">
        <v>1</v>
      </c>
      <c r="H92" s="10">
        <v>3</v>
      </c>
      <c r="I92" s="13"/>
      <c r="J92" s="34"/>
      <c r="K92" s="35">
        <v>1</v>
      </c>
      <c r="L92" s="13"/>
      <c r="M92" s="13"/>
      <c r="N92" s="32">
        <v>2</v>
      </c>
      <c r="O92" s="13"/>
      <c r="P92" s="13"/>
      <c r="Q92" s="13"/>
      <c r="R92" s="13"/>
    </row>
    <row r="93" spans="1:18" ht="32">
      <c r="A93" s="13">
        <v>165</v>
      </c>
      <c r="B93" s="175">
        <f t="shared" si="1"/>
        <v>91</v>
      </c>
      <c r="C93" s="5" t="s">
        <v>328</v>
      </c>
      <c r="D93" s="56"/>
      <c r="E93" s="18"/>
      <c r="F93" s="18"/>
      <c r="G93" s="13"/>
      <c r="H93" s="10"/>
      <c r="I93" s="13"/>
      <c r="J93" s="13"/>
      <c r="K93" s="13"/>
      <c r="L93" s="13"/>
      <c r="M93" s="13"/>
      <c r="N93" s="32"/>
      <c r="O93" s="13"/>
      <c r="P93" s="13"/>
      <c r="Q93" s="13"/>
      <c r="R93" s="13"/>
    </row>
    <row r="94" spans="1:18" ht="16">
      <c r="A94" s="13">
        <v>168</v>
      </c>
      <c r="B94" s="175">
        <f t="shared" si="1"/>
        <v>92</v>
      </c>
      <c r="C94" s="5" t="s">
        <v>171</v>
      </c>
      <c r="D94" s="56"/>
      <c r="E94" s="18"/>
      <c r="F94" s="18"/>
      <c r="G94" s="13"/>
      <c r="H94" s="10"/>
      <c r="I94" s="13"/>
      <c r="J94" s="13"/>
      <c r="K94" s="13"/>
      <c r="L94" s="13"/>
      <c r="M94" s="13"/>
      <c r="N94" s="32"/>
      <c r="O94" s="13"/>
      <c r="P94" s="13"/>
      <c r="Q94" s="13"/>
      <c r="R94" s="13"/>
    </row>
    <row r="95" spans="1:18" ht="45">
      <c r="A95" s="13">
        <v>169</v>
      </c>
      <c r="B95" s="175">
        <f t="shared" si="1"/>
        <v>93</v>
      </c>
      <c r="C95" s="5" t="s">
        <v>213</v>
      </c>
      <c r="D95" s="36" t="s">
        <v>1441</v>
      </c>
      <c r="E95" s="39"/>
      <c r="F95" s="39"/>
      <c r="G95" s="40">
        <v>1</v>
      </c>
      <c r="H95" s="10">
        <v>3</v>
      </c>
      <c r="I95" s="13"/>
      <c r="J95" s="28"/>
      <c r="K95" s="29">
        <v>1</v>
      </c>
      <c r="L95" s="13"/>
      <c r="M95" s="13"/>
      <c r="N95" s="32">
        <v>2</v>
      </c>
      <c r="O95" s="13"/>
      <c r="P95" s="13"/>
      <c r="Q95" s="13"/>
      <c r="R95" s="13"/>
    </row>
    <row r="96" spans="1:18" ht="16">
      <c r="A96" s="13">
        <v>170</v>
      </c>
      <c r="B96" s="175">
        <f t="shared" si="1"/>
        <v>94</v>
      </c>
      <c r="C96" s="5" t="s">
        <v>171</v>
      </c>
      <c r="D96" s="36" t="s">
        <v>1456</v>
      </c>
      <c r="E96" s="31">
        <v>1</v>
      </c>
      <c r="F96" s="18"/>
      <c r="G96" s="13"/>
      <c r="H96" s="10">
        <v>1</v>
      </c>
      <c r="I96" s="13"/>
      <c r="J96" s="34"/>
      <c r="K96" s="35">
        <v>1</v>
      </c>
      <c r="L96" s="13"/>
      <c r="M96" s="13"/>
      <c r="N96" s="32">
        <v>2</v>
      </c>
      <c r="O96" s="13"/>
      <c r="P96" s="13"/>
      <c r="Q96" s="13"/>
      <c r="R96" s="13"/>
    </row>
    <row r="97" spans="1:18" ht="16">
      <c r="A97" s="13">
        <v>173</v>
      </c>
      <c r="B97" s="175">
        <f t="shared" si="1"/>
        <v>95</v>
      </c>
      <c r="C97" s="5" t="s">
        <v>213</v>
      </c>
      <c r="D97" s="36" t="s">
        <v>1466</v>
      </c>
      <c r="E97" s="39"/>
      <c r="F97" s="39"/>
      <c r="G97" s="40">
        <v>1</v>
      </c>
      <c r="H97" s="10">
        <v>3</v>
      </c>
      <c r="I97" s="13"/>
      <c r="J97" s="28"/>
      <c r="K97" s="28"/>
      <c r="L97" s="28"/>
      <c r="M97" s="41">
        <v>1</v>
      </c>
      <c r="N97" s="32">
        <v>4</v>
      </c>
      <c r="O97" s="13"/>
      <c r="P97" s="13"/>
      <c r="Q97" s="13"/>
      <c r="R97" s="13"/>
    </row>
    <row r="98" spans="1:18" ht="45">
      <c r="A98" s="13">
        <v>176</v>
      </c>
      <c r="B98" s="175">
        <f t="shared" si="1"/>
        <v>96</v>
      </c>
      <c r="C98" s="5" t="s">
        <v>213</v>
      </c>
      <c r="D98" s="36" t="s">
        <v>1477</v>
      </c>
      <c r="E98" s="39"/>
      <c r="F98" s="39"/>
      <c r="G98" s="40">
        <v>1</v>
      </c>
      <c r="H98" s="10">
        <v>3</v>
      </c>
      <c r="I98" s="13"/>
      <c r="J98" s="28"/>
      <c r="K98" s="28"/>
      <c r="L98" s="28"/>
      <c r="M98" s="41">
        <v>1</v>
      </c>
      <c r="N98" s="32">
        <v>4</v>
      </c>
      <c r="O98" s="13"/>
      <c r="P98" s="13"/>
      <c r="Q98" s="13"/>
      <c r="R98" s="13"/>
    </row>
    <row r="99" spans="1:18" ht="45">
      <c r="A99" s="13">
        <v>177</v>
      </c>
      <c r="B99" s="175">
        <f t="shared" si="1"/>
        <v>97</v>
      </c>
      <c r="C99" s="5" t="s">
        <v>213</v>
      </c>
      <c r="D99" s="36" t="s">
        <v>1491</v>
      </c>
      <c r="E99" s="43"/>
      <c r="F99" s="47">
        <v>1</v>
      </c>
      <c r="G99" s="13"/>
      <c r="H99" s="10">
        <v>2</v>
      </c>
      <c r="I99" s="13"/>
      <c r="J99" s="34"/>
      <c r="K99" s="35">
        <v>1</v>
      </c>
      <c r="L99" s="13"/>
      <c r="M99" s="13"/>
      <c r="N99" s="32">
        <v>2</v>
      </c>
      <c r="O99" s="13"/>
      <c r="P99" s="13"/>
      <c r="Q99" s="13"/>
      <c r="R99" s="13"/>
    </row>
    <row r="100" spans="1:18" ht="16">
      <c r="A100" s="13">
        <v>180</v>
      </c>
      <c r="B100" s="175">
        <f t="shared" si="1"/>
        <v>98</v>
      </c>
      <c r="C100" s="5" t="s">
        <v>171</v>
      </c>
      <c r="D100" s="36" t="s">
        <v>1515</v>
      </c>
      <c r="E100" s="31">
        <v>1</v>
      </c>
      <c r="F100" s="18"/>
      <c r="G100" s="13"/>
      <c r="H100" s="10">
        <v>1</v>
      </c>
      <c r="I100" s="13"/>
      <c r="J100" s="34"/>
      <c r="K100" s="34"/>
      <c r="L100" s="28"/>
      <c r="M100" s="41">
        <v>1</v>
      </c>
      <c r="N100" s="32">
        <v>3</v>
      </c>
      <c r="O100" s="13"/>
      <c r="P100" s="13"/>
      <c r="Q100" s="13"/>
      <c r="R100" s="13"/>
    </row>
    <row r="101" spans="1:18" ht="30">
      <c r="A101" s="13">
        <v>181</v>
      </c>
      <c r="B101" s="175">
        <f t="shared" si="1"/>
        <v>99</v>
      </c>
      <c r="C101" s="5" t="s">
        <v>171</v>
      </c>
      <c r="D101" s="36" t="s">
        <v>1529</v>
      </c>
      <c r="E101" s="43"/>
      <c r="F101" s="45">
        <v>1</v>
      </c>
      <c r="G101" s="13"/>
      <c r="H101" s="10">
        <v>2</v>
      </c>
      <c r="I101" s="13"/>
      <c r="J101" s="34"/>
      <c r="K101" s="34"/>
      <c r="L101" s="34"/>
      <c r="M101" s="42">
        <v>1</v>
      </c>
      <c r="N101" s="32">
        <v>3</v>
      </c>
      <c r="O101" s="13"/>
      <c r="P101" s="13"/>
      <c r="Q101" s="13"/>
      <c r="R101" s="13"/>
    </row>
    <row r="102" spans="1:18" ht="90">
      <c r="A102" s="13">
        <v>182</v>
      </c>
      <c r="B102" s="175">
        <f t="shared" si="1"/>
        <v>100</v>
      </c>
      <c r="C102" s="5" t="s">
        <v>194</v>
      </c>
      <c r="D102" s="36" t="s">
        <v>1543</v>
      </c>
      <c r="E102" s="43"/>
      <c r="F102" s="43"/>
      <c r="G102" s="40">
        <v>1</v>
      </c>
      <c r="H102" s="10">
        <v>3</v>
      </c>
      <c r="I102" s="13"/>
      <c r="J102" s="34"/>
      <c r="K102" s="35">
        <v>1</v>
      </c>
      <c r="L102" s="13"/>
      <c r="M102" s="13"/>
      <c r="N102" s="32">
        <v>2</v>
      </c>
      <c r="O102" s="13"/>
      <c r="P102" s="13"/>
      <c r="Q102" s="13"/>
      <c r="R102" s="13"/>
    </row>
    <row r="103" spans="1:18" ht="45">
      <c r="A103" s="13">
        <v>183</v>
      </c>
      <c r="B103" s="175">
        <f t="shared" si="1"/>
        <v>101</v>
      </c>
      <c r="C103" s="5" t="s">
        <v>171</v>
      </c>
      <c r="D103" s="36" t="s">
        <v>1552</v>
      </c>
      <c r="E103" s="31">
        <v>1</v>
      </c>
      <c r="F103" s="382"/>
      <c r="G103" s="400"/>
      <c r="H103" s="10">
        <v>2</v>
      </c>
      <c r="I103" s="13"/>
      <c r="J103" s="34"/>
      <c r="K103" s="35">
        <v>1</v>
      </c>
      <c r="L103" s="13"/>
      <c r="M103" s="13"/>
      <c r="N103" s="32">
        <v>2</v>
      </c>
      <c r="O103" s="13"/>
      <c r="P103" s="13"/>
      <c r="Q103" s="13"/>
      <c r="R103" s="13"/>
    </row>
    <row r="104" spans="1:18" ht="16">
      <c r="A104" s="13">
        <v>185</v>
      </c>
      <c r="B104" s="175">
        <f t="shared" si="1"/>
        <v>102</v>
      </c>
      <c r="C104" s="5" t="s">
        <v>213</v>
      </c>
      <c r="D104" s="36" t="s">
        <v>601</v>
      </c>
      <c r="E104" s="43"/>
      <c r="F104" s="43"/>
      <c r="G104" s="44">
        <v>1</v>
      </c>
      <c r="H104" s="10">
        <v>3</v>
      </c>
      <c r="I104" s="13"/>
      <c r="J104" s="34"/>
      <c r="K104" s="35">
        <v>1</v>
      </c>
      <c r="L104" s="13"/>
      <c r="M104" s="13"/>
      <c r="N104" s="32">
        <v>2</v>
      </c>
      <c r="O104" s="13"/>
      <c r="P104" s="13"/>
      <c r="Q104" s="13"/>
      <c r="R104" s="13"/>
    </row>
    <row r="105" spans="1:18" ht="30">
      <c r="A105" s="13">
        <v>187</v>
      </c>
      <c r="B105" s="175">
        <f t="shared" si="1"/>
        <v>103</v>
      </c>
      <c r="C105" s="5" t="s">
        <v>213</v>
      </c>
      <c r="D105" s="36" t="s">
        <v>1575</v>
      </c>
      <c r="E105" s="43"/>
      <c r="F105" s="43"/>
      <c r="G105" s="44">
        <v>1</v>
      </c>
      <c r="H105" s="10">
        <v>3</v>
      </c>
      <c r="I105" s="13"/>
      <c r="J105" s="34"/>
      <c r="K105" s="34"/>
      <c r="L105" s="28"/>
      <c r="M105" s="41">
        <v>1</v>
      </c>
      <c r="N105" s="32">
        <v>4</v>
      </c>
      <c r="O105" s="13"/>
      <c r="P105" s="13"/>
      <c r="Q105" s="13"/>
      <c r="R105" s="13"/>
    </row>
    <row r="106" spans="1:18" ht="30">
      <c r="A106" s="13">
        <v>188</v>
      </c>
      <c r="B106" s="175">
        <f t="shared" si="1"/>
        <v>104</v>
      </c>
      <c r="C106" s="5" t="s">
        <v>213</v>
      </c>
      <c r="D106" s="36" t="s">
        <v>1579</v>
      </c>
      <c r="E106" s="31">
        <v>1</v>
      </c>
      <c r="F106" s="18"/>
      <c r="G106" s="13"/>
      <c r="H106" s="10">
        <v>1</v>
      </c>
      <c r="I106" s="13"/>
      <c r="J106" s="46">
        <v>1</v>
      </c>
      <c r="K106" s="13"/>
      <c r="L106" s="13"/>
      <c r="M106" s="13"/>
      <c r="N106" s="32">
        <v>1</v>
      </c>
      <c r="O106" s="13"/>
      <c r="P106" s="13"/>
      <c r="Q106" s="13"/>
      <c r="R106" s="13"/>
    </row>
    <row r="107" spans="1:18" ht="60">
      <c r="A107" s="13">
        <v>191</v>
      </c>
      <c r="B107" s="175">
        <f t="shared" si="1"/>
        <v>105</v>
      </c>
      <c r="C107" s="5" t="s">
        <v>171</v>
      </c>
      <c r="D107" s="36" t="s">
        <v>1590</v>
      </c>
      <c r="E107" s="31">
        <v>1</v>
      </c>
      <c r="F107" s="399"/>
      <c r="G107" s="13"/>
      <c r="H107" s="10">
        <v>2</v>
      </c>
      <c r="I107" s="13"/>
      <c r="J107" s="34"/>
      <c r="K107" s="35">
        <v>1</v>
      </c>
      <c r="L107" s="13"/>
      <c r="M107" s="13"/>
      <c r="N107" s="32">
        <v>2</v>
      </c>
      <c r="O107" s="13"/>
      <c r="P107" s="13"/>
      <c r="Q107" s="13"/>
      <c r="R107" s="13"/>
    </row>
    <row r="108" spans="1:18" ht="75">
      <c r="A108" s="13">
        <v>192</v>
      </c>
      <c r="B108" s="175">
        <f t="shared" si="1"/>
        <v>106</v>
      </c>
      <c r="C108" s="5" t="s">
        <v>213</v>
      </c>
      <c r="D108" s="36" t="s">
        <v>1600</v>
      </c>
      <c r="E108" s="43"/>
      <c r="F108" s="43"/>
      <c r="G108" s="40">
        <v>1</v>
      </c>
      <c r="H108" s="10">
        <v>3</v>
      </c>
      <c r="I108" s="13"/>
      <c r="J108" s="34"/>
      <c r="K108" s="34"/>
      <c r="L108" s="28"/>
      <c r="M108" s="41">
        <v>1</v>
      </c>
      <c r="N108" s="32">
        <v>4</v>
      </c>
      <c r="O108" s="13"/>
      <c r="P108" s="13"/>
      <c r="Q108" s="13"/>
      <c r="R108" s="13"/>
    </row>
    <row r="109" spans="1:18" ht="30">
      <c r="A109" s="13">
        <v>193</v>
      </c>
      <c r="B109" s="175">
        <f t="shared" si="1"/>
        <v>107</v>
      </c>
      <c r="C109" s="5" t="s">
        <v>171</v>
      </c>
      <c r="D109" s="36" t="s">
        <v>1616</v>
      </c>
      <c r="E109" s="43"/>
      <c r="F109" s="43"/>
      <c r="G109" s="44">
        <v>1</v>
      </c>
      <c r="H109" s="10">
        <v>3</v>
      </c>
      <c r="I109" s="13"/>
      <c r="J109" s="34"/>
      <c r="K109" s="35">
        <v>1</v>
      </c>
      <c r="L109" s="13"/>
      <c r="M109" s="13"/>
      <c r="N109" s="32">
        <v>2</v>
      </c>
      <c r="O109" s="13"/>
      <c r="P109" s="13"/>
      <c r="Q109" s="13"/>
      <c r="R109" s="13"/>
    </row>
    <row r="110" spans="1:18" ht="45">
      <c r="A110" s="13">
        <v>196</v>
      </c>
      <c r="B110" s="175">
        <f t="shared" si="1"/>
        <v>108</v>
      </c>
      <c r="C110" s="5" t="s">
        <v>171</v>
      </c>
      <c r="D110" s="36" t="s">
        <v>1636</v>
      </c>
      <c r="E110" s="26">
        <v>1</v>
      </c>
      <c r="F110" s="18"/>
      <c r="G110" s="13"/>
      <c r="H110" s="10">
        <v>1</v>
      </c>
      <c r="I110" s="13"/>
      <c r="J110" s="34"/>
      <c r="K110" s="35">
        <v>1</v>
      </c>
      <c r="L110" s="13"/>
      <c r="M110" s="13"/>
      <c r="N110" s="32">
        <v>2</v>
      </c>
      <c r="O110" s="13"/>
      <c r="P110" s="13"/>
      <c r="Q110" s="13"/>
      <c r="R110" s="13"/>
    </row>
    <row r="111" spans="1:18" ht="16">
      <c r="A111" s="13">
        <v>204</v>
      </c>
      <c r="B111" s="175">
        <f t="shared" si="1"/>
        <v>109</v>
      </c>
      <c r="C111" s="5" t="s">
        <v>213</v>
      </c>
      <c r="D111" s="55"/>
      <c r="E111" s="18"/>
      <c r="F111" s="18"/>
      <c r="G111" s="13"/>
      <c r="H111" s="10"/>
      <c r="I111" s="13"/>
      <c r="J111" s="13"/>
      <c r="K111" s="13"/>
      <c r="L111" s="13"/>
      <c r="M111" s="13"/>
      <c r="N111" s="32"/>
      <c r="O111" s="13"/>
      <c r="P111" s="13"/>
      <c r="Q111" s="13"/>
      <c r="R111" s="13"/>
    </row>
    <row r="112" spans="1:18" ht="16">
      <c r="A112" s="13">
        <v>212</v>
      </c>
      <c r="B112" s="175">
        <f t="shared" si="1"/>
        <v>110</v>
      </c>
      <c r="C112" s="5" t="s">
        <v>213</v>
      </c>
      <c r="D112" s="53"/>
      <c r="E112" s="18"/>
      <c r="F112" s="18"/>
      <c r="G112" s="13"/>
      <c r="H112" s="10"/>
      <c r="I112" s="13"/>
      <c r="J112" s="13"/>
      <c r="K112" s="13"/>
      <c r="L112" s="13"/>
      <c r="M112" s="13"/>
      <c r="N112" s="32"/>
      <c r="O112" s="13"/>
      <c r="P112" s="13"/>
      <c r="Q112" s="13"/>
      <c r="R112" s="13"/>
    </row>
    <row r="113" spans="1:18" ht="16">
      <c r="A113" s="13">
        <v>216</v>
      </c>
      <c r="B113" s="175">
        <f t="shared" si="1"/>
        <v>111</v>
      </c>
      <c r="C113" s="5" t="s">
        <v>171</v>
      </c>
      <c r="D113" s="38" t="s">
        <v>1694</v>
      </c>
      <c r="E113" s="39"/>
      <c r="F113" s="45">
        <v>1</v>
      </c>
      <c r="G113" s="13"/>
      <c r="H113" s="10">
        <v>2</v>
      </c>
      <c r="I113" s="13"/>
      <c r="J113" s="28"/>
      <c r="K113" s="28"/>
      <c r="L113" s="28"/>
      <c r="M113" s="41">
        <v>1</v>
      </c>
      <c r="N113" s="32">
        <v>4</v>
      </c>
      <c r="O113" s="13"/>
      <c r="P113" s="13"/>
      <c r="Q113" s="13"/>
      <c r="R113" s="13"/>
    </row>
    <row r="114" spans="1:18" ht="16">
      <c r="A114" s="13">
        <v>220</v>
      </c>
      <c r="B114" s="175">
        <f t="shared" si="1"/>
        <v>112</v>
      </c>
      <c r="C114" s="5" t="s">
        <v>171</v>
      </c>
      <c r="D114" s="53"/>
      <c r="E114" s="18"/>
      <c r="F114" s="18"/>
      <c r="G114" s="13"/>
      <c r="H114" s="10"/>
      <c r="I114" s="13"/>
      <c r="J114" s="13"/>
      <c r="K114" s="13"/>
      <c r="L114" s="13"/>
      <c r="M114" s="13"/>
      <c r="N114" s="32"/>
      <c r="O114" s="13"/>
      <c r="P114" s="13"/>
      <c r="Q114" s="13"/>
      <c r="R114" s="13"/>
    </row>
    <row r="115" spans="1:18" ht="16">
      <c r="A115" s="13">
        <v>228</v>
      </c>
      <c r="B115" s="175">
        <f t="shared" si="1"/>
        <v>113</v>
      </c>
      <c r="C115" s="5" t="s">
        <v>213</v>
      </c>
      <c r="D115" s="54"/>
      <c r="E115" s="18"/>
      <c r="F115" s="18"/>
      <c r="G115" s="13"/>
      <c r="H115" s="10"/>
      <c r="I115" s="13"/>
      <c r="J115" s="13"/>
      <c r="K115" s="13"/>
      <c r="L115" s="13"/>
      <c r="M115" s="13"/>
      <c r="N115" s="32"/>
      <c r="O115" s="13"/>
      <c r="P115" s="13"/>
      <c r="Q115" s="13"/>
      <c r="R115" s="13"/>
    </row>
    <row r="116" spans="1:18" ht="16">
      <c r="A116" s="13">
        <v>230</v>
      </c>
      <c r="B116" s="175">
        <f t="shared" si="1"/>
        <v>114</v>
      </c>
      <c r="C116" s="5" t="s">
        <v>213</v>
      </c>
      <c r="D116" s="54"/>
      <c r="E116" s="18"/>
      <c r="F116" s="18"/>
      <c r="G116" s="13"/>
      <c r="H116" s="10"/>
      <c r="I116" s="13"/>
      <c r="J116" s="13"/>
      <c r="K116" s="13"/>
      <c r="L116" s="13"/>
      <c r="M116" s="13"/>
      <c r="N116" s="32"/>
      <c r="O116" s="13"/>
      <c r="P116" s="13"/>
      <c r="Q116" s="13"/>
      <c r="R116" s="13"/>
    </row>
    <row r="117" spans="1:18" ht="32">
      <c r="A117" s="13">
        <v>234</v>
      </c>
      <c r="B117" s="175">
        <f t="shared" si="1"/>
        <v>115</v>
      </c>
      <c r="C117" s="5" t="s">
        <v>259</v>
      </c>
      <c r="D117" s="54"/>
      <c r="E117" s="18"/>
      <c r="F117" s="18"/>
      <c r="G117" s="13"/>
      <c r="H117" s="10"/>
      <c r="I117" s="13"/>
      <c r="J117" s="13"/>
      <c r="K117" s="13"/>
      <c r="L117" s="13"/>
      <c r="M117" s="13"/>
      <c r="N117" s="32"/>
      <c r="O117" s="13"/>
      <c r="P117" s="13"/>
      <c r="Q117" s="13"/>
      <c r="R117" s="13"/>
    </row>
    <row r="118" spans="1:18" ht="32">
      <c r="A118" s="13">
        <v>269</v>
      </c>
      <c r="B118" s="175">
        <f t="shared" si="1"/>
        <v>116</v>
      </c>
      <c r="C118" s="5" t="s">
        <v>328</v>
      </c>
      <c r="D118" s="54"/>
      <c r="E118" s="18"/>
      <c r="F118" s="18"/>
      <c r="G118" s="13"/>
      <c r="H118" s="10"/>
      <c r="I118" s="13"/>
      <c r="J118" s="13"/>
      <c r="K118" s="13"/>
      <c r="L118" s="13"/>
      <c r="M118" s="13"/>
      <c r="N118" s="32"/>
      <c r="O118" s="13"/>
      <c r="P118" s="13"/>
      <c r="Q118" s="13"/>
      <c r="R118" s="13"/>
    </row>
    <row r="119" spans="1:18" ht="16">
      <c r="A119" s="13">
        <v>276</v>
      </c>
      <c r="B119" s="175">
        <f t="shared" si="1"/>
        <v>117</v>
      </c>
      <c r="C119" s="5" t="s">
        <v>213</v>
      </c>
      <c r="D119" s="54"/>
      <c r="E119" s="18"/>
      <c r="F119" s="18"/>
      <c r="G119" s="13"/>
      <c r="H119" s="10"/>
      <c r="I119" s="13"/>
      <c r="J119" s="13"/>
      <c r="K119" s="13"/>
      <c r="L119" s="13"/>
      <c r="M119" s="13"/>
      <c r="N119" s="32"/>
      <c r="O119" s="13"/>
      <c r="P119" s="13"/>
      <c r="Q119" s="13"/>
      <c r="R119" s="13"/>
    </row>
    <row r="120" spans="1:18" ht="32">
      <c r="A120" s="13">
        <v>281</v>
      </c>
      <c r="B120" s="175">
        <f t="shared" si="1"/>
        <v>118</v>
      </c>
      <c r="C120" s="5" t="s">
        <v>328</v>
      </c>
      <c r="D120" s="54"/>
      <c r="E120" s="18"/>
      <c r="F120" s="18"/>
      <c r="G120" s="13"/>
      <c r="H120" s="10"/>
      <c r="I120" s="13"/>
      <c r="J120" s="13"/>
      <c r="K120" s="13"/>
      <c r="L120" s="13"/>
      <c r="M120" s="13"/>
      <c r="N120" s="32"/>
      <c r="O120" s="13"/>
      <c r="P120" s="13"/>
      <c r="Q120" s="13"/>
      <c r="R120" s="13"/>
    </row>
    <row r="121" spans="1:18" ht="16">
      <c r="A121" s="13">
        <v>287</v>
      </c>
      <c r="B121" s="175">
        <f t="shared" si="1"/>
        <v>119</v>
      </c>
      <c r="C121" s="5" t="s">
        <v>213</v>
      </c>
      <c r="D121" s="54"/>
      <c r="E121" s="18"/>
      <c r="F121" s="18"/>
      <c r="G121" s="13"/>
      <c r="H121" s="10"/>
      <c r="I121" s="13"/>
      <c r="J121" s="13"/>
      <c r="K121" s="13"/>
      <c r="L121" s="13"/>
      <c r="M121" s="13"/>
      <c r="N121" s="32"/>
      <c r="O121" s="13"/>
      <c r="P121" s="13"/>
      <c r="Q121" s="13"/>
      <c r="R121" s="13"/>
    </row>
    <row r="122" spans="1:18" ht="16">
      <c r="A122" s="13">
        <v>289</v>
      </c>
      <c r="B122" s="175">
        <f t="shared" si="1"/>
        <v>120</v>
      </c>
      <c r="C122" s="5" t="s">
        <v>213</v>
      </c>
      <c r="D122" s="54"/>
      <c r="E122" s="18"/>
      <c r="F122" s="18"/>
      <c r="G122" s="13"/>
      <c r="H122" s="10"/>
      <c r="I122" s="13"/>
      <c r="J122" s="13"/>
      <c r="K122" s="13"/>
      <c r="L122" s="13"/>
      <c r="M122" s="13"/>
      <c r="N122" s="32"/>
      <c r="O122" s="13"/>
      <c r="P122" s="13"/>
      <c r="Q122" s="13"/>
      <c r="R122" s="13"/>
    </row>
    <row r="123" spans="1:18" ht="32">
      <c r="A123" s="13">
        <v>291</v>
      </c>
      <c r="B123" s="175">
        <f t="shared" si="1"/>
        <v>121</v>
      </c>
      <c r="C123" s="5" t="s">
        <v>328</v>
      </c>
      <c r="D123" s="54"/>
      <c r="E123" s="18"/>
      <c r="F123" s="18"/>
      <c r="G123" s="13"/>
      <c r="H123" s="10"/>
      <c r="I123" s="13"/>
      <c r="J123" s="13"/>
      <c r="K123" s="13"/>
      <c r="L123" s="13"/>
      <c r="M123" s="13"/>
      <c r="N123" s="32"/>
      <c r="O123" s="13"/>
      <c r="P123" s="13"/>
      <c r="Q123" s="13"/>
      <c r="R123" s="13"/>
    </row>
    <row r="124" spans="1:18" ht="16">
      <c r="A124" s="13">
        <v>292</v>
      </c>
      <c r="B124" s="175">
        <f t="shared" si="1"/>
        <v>122</v>
      </c>
      <c r="C124" s="5" t="s">
        <v>213</v>
      </c>
      <c r="D124" s="54"/>
      <c r="E124" s="18"/>
      <c r="F124" s="18"/>
      <c r="G124" s="13"/>
      <c r="H124" s="10"/>
      <c r="I124" s="13"/>
      <c r="J124" s="13"/>
      <c r="K124" s="13"/>
      <c r="L124" s="13"/>
      <c r="M124" s="13"/>
      <c r="N124" s="32"/>
      <c r="O124" s="13"/>
      <c r="P124" s="13"/>
      <c r="Q124" s="13"/>
      <c r="R124" s="13"/>
    </row>
    <row r="125" spans="1:18" ht="16">
      <c r="A125" s="13">
        <v>305</v>
      </c>
      <c r="B125" s="175">
        <f t="shared" si="1"/>
        <v>123</v>
      </c>
      <c r="C125" s="5" t="s">
        <v>171</v>
      </c>
      <c r="D125" s="54"/>
      <c r="E125" s="18"/>
      <c r="F125" s="18"/>
      <c r="G125" s="13"/>
      <c r="H125" s="10"/>
      <c r="I125" s="13"/>
      <c r="J125" s="13"/>
      <c r="K125" s="13"/>
      <c r="L125" s="13"/>
      <c r="M125" s="13"/>
      <c r="N125" s="32"/>
      <c r="O125" s="13"/>
      <c r="P125" s="13"/>
      <c r="Q125" s="13"/>
      <c r="R125" s="13"/>
    </row>
    <row r="126" spans="1:18" ht="32">
      <c r="A126" s="13">
        <v>308</v>
      </c>
      <c r="B126" s="175">
        <f t="shared" si="1"/>
        <v>124</v>
      </c>
      <c r="C126" s="5" t="s">
        <v>194</v>
      </c>
      <c r="D126" s="54"/>
      <c r="E126" s="18"/>
      <c r="F126" s="18"/>
      <c r="G126" s="13"/>
      <c r="H126" s="10"/>
      <c r="I126" s="13"/>
      <c r="J126" s="13"/>
      <c r="K126" s="13"/>
      <c r="L126" s="13"/>
      <c r="M126" s="13"/>
      <c r="N126" s="32"/>
      <c r="O126" s="13"/>
      <c r="P126" s="13"/>
      <c r="Q126" s="13"/>
      <c r="R126" s="13"/>
    </row>
    <row r="127" spans="1:18" ht="32">
      <c r="A127" s="13">
        <v>310</v>
      </c>
      <c r="B127" s="175">
        <f t="shared" si="1"/>
        <v>125</v>
      </c>
      <c r="C127" s="5" t="s">
        <v>259</v>
      </c>
      <c r="D127" s="54"/>
      <c r="E127" s="18"/>
      <c r="F127" s="18"/>
      <c r="G127" s="13"/>
      <c r="H127" s="10"/>
      <c r="I127" s="13"/>
      <c r="J127" s="13"/>
      <c r="K127" s="13"/>
      <c r="L127" s="13"/>
      <c r="M127" s="13"/>
      <c r="N127" s="32"/>
      <c r="O127" s="13"/>
      <c r="P127" s="13"/>
      <c r="Q127" s="13"/>
      <c r="R127" s="13"/>
    </row>
    <row r="128" spans="1:18" ht="32">
      <c r="A128" s="13">
        <v>311</v>
      </c>
      <c r="B128" s="175">
        <f t="shared" si="1"/>
        <v>126</v>
      </c>
      <c r="C128" s="5" t="s">
        <v>194</v>
      </c>
      <c r="D128" s="54"/>
      <c r="E128" s="18"/>
      <c r="F128" s="18"/>
      <c r="G128" s="13"/>
      <c r="H128" s="10"/>
      <c r="I128" s="13"/>
      <c r="J128" s="13"/>
      <c r="K128" s="13"/>
      <c r="L128" s="13"/>
      <c r="M128" s="13"/>
      <c r="N128" s="32"/>
      <c r="O128" s="13"/>
      <c r="P128" s="13"/>
      <c r="Q128" s="13"/>
      <c r="R128" s="13"/>
    </row>
    <row r="129" spans="1:18" ht="16">
      <c r="A129" s="13">
        <v>312</v>
      </c>
      <c r="B129" s="175">
        <f t="shared" si="1"/>
        <v>127</v>
      </c>
      <c r="C129" s="5" t="s">
        <v>213</v>
      </c>
      <c r="D129" s="54"/>
      <c r="E129" s="18"/>
      <c r="F129" s="18"/>
      <c r="G129" s="13"/>
      <c r="H129" s="10"/>
      <c r="I129" s="13"/>
      <c r="J129" s="13"/>
      <c r="K129" s="13"/>
      <c r="L129" s="13"/>
      <c r="M129" s="13"/>
      <c r="N129" s="32"/>
      <c r="O129" s="13"/>
      <c r="P129" s="13"/>
      <c r="Q129" s="13"/>
      <c r="R129" s="13"/>
    </row>
    <row r="130" spans="1:18" ht="16">
      <c r="A130" s="13">
        <v>313</v>
      </c>
      <c r="B130" s="175">
        <f t="shared" si="1"/>
        <v>128</v>
      </c>
      <c r="C130" s="5" t="s">
        <v>213</v>
      </c>
      <c r="D130" s="54"/>
      <c r="E130" s="18"/>
      <c r="F130" s="18"/>
      <c r="G130" s="13"/>
      <c r="H130" s="12"/>
      <c r="I130" s="13"/>
      <c r="J130" s="13"/>
      <c r="K130" s="13"/>
      <c r="L130" s="13"/>
      <c r="M130" s="13"/>
      <c r="N130" s="49"/>
      <c r="O130" s="13"/>
      <c r="P130" s="13"/>
      <c r="Q130" s="13"/>
      <c r="R130" s="13"/>
    </row>
    <row r="131" spans="1:18">
      <c r="A131" s="13"/>
      <c r="O131" s="13"/>
      <c r="P131" s="13"/>
      <c r="Q131" s="13"/>
      <c r="R131" s="13"/>
    </row>
    <row r="132" spans="1:18">
      <c r="A132" s="13"/>
      <c r="O132" s="13"/>
      <c r="P132" s="13"/>
      <c r="Q132" s="13"/>
      <c r="R132" s="13"/>
    </row>
    <row r="133" spans="1:18">
      <c r="A133" s="13"/>
      <c r="D133" s="50"/>
      <c r="E133" s="380" t="s">
        <v>2255</v>
      </c>
      <c r="F133" s="380" t="s">
        <v>276</v>
      </c>
      <c r="G133" s="381" t="s">
        <v>1955</v>
      </c>
      <c r="H133" s="13"/>
      <c r="I133" s="13"/>
      <c r="J133" s="380" t="s">
        <v>1957</v>
      </c>
      <c r="K133" s="380" t="s">
        <v>1958</v>
      </c>
      <c r="L133" s="381" t="s">
        <v>1959</v>
      </c>
      <c r="M133" s="381" t="s">
        <v>1955</v>
      </c>
      <c r="N133" s="13"/>
      <c r="O133" s="13"/>
      <c r="P133" s="13"/>
      <c r="Q133" s="13"/>
      <c r="R133" s="13"/>
    </row>
    <row r="134" spans="1:18">
      <c r="A134" s="13"/>
      <c r="D134" s="51"/>
      <c r="E134" s="18">
        <f>SUM(E3:E130)</f>
        <v>44</v>
      </c>
      <c r="F134" s="18">
        <f t="shared" ref="F134:G134" si="2">SUM(F3:F130)</f>
        <v>17</v>
      </c>
      <c r="G134" s="18">
        <f t="shared" si="2"/>
        <v>36</v>
      </c>
      <c r="H134" s="13">
        <f>SUM(E134:G134)</f>
        <v>97</v>
      </c>
      <c r="I134" s="13"/>
      <c r="J134" s="18">
        <f>SUM(J3:J130)</f>
        <v>10</v>
      </c>
      <c r="K134" s="18">
        <f t="shared" ref="K134:M134" si="3">SUM(K3:K130)</f>
        <v>47</v>
      </c>
      <c r="L134" s="18">
        <f t="shared" si="3"/>
        <v>6</v>
      </c>
      <c r="M134" s="18">
        <f t="shared" si="3"/>
        <v>34</v>
      </c>
      <c r="N134" s="13">
        <f>SUM(J134:M134)</f>
        <v>97</v>
      </c>
      <c r="O134" s="13"/>
      <c r="P134" s="13"/>
      <c r="Q134" s="13"/>
      <c r="R134" s="13"/>
    </row>
    <row r="135" spans="1:18">
      <c r="A135" s="13"/>
      <c r="D135" s="51"/>
      <c r="E135" s="383">
        <f>E134/$H$134</f>
        <v>0.45360824742268041</v>
      </c>
      <c r="F135" s="383">
        <f t="shared" ref="F135:G135" si="4">F134/$H$134</f>
        <v>0.17525773195876287</v>
      </c>
      <c r="G135" s="383">
        <f t="shared" si="4"/>
        <v>0.37113402061855671</v>
      </c>
      <c r="H135" s="13"/>
      <c r="I135" s="13"/>
      <c r="J135" s="384">
        <f>J134/$N$134</f>
        <v>0.10309278350515463</v>
      </c>
      <c r="K135" s="384">
        <f t="shared" ref="K135:M135" si="5">K134/$N$134</f>
        <v>0.4845360824742268</v>
      </c>
      <c r="L135" s="384">
        <f t="shared" si="5"/>
        <v>6.1855670103092786E-2</v>
      </c>
      <c r="M135" s="384">
        <f t="shared" si="5"/>
        <v>0.35051546391752575</v>
      </c>
      <c r="N135" s="13"/>
      <c r="O135" s="13"/>
      <c r="P135" s="13"/>
      <c r="Q135" s="13"/>
      <c r="R135" s="13"/>
    </row>
    <row r="136" spans="1:18">
      <c r="A136" s="13"/>
      <c r="D136" s="59"/>
      <c r="E136" s="18"/>
      <c r="F136" s="18"/>
      <c r="G136" s="13"/>
      <c r="H136" s="13"/>
      <c r="I136" s="13"/>
      <c r="J136" s="13"/>
      <c r="K136" s="13"/>
      <c r="L136" s="13"/>
      <c r="M136" s="13"/>
      <c r="N136" s="13"/>
      <c r="O136" s="13"/>
      <c r="P136" s="13"/>
      <c r="Q136" s="13"/>
      <c r="R136" s="13"/>
    </row>
    <row r="137" spans="1:18">
      <c r="A137" s="13"/>
      <c r="D137" s="52"/>
      <c r="E137" s="18"/>
      <c r="F137" s="18"/>
      <c r="G137" s="13"/>
      <c r="H137" s="13"/>
      <c r="I137" s="13"/>
      <c r="J137" s="13"/>
      <c r="K137" s="13"/>
      <c r="L137" s="13"/>
      <c r="M137" s="13"/>
      <c r="N137" s="13"/>
      <c r="O137" s="13"/>
      <c r="P137" s="13"/>
      <c r="Q137" s="13"/>
      <c r="R137" s="13"/>
    </row>
    <row r="138" spans="1:18">
      <c r="A138" s="13"/>
      <c r="D138" s="52"/>
      <c r="E138" s="18"/>
      <c r="F138" s="18"/>
      <c r="G138" s="13"/>
      <c r="H138" s="13"/>
      <c r="I138" s="13"/>
      <c r="J138" s="13"/>
      <c r="K138" s="13"/>
      <c r="L138" s="13"/>
      <c r="M138" s="13"/>
      <c r="N138" s="13"/>
      <c r="O138" s="13"/>
      <c r="P138" s="13"/>
      <c r="Q138" s="13"/>
      <c r="R138" s="13"/>
    </row>
    <row r="139" spans="1:18">
      <c r="A139" s="13"/>
      <c r="D139" s="52"/>
      <c r="E139" s="18"/>
      <c r="F139" s="18"/>
      <c r="G139" s="13"/>
      <c r="H139" s="13"/>
      <c r="I139" s="13"/>
      <c r="J139" s="13"/>
      <c r="K139" s="13"/>
      <c r="L139" s="13"/>
      <c r="M139" s="13"/>
      <c r="N139" s="13"/>
      <c r="O139" s="13"/>
      <c r="P139" s="13"/>
      <c r="Q139" s="13"/>
      <c r="R139" s="13"/>
    </row>
    <row r="140" spans="1:18">
      <c r="A140" s="13"/>
      <c r="D140" s="52"/>
      <c r="E140" s="18"/>
      <c r="F140" s="18"/>
      <c r="G140" s="13"/>
      <c r="H140" s="13"/>
      <c r="I140" s="13"/>
      <c r="J140" s="13"/>
      <c r="K140" s="13"/>
      <c r="L140" s="13"/>
      <c r="M140" s="13"/>
      <c r="N140" s="13"/>
      <c r="O140" s="13"/>
      <c r="P140" s="13"/>
      <c r="Q140" s="13"/>
      <c r="R140" s="13"/>
    </row>
    <row r="141" spans="1:18">
      <c r="A141" s="13"/>
      <c r="D141" s="52"/>
      <c r="E141" s="18"/>
      <c r="F141" s="18"/>
      <c r="G141" s="13"/>
      <c r="H141" s="13"/>
      <c r="I141" s="13"/>
      <c r="J141" s="13"/>
      <c r="K141" s="13"/>
      <c r="L141" s="13"/>
      <c r="M141" s="13"/>
      <c r="N141" s="13"/>
      <c r="O141" s="13"/>
      <c r="P141" s="13"/>
      <c r="Q141" s="13"/>
      <c r="R141" s="13"/>
    </row>
    <row r="142" spans="1:18">
      <c r="A142" s="13"/>
      <c r="D142" s="52"/>
      <c r="E142" s="18"/>
      <c r="F142" s="18"/>
      <c r="G142" s="13"/>
      <c r="H142" s="13"/>
      <c r="I142" s="13"/>
      <c r="J142" s="13"/>
      <c r="K142" s="13"/>
      <c r="L142" s="13"/>
      <c r="M142" s="13"/>
      <c r="N142" s="13"/>
      <c r="O142" s="13"/>
      <c r="P142" s="13"/>
      <c r="Q142" s="13"/>
      <c r="R142" s="13"/>
    </row>
    <row r="143" spans="1:18">
      <c r="A143" s="13"/>
      <c r="D143" s="52"/>
      <c r="E143" s="18"/>
      <c r="F143" s="18"/>
      <c r="G143" s="13"/>
      <c r="H143" s="13"/>
      <c r="I143" s="13"/>
      <c r="J143" s="13"/>
      <c r="K143" s="13"/>
      <c r="L143" s="13"/>
      <c r="M143" s="13"/>
      <c r="N143" s="13"/>
      <c r="O143" s="13"/>
      <c r="P143" s="13"/>
      <c r="Q143" s="13"/>
      <c r="R143" s="13"/>
    </row>
    <row r="144" spans="1:18">
      <c r="A144" s="13"/>
      <c r="D144" s="52"/>
      <c r="E144" s="18"/>
      <c r="F144" s="18"/>
      <c r="G144" s="13"/>
      <c r="H144" s="13"/>
      <c r="I144" s="13"/>
      <c r="J144" s="13"/>
      <c r="K144" s="13"/>
      <c r="L144" s="13"/>
      <c r="M144" s="13"/>
      <c r="N144" s="13"/>
      <c r="O144" s="13"/>
      <c r="P144" s="13"/>
      <c r="Q144" s="13"/>
      <c r="R144" s="13"/>
    </row>
    <row r="145" spans="1:18">
      <c r="A145" s="13"/>
      <c r="D145" s="52"/>
      <c r="E145" s="18"/>
      <c r="F145" s="18"/>
      <c r="G145" s="13"/>
      <c r="H145" s="13"/>
      <c r="I145" s="13"/>
      <c r="J145" s="13"/>
      <c r="K145" s="13"/>
      <c r="L145" s="13"/>
      <c r="M145" s="13"/>
      <c r="N145" s="13"/>
      <c r="O145" s="13"/>
      <c r="P145" s="13"/>
      <c r="Q145" s="13"/>
      <c r="R145" s="13"/>
    </row>
    <row r="146" spans="1:18">
      <c r="A146" s="13"/>
      <c r="D146" s="51"/>
      <c r="E146" s="18"/>
      <c r="F146" s="18"/>
      <c r="G146" s="13"/>
      <c r="H146" s="13"/>
      <c r="I146" s="13"/>
      <c r="J146" s="13"/>
      <c r="K146" s="13"/>
      <c r="L146" s="13"/>
      <c r="M146" s="13"/>
      <c r="N146" s="13"/>
      <c r="O146" s="13"/>
      <c r="P146" s="13"/>
      <c r="Q146" s="13"/>
      <c r="R146" s="13"/>
    </row>
    <row r="147" spans="1:18">
      <c r="A147" s="13"/>
      <c r="D147" s="51"/>
      <c r="E147" s="18"/>
      <c r="F147" s="18"/>
      <c r="G147" s="13"/>
      <c r="H147" s="13"/>
      <c r="I147" s="13"/>
      <c r="J147" s="13"/>
      <c r="K147" s="13"/>
      <c r="L147" s="13"/>
      <c r="M147" s="13"/>
      <c r="N147" s="13"/>
      <c r="O147" s="13"/>
      <c r="P147" s="13"/>
      <c r="Q147" s="13"/>
      <c r="R147" s="13"/>
    </row>
    <row r="148" spans="1:18">
      <c r="D148" s="51"/>
      <c r="E148" s="18"/>
      <c r="F148" s="18"/>
      <c r="G148" s="13"/>
      <c r="H148" s="13"/>
      <c r="I148" s="13"/>
      <c r="J148" s="13"/>
      <c r="K148" s="13"/>
      <c r="L148" s="13"/>
      <c r="M148" s="13"/>
      <c r="N148" s="13"/>
      <c r="O148" s="13"/>
      <c r="P148" s="13"/>
      <c r="Q148" s="13"/>
      <c r="R148" s="13"/>
    </row>
    <row r="149" spans="1:18">
      <c r="D149" s="51"/>
      <c r="E149" s="18"/>
      <c r="F149" s="18"/>
      <c r="G149" s="13"/>
      <c r="H149" s="13"/>
      <c r="I149" s="13"/>
      <c r="J149" s="13"/>
      <c r="K149" s="13"/>
      <c r="L149" s="13"/>
      <c r="M149" s="13"/>
      <c r="N149" s="13"/>
      <c r="O149" s="13"/>
      <c r="P149" s="13"/>
      <c r="Q149" s="13"/>
      <c r="R149" s="13"/>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170E-50FC-A24D-B754-99E6C43A2473}">
  <dimension ref="A1:S147"/>
  <sheetViews>
    <sheetView tabSelected="1" workbookViewId="0">
      <pane xSplit="3" ySplit="2" topLeftCell="G3" activePane="bottomRight" state="frozen"/>
      <selection pane="topRight" activeCell="D1" sqref="D1"/>
      <selection pane="bottomLeft" activeCell="A3" sqref="A3"/>
      <selection pane="bottomRight" activeCell="N27" sqref="N27"/>
    </sheetView>
  </sheetViews>
  <sheetFormatPr baseColWidth="10" defaultRowHeight="15"/>
  <cols>
    <col min="1" max="1" width="9.83203125" style="23" customWidth="1"/>
    <col min="2" max="2" width="10.33203125" style="23" customWidth="1"/>
    <col min="3" max="3" width="23.33203125" style="3" customWidth="1"/>
    <col min="4" max="4" width="42.5" style="3" customWidth="1"/>
    <col min="8" max="8" width="14.83203125" customWidth="1"/>
    <col min="11" max="11" width="3.5" customWidth="1"/>
  </cols>
  <sheetData>
    <row r="1" spans="1:19" ht="16">
      <c r="A1" s="13"/>
      <c r="C1" s="2" t="s">
        <v>10</v>
      </c>
      <c r="D1" s="2" t="s">
        <v>46</v>
      </c>
    </row>
    <row r="2" spans="1:19" ht="64">
      <c r="A2" s="18" t="s">
        <v>1962</v>
      </c>
      <c r="B2" s="8" t="s">
        <v>1961</v>
      </c>
      <c r="C2" s="7" t="s">
        <v>59</v>
      </c>
      <c r="D2" s="7" t="s">
        <v>80</v>
      </c>
      <c r="E2" s="1" t="s">
        <v>2061</v>
      </c>
    </row>
    <row r="3" spans="1:19" ht="16">
      <c r="A3" s="13">
        <v>4</v>
      </c>
      <c r="B3" s="23">
        <v>1</v>
      </c>
      <c r="C3" s="5" t="s">
        <v>89</v>
      </c>
      <c r="D3" s="5" t="s">
        <v>118</v>
      </c>
    </row>
    <row r="4" spans="1:19" ht="16">
      <c r="A4" s="18">
        <v>5</v>
      </c>
      <c r="B4" s="23">
        <f t="shared" ref="B4:B67" si="0">B3+1</f>
        <v>2</v>
      </c>
      <c r="C4" s="5" t="s">
        <v>89</v>
      </c>
      <c r="D4" s="5" t="s">
        <v>118</v>
      </c>
    </row>
    <row r="5" spans="1:19" ht="16">
      <c r="A5" s="13">
        <v>6</v>
      </c>
      <c r="B5" s="23">
        <f t="shared" si="0"/>
        <v>3</v>
      </c>
      <c r="C5" s="5" t="s">
        <v>89</v>
      </c>
      <c r="D5" s="5" t="s">
        <v>144</v>
      </c>
      <c r="I5" t="s">
        <v>2252</v>
      </c>
      <c r="J5" t="s">
        <v>2025</v>
      </c>
    </row>
    <row r="6" spans="1:19" ht="16">
      <c r="A6" s="13">
        <v>8</v>
      </c>
      <c r="B6" s="23">
        <f t="shared" si="0"/>
        <v>4</v>
      </c>
      <c r="C6" s="5" t="s">
        <v>89</v>
      </c>
      <c r="D6" s="5" t="s">
        <v>158</v>
      </c>
      <c r="H6" s="246" t="s">
        <v>2063</v>
      </c>
      <c r="I6" s="248">
        <f>SUM(I7:I21)</f>
        <v>0.78350515463917525</v>
      </c>
      <c r="J6" s="247">
        <f>SUM(J7:J21)</f>
        <v>76</v>
      </c>
      <c r="M6" s="246" t="s">
        <v>2064</v>
      </c>
      <c r="N6" s="248">
        <f>SUM(N7:N16)</f>
        <v>0.21649484536082472</v>
      </c>
      <c r="O6" s="247">
        <f>SUM(O7:O16)</f>
        <v>21</v>
      </c>
      <c r="Q6" s="246" t="s">
        <v>2063</v>
      </c>
      <c r="R6" s="248">
        <f>I6</f>
        <v>0.78350515463917525</v>
      </c>
      <c r="S6" s="247">
        <f>J6</f>
        <v>76</v>
      </c>
    </row>
    <row r="7" spans="1:19" ht="16">
      <c r="A7" s="13">
        <v>11</v>
      </c>
      <c r="B7" s="23">
        <f t="shared" si="0"/>
        <v>5</v>
      </c>
      <c r="C7" s="5" t="s">
        <v>89</v>
      </c>
      <c r="D7" s="5" t="s">
        <v>89</v>
      </c>
      <c r="G7">
        <v>1</v>
      </c>
      <c r="H7" t="s">
        <v>499</v>
      </c>
      <c r="I7" s="244">
        <f t="shared" ref="I7:I21" si="1">J7/$O$19</f>
        <v>4.1237113402061855E-2</v>
      </c>
      <c r="J7">
        <f t="shared" ref="J7:J21" si="2">COUNTIF($D$3:$D$130,H7)</f>
        <v>4</v>
      </c>
      <c r="L7">
        <f>G21+1</f>
        <v>16</v>
      </c>
      <c r="M7" t="s">
        <v>768</v>
      </c>
      <c r="N7" s="244">
        <f t="shared" ref="N7:N16" si="3">O7/$O$19</f>
        <v>4.1237113402061855E-2</v>
      </c>
      <c r="O7">
        <f t="shared" ref="O7:O16" si="4">COUNTIF($D$3:$D$130,M7)</f>
        <v>4</v>
      </c>
      <c r="Q7" s="246" t="s">
        <v>2064</v>
      </c>
      <c r="R7" s="248">
        <f>N6</f>
        <v>0.21649484536082472</v>
      </c>
      <c r="S7" s="247">
        <f>O6</f>
        <v>21</v>
      </c>
    </row>
    <row r="8" spans="1:19" ht="16">
      <c r="A8" s="13">
        <v>13</v>
      </c>
      <c r="B8" s="23">
        <f t="shared" si="0"/>
        <v>6</v>
      </c>
      <c r="C8" s="5" t="s">
        <v>171</v>
      </c>
      <c r="D8" s="5" t="s">
        <v>191</v>
      </c>
      <c r="G8">
        <f>G7+1</f>
        <v>2</v>
      </c>
      <c r="H8" t="s">
        <v>280</v>
      </c>
      <c r="I8" s="244">
        <f t="shared" si="1"/>
        <v>4.1237113402061855E-2</v>
      </c>
      <c r="J8">
        <f t="shared" si="2"/>
        <v>4</v>
      </c>
      <c r="L8">
        <f t="shared" ref="L8:L16" si="5">L7+1</f>
        <v>17</v>
      </c>
      <c r="M8" t="s">
        <v>1478</v>
      </c>
      <c r="N8" s="244">
        <f t="shared" si="3"/>
        <v>1.0309278350515464E-2</v>
      </c>
      <c r="O8">
        <f t="shared" si="4"/>
        <v>1</v>
      </c>
    </row>
    <row r="9" spans="1:19" ht="16">
      <c r="A9" s="13">
        <v>14</v>
      </c>
      <c r="B9" s="23">
        <f t="shared" si="0"/>
        <v>7</v>
      </c>
      <c r="C9" s="5" t="s">
        <v>194</v>
      </c>
      <c r="D9" s="5" t="s">
        <v>118</v>
      </c>
      <c r="G9">
        <f t="shared" ref="G9:G21" si="6">G8+1</f>
        <v>3</v>
      </c>
      <c r="H9" t="s">
        <v>350</v>
      </c>
      <c r="I9" s="244">
        <f t="shared" si="1"/>
        <v>2.0618556701030927E-2</v>
      </c>
      <c r="J9">
        <f t="shared" si="2"/>
        <v>2</v>
      </c>
      <c r="L9">
        <f t="shared" si="5"/>
        <v>18</v>
      </c>
      <c r="M9" t="s">
        <v>144</v>
      </c>
      <c r="N9" s="244">
        <f t="shared" si="3"/>
        <v>2.0618556701030927E-2</v>
      </c>
      <c r="O9">
        <f t="shared" si="4"/>
        <v>2</v>
      </c>
    </row>
    <row r="10" spans="1:19" ht="16">
      <c r="A10" s="13">
        <v>18</v>
      </c>
      <c r="B10" s="23">
        <f t="shared" si="0"/>
        <v>8</v>
      </c>
      <c r="C10" s="5" t="s">
        <v>171</v>
      </c>
      <c r="D10" s="5" t="s">
        <v>234</v>
      </c>
      <c r="G10">
        <f t="shared" si="6"/>
        <v>4</v>
      </c>
      <c r="H10" t="s">
        <v>257</v>
      </c>
      <c r="I10" s="244">
        <f t="shared" si="1"/>
        <v>2.0618556701030927E-2</v>
      </c>
      <c r="J10">
        <f t="shared" si="2"/>
        <v>2</v>
      </c>
      <c r="L10">
        <f t="shared" si="5"/>
        <v>19</v>
      </c>
      <c r="M10" t="s">
        <v>1580</v>
      </c>
      <c r="N10" s="244">
        <f t="shared" si="3"/>
        <v>1.0309278350515464E-2</v>
      </c>
      <c r="O10">
        <f t="shared" si="4"/>
        <v>1</v>
      </c>
    </row>
    <row r="11" spans="1:19" ht="16">
      <c r="A11" s="13">
        <v>19</v>
      </c>
      <c r="B11" s="23">
        <f t="shared" si="0"/>
        <v>9</v>
      </c>
      <c r="C11" s="5" t="s">
        <v>171</v>
      </c>
      <c r="D11" s="5" t="s">
        <v>234</v>
      </c>
      <c r="G11">
        <f t="shared" si="6"/>
        <v>5</v>
      </c>
      <c r="H11" t="s">
        <v>602</v>
      </c>
      <c r="I11" s="244">
        <f t="shared" si="1"/>
        <v>2.0618556701030927E-2</v>
      </c>
      <c r="J11">
        <f t="shared" si="2"/>
        <v>2</v>
      </c>
      <c r="L11">
        <f t="shared" si="5"/>
        <v>20</v>
      </c>
      <c r="M11" t="s">
        <v>191</v>
      </c>
      <c r="N11" s="244">
        <f t="shared" si="3"/>
        <v>3.0927835051546393E-2</v>
      </c>
      <c r="O11">
        <f t="shared" si="4"/>
        <v>3</v>
      </c>
    </row>
    <row r="12" spans="1:19" ht="16">
      <c r="A12" s="13">
        <v>20</v>
      </c>
      <c r="B12" s="23">
        <f t="shared" si="0"/>
        <v>10</v>
      </c>
      <c r="C12" s="5" t="s">
        <v>171</v>
      </c>
      <c r="D12" s="5" t="s">
        <v>257</v>
      </c>
      <c r="G12">
        <f t="shared" si="6"/>
        <v>6</v>
      </c>
      <c r="H12" s="367" t="s">
        <v>512</v>
      </c>
      <c r="I12" s="368">
        <f t="shared" si="1"/>
        <v>7.2164948453608241E-2</v>
      </c>
      <c r="J12" s="367">
        <f t="shared" si="2"/>
        <v>7</v>
      </c>
      <c r="L12">
        <f t="shared" si="5"/>
        <v>21</v>
      </c>
      <c r="M12" t="s">
        <v>960</v>
      </c>
      <c r="N12" s="244">
        <f t="shared" si="3"/>
        <v>1.0309278350515464E-2</v>
      </c>
      <c r="O12">
        <f t="shared" si="4"/>
        <v>1</v>
      </c>
    </row>
    <row r="13" spans="1:19" ht="16">
      <c r="A13" s="13">
        <v>21</v>
      </c>
      <c r="B13" s="23">
        <f t="shared" si="0"/>
        <v>11</v>
      </c>
      <c r="C13" s="5" t="s">
        <v>259</v>
      </c>
      <c r="D13" s="5" t="s">
        <v>271</v>
      </c>
      <c r="G13">
        <f t="shared" si="6"/>
        <v>7</v>
      </c>
      <c r="H13" t="s">
        <v>1160</v>
      </c>
      <c r="I13" s="244">
        <f t="shared" si="1"/>
        <v>1.0309278350515464E-2</v>
      </c>
      <c r="J13">
        <f t="shared" si="2"/>
        <v>1</v>
      </c>
      <c r="L13">
        <f t="shared" si="5"/>
        <v>22</v>
      </c>
      <c r="M13" t="s">
        <v>1405</v>
      </c>
      <c r="N13" s="244">
        <f t="shared" si="3"/>
        <v>1.0309278350515464E-2</v>
      </c>
      <c r="O13">
        <f t="shared" si="4"/>
        <v>1</v>
      </c>
    </row>
    <row r="14" spans="1:19" ht="16">
      <c r="A14" s="13">
        <v>23</v>
      </c>
      <c r="B14" s="23">
        <f t="shared" si="0"/>
        <v>12</v>
      </c>
      <c r="C14" s="5" t="s">
        <v>171</v>
      </c>
      <c r="D14" s="5" t="s">
        <v>280</v>
      </c>
      <c r="G14">
        <f t="shared" si="6"/>
        <v>8</v>
      </c>
      <c r="H14" t="s">
        <v>1136</v>
      </c>
      <c r="I14" s="244">
        <f t="shared" si="1"/>
        <v>3.0927835051546393E-2</v>
      </c>
      <c r="J14">
        <f t="shared" si="2"/>
        <v>3</v>
      </c>
      <c r="L14">
        <f t="shared" si="5"/>
        <v>23</v>
      </c>
      <c r="M14" t="s">
        <v>1442</v>
      </c>
      <c r="N14" s="244">
        <f t="shared" si="3"/>
        <v>1.0309278350515464E-2</v>
      </c>
      <c r="O14">
        <f t="shared" si="4"/>
        <v>1</v>
      </c>
    </row>
    <row r="15" spans="1:19" ht="16">
      <c r="A15" s="13">
        <v>24</v>
      </c>
      <c r="B15" s="23">
        <f t="shared" si="0"/>
        <v>13</v>
      </c>
      <c r="C15" s="5" t="s">
        <v>213</v>
      </c>
      <c r="D15" s="5" t="s">
        <v>280</v>
      </c>
      <c r="G15">
        <f t="shared" si="6"/>
        <v>9</v>
      </c>
      <c r="H15" s="367" t="s">
        <v>118</v>
      </c>
      <c r="I15" s="368">
        <f t="shared" si="1"/>
        <v>0.29896907216494845</v>
      </c>
      <c r="J15" s="367">
        <f t="shared" si="2"/>
        <v>29</v>
      </c>
      <c r="L15">
        <f t="shared" si="5"/>
        <v>24</v>
      </c>
      <c r="M15" t="s">
        <v>1544</v>
      </c>
      <c r="N15" s="244">
        <f t="shared" si="3"/>
        <v>1.0309278350515464E-2</v>
      </c>
      <c r="O15">
        <f t="shared" si="4"/>
        <v>1</v>
      </c>
    </row>
    <row r="16" spans="1:19" ht="16">
      <c r="A16" s="13">
        <v>25</v>
      </c>
      <c r="B16" s="175">
        <f t="shared" si="0"/>
        <v>14</v>
      </c>
      <c r="C16" s="5" t="s">
        <v>171</v>
      </c>
      <c r="D16" s="5" t="s">
        <v>306</v>
      </c>
      <c r="G16">
        <f t="shared" si="6"/>
        <v>10</v>
      </c>
      <c r="H16" t="s">
        <v>691</v>
      </c>
      <c r="I16" s="244">
        <f t="shared" si="1"/>
        <v>2.0618556701030927E-2</v>
      </c>
      <c r="J16">
        <f t="shared" si="2"/>
        <v>2</v>
      </c>
      <c r="L16">
        <f t="shared" si="5"/>
        <v>25</v>
      </c>
      <c r="M16" t="s">
        <v>234</v>
      </c>
      <c r="N16" s="244">
        <f t="shared" si="3"/>
        <v>6.1855670103092786E-2</v>
      </c>
      <c r="O16">
        <f t="shared" si="4"/>
        <v>6</v>
      </c>
    </row>
    <row r="17" spans="1:15" ht="16">
      <c r="A17" s="13">
        <v>27</v>
      </c>
      <c r="B17" s="23">
        <f t="shared" si="0"/>
        <v>15</v>
      </c>
      <c r="C17" s="5" t="s">
        <v>171</v>
      </c>
      <c r="D17" s="5" t="s">
        <v>118</v>
      </c>
      <c r="G17">
        <f t="shared" si="6"/>
        <v>11</v>
      </c>
      <c r="H17" t="s">
        <v>464</v>
      </c>
      <c r="I17" s="244">
        <f t="shared" si="1"/>
        <v>5.1546391752577317E-2</v>
      </c>
      <c r="J17">
        <f t="shared" si="2"/>
        <v>5</v>
      </c>
    </row>
    <row r="18" spans="1:15" ht="16">
      <c r="A18" s="13">
        <v>28</v>
      </c>
      <c r="B18" s="23">
        <f t="shared" si="0"/>
        <v>16</v>
      </c>
      <c r="C18" s="5" t="s">
        <v>328</v>
      </c>
      <c r="D18" s="5" t="s">
        <v>191</v>
      </c>
      <c r="G18">
        <f t="shared" si="6"/>
        <v>12</v>
      </c>
      <c r="H18" t="s">
        <v>158</v>
      </c>
      <c r="I18" s="244">
        <f t="shared" si="1"/>
        <v>4.1237113402061855E-2</v>
      </c>
      <c r="J18">
        <f t="shared" si="2"/>
        <v>4</v>
      </c>
    </row>
    <row r="19" spans="1:15" ht="16">
      <c r="A19" s="13">
        <v>29</v>
      </c>
      <c r="B19" s="23">
        <f t="shared" si="0"/>
        <v>17</v>
      </c>
      <c r="C19" s="5" t="s">
        <v>171</v>
      </c>
      <c r="D19" s="5" t="s">
        <v>350</v>
      </c>
      <c r="G19">
        <f t="shared" si="6"/>
        <v>13</v>
      </c>
      <c r="H19" t="s">
        <v>271</v>
      </c>
      <c r="I19" s="244">
        <f t="shared" si="1"/>
        <v>1.0309278350515464E-2</v>
      </c>
      <c r="J19">
        <f t="shared" si="2"/>
        <v>1</v>
      </c>
      <c r="N19" s="245">
        <f>SUM(I7:I33)</f>
        <v>1.3756104177970701</v>
      </c>
      <c r="O19">
        <f>SUM(J6+O6)</f>
        <v>97</v>
      </c>
    </row>
    <row r="20" spans="1:15" ht="16">
      <c r="A20" s="13">
        <v>31</v>
      </c>
      <c r="B20" s="23">
        <f t="shared" si="0"/>
        <v>18</v>
      </c>
      <c r="C20" s="5" t="s">
        <v>171</v>
      </c>
      <c r="D20" s="5" t="s">
        <v>144</v>
      </c>
      <c r="G20">
        <f t="shared" si="6"/>
        <v>14</v>
      </c>
      <c r="H20" t="s">
        <v>1560</v>
      </c>
      <c r="I20" s="244">
        <f t="shared" si="1"/>
        <v>1.0309278350515464E-2</v>
      </c>
      <c r="J20">
        <f t="shared" si="2"/>
        <v>1</v>
      </c>
    </row>
    <row r="21" spans="1:15" ht="16">
      <c r="A21" s="13">
        <v>32</v>
      </c>
      <c r="B21" s="23">
        <f t="shared" si="0"/>
        <v>19</v>
      </c>
      <c r="C21" s="5" t="s">
        <v>171</v>
      </c>
      <c r="D21" s="5" t="s">
        <v>118</v>
      </c>
      <c r="G21">
        <f t="shared" si="6"/>
        <v>15</v>
      </c>
      <c r="H21" s="367" t="s">
        <v>306</v>
      </c>
      <c r="I21" s="368">
        <f t="shared" si="1"/>
        <v>9.2783505154639179E-2</v>
      </c>
      <c r="J21" s="367">
        <f t="shared" si="2"/>
        <v>9</v>
      </c>
    </row>
    <row r="22" spans="1:15" ht="16">
      <c r="A22" s="13">
        <v>33</v>
      </c>
      <c r="B22" s="23">
        <f t="shared" si="0"/>
        <v>20</v>
      </c>
      <c r="C22" s="5" t="s">
        <v>171</v>
      </c>
      <c r="D22" s="5" t="s">
        <v>118</v>
      </c>
      <c r="I22" s="244"/>
    </row>
    <row r="23" spans="1:15" ht="16">
      <c r="A23" s="13">
        <v>36</v>
      </c>
      <c r="B23" s="23">
        <f t="shared" si="0"/>
        <v>21</v>
      </c>
      <c r="C23" s="5" t="s">
        <v>171</v>
      </c>
      <c r="D23" s="5" t="s">
        <v>118</v>
      </c>
      <c r="I23" t="s">
        <v>2251</v>
      </c>
      <c r="N23" t="s">
        <v>2253</v>
      </c>
    </row>
    <row r="24" spans="1:15" ht="16">
      <c r="A24" s="13">
        <v>37</v>
      </c>
      <c r="B24" s="23">
        <f t="shared" si="0"/>
        <v>22</v>
      </c>
      <c r="C24" s="5" t="s">
        <v>171</v>
      </c>
      <c r="D24" s="5" t="s">
        <v>118</v>
      </c>
      <c r="H24" s="246" t="s">
        <v>2063</v>
      </c>
      <c r="I24" s="248"/>
      <c r="J24" s="247">
        <f>SUM(J25:J39)</f>
        <v>0</v>
      </c>
      <c r="M24" s="246" t="s">
        <v>2063</v>
      </c>
      <c r="N24" s="248"/>
      <c r="O24" s="247">
        <f>SUM(O25:O39)</f>
        <v>0</v>
      </c>
    </row>
    <row r="25" spans="1:15" ht="16">
      <c r="A25" s="13">
        <v>38</v>
      </c>
      <c r="B25" s="23">
        <f t="shared" si="0"/>
        <v>23</v>
      </c>
      <c r="C25" s="5" t="s">
        <v>171</v>
      </c>
      <c r="D25" s="5" t="s">
        <v>158</v>
      </c>
      <c r="H25" t="s">
        <v>118</v>
      </c>
      <c r="I25" s="244">
        <f>J15/J6</f>
        <v>0.38157894736842107</v>
      </c>
      <c r="M25" t="str">
        <f>M16</f>
        <v>United States of America</v>
      </c>
      <c r="N25" s="244">
        <f>O16/O6</f>
        <v>0.2857142857142857</v>
      </c>
    </row>
    <row r="26" spans="1:15" ht="16">
      <c r="A26" s="13">
        <v>39</v>
      </c>
      <c r="B26" s="23">
        <f t="shared" si="0"/>
        <v>24</v>
      </c>
      <c r="C26" s="5" t="s">
        <v>171</v>
      </c>
      <c r="D26" s="5" t="s">
        <v>464</v>
      </c>
      <c r="H26" t="s">
        <v>2250</v>
      </c>
      <c r="I26" s="244">
        <f>J21/J6</f>
        <v>0.11842105263157894</v>
      </c>
      <c r="M26" t="str">
        <f>M7</f>
        <v>Australia</v>
      </c>
      <c r="N26" s="244">
        <f>O7/O6</f>
        <v>0.19047619047619047</v>
      </c>
    </row>
    <row r="27" spans="1:15" ht="16">
      <c r="A27" s="13">
        <v>41</v>
      </c>
      <c r="B27" s="23">
        <f t="shared" si="0"/>
        <v>25</v>
      </c>
      <c r="C27" s="5" t="s">
        <v>328</v>
      </c>
      <c r="D27" s="5" t="s">
        <v>89</v>
      </c>
      <c r="H27" t="s">
        <v>512</v>
      </c>
      <c r="I27" s="244">
        <f>J12/J6</f>
        <v>9.2105263157894732E-2</v>
      </c>
      <c r="M27" t="str">
        <f>M11</f>
        <v>India</v>
      </c>
      <c r="N27" s="244">
        <f>O11/O6</f>
        <v>0.14285714285714285</v>
      </c>
    </row>
    <row r="28" spans="1:15" ht="16">
      <c r="A28" s="13">
        <v>43</v>
      </c>
      <c r="B28" s="23">
        <f t="shared" si="0"/>
        <v>26</v>
      </c>
      <c r="C28" s="5" t="s">
        <v>171</v>
      </c>
      <c r="D28" s="5" t="s">
        <v>499</v>
      </c>
    </row>
    <row r="29" spans="1:15" ht="16">
      <c r="A29" s="13">
        <v>44</v>
      </c>
      <c r="B29" s="23">
        <f t="shared" si="0"/>
        <v>27</v>
      </c>
      <c r="C29" s="5" t="s">
        <v>171</v>
      </c>
      <c r="D29" s="5" t="s">
        <v>512</v>
      </c>
    </row>
    <row r="30" spans="1:15" ht="16">
      <c r="A30" s="13">
        <v>45</v>
      </c>
      <c r="B30" s="23">
        <f t="shared" si="0"/>
        <v>28</v>
      </c>
      <c r="C30" s="5" t="s">
        <v>171</v>
      </c>
      <c r="D30" s="5" t="s">
        <v>499</v>
      </c>
    </row>
    <row r="31" spans="1:15" ht="16">
      <c r="A31" s="13">
        <v>46</v>
      </c>
      <c r="B31" s="23">
        <f t="shared" si="0"/>
        <v>29</v>
      </c>
      <c r="C31" s="5" t="s">
        <v>259</v>
      </c>
      <c r="D31" s="5" t="s">
        <v>512</v>
      </c>
    </row>
    <row r="32" spans="1:15" ht="16">
      <c r="A32" s="13">
        <v>47</v>
      </c>
      <c r="B32" s="23">
        <f t="shared" si="0"/>
        <v>30</v>
      </c>
      <c r="C32" s="5" t="s">
        <v>194</v>
      </c>
      <c r="D32" s="5" t="s">
        <v>118</v>
      </c>
    </row>
    <row r="33" spans="1:4" ht="16">
      <c r="A33" s="13">
        <v>48</v>
      </c>
      <c r="B33" s="23">
        <f t="shared" si="0"/>
        <v>31</v>
      </c>
      <c r="C33" s="5" t="s">
        <v>171</v>
      </c>
      <c r="D33" s="5" t="s">
        <v>118</v>
      </c>
    </row>
    <row r="34" spans="1:4" ht="16">
      <c r="A34" s="13">
        <v>49</v>
      </c>
      <c r="B34" s="23">
        <f t="shared" si="0"/>
        <v>32</v>
      </c>
      <c r="C34" s="5" t="s">
        <v>328</v>
      </c>
      <c r="D34" s="5" t="s">
        <v>89</v>
      </c>
    </row>
    <row r="35" spans="1:4" ht="16">
      <c r="A35" s="13">
        <v>51</v>
      </c>
      <c r="B35" s="23">
        <f t="shared" si="0"/>
        <v>33</v>
      </c>
      <c r="C35" s="5" t="s">
        <v>171</v>
      </c>
      <c r="D35" s="5" t="s">
        <v>89</v>
      </c>
    </row>
    <row r="36" spans="1:4" ht="16">
      <c r="A36" s="13">
        <v>52</v>
      </c>
      <c r="B36" s="23">
        <f t="shared" si="0"/>
        <v>34</v>
      </c>
      <c r="C36" s="5" t="s">
        <v>171</v>
      </c>
      <c r="D36" s="5" t="s">
        <v>602</v>
      </c>
    </row>
    <row r="37" spans="1:4" ht="16">
      <c r="A37" s="13">
        <v>53</v>
      </c>
      <c r="B37" s="23">
        <f t="shared" si="0"/>
        <v>35</v>
      </c>
      <c r="C37" s="5" t="s">
        <v>171</v>
      </c>
      <c r="D37" s="5" t="s">
        <v>499</v>
      </c>
    </row>
    <row r="38" spans="1:4" ht="16">
      <c r="A38" s="13">
        <v>55</v>
      </c>
      <c r="B38" s="23">
        <f t="shared" si="0"/>
        <v>36</v>
      </c>
      <c r="C38" s="5" t="s">
        <v>171</v>
      </c>
      <c r="D38" s="5" t="s">
        <v>118</v>
      </c>
    </row>
    <row r="39" spans="1:4" ht="16">
      <c r="A39" s="13">
        <v>58</v>
      </c>
      <c r="B39" s="23">
        <f t="shared" si="0"/>
        <v>37</v>
      </c>
      <c r="C39" s="5" t="s">
        <v>213</v>
      </c>
      <c r="D39" s="5" t="s">
        <v>118</v>
      </c>
    </row>
    <row r="40" spans="1:4" ht="16">
      <c r="A40" s="13">
        <v>60</v>
      </c>
      <c r="B40" s="23">
        <f t="shared" si="0"/>
        <v>38</v>
      </c>
      <c r="C40" s="5" t="s">
        <v>171</v>
      </c>
      <c r="D40" s="5" t="s">
        <v>158</v>
      </c>
    </row>
    <row r="41" spans="1:4" ht="16">
      <c r="A41" s="13">
        <v>61</v>
      </c>
      <c r="B41" s="23">
        <f t="shared" si="0"/>
        <v>39</v>
      </c>
      <c r="C41" s="5" t="s">
        <v>171</v>
      </c>
      <c r="D41" s="5" t="s">
        <v>118</v>
      </c>
    </row>
    <row r="42" spans="1:4" ht="16">
      <c r="A42" s="13">
        <v>64</v>
      </c>
      <c r="B42" s="23">
        <f t="shared" si="0"/>
        <v>40</v>
      </c>
      <c r="C42" s="5" t="s">
        <v>328</v>
      </c>
      <c r="D42" s="5" t="s">
        <v>691</v>
      </c>
    </row>
    <row r="43" spans="1:4" ht="16">
      <c r="A43" s="13">
        <v>66</v>
      </c>
      <c r="B43" s="23">
        <f t="shared" si="0"/>
        <v>41</v>
      </c>
      <c r="C43" s="5" t="s">
        <v>171</v>
      </c>
      <c r="D43" s="5" t="s">
        <v>118</v>
      </c>
    </row>
    <row r="44" spans="1:4" ht="16">
      <c r="A44" s="13">
        <v>68</v>
      </c>
      <c r="B44" s="23">
        <f t="shared" si="0"/>
        <v>42</v>
      </c>
      <c r="C44" s="5" t="s">
        <v>194</v>
      </c>
      <c r="D44" s="5" t="s">
        <v>118</v>
      </c>
    </row>
    <row r="45" spans="1:4" ht="16">
      <c r="A45" s="13">
        <v>71</v>
      </c>
      <c r="B45" s="23">
        <f t="shared" si="0"/>
        <v>43</v>
      </c>
      <c r="C45" s="5" t="s">
        <v>171</v>
      </c>
      <c r="D45" s="5" t="s">
        <v>118</v>
      </c>
    </row>
    <row r="46" spans="1:4" ht="16">
      <c r="A46" s="13">
        <v>76</v>
      </c>
      <c r="B46" s="23">
        <f t="shared" si="0"/>
        <v>44</v>
      </c>
      <c r="C46" s="5" t="s">
        <v>171</v>
      </c>
      <c r="D46" s="5" t="s">
        <v>768</v>
      </c>
    </row>
    <row r="47" spans="1:4" ht="16">
      <c r="A47" s="13">
        <v>79</v>
      </c>
      <c r="B47" s="23">
        <f t="shared" si="0"/>
        <v>45</v>
      </c>
      <c r="C47" s="5" t="s">
        <v>259</v>
      </c>
      <c r="D47" s="5" t="s">
        <v>118</v>
      </c>
    </row>
    <row r="48" spans="1:4" ht="16">
      <c r="A48" s="13">
        <v>82</v>
      </c>
      <c r="B48" s="23">
        <f t="shared" si="0"/>
        <v>46</v>
      </c>
      <c r="C48" s="5" t="s">
        <v>259</v>
      </c>
      <c r="D48" s="5" t="s">
        <v>118</v>
      </c>
    </row>
    <row r="49" spans="1:4" ht="16">
      <c r="A49" s="13">
        <v>83</v>
      </c>
      <c r="B49" s="23">
        <f t="shared" si="0"/>
        <v>47</v>
      </c>
      <c r="C49" s="5" t="s">
        <v>213</v>
      </c>
      <c r="D49" s="5" t="s">
        <v>89</v>
      </c>
    </row>
    <row r="50" spans="1:4" ht="16">
      <c r="A50" s="13">
        <v>84</v>
      </c>
      <c r="B50" s="23">
        <f t="shared" si="0"/>
        <v>48</v>
      </c>
      <c r="C50" s="5" t="s">
        <v>171</v>
      </c>
      <c r="D50" s="5" t="s">
        <v>118</v>
      </c>
    </row>
    <row r="51" spans="1:4" ht="16">
      <c r="A51" s="13">
        <v>86</v>
      </c>
      <c r="B51" s="23">
        <f t="shared" si="0"/>
        <v>49</v>
      </c>
      <c r="C51" s="5" t="s">
        <v>259</v>
      </c>
      <c r="D51" s="5" t="s">
        <v>512</v>
      </c>
    </row>
    <row r="52" spans="1:4" ht="16">
      <c r="A52" s="13">
        <v>87</v>
      </c>
      <c r="B52" s="23">
        <f t="shared" si="0"/>
        <v>50</v>
      </c>
      <c r="C52" s="5" t="s">
        <v>171</v>
      </c>
      <c r="D52" s="5" t="s">
        <v>158</v>
      </c>
    </row>
    <row r="53" spans="1:4" ht="16">
      <c r="A53" s="13">
        <v>90</v>
      </c>
      <c r="B53" s="23">
        <f t="shared" si="0"/>
        <v>51</v>
      </c>
      <c r="C53" s="5" t="s">
        <v>213</v>
      </c>
      <c r="D53" s="5" t="s">
        <v>118</v>
      </c>
    </row>
    <row r="54" spans="1:4" ht="16">
      <c r="A54" s="13">
        <v>91</v>
      </c>
      <c r="B54" s="23">
        <f t="shared" si="0"/>
        <v>52</v>
      </c>
      <c r="C54" s="5" t="s">
        <v>171</v>
      </c>
      <c r="D54" s="5" t="s">
        <v>234</v>
      </c>
    </row>
    <row r="55" spans="1:4" ht="16">
      <c r="A55" s="13">
        <v>93</v>
      </c>
      <c r="B55" s="23">
        <f t="shared" si="0"/>
        <v>53</v>
      </c>
      <c r="C55" s="5" t="s">
        <v>171</v>
      </c>
      <c r="D55" s="5" t="s">
        <v>89</v>
      </c>
    </row>
    <row r="56" spans="1:4" ht="16">
      <c r="A56" s="13">
        <v>95</v>
      </c>
      <c r="B56" s="23">
        <f t="shared" si="0"/>
        <v>54</v>
      </c>
      <c r="C56" s="5" t="s">
        <v>328</v>
      </c>
      <c r="D56" s="5" t="s">
        <v>768</v>
      </c>
    </row>
    <row r="57" spans="1:4" ht="16">
      <c r="A57" s="13">
        <v>96</v>
      </c>
      <c r="B57" s="23">
        <f t="shared" si="0"/>
        <v>55</v>
      </c>
      <c r="C57" s="5" t="s">
        <v>213</v>
      </c>
      <c r="D57" s="5" t="s">
        <v>768</v>
      </c>
    </row>
    <row r="58" spans="1:4" ht="16">
      <c r="A58" s="13">
        <v>98</v>
      </c>
      <c r="B58" s="23">
        <f t="shared" si="0"/>
        <v>56</v>
      </c>
      <c r="C58" s="5" t="s">
        <v>171</v>
      </c>
      <c r="D58" s="5" t="s">
        <v>306</v>
      </c>
    </row>
    <row r="59" spans="1:4" ht="16">
      <c r="A59" s="13">
        <v>99</v>
      </c>
      <c r="B59" s="23">
        <f t="shared" si="0"/>
        <v>57</v>
      </c>
      <c r="C59" s="5" t="s">
        <v>213</v>
      </c>
      <c r="D59" s="5" t="s">
        <v>89</v>
      </c>
    </row>
    <row r="60" spans="1:4" ht="16">
      <c r="A60" s="13">
        <v>102</v>
      </c>
      <c r="B60" s="23">
        <f t="shared" si="0"/>
        <v>58</v>
      </c>
      <c r="C60" s="5" t="s">
        <v>213</v>
      </c>
      <c r="D60" s="5" t="s">
        <v>960</v>
      </c>
    </row>
    <row r="61" spans="1:4" ht="16">
      <c r="A61" s="13">
        <v>104</v>
      </c>
      <c r="B61" s="23">
        <f t="shared" si="0"/>
        <v>59</v>
      </c>
      <c r="C61" s="5" t="s">
        <v>171</v>
      </c>
      <c r="D61" s="5" t="s">
        <v>512</v>
      </c>
    </row>
    <row r="62" spans="1:4" ht="16">
      <c r="A62" s="13">
        <v>105</v>
      </c>
      <c r="B62" s="23">
        <f t="shared" si="0"/>
        <v>60</v>
      </c>
      <c r="C62" s="5" t="s">
        <v>171</v>
      </c>
      <c r="D62" s="5" t="s">
        <v>118</v>
      </c>
    </row>
    <row r="63" spans="1:4" ht="16">
      <c r="A63" s="13">
        <v>106</v>
      </c>
      <c r="B63" s="23">
        <f t="shared" si="0"/>
        <v>61</v>
      </c>
      <c r="C63" s="5" t="s">
        <v>171</v>
      </c>
      <c r="D63" s="5" t="s">
        <v>89</v>
      </c>
    </row>
    <row r="64" spans="1:4" ht="16">
      <c r="A64" s="13">
        <v>108</v>
      </c>
      <c r="B64" s="23">
        <f t="shared" si="0"/>
        <v>62</v>
      </c>
      <c r="C64" s="5" t="s">
        <v>171</v>
      </c>
      <c r="D64" s="5" t="s">
        <v>89</v>
      </c>
    </row>
    <row r="65" spans="1:4" ht="16">
      <c r="A65" s="13">
        <v>112</v>
      </c>
      <c r="B65" s="23">
        <f t="shared" si="0"/>
        <v>63</v>
      </c>
      <c r="C65" s="5" t="s">
        <v>259</v>
      </c>
      <c r="D65" s="5" t="s">
        <v>118</v>
      </c>
    </row>
    <row r="66" spans="1:4" ht="16">
      <c r="A66" s="13">
        <v>114</v>
      </c>
      <c r="B66" s="23">
        <f t="shared" si="0"/>
        <v>64</v>
      </c>
      <c r="C66" s="5" t="s">
        <v>194</v>
      </c>
      <c r="D66" s="5" t="s">
        <v>118</v>
      </c>
    </row>
    <row r="67" spans="1:4" ht="16">
      <c r="A67" s="13">
        <v>115</v>
      </c>
      <c r="B67" s="23">
        <f t="shared" si="0"/>
        <v>65</v>
      </c>
      <c r="C67" s="5" t="s">
        <v>213</v>
      </c>
      <c r="D67" s="5" t="s">
        <v>464</v>
      </c>
    </row>
    <row r="68" spans="1:4" ht="16">
      <c r="A68" s="13">
        <v>121</v>
      </c>
      <c r="B68" s="23">
        <f t="shared" ref="B68:B130" si="7">B67+1</f>
        <v>66</v>
      </c>
      <c r="C68" s="5" t="s">
        <v>171</v>
      </c>
      <c r="D68" s="5" t="s">
        <v>512</v>
      </c>
    </row>
    <row r="69" spans="1:4" ht="16">
      <c r="A69" s="13">
        <v>125</v>
      </c>
      <c r="B69" s="23">
        <f t="shared" si="7"/>
        <v>67</v>
      </c>
      <c r="C69" s="5" t="s">
        <v>259</v>
      </c>
      <c r="D69" s="5" t="s">
        <v>350</v>
      </c>
    </row>
    <row r="70" spans="1:4" ht="16">
      <c r="A70" s="13">
        <v>126</v>
      </c>
      <c r="B70" s="23">
        <f t="shared" si="7"/>
        <v>68</v>
      </c>
      <c r="C70" s="5" t="s">
        <v>171</v>
      </c>
      <c r="D70" s="5" t="s">
        <v>464</v>
      </c>
    </row>
    <row r="71" spans="1:4" ht="16">
      <c r="A71" s="13">
        <v>128</v>
      </c>
      <c r="B71" s="23">
        <f t="shared" si="7"/>
        <v>69</v>
      </c>
      <c r="C71" s="5" t="s">
        <v>328</v>
      </c>
      <c r="D71" s="5" t="s">
        <v>118</v>
      </c>
    </row>
    <row r="72" spans="1:4" ht="16">
      <c r="A72" s="13">
        <v>129</v>
      </c>
      <c r="B72" s="23">
        <f t="shared" si="7"/>
        <v>70</v>
      </c>
      <c r="C72" s="5" t="s">
        <v>194</v>
      </c>
      <c r="D72" s="5" t="s">
        <v>1136</v>
      </c>
    </row>
    <row r="73" spans="1:4" ht="16">
      <c r="A73" s="13">
        <v>130</v>
      </c>
      <c r="B73" s="23">
        <f t="shared" si="7"/>
        <v>71</v>
      </c>
      <c r="C73" s="5" t="s">
        <v>171</v>
      </c>
      <c r="D73" s="5" t="s">
        <v>1136</v>
      </c>
    </row>
    <row r="74" spans="1:4" ht="16">
      <c r="A74" s="13">
        <v>131</v>
      </c>
      <c r="B74" s="23">
        <f t="shared" si="7"/>
        <v>72</v>
      </c>
      <c r="C74" s="5" t="s">
        <v>213</v>
      </c>
      <c r="D74" s="5" t="s">
        <v>1160</v>
      </c>
    </row>
    <row r="75" spans="1:4" ht="16">
      <c r="A75" s="13">
        <v>132</v>
      </c>
      <c r="B75" s="23">
        <f t="shared" si="7"/>
        <v>73</v>
      </c>
      <c r="C75" s="5" t="s">
        <v>213</v>
      </c>
      <c r="D75" s="5" t="s">
        <v>306</v>
      </c>
    </row>
    <row r="76" spans="1:4" ht="16">
      <c r="A76" s="13">
        <v>133</v>
      </c>
      <c r="B76" s="23">
        <f t="shared" si="7"/>
        <v>74</v>
      </c>
      <c r="C76" s="5" t="s">
        <v>194</v>
      </c>
      <c r="D76" s="5" t="s">
        <v>602</v>
      </c>
    </row>
    <row r="77" spans="1:4" ht="16">
      <c r="A77" s="13">
        <v>135</v>
      </c>
      <c r="B77" s="23">
        <f t="shared" si="7"/>
        <v>75</v>
      </c>
      <c r="C77" s="5" t="s">
        <v>213</v>
      </c>
      <c r="D77" s="5" t="s">
        <v>118</v>
      </c>
    </row>
    <row r="78" spans="1:4" ht="16">
      <c r="A78" s="13">
        <v>136</v>
      </c>
      <c r="B78" s="23">
        <f t="shared" si="7"/>
        <v>76</v>
      </c>
      <c r="C78" s="5" t="s">
        <v>213</v>
      </c>
      <c r="D78" s="5" t="s">
        <v>464</v>
      </c>
    </row>
    <row r="79" spans="1:4" ht="16">
      <c r="A79" s="13">
        <v>137</v>
      </c>
      <c r="B79" s="23">
        <f t="shared" si="7"/>
        <v>77</v>
      </c>
      <c r="C79" s="5" t="s">
        <v>171</v>
      </c>
      <c r="D79" s="5" t="s">
        <v>306</v>
      </c>
    </row>
    <row r="80" spans="1:4" ht="16">
      <c r="A80" s="13">
        <v>139</v>
      </c>
      <c r="B80" s="23">
        <f t="shared" si="7"/>
        <v>78</v>
      </c>
      <c r="C80" s="5" t="s">
        <v>213</v>
      </c>
      <c r="D80" s="5" t="s">
        <v>306</v>
      </c>
    </row>
    <row r="81" spans="1:4" ht="16">
      <c r="A81" s="13">
        <v>142</v>
      </c>
      <c r="B81" s="23">
        <f t="shared" si="7"/>
        <v>79</v>
      </c>
      <c r="C81" s="5" t="s">
        <v>171</v>
      </c>
      <c r="D81" s="5" t="s">
        <v>768</v>
      </c>
    </row>
    <row r="82" spans="1:4" ht="16">
      <c r="A82" s="13">
        <v>144</v>
      </c>
      <c r="B82" s="23">
        <f t="shared" si="7"/>
        <v>80</v>
      </c>
      <c r="C82" s="5" t="s">
        <v>171</v>
      </c>
      <c r="D82" s="5" t="s">
        <v>89</v>
      </c>
    </row>
    <row r="83" spans="1:4" ht="16">
      <c r="A83" s="13">
        <v>146</v>
      </c>
      <c r="B83" s="23">
        <f t="shared" si="7"/>
        <v>81</v>
      </c>
      <c r="C83" s="5" t="s">
        <v>194</v>
      </c>
      <c r="D83" s="5" t="s">
        <v>306</v>
      </c>
    </row>
    <row r="84" spans="1:4" ht="16">
      <c r="A84" s="13">
        <v>147</v>
      </c>
      <c r="B84" s="23">
        <f t="shared" si="7"/>
        <v>82</v>
      </c>
      <c r="C84" s="5" t="s">
        <v>171</v>
      </c>
      <c r="D84" s="5" t="s">
        <v>118</v>
      </c>
    </row>
    <row r="85" spans="1:4" ht="16">
      <c r="A85" s="13">
        <v>153</v>
      </c>
      <c r="B85" s="23">
        <f t="shared" si="7"/>
        <v>83</v>
      </c>
      <c r="C85" s="5" t="s">
        <v>171</v>
      </c>
      <c r="D85" s="5" t="s">
        <v>464</v>
      </c>
    </row>
    <row r="86" spans="1:4" ht="16">
      <c r="A86" s="13">
        <v>155</v>
      </c>
      <c r="B86" s="23">
        <f t="shared" si="7"/>
        <v>84</v>
      </c>
      <c r="C86" s="5" t="s">
        <v>213</v>
      </c>
      <c r="D86" s="5" t="s">
        <v>118</v>
      </c>
    </row>
    <row r="87" spans="1:4" ht="16">
      <c r="A87" s="13">
        <v>156</v>
      </c>
      <c r="B87" s="23">
        <f t="shared" si="7"/>
        <v>85</v>
      </c>
      <c r="C87" s="5" t="s">
        <v>171</v>
      </c>
      <c r="D87" s="5" t="s">
        <v>280</v>
      </c>
    </row>
    <row r="88" spans="1:4" ht="16">
      <c r="A88" s="13">
        <v>159</v>
      </c>
      <c r="B88" s="23">
        <f t="shared" si="7"/>
        <v>86</v>
      </c>
      <c r="C88" s="5" t="s">
        <v>171</v>
      </c>
      <c r="D88" s="5" t="s">
        <v>191</v>
      </c>
    </row>
    <row r="89" spans="1:4" ht="16">
      <c r="A89" s="13">
        <v>160</v>
      </c>
      <c r="B89" s="23">
        <f t="shared" si="7"/>
        <v>87</v>
      </c>
      <c r="C89" s="5" t="s">
        <v>171</v>
      </c>
      <c r="D89" s="5" t="s">
        <v>1136</v>
      </c>
    </row>
    <row r="90" spans="1:4" ht="16">
      <c r="A90" s="13">
        <v>161</v>
      </c>
      <c r="B90" s="23">
        <f t="shared" si="7"/>
        <v>88</v>
      </c>
      <c r="C90" s="5" t="s">
        <v>171</v>
      </c>
      <c r="D90" s="5" t="s">
        <v>234</v>
      </c>
    </row>
    <row r="91" spans="1:4" ht="16">
      <c r="A91" s="13">
        <v>163</v>
      </c>
      <c r="B91" s="23">
        <f t="shared" si="7"/>
        <v>89</v>
      </c>
      <c r="C91" s="5" t="s">
        <v>213</v>
      </c>
      <c r="D91" s="5" t="s">
        <v>1405</v>
      </c>
    </row>
    <row r="92" spans="1:4" ht="16">
      <c r="A92" s="13">
        <v>164</v>
      </c>
      <c r="B92" s="23">
        <f t="shared" si="7"/>
        <v>90</v>
      </c>
      <c r="C92" s="5" t="s">
        <v>171</v>
      </c>
      <c r="D92" s="5" t="s">
        <v>257</v>
      </c>
    </row>
    <row r="93" spans="1:4" ht="16">
      <c r="A93" s="13">
        <v>165</v>
      </c>
      <c r="B93" s="23">
        <f t="shared" si="7"/>
        <v>91</v>
      </c>
      <c r="C93" s="5" t="s">
        <v>328</v>
      </c>
      <c r="D93" s="5" t="s">
        <v>89</v>
      </c>
    </row>
    <row r="94" spans="1:4" ht="16">
      <c r="A94" s="13">
        <v>168</v>
      </c>
      <c r="B94" s="23">
        <f t="shared" si="7"/>
        <v>92</v>
      </c>
      <c r="C94" s="5" t="s">
        <v>171</v>
      </c>
      <c r="D94" s="5" t="s">
        <v>89</v>
      </c>
    </row>
    <row r="95" spans="1:4" ht="16">
      <c r="A95" s="13">
        <v>169</v>
      </c>
      <c r="B95" s="23">
        <f t="shared" si="7"/>
        <v>93</v>
      </c>
      <c r="C95" s="5" t="s">
        <v>213</v>
      </c>
      <c r="D95" s="5" t="s">
        <v>1442</v>
      </c>
    </row>
    <row r="96" spans="1:4" ht="16">
      <c r="A96" s="13">
        <v>170</v>
      </c>
      <c r="B96" s="23">
        <f t="shared" si="7"/>
        <v>94</v>
      </c>
      <c r="C96" s="5" t="s">
        <v>171</v>
      </c>
      <c r="D96" s="5" t="s">
        <v>306</v>
      </c>
    </row>
    <row r="97" spans="1:4" ht="16">
      <c r="A97" s="13">
        <v>173</v>
      </c>
      <c r="B97" s="23">
        <f t="shared" si="7"/>
        <v>95</v>
      </c>
      <c r="C97" s="5" t="s">
        <v>213</v>
      </c>
      <c r="D97" s="5" t="s">
        <v>499</v>
      </c>
    </row>
    <row r="98" spans="1:4" ht="16">
      <c r="A98" s="13">
        <v>176</v>
      </c>
      <c r="B98" s="23">
        <f t="shared" si="7"/>
        <v>96</v>
      </c>
      <c r="C98" s="5" t="s">
        <v>213</v>
      </c>
      <c r="D98" s="5" t="s">
        <v>1478</v>
      </c>
    </row>
    <row r="99" spans="1:4" ht="16">
      <c r="A99" s="13">
        <v>177</v>
      </c>
      <c r="B99" s="23">
        <f t="shared" si="7"/>
        <v>97</v>
      </c>
      <c r="C99" s="5" t="s">
        <v>213</v>
      </c>
      <c r="D99" s="5" t="s">
        <v>234</v>
      </c>
    </row>
    <row r="100" spans="1:4" ht="16">
      <c r="A100" s="13">
        <v>180</v>
      </c>
      <c r="B100" s="23">
        <f t="shared" si="7"/>
        <v>98</v>
      </c>
      <c r="C100" s="5" t="s">
        <v>171</v>
      </c>
      <c r="D100" s="5" t="s">
        <v>691</v>
      </c>
    </row>
    <row r="101" spans="1:4" ht="16">
      <c r="A101" s="13">
        <v>181</v>
      </c>
      <c r="B101" s="23">
        <f t="shared" si="7"/>
        <v>99</v>
      </c>
      <c r="C101" s="5" t="s">
        <v>171</v>
      </c>
      <c r="D101" s="5" t="s">
        <v>306</v>
      </c>
    </row>
    <row r="102" spans="1:4" ht="16">
      <c r="A102" s="13">
        <v>182</v>
      </c>
      <c r="B102" s="23">
        <f t="shared" si="7"/>
        <v>100</v>
      </c>
      <c r="C102" s="5" t="s">
        <v>194</v>
      </c>
      <c r="D102" s="5" t="s">
        <v>1544</v>
      </c>
    </row>
    <row r="103" spans="1:4" ht="16">
      <c r="A103" s="13">
        <v>183</v>
      </c>
      <c r="B103" s="23">
        <f t="shared" si="7"/>
        <v>101</v>
      </c>
      <c r="C103" s="5" t="s">
        <v>171</v>
      </c>
      <c r="D103" s="5" t="s">
        <v>512</v>
      </c>
    </row>
    <row r="104" spans="1:4" ht="16">
      <c r="A104" s="13">
        <v>185</v>
      </c>
      <c r="B104" s="23">
        <f t="shared" si="7"/>
        <v>102</v>
      </c>
      <c r="C104" s="5" t="s">
        <v>213</v>
      </c>
      <c r="D104" s="5" t="s">
        <v>1560</v>
      </c>
    </row>
    <row r="105" spans="1:4" ht="16">
      <c r="A105" s="13">
        <v>187</v>
      </c>
      <c r="B105" s="23">
        <f t="shared" si="7"/>
        <v>103</v>
      </c>
      <c r="C105" s="5" t="s">
        <v>213</v>
      </c>
      <c r="D105" s="5" t="s">
        <v>280</v>
      </c>
    </row>
    <row r="106" spans="1:4" ht="16">
      <c r="A106" s="13">
        <v>188</v>
      </c>
      <c r="B106" s="23">
        <f t="shared" si="7"/>
        <v>104</v>
      </c>
      <c r="C106" s="5" t="s">
        <v>213</v>
      </c>
      <c r="D106" s="5" t="s">
        <v>1580</v>
      </c>
    </row>
    <row r="107" spans="1:4" ht="16">
      <c r="A107" s="13">
        <v>191</v>
      </c>
      <c r="B107" s="23">
        <f t="shared" si="7"/>
        <v>105</v>
      </c>
      <c r="C107" s="5" t="s">
        <v>171</v>
      </c>
      <c r="D107" s="5" t="s">
        <v>306</v>
      </c>
    </row>
    <row r="108" spans="1:4" ht="16">
      <c r="A108" s="13">
        <v>192</v>
      </c>
      <c r="B108" s="23">
        <f t="shared" si="7"/>
        <v>106</v>
      </c>
      <c r="C108" s="5" t="s">
        <v>213</v>
      </c>
      <c r="D108" s="5" t="s">
        <v>118</v>
      </c>
    </row>
    <row r="109" spans="1:4" ht="16">
      <c r="A109" s="13">
        <v>193</v>
      </c>
      <c r="B109" s="23">
        <f t="shared" si="7"/>
        <v>107</v>
      </c>
      <c r="C109" s="5" t="s">
        <v>171</v>
      </c>
      <c r="D109" s="5" t="s">
        <v>118</v>
      </c>
    </row>
    <row r="110" spans="1:4" ht="16">
      <c r="A110" s="13">
        <v>196</v>
      </c>
      <c r="B110" s="23">
        <f t="shared" si="7"/>
        <v>108</v>
      </c>
      <c r="C110" s="5" t="s">
        <v>171</v>
      </c>
      <c r="D110" s="5" t="s">
        <v>234</v>
      </c>
    </row>
    <row r="111" spans="1:4" ht="16">
      <c r="A111" s="13">
        <v>204</v>
      </c>
      <c r="B111" s="23">
        <f t="shared" si="7"/>
        <v>109</v>
      </c>
      <c r="C111" s="5" t="s">
        <v>213</v>
      </c>
      <c r="D111" s="5" t="s">
        <v>89</v>
      </c>
    </row>
    <row r="112" spans="1:4" ht="16">
      <c r="A112" s="13">
        <v>212</v>
      </c>
      <c r="B112" s="23">
        <f t="shared" si="7"/>
        <v>110</v>
      </c>
      <c r="C112" s="5" t="s">
        <v>213</v>
      </c>
      <c r="D112" s="5" t="s">
        <v>89</v>
      </c>
    </row>
    <row r="113" spans="1:4" ht="16">
      <c r="A113" s="13">
        <v>216</v>
      </c>
      <c r="B113" s="23">
        <f t="shared" si="7"/>
        <v>111</v>
      </c>
      <c r="C113" s="5" t="s">
        <v>171</v>
      </c>
      <c r="D113" s="5" t="s">
        <v>512</v>
      </c>
    </row>
    <row r="114" spans="1:4" ht="16">
      <c r="A114" s="13">
        <v>220</v>
      </c>
      <c r="B114" s="23">
        <f t="shared" si="7"/>
        <v>112</v>
      </c>
      <c r="C114" s="5" t="s">
        <v>171</v>
      </c>
      <c r="D114" s="5" t="s">
        <v>89</v>
      </c>
    </row>
    <row r="115" spans="1:4" ht="16">
      <c r="A115" s="13">
        <v>228</v>
      </c>
      <c r="B115" s="23">
        <f t="shared" si="7"/>
        <v>113</v>
      </c>
      <c r="C115" s="5" t="s">
        <v>213</v>
      </c>
      <c r="D115" s="5" t="s">
        <v>89</v>
      </c>
    </row>
    <row r="116" spans="1:4" ht="16">
      <c r="A116" s="13">
        <v>230</v>
      </c>
      <c r="B116" s="23">
        <f t="shared" si="7"/>
        <v>114</v>
      </c>
      <c r="C116" s="5" t="s">
        <v>213</v>
      </c>
      <c r="D116" s="5" t="s">
        <v>89</v>
      </c>
    </row>
    <row r="117" spans="1:4" ht="16">
      <c r="A117" s="13">
        <v>234</v>
      </c>
      <c r="B117" s="23">
        <f t="shared" si="7"/>
        <v>115</v>
      </c>
      <c r="C117" s="5" t="s">
        <v>259</v>
      </c>
      <c r="D117" s="5" t="s">
        <v>89</v>
      </c>
    </row>
    <row r="118" spans="1:4" ht="16">
      <c r="A118" s="13">
        <v>269</v>
      </c>
      <c r="B118" s="23">
        <f t="shared" si="7"/>
        <v>116</v>
      </c>
      <c r="C118" s="5" t="s">
        <v>328</v>
      </c>
      <c r="D118" s="5" t="s">
        <v>89</v>
      </c>
    </row>
    <row r="119" spans="1:4" ht="16">
      <c r="A119" s="13">
        <v>276</v>
      </c>
      <c r="B119" s="23">
        <f t="shared" si="7"/>
        <v>117</v>
      </c>
      <c r="C119" s="5" t="s">
        <v>213</v>
      </c>
      <c r="D119" s="5" t="s">
        <v>89</v>
      </c>
    </row>
    <row r="120" spans="1:4" ht="16">
      <c r="A120" s="13">
        <v>281</v>
      </c>
      <c r="B120" s="23">
        <f t="shared" si="7"/>
        <v>118</v>
      </c>
      <c r="C120" s="5" t="s">
        <v>328</v>
      </c>
      <c r="D120" s="5" t="s">
        <v>89</v>
      </c>
    </row>
    <row r="121" spans="1:4" ht="16">
      <c r="A121" s="13">
        <v>287</v>
      </c>
      <c r="B121" s="23">
        <f t="shared" si="7"/>
        <v>119</v>
      </c>
      <c r="C121" s="5" t="s">
        <v>213</v>
      </c>
      <c r="D121" s="5" t="s">
        <v>89</v>
      </c>
    </row>
    <row r="122" spans="1:4" ht="16">
      <c r="A122" s="13">
        <v>289</v>
      </c>
      <c r="B122" s="23">
        <f t="shared" si="7"/>
        <v>120</v>
      </c>
      <c r="C122" s="5" t="s">
        <v>213</v>
      </c>
      <c r="D122" s="5" t="s">
        <v>89</v>
      </c>
    </row>
    <row r="123" spans="1:4" ht="16">
      <c r="A123" s="13">
        <v>291</v>
      </c>
      <c r="B123" s="23">
        <f t="shared" si="7"/>
        <v>121</v>
      </c>
      <c r="C123" s="5" t="s">
        <v>328</v>
      </c>
      <c r="D123" s="5" t="s">
        <v>89</v>
      </c>
    </row>
    <row r="124" spans="1:4" ht="16">
      <c r="A124" s="13">
        <v>292</v>
      </c>
      <c r="B124" s="23">
        <f t="shared" si="7"/>
        <v>122</v>
      </c>
      <c r="C124" s="5" t="s">
        <v>213</v>
      </c>
      <c r="D124" s="5" t="s">
        <v>89</v>
      </c>
    </row>
    <row r="125" spans="1:4" ht="16">
      <c r="A125" s="13">
        <v>305</v>
      </c>
      <c r="B125" s="23">
        <f t="shared" si="7"/>
        <v>123</v>
      </c>
      <c r="C125" s="5" t="s">
        <v>171</v>
      </c>
      <c r="D125" s="5" t="s">
        <v>89</v>
      </c>
    </row>
    <row r="126" spans="1:4" ht="16">
      <c r="A126" s="13">
        <v>308</v>
      </c>
      <c r="B126" s="23">
        <f t="shared" si="7"/>
        <v>124</v>
      </c>
      <c r="C126" s="5" t="s">
        <v>194</v>
      </c>
      <c r="D126" s="5" t="s">
        <v>89</v>
      </c>
    </row>
    <row r="127" spans="1:4" ht="16">
      <c r="A127" s="13">
        <v>310</v>
      </c>
      <c r="B127" s="23">
        <f t="shared" si="7"/>
        <v>125</v>
      </c>
      <c r="C127" s="5" t="s">
        <v>259</v>
      </c>
      <c r="D127" s="5" t="s">
        <v>89</v>
      </c>
    </row>
    <row r="128" spans="1:4" ht="16">
      <c r="A128" s="13">
        <v>311</v>
      </c>
      <c r="B128" s="23">
        <f t="shared" si="7"/>
        <v>126</v>
      </c>
      <c r="C128" s="5" t="s">
        <v>194</v>
      </c>
      <c r="D128" s="5" t="s">
        <v>89</v>
      </c>
    </row>
    <row r="129" spans="1:4" ht="16">
      <c r="A129" s="13">
        <v>312</v>
      </c>
      <c r="B129" s="23">
        <f t="shared" si="7"/>
        <v>127</v>
      </c>
      <c r="C129" s="5" t="s">
        <v>213</v>
      </c>
      <c r="D129" s="5" t="s">
        <v>89</v>
      </c>
    </row>
    <row r="130" spans="1:4" ht="16">
      <c r="A130" s="13">
        <v>313</v>
      </c>
      <c r="B130" s="23">
        <f t="shared" si="7"/>
        <v>128</v>
      </c>
      <c r="C130" s="5" t="s">
        <v>213</v>
      </c>
      <c r="D130" s="5" t="s">
        <v>89</v>
      </c>
    </row>
    <row r="131" spans="1:4">
      <c r="A131" s="13"/>
    </row>
    <row r="132" spans="1:4">
      <c r="A132" s="13"/>
    </row>
    <row r="133" spans="1:4">
      <c r="A133" s="13"/>
    </row>
    <row r="134" spans="1:4">
      <c r="A134" s="13"/>
    </row>
    <row r="135" spans="1:4">
      <c r="A135" s="13"/>
    </row>
    <row r="136" spans="1:4">
      <c r="A136" s="13"/>
    </row>
    <row r="137" spans="1:4">
      <c r="A137" s="13"/>
    </row>
    <row r="138" spans="1:4">
      <c r="A138" s="13"/>
    </row>
    <row r="139" spans="1:4">
      <c r="A139" s="13"/>
    </row>
    <row r="140" spans="1:4">
      <c r="A140" s="13"/>
    </row>
    <row r="141" spans="1:4">
      <c r="A141" s="13"/>
    </row>
    <row r="142" spans="1:4">
      <c r="A142" s="13"/>
    </row>
    <row r="143" spans="1:4">
      <c r="A143" s="13"/>
    </row>
    <row r="144" spans="1:4">
      <c r="A144" s="13"/>
    </row>
    <row r="145" spans="1:1">
      <c r="A145" s="13"/>
    </row>
    <row r="146" spans="1:1">
      <c r="A146" s="13"/>
    </row>
    <row r="147" spans="1:1">
      <c r="A147" s="13"/>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317"/>
  <sheetViews>
    <sheetView topLeftCell="AU1" workbookViewId="0">
      <pane ySplit="2" topLeftCell="A152" activePane="bottomLeft" state="frozen"/>
      <selection pane="bottomLeft" activeCell="AZ1" sqref="AZ1:AZ1048576"/>
    </sheetView>
  </sheetViews>
  <sheetFormatPr baseColWidth="10" defaultColWidth="8.83203125" defaultRowHeight="15"/>
  <cols>
    <col min="1" max="1" width="8.83203125" style="3"/>
    <col min="2" max="3" width="14" style="3" customWidth="1"/>
    <col min="4" max="4" width="15.1640625" style="3" customWidth="1"/>
    <col min="5" max="5" width="9" style="3" customWidth="1"/>
    <col min="6" max="6" width="20.83203125" style="3" customWidth="1"/>
    <col min="7" max="7" width="8.6640625" style="3" customWidth="1"/>
    <col min="8" max="8" width="14.6640625" style="3" customWidth="1"/>
    <col min="9" max="9" width="22.5" style="3" customWidth="1"/>
    <col min="10" max="10" width="19.83203125" style="3" customWidth="1"/>
    <col min="11" max="11" width="14.83203125" style="3" customWidth="1"/>
    <col min="12" max="12" width="18.33203125" style="3" customWidth="1"/>
    <col min="13" max="15" width="15.83203125" style="3" customWidth="1"/>
    <col min="16" max="16" width="20.83203125" style="3" customWidth="1"/>
    <col min="17" max="17" width="30.83203125" style="3" customWidth="1"/>
    <col min="18" max="18" width="15.83203125" style="3" customWidth="1"/>
    <col min="19" max="19" width="30.83203125" style="3" customWidth="1"/>
    <col min="20" max="20" width="16.5" style="3" customWidth="1"/>
    <col min="21" max="21" width="19" style="3" customWidth="1"/>
    <col min="22" max="23" width="15.83203125" style="3" customWidth="1"/>
    <col min="24" max="24" width="50.83203125" style="3" customWidth="1"/>
    <col min="25" max="26" width="15.83203125" style="3" customWidth="1"/>
    <col min="27" max="27" width="50.83203125" style="3" customWidth="1"/>
    <col min="28" max="29" width="15.83203125" style="3" customWidth="1"/>
    <col min="30" max="30" width="50.83203125" style="3" customWidth="1"/>
    <col min="31" max="32" width="15.83203125" style="3" customWidth="1"/>
    <col min="33" max="33" width="50.83203125" style="3" customWidth="1"/>
    <col min="34" max="35" width="15.83203125" style="3" customWidth="1"/>
    <col min="36" max="36" width="50.83203125" style="3" customWidth="1"/>
    <col min="37" max="38" width="15.83203125" style="3" customWidth="1"/>
    <col min="39" max="39" width="50.83203125" style="3" customWidth="1"/>
    <col min="40" max="41" width="15.83203125" style="3" customWidth="1"/>
    <col min="42" max="42" width="50.83203125" style="3" customWidth="1"/>
    <col min="43" max="44" width="15.83203125" style="3" customWidth="1"/>
    <col min="45" max="45" width="75.83203125" style="3" customWidth="1"/>
    <col min="46" max="46" width="15.83203125" style="3" customWidth="1"/>
    <col min="47" max="47" width="50.83203125" style="3" customWidth="1"/>
    <col min="48" max="48" width="25.83203125" style="3" customWidth="1"/>
    <col min="49" max="49" width="21" style="3" customWidth="1"/>
    <col min="50" max="52" width="25.83203125" style="3" customWidth="1"/>
    <col min="53" max="53" width="19.33203125" style="3" customWidth="1"/>
    <col min="54" max="54" width="12.83203125" style="3" customWidth="1"/>
    <col min="55" max="16384" width="8.83203125" style="3"/>
  </cols>
  <sheetData>
    <row r="1" spans="1:54" ht="16">
      <c r="B1" s="2" t="s">
        <v>872</v>
      </c>
      <c r="C1" s="2" t="s">
        <v>0</v>
      </c>
      <c r="D1" s="2" t="s">
        <v>1</v>
      </c>
      <c r="E1" s="2" t="s">
        <v>2</v>
      </c>
      <c r="F1" s="2" t="s">
        <v>3</v>
      </c>
      <c r="G1" s="2" t="s">
        <v>4</v>
      </c>
      <c r="H1" s="2" t="s">
        <v>5</v>
      </c>
      <c r="I1" s="2" t="s">
        <v>6</v>
      </c>
      <c r="J1" s="2" t="s">
        <v>7</v>
      </c>
      <c r="K1" s="2" t="s">
        <v>8</v>
      </c>
      <c r="L1" s="2" t="s">
        <v>9</v>
      </c>
      <c r="M1" s="2" t="s">
        <v>10</v>
      </c>
      <c r="N1" s="2" t="s">
        <v>11</v>
      </c>
      <c r="O1" s="2" t="s">
        <v>12</v>
      </c>
      <c r="P1" s="2" t="s">
        <v>13</v>
      </c>
      <c r="Q1" s="2" t="s">
        <v>14</v>
      </c>
      <c r="R1" s="2" t="s">
        <v>15</v>
      </c>
      <c r="S1" s="2" t="s">
        <v>16</v>
      </c>
      <c r="T1" s="2" t="s">
        <v>17</v>
      </c>
      <c r="U1" s="2" t="s">
        <v>18</v>
      </c>
      <c r="V1" s="2" t="s">
        <v>19</v>
      </c>
      <c r="W1" s="2" t="s">
        <v>20</v>
      </c>
      <c r="X1" s="2" t="s">
        <v>21</v>
      </c>
      <c r="Y1" s="2" t="s">
        <v>22</v>
      </c>
      <c r="Z1" s="2" t="s">
        <v>23</v>
      </c>
      <c r="AA1" s="2" t="s">
        <v>24</v>
      </c>
      <c r="AB1" s="2" t="s">
        <v>25</v>
      </c>
      <c r="AC1" s="2" t="s">
        <v>26</v>
      </c>
      <c r="AD1" s="2" t="s">
        <v>27</v>
      </c>
      <c r="AE1" s="2" t="s">
        <v>28</v>
      </c>
      <c r="AF1" s="2" t="s">
        <v>29</v>
      </c>
      <c r="AG1" s="2" t="s">
        <v>30</v>
      </c>
      <c r="AH1" s="2" t="s">
        <v>31</v>
      </c>
      <c r="AI1" s="2" t="s">
        <v>32</v>
      </c>
      <c r="AJ1" s="2" t="s">
        <v>33</v>
      </c>
      <c r="AK1" s="2" t="s">
        <v>34</v>
      </c>
      <c r="AL1" s="2" t="s">
        <v>35</v>
      </c>
      <c r="AM1" s="2" t="s">
        <v>36</v>
      </c>
      <c r="AN1" s="2" t="s">
        <v>37</v>
      </c>
      <c r="AO1" s="2" t="s">
        <v>38</v>
      </c>
      <c r="AP1" s="2" t="s">
        <v>39</v>
      </c>
      <c r="AQ1" s="2" t="s">
        <v>40</v>
      </c>
      <c r="AR1" s="2" t="s">
        <v>41</v>
      </c>
      <c r="AS1" s="2" t="s">
        <v>42</v>
      </c>
      <c r="AT1" s="2" t="s">
        <v>43</v>
      </c>
      <c r="AU1" s="2" t="s">
        <v>44</v>
      </c>
      <c r="AV1" s="2" t="s">
        <v>45</v>
      </c>
      <c r="AW1" s="2" t="s">
        <v>46</v>
      </c>
      <c r="AX1" s="2" t="s">
        <v>47</v>
      </c>
      <c r="AY1" s="2" t="s">
        <v>48</v>
      </c>
      <c r="AZ1" s="2" t="s">
        <v>49</v>
      </c>
      <c r="BA1" s="2" t="s">
        <v>50</v>
      </c>
      <c r="BB1" s="2" t="s">
        <v>51</v>
      </c>
    </row>
    <row r="2" spans="1:54" s="1" customFormat="1" ht="128">
      <c r="B2" s="169" t="s">
        <v>52</v>
      </c>
      <c r="C2" s="169" t="s">
        <v>53</v>
      </c>
      <c r="D2" s="169" t="s">
        <v>54</v>
      </c>
      <c r="E2" s="169" t="s">
        <v>2</v>
      </c>
      <c r="F2" s="169" t="s">
        <v>3</v>
      </c>
      <c r="G2" s="169" t="s">
        <v>4</v>
      </c>
      <c r="H2" s="169" t="s">
        <v>55</v>
      </c>
      <c r="I2" s="169" t="s">
        <v>56</v>
      </c>
      <c r="J2" s="169" t="s">
        <v>57</v>
      </c>
      <c r="K2" s="169" t="s">
        <v>58</v>
      </c>
      <c r="L2" s="169" t="s">
        <v>9</v>
      </c>
      <c r="M2" s="169" t="s">
        <v>59</v>
      </c>
      <c r="N2" s="169" t="s">
        <v>60</v>
      </c>
      <c r="O2" s="169" t="s">
        <v>61</v>
      </c>
      <c r="P2" s="169" t="s">
        <v>62</v>
      </c>
      <c r="Q2" s="169" t="s">
        <v>63</v>
      </c>
      <c r="R2" s="169" t="s">
        <v>64</v>
      </c>
      <c r="S2" s="169" t="s">
        <v>65</v>
      </c>
      <c r="T2" s="169" t="s">
        <v>66</v>
      </c>
      <c r="U2" s="169" t="s">
        <v>67</v>
      </c>
      <c r="V2" s="169" t="s">
        <v>68</v>
      </c>
      <c r="W2" s="169" t="s">
        <v>69</v>
      </c>
      <c r="X2" s="169" t="s">
        <v>70</v>
      </c>
      <c r="Y2" s="169" t="s">
        <v>71</v>
      </c>
      <c r="Z2" s="169" t="s">
        <v>72</v>
      </c>
      <c r="AA2" s="169" t="s">
        <v>73</v>
      </c>
      <c r="AB2" s="169" t="s">
        <v>71</v>
      </c>
      <c r="AC2" s="169" t="s">
        <v>72</v>
      </c>
      <c r="AD2" s="169" t="s">
        <v>73</v>
      </c>
      <c r="AE2" s="169" t="s">
        <v>71</v>
      </c>
      <c r="AF2" s="169" t="s">
        <v>72</v>
      </c>
      <c r="AG2" s="169" t="s">
        <v>74</v>
      </c>
      <c r="AH2" s="169" t="s">
        <v>71</v>
      </c>
      <c r="AI2" s="169" t="s">
        <v>72</v>
      </c>
      <c r="AJ2" s="169" t="s">
        <v>74</v>
      </c>
      <c r="AK2" s="169" t="s">
        <v>75</v>
      </c>
      <c r="AL2" s="169" t="s">
        <v>72</v>
      </c>
      <c r="AM2" s="169" t="s">
        <v>74</v>
      </c>
      <c r="AN2" s="169" t="s">
        <v>71</v>
      </c>
      <c r="AO2" s="169" t="s">
        <v>72</v>
      </c>
      <c r="AP2" s="169" t="s">
        <v>76</v>
      </c>
      <c r="AQ2" s="169" t="s">
        <v>71</v>
      </c>
      <c r="AR2" s="169" t="s">
        <v>72</v>
      </c>
      <c r="AS2" s="169" t="s">
        <v>74</v>
      </c>
      <c r="AT2" s="169" t="s">
        <v>77</v>
      </c>
      <c r="AU2" s="169" t="s">
        <v>78</v>
      </c>
      <c r="AV2" s="169" t="s">
        <v>79</v>
      </c>
      <c r="AW2" s="169"/>
      <c r="AX2" s="169" t="s">
        <v>81</v>
      </c>
      <c r="AY2" s="169" t="s">
        <v>82</v>
      </c>
      <c r="AZ2" s="169" t="s">
        <v>83</v>
      </c>
      <c r="BA2" s="169" t="s">
        <v>50</v>
      </c>
      <c r="BB2" s="169" t="s">
        <v>51</v>
      </c>
    </row>
    <row r="3" spans="1:54" s="170" customFormat="1" ht="32">
      <c r="A3" s="170">
        <v>1</v>
      </c>
      <c r="B3" s="171">
        <v>43908.099270833336</v>
      </c>
      <c r="C3" s="171">
        <v>43908.099756944444</v>
      </c>
      <c r="D3" s="140" t="s">
        <v>84</v>
      </c>
      <c r="E3" s="170">
        <v>100</v>
      </c>
      <c r="F3" s="170">
        <v>41</v>
      </c>
      <c r="G3" s="140" t="s">
        <v>85</v>
      </c>
      <c r="H3" s="171">
        <v>43908.099797129631</v>
      </c>
      <c r="I3" s="140" t="s">
        <v>86</v>
      </c>
      <c r="J3" s="140" t="s">
        <v>87</v>
      </c>
      <c r="K3" s="140" t="s">
        <v>88</v>
      </c>
      <c r="L3" s="170">
        <v>0.9</v>
      </c>
      <c r="M3" s="140" t="s">
        <v>89</v>
      </c>
      <c r="N3" s="140" t="s">
        <v>89</v>
      </c>
      <c r="O3" s="140" t="s">
        <v>90</v>
      </c>
      <c r="P3" s="140" t="s">
        <v>89</v>
      </c>
      <c r="Q3" s="140" t="s">
        <v>89</v>
      </c>
      <c r="R3" s="140" t="s">
        <v>91</v>
      </c>
      <c r="S3" s="140" t="s">
        <v>89</v>
      </c>
      <c r="T3" s="140" t="s">
        <v>89</v>
      </c>
      <c r="U3" s="140" t="s">
        <v>89</v>
      </c>
      <c r="V3" s="140" t="s">
        <v>89</v>
      </c>
      <c r="W3" s="140" t="s">
        <v>92</v>
      </c>
      <c r="X3" s="140" t="s">
        <v>89</v>
      </c>
      <c r="Y3" s="140" t="s">
        <v>89</v>
      </c>
      <c r="Z3" s="140" t="s">
        <v>89</v>
      </c>
      <c r="AA3" s="140" t="s">
        <v>89</v>
      </c>
      <c r="AB3" s="140" t="s">
        <v>89</v>
      </c>
      <c r="AC3" s="140" t="s">
        <v>89</v>
      </c>
      <c r="AD3" s="140" t="s">
        <v>89</v>
      </c>
      <c r="AE3" s="140" t="s">
        <v>89</v>
      </c>
      <c r="AF3" s="140" t="s">
        <v>89</v>
      </c>
      <c r="AG3" s="140" t="s">
        <v>89</v>
      </c>
      <c r="AH3" s="140" t="s">
        <v>89</v>
      </c>
      <c r="AI3" s="140" t="s">
        <v>89</v>
      </c>
      <c r="AJ3" s="140" t="s">
        <v>89</v>
      </c>
      <c r="AK3" s="140" t="s">
        <v>89</v>
      </c>
      <c r="AL3" s="140" t="s">
        <v>89</v>
      </c>
      <c r="AM3" s="140" t="s">
        <v>89</v>
      </c>
      <c r="AN3" s="140" t="s">
        <v>89</v>
      </c>
      <c r="AO3" s="140" t="s">
        <v>89</v>
      </c>
      <c r="AP3" s="140" t="s">
        <v>89</v>
      </c>
      <c r="AQ3" s="140" t="s">
        <v>89</v>
      </c>
      <c r="AR3" s="140" t="s">
        <v>89</v>
      </c>
      <c r="AS3" s="140" t="s">
        <v>89</v>
      </c>
      <c r="AT3" s="140" t="s">
        <v>89</v>
      </c>
      <c r="AU3" s="140" t="s">
        <v>89</v>
      </c>
      <c r="AV3" s="140" t="s">
        <v>89</v>
      </c>
      <c r="AW3" s="140" t="s">
        <v>89</v>
      </c>
      <c r="AX3" s="140" t="s">
        <v>89</v>
      </c>
      <c r="AY3" s="140" t="s">
        <v>89</v>
      </c>
      <c r="AZ3" s="140" t="s">
        <v>89</v>
      </c>
      <c r="BA3" s="140" t="s">
        <v>89</v>
      </c>
      <c r="BB3" s="140" t="s">
        <v>89</v>
      </c>
    </row>
    <row r="4" spans="1:54" s="170" customFormat="1" ht="32">
      <c r="A4" s="170">
        <f>A3+1</f>
        <v>2</v>
      </c>
      <c r="B4" s="171">
        <v>43913.586736111109</v>
      </c>
      <c r="C4" s="171">
        <v>43913.587314814817</v>
      </c>
      <c r="D4" s="140" t="s">
        <v>93</v>
      </c>
      <c r="E4" s="170">
        <v>100</v>
      </c>
      <c r="F4" s="170">
        <v>49</v>
      </c>
      <c r="G4" s="140" t="s">
        <v>85</v>
      </c>
      <c r="H4" s="171">
        <v>43913.58732471065</v>
      </c>
      <c r="I4" s="140" t="s">
        <v>94</v>
      </c>
      <c r="J4" s="140" t="s">
        <v>95</v>
      </c>
      <c r="K4" s="140" t="s">
        <v>88</v>
      </c>
      <c r="L4" s="170">
        <v>0.9</v>
      </c>
      <c r="M4" s="140" t="s">
        <v>89</v>
      </c>
      <c r="N4" s="140" t="s">
        <v>89</v>
      </c>
      <c r="O4" s="140" t="s">
        <v>96</v>
      </c>
      <c r="P4" s="140" t="s">
        <v>89</v>
      </c>
      <c r="Q4" s="140" t="s">
        <v>89</v>
      </c>
      <c r="R4" s="140" t="s">
        <v>97</v>
      </c>
      <c r="S4" s="140" t="s">
        <v>89</v>
      </c>
      <c r="T4" s="140" t="s">
        <v>98</v>
      </c>
      <c r="U4" s="140" t="s">
        <v>89</v>
      </c>
      <c r="V4" s="140" t="s">
        <v>99</v>
      </c>
      <c r="W4" s="140" t="s">
        <v>92</v>
      </c>
      <c r="X4" s="140" t="s">
        <v>89</v>
      </c>
      <c r="Y4" s="140" t="s">
        <v>89</v>
      </c>
      <c r="Z4" s="140" t="s">
        <v>89</v>
      </c>
      <c r="AA4" s="140" t="s">
        <v>89</v>
      </c>
      <c r="AB4" s="140" t="s">
        <v>89</v>
      </c>
      <c r="AC4" s="140" t="s">
        <v>89</v>
      </c>
      <c r="AD4" s="140" t="s">
        <v>89</v>
      </c>
      <c r="AE4" s="140" t="s">
        <v>89</v>
      </c>
      <c r="AF4" s="140" t="s">
        <v>89</v>
      </c>
      <c r="AG4" s="140" t="s">
        <v>89</v>
      </c>
      <c r="AH4" s="140" t="s">
        <v>89</v>
      </c>
      <c r="AI4" s="140" t="s">
        <v>89</v>
      </c>
      <c r="AJ4" s="140" t="s">
        <v>89</v>
      </c>
      <c r="AK4" s="140" t="s">
        <v>89</v>
      </c>
      <c r="AL4" s="140" t="s">
        <v>89</v>
      </c>
      <c r="AM4" s="140" t="s">
        <v>89</v>
      </c>
      <c r="AN4" s="140" t="s">
        <v>89</v>
      </c>
      <c r="AO4" s="140" t="s">
        <v>89</v>
      </c>
      <c r="AP4" s="140" t="s">
        <v>89</v>
      </c>
      <c r="AQ4" s="140" t="s">
        <v>89</v>
      </c>
      <c r="AR4" s="140" t="s">
        <v>89</v>
      </c>
      <c r="AS4" s="140" t="s">
        <v>89</v>
      </c>
      <c r="AT4" s="140" t="s">
        <v>89</v>
      </c>
      <c r="AU4" s="140" t="s">
        <v>89</v>
      </c>
      <c r="AV4" s="140" t="s">
        <v>89</v>
      </c>
      <c r="AW4" s="140" t="s">
        <v>89</v>
      </c>
      <c r="AX4" s="140" t="s">
        <v>89</v>
      </c>
      <c r="AY4" s="140" t="s">
        <v>89</v>
      </c>
      <c r="AZ4" s="140" t="s">
        <v>89</v>
      </c>
      <c r="BA4" s="140" t="s">
        <v>89</v>
      </c>
      <c r="BB4" s="140" t="s">
        <v>89</v>
      </c>
    </row>
    <row r="5" spans="1:54" s="170" customFormat="1" ht="16">
      <c r="A5" s="170">
        <f t="shared" ref="A5:A68" si="0">A4+1</f>
        <v>3</v>
      </c>
      <c r="B5" s="171">
        <v>43914.210648148146</v>
      </c>
      <c r="C5" s="171">
        <v>43914.210752314815</v>
      </c>
      <c r="D5" s="140" t="s">
        <v>84</v>
      </c>
      <c r="E5" s="170">
        <v>100</v>
      </c>
      <c r="F5" s="170">
        <v>8</v>
      </c>
      <c r="G5" s="140" t="s">
        <v>85</v>
      </c>
      <c r="H5" s="171">
        <v>43914.210760150461</v>
      </c>
      <c r="I5" s="140" t="s">
        <v>100</v>
      </c>
      <c r="J5" s="140" t="s">
        <v>87</v>
      </c>
      <c r="K5" s="140" t="s">
        <v>88</v>
      </c>
      <c r="L5" s="170">
        <v>0.9</v>
      </c>
      <c r="M5" s="140" t="s">
        <v>89</v>
      </c>
      <c r="N5" s="140" t="s">
        <v>89</v>
      </c>
      <c r="O5" s="140" t="s">
        <v>89</v>
      </c>
      <c r="P5" s="140" t="s">
        <v>89</v>
      </c>
      <c r="Q5" s="140" t="s">
        <v>89</v>
      </c>
      <c r="R5" s="140" t="s">
        <v>89</v>
      </c>
      <c r="S5" s="140" t="s">
        <v>89</v>
      </c>
      <c r="T5" s="140" t="s">
        <v>89</v>
      </c>
      <c r="U5" s="140" t="s">
        <v>89</v>
      </c>
      <c r="V5" s="140" t="s">
        <v>89</v>
      </c>
      <c r="W5" s="140" t="s">
        <v>92</v>
      </c>
      <c r="X5" s="140" t="s">
        <v>89</v>
      </c>
      <c r="Y5" s="140" t="s">
        <v>89</v>
      </c>
      <c r="Z5" s="140" t="s">
        <v>89</v>
      </c>
      <c r="AA5" s="140" t="s">
        <v>89</v>
      </c>
      <c r="AB5" s="140" t="s">
        <v>89</v>
      </c>
      <c r="AC5" s="140" t="s">
        <v>89</v>
      </c>
      <c r="AD5" s="140" t="s">
        <v>89</v>
      </c>
      <c r="AE5" s="140" t="s">
        <v>89</v>
      </c>
      <c r="AF5" s="140" t="s">
        <v>89</v>
      </c>
      <c r="AG5" s="140" t="s">
        <v>89</v>
      </c>
      <c r="AH5" s="140" t="s">
        <v>89</v>
      </c>
      <c r="AI5" s="140" t="s">
        <v>89</v>
      </c>
      <c r="AJ5" s="140" t="s">
        <v>89</v>
      </c>
      <c r="AK5" s="140" t="s">
        <v>89</v>
      </c>
      <c r="AL5" s="140" t="s">
        <v>89</v>
      </c>
      <c r="AM5" s="140" t="s">
        <v>89</v>
      </c>
      <c r="AN5" s="140" t="s">
        <v>89</v>
      </c>
      <c r="AO5" s="140" t="s">
        <v>89</v>
      </c>
      <c r="AP5" s="140" t="s">
        <v>89</v>
      </c>
      <c r="AQ5" s="140" t="s">
        <v>89</v>
      </c>
      <c r="AR5" s="140" t="s">
        <v>89</v>
      </c>
      <c r="AS5" s="140" t="s">
        <v>89</v>
      </c>
      <c r="AT5" s="140" t="s">
        <v>89</v>
      </c>
      <c r="AU5" s="140" t="s">
        <v>89</v>
      </c>
      <c r="AV5" s="140" t="s">
        <v>89</v>
      </c>
      <c r="AW5" s="140" t="s">
        <v>89</v>
      </c>
      <c r="AX5" s="140" t="s">
        <v>89</v>
      </c>
      <c r="AY5" s="140" t="s">
        <v>89</v>
      </c>
      <c r="AZ5" s="140" t="s">
        <v>89</v>
      </c>
      <c r="BA5" s="140" t="s">
        <v>89</v>
      </c>
      <c r="BB5" s="140" t="s">
        <v>89</v>
      </c>
    </row>
    <row r="6" spans="1:54" ht="96">
      <c r="A6" s="3">
        <f t="shared" si="0"/>
        <v>4</v>
      </c>
      <c r="B6" s="172">
        <v>43916.023553240739</v>
      </c>
      <c r="C6" s="172">
        <v>43916.032847222225</v>
      </c>
      <c r="D6" s="5" t="s">
        <v>93</v>
      </c>
      <c r="E6" s="3">
        <v>100</v>
      </c>
      <c r="F6" s="3">
        <v>803</v>
      </c>
      <c r="G6" s="5" t="s">
        <v>85</v>
      </c>
      <c r="H6" s="172">
        <v>43916.032882418978</v>
      </c>
      <c r="I6" s="5" t="s">
        <v>101</v>
      </c>
      <c r="J6" s="5" t="s">
        <v>95</v>
      </c>
      <c r="K6" s="5" t="s">
        <v>88</v>
      </c>
      <c r="L6" s="3">
        <v>0.9</v>
      </c>
      <c r="M6" s="5" t="s">
        <v>89</v>
      </c>
      <c r="N6" s="5" t="s">
        <v>89</v>
      </c>
      <c r="O6" s="5" t="s">
        <v>90</v>
      </c>
      <c r="P6" s="5" t="s">
        <v>89</v>
      </c>
      <c r="Q6" s="5" t="s">
        <v>89</v>
      </c>
      <c r="R6" s="5" t="s">
        <v>102</v>
      </c>
      <c r="S6" s="5" t="s">
        <v>89</v>
      </c>
      <c r="T6" s="5" t="s">
        <v>103</v>
      </c>
      <c r="U6" s="5" t="s">
        <v>89</v>
      </c>
      <c r="V6" s="5" t="s">
        <v>99</v>
      </c>
      <c r="W6" s="5" t="s">
        <v>104</v>
      </c>
      <c r="X6" s="5" t="s">
        <v>105</v>
      </c>
      <c r="Y6" s="5" t="s">
        <v>89</v>
      </c>
      <c r="Z6" s="5" t="s">
        <v>106</v>
      </c>
      <c r="AA6" s="5" t="s">
        <v>107</v>
      </c>
      <c r="AB6" s="5" t="s">
        <v>89</v>
      </c>
      <c r="AC6" s="5" t="s">
        <v>89</v>
      </c>
      <c r="AD6" s="5" t="s">
        <v>108</v>
      </c>
      <c r="AE6" s="5" t="s">
        <v>89</v>
      </c>
      <c r="AF6" s="5" t="s">
        <v>89</v>
      </c>
      <c r="AG6" s="5" t="s">
        <v>109</v>
      </c>
      <c r="AH6" s="5" t="s">
        <v>89</v>
      </c>
      <c r="AI6" s="5" t="s">
        <v>89</v>
      </c>
      <c r="AJ6" s="5" t="s">
        <v>110</v>
      </c>
      <c r="AK6" s="5" t="s">
        <v>89</v>
      </c>
      <c r="AL6" s="5" t="s">
        <v>89</v>
      </c>
      <c r="AM6" s="5" t="s">
        <v>111</v>
      </c>
      <c r="AN6" s="5" t="s">
        <v>89</v>
      </c>
      <c r="AO6" s="5" t="s">
        <v>112</v>
      </c>
      <c r="AP6" s="5" t="s">
        <v>113</v>
      </c>
      <c r="AQ6" s="5" t="s">
        <v>89</v>
      </c>
      <c r="AR6" s="5" t="s">
        <v>89</v>
      </c>
      <c r="AS6" s="5" t="s">
        <v>114</v>
      </c>
      <c r="AT6" s="5" t="s">
        <v>115</v>
      </c>
      <c r="AU6" s="5" t="s">
        <v>116</v>
      </c>
      <c r="AV6" s="5" t="s">
        <v>117</v>
      </c>
      <c r="AW6" s="5" t="s">
        <v>118</v>
      </c>
      <c r="AX6" s="5" t="s">
        <v>89</v>
      </c>
      <c r="AY6" s="5" t="s">
        <v>89</v>
      </c>
      <c r="AZ6" s="5" t="s">
        <v>119</v>
      </c>
      <c r="BA6" s="5" t="s">
        <v>89</v>
      </c>
      <c r="BB6" s="5" t="s">
        <v>89</v>
      </c>
    </row>
    <row r="7" spans="1:54" ht="128">
      <c r="A7" s="3">
        <f t="shared" si="0"/>
        <v>5</v>
      </c>
      <c r="B7" s="172">
        <v>43914.133402777778</v>
      </c>
      <c r="C7" s="172">
        <v>43919.454606481479</v>
      </c>
      <c r="D7" s="5" t="s">
        <v>93</v>
      </c>
      <c r="E7" s="3">
        <v>100</v>
      </c>
      <c r="F7" s="3">
        <v>459752</v>
      </c>
      <c r="G7" s="5" t="s">
        <v>85</v>
      </c>
      <c r="H7" s="172">
        <v>43919.454640451389</v>
      </c>
      <c r="I7" s="5" t="s">
        <v>120</v>
      </c>
      <c r="J7" s="5" t="s">
        <v>95</v>
      </c>
      <c r="K7" s="5" t="s">
        <v>88</v>
      </c>
      <c r="L7" s="3">
        <v>0.9</v>
      </c>
      <c r="M7" s="5" t="s">
        <v>89</v>
      </c>
      <c r="N7" s="5" t="s">
        <v>89</v>
      </c>
      <c r="O7" s="5" t="s">
        <v>89</v>
      </c>
      <c r="P7" s="5" t="s">
        <v>121</v>
      </c>
      <c r="Q7" s="5" t="s">
        <v>89</v>
      </c>
      <c r="R7" s="5" t="s">
        <v>89</v>
      </c>
      <c r="S7" s="5" t="s">
        <v>89</v>
      </c>
      <c r="T7" s="5" t="s">
        <v>89</v>
      </c>
      <c r="U7" s="5" t="s">
        <v>89</v>
      </c>
      <c r="V7" s="5" t="s">
        <v>89</v>
      </c>
      <c r="W7" s="5" t="s">
        <v>104</v>
      </c>
      <c r="X7" s="5" t="s">
        <v>122</v>
      </c>
      <c r="Y7" s="5" t="s">
        <v>89</v>
      </c>
      <c r="Z7" s="5" t="s">
        <v>106</v>
      </c>
      <c r="AA7" s="5" t="s">
        <v>89</v>
      </c>
      <c r="AB7" s="5" t="s">
        <v>89</v>
      </c>
      <c r="AC7" s="5" t="s">
        <v>89</v>
      </c>
      <c r="AD7" s="5" t="s">
        <v>123</v>
      </c>
      <c r="AE7" s="5" t="s">
        <v>89</v>
      </c>
      <c r="AF7" s="5" t="s">
        <v>89</v>
      </c>
      <c r="AG7" s="5" t="s">
        <v>124</v>
      </c>
      <c r="AH7" s="5" t="s">
        <v>89</v>
      </c>
      <c r="AI7" s="5" t="s">
        <v>89</v>
      </c>
      <c r="AJ7" s="5" t="s">
        <v>125</v>
      </c>
      <c r="AK7" s="5" t="s">
        <v>89</v>
      </c>
      <c r="AL7" s="5" t="s">
        <v>89</v>
      </c>
      <c r="AM7" s="5" t="s">
        <v>126</v>
      </c>
      <c r="AN7" s="5" t="s">
        <v>89</v>
      </c>
      <c r="AO7" s="5" t="s">
        <v>127</v>
      </c>
      <c r="AP7" s="5" t="s">
        <v>128</v>
      </c>
      <c r="AQ7" s="5" t="s">
        <v>89</v>
      </c>
      <c r="AR7" s="5" t="s">
        <v>89</v>
      </c>
      <c r="AS7" s="5" t="s">
        <v>89</v>
      </c>
      <c r="AT7" s="5" t="s">
        <v>129</v>
      </c>
      <c r="AU7" s="5" t="s">
        <v>89</v>
      </c>
      <c r="AV7" s="5" t="s">
        <v>130</v>
      </c>
      <c r="AW7" s="5" t="s">
        <v>118</v>
      </c>
      <c r="AX7" s="5" t="s">
        <v>89</v>
      </c>
      <c r="AY7" s="5" t="s">
        <v>89</v>
      </c>
      <c r="AZ7" s="5" t="s">
        <v>89</v>
      </c>
      <c r="BA7" s="5" t="s">
        <v>89</v>
      </c>
      <c r="BB7" s="5" t="s">
        <v>89</v>
      </c>
    </row>
    <row r="8" spans="1:54" ht="208">
      <c r="A8" s="3">
        <f t="shared" si="0"/>
        <v>6</v>
      </c>
      <c r="B8" s="172">
        <v>43920.25209490741</v>
      </c>
      <c r="C8" s="172">
        <v>43920.277361111112</v>
      </c>
      <c r="D8" s="5" t="s">
        <v>93</v>
      </c>
      <c r="E8" s="3">
        <v>100</v>
      </c>
      <c r="F8" s="3">
        <v>2183</v>
      </c>
      <c r="G8" s="5" t="s">
        <v>85</v>
      </c>
      <c r="H8" s="172">
        <v>43920.277389016206</v>
      </c>
      <c r="I8" s="5" t="s">
        <v>131</v>
      </c>
      <c r="J8" s="5" t="s">
        <v>95</v>
      </c>
      <c r="K8" s="5" t="s">
        <v>88</v>
      </c>
      <c r="L8" s="3">
        <v>0.9</v>
      </c>
      <c r="M8" s="5" t="s">
        <v>89</v>
      </c>
      <c r="N8" s="5" t="s">
        <v>89</v>
      </c>
      <c r="O8" s="5" t="s">
        <v>89</v>
      </c>
      <c r="P8" s="5" t="s">
        <v>132</v>
      </c>
      <c r="Q8" s="5" t="s">
        <v>89</v>
      </c>
      <c r="R8" s="5" t="s">
        <v>89</v>
      </c>
      <c r="S8" s="5" t="s">
        <v>89</v>
      </c>
      <c r="T8" s="5" t="s">
        <v>89</v>
      </c>
      <c r="U8" s="5" t="s">
        <v>89</v>
      </c>
      <c r="V8" s="5" t="s">
        <v>89</v>
      </c>
      <c r="W8" s="5" t="s">
        <v>104</v>
      </c>
      <c r="X8" s="5" t="s">
        <v>133</v>
      </c>
      <c r="Y8" s="5" t="s">
        <v>89</v>
      </c>
      <c r="Z8" s="5" t="s">
        <v>106</v>
      </c>
      <c r="AA8" s="5" t="s">
        <v>134</v>
      </c>
      <c r="AB8" s="5" t="s">
        <v>89</v>
      </c>
      <c r="AC8" s="5" t="s">
        <v>89</v>
      </c>
      <c r="AD8" s="5" t="s">
        <v>135</v>
      </c>
      <c r="AE8" s="5" t="s">
        <v>89</v>
      </c>
      <c r="AF8" s="5" t="s">
        <v>89</v>
      </c>
      <c r="AG8" s="5" t="s">
        <v>136</v>
      </c>
      <c r="AH8" s="5" t="s">
        <v>89</v>
      </c>
      <c r="AI8" s="5" t="s">
        <v>89</v>
      </c>
      <c r="AJ8" s="5" t="s">
        <v>137</v>
      </c>
      <c r="AK8" s="5" t="s">
        <v>89</v>
      </c>
      <c r="AL8" s="5" t="s">
        <v>89</v>
      </c>
      <c r="AM8" s="5" t="s">
        <v>138</v>
      </c>
      <c r="AN8" s="5" t="s">
        <v>89</v>
      </c>
      <c r="AO8" s="5" t="s">
        <v>127</v>
      </c>
      <c r="AP8" s="5" t="s">
        <v>139</v>
      </c>
      <c r="AQ8" s="5" t="s">
        <v>89</v>
      </c>
      <c r="AR8" s="5" t="s">
        <v>89</v>
      </c>
      <c r="AS8" s="5" t="s">
        <v>140</v>
      </c>
      <c r="AT8" s="5" t="s">
        <v>141</v>
      </c>
      <c r="AU8" s="5" t="s">
        <v>142</v>
      </c>
      <c r="AV8" s="5" t="s">
        <v>143</v>
      </c>
      <c r="AW8" s="5" t="s">
        <v>144</v>
      </c>
      <c r="AX8" s="5" t="s">
        <v>89</v>
      </c>
      <c r="AY8" s="5" t="s">
        <v>89</v>
      </c>
      <c r="AZ8" s="5" t="s">
        <v>89</v>
      </c>
      <c r="BA8" s="5" t="s">
        <v>89</v>
      </c>
      <c r="BB8" s="5" t="s">
        <v>89</v>
      </c>
    </row>
    <row r="9" spans="1:54" s="170" customFormat="1" ht="16">
      <c r="A9" s="170">
        <f t="shared" si="0"/>
        <v>7</v>
      </c>
      <c r="B9" s="171">
        <v>43907.459699074076</v>
      </c>
      <c r="C9" s="171">
        <v>43907.459756944445</v>
      </c>
      <c r="D9" s="140" t="s">
        <v>93</v>
      </c>
      <c r="E9" s="170">
        <v>2</v>
      </c>
      <c r="F9" s="170">
        <v>4</v>
      </c>
      <c r="G9" s="140" t="s">
        <v>145</v>
      </c>
      <c r="H9" s="171">
        <v>43921.45985929398</v>
      </c>
      <c r="I9" s="140" t="s">
        <v>146</v>
      </c>
      <c r="J9" s="140" t="s">
        <v>95</v>
      </c>
      <c r="K9" s="140" t="s">
        <v>88</v>
      </c>
      <c r="L9" s="170">
        <v>0.9</v>
      </c>
      <c r="M9" s="140" t="s">
        <v>89</v>
      </c>
      <c r="N9" s="140" t="s">
        <v>89</v>
      </c>
      <c r="O9" s="140" t="s">
        <v>89</v>
      </c>
      <c r="P9" s="140" t="s">
        <v>89</v>
      </c>
      <c r="Q9" s="140" t="s">
        <v>89</v>
      </c>
      <c r="R9" s="140" t="s">
        <v>89</v>
      </c>
      <c r="S9" s="140" t="s">
        <v>89</v>
      </c>
      <c r="T9" s="140" t="s">
        <v>89</v>
      </c>
      <c r="U9" s="140" t="s">
        <v>89</v>
      </c>
      <c r="V9" s="140" t="s">
        <v>89</v>
      </c>
      <c r="W9" s="140" t="s">
        <v>89</v>
      </c>
      <c r="X9" s="140" t="s">
        <v>89</v>
      </c>
      <c r="Y9" s="140" t="s">
        <v>89</v>
      </c>
      <c r="Z9" s="140" t="s">
        <v>89</v>
      </c>
      <c r="AA9" s="140" t="s">
        <v>89</v>
      </c>
      <c r="AB9" s="140" t="s">
        <v>89</v>
      </c>
      <c r="AC9" s="140" t="s">
        <v>89</v>
      </c>
      <c r="AD9" s="140" t="s">
        <v>89</v>
      </c>
      <c r="AE9" s="140" t="s">
        <v>89</v>
      </c>
      <c r="AF9" s="140" t="s">
        <v>89</v>
      </c>
      <c r="AG9" s="140" t="s">
        <v>89</v>
      </c>
      <c r="AH9" s="140" t="s">
        <v>89</v>
      </c>
      <c r="AI9" s="140" t="s">
        <v>89</v>
      </c>
      <c r="AJ9" s="140" t="s">
        <v>89</v>
      </c>
      <c r="AK9" s="140" t="s">
        <v>89</v>
      </c>
      <c r="AL9" s="140" t="s">
        <v>89</v>
      </c>
      <c r="AM9" s="140" t="s">
        <v>89</v>
      </c>
      <c r="AN9" s="140" t="s">
        <v>89</v>
      </c>
      <c r="AO9" s="140" t="s">
        <v>89</v>
      </c>
      <c r="AP9" s="140" t="s">
        <v>89</v>
      </c>
      <c r="AQ9" s="140" t="s">
        <v>89</v>
      </c>
      <c r="AR9" s="140" t="s">
        <v>89</v>
      </c>
      <c r="AS9" s="140" t="s">
        <v>89</v>
      </c>
      <c r="AT9" s="140" t="s">
        <v>89</v>
      </c>
      <c r="AU9" s="140" t="s">
        <v>89</v>
      </c>
      <c r="AV9" s="140" t="s">
        <v>89</v>
      </c>
      <c r="AW9" s="140" t="s">
        <v>89</v>
      </c>
      <c r="AX9" s="140" t="s">
        <v>89</v>
      </c>
      <c r="AY9" s="140" t="s">
        <v>89</v>
      </c>
      <c r="AZ9" s="140" t="s">
        <v>89</v>
      </c>
      <c r="BA9" s="140" t="s">
        <v>89</v>
      </c>
      <c r="BB9" s="140" t="s">
        <v>89</v>
      </c>
    </row>
    <row r="10" spans="1:54" ht="240">
      <c r="A10" s="3">
        <f t="shared" si="0"/>
        <v>8</v>
      </c>
      <c r="B10" s="172">
        <v>43922.397696759261</v>
      </c>
      <c r="C10" s="172">
        <v>43922.438067129631</v>
      </c>
      <c r="D10" s="5" t="s">
        <v>93</v>
      </c>
      <c r="E10" s="3">
        <v>100</v>
      </c>
      <c r="F10" s="3">
        <v>3488</v>
      </c>
      <c r="G10" s="5" t="s">
        <v>85</v>
      </c>
      <c r="H10" s="172">
        <v>43922.43808295139</v>
      </c>
      <c r="I10" s="5" t="s">
        <v>147</v>
      </c>
      <c r="J10" s="5" t="s">
        <v>95</v>
      </c>
      <c r="K10" s="5" t="s">
        <v>88</v>
      </c>
      <c r="L10" s="3">
        <v>0.9</v>
      </c>
      <c r="M10" s="5" t="s">
        <v>89</v>
      </c>
      <c r="N10" s="5" t="s">
        <v>89</v>
      </c>
      <c r="O10" s="5" t="s">
        <v>89</v>
      </c>
      <c r="P10" s="5" t="s">
        <v>148</v>
      </c>
      <c r="Q10" s="5" t="s">
        <v>89</v>
      </c>
      <c r="R10" s="5" t="s">
        <v>89</v>
      </c>
      <c r="S10" s="5" t="s">
        <v>89</v>
      </c>
      <c r="T10" s="5" t="s">
        <v>89</v>
      </c>
      <c r="U10" s="5" t="s">
        <v>89</v>
      </c>
      <c r="V10" s="5" t="s">
        <v>89</v>
      </c>
      <c r="W10" s="5" t="s">
        <v>104</v>
      </c>
      <c r="X10" s="5" t="s">
        <v>149</v>
      </c>
      <c r="Y10" s="5" t="s">
        <v>89</v>
      </c>
      <c r="Z10" s="5" t="s">
        <v>112</v>
      </c>
      <c r="AA10" s="5" t="s">
        <v>150</v>
      </c>
      <c r="AB10" s="5" t="s">
        <v>89</v>
      </c>
      <c r="AC10" s="5" t="s">
        <v>89</v>
      </c>
      <c r="AD10" s="5" t="s">
        <v>151</v>
      </c>
      <c r="AE10" s="5" t="s">
        <v>89</v>
      </c>
      <c r="AF10" s="5" t="s">
        <v>89</v>
      </c>
      <c r="AG10" s="5" t="s">
        <v>152</v>
      </c>
      <c r="AH10" s="5" t="s">
        <v>89</v>
      </c>
      <c r="AI10" s="5" t="s">
        <v>89</v>
      </c>
      <c r="AJ10" s="5" t="s">
        <v>153</v>
      </c>
      <c r="AK10" s="5" t="s">
        <v>89</v>
      </c>
      <c r="AL10" s="5" t="s">
        <v>89</v>
      </c>
      <c r="AM10" s="5" t="s">
        <v>154</v>
      </c>
      <c r="AN10" s="5" t="s">
        <v>89</v>
      </c>
      <c r="AO10" s="5" t="s">
        <v>112</v>
      </c>
      <c r="AP10" s="5" t="s">
        <v>155</v>
      </c>
      <c r="AQ10" s="5" t="s">
        <v>89</v>
      </c>
      <c r="AR10" s="5" t="s">
        <v>89</v>
      </c>
      <c r="AS10" s="5" t="s">
        <v>156</v>
      </c>
      <c r="AT10" s="5" t="s">
        <v>141</v>
      </c>
      <c r="AU10" s="5" t="s">
        <v>89</v>
      </c>
      <c r="AV10" s="5" t="s">
        <v>157</v>
      </c>
      <c r="AW10" s="5" t="s">
        <v>158</v>
      </c>
      <c r="AX10" s="5" t="s">
        <v>89</v>
      </c>
      <c r="AY10" s="5" t="s">
        <v>89</v>
      </c>
      <c r="AZ10" s="5" t="s">
        <v>89</v>
      </c>
      <c r="BA10" s="5" t="s">
        <v>89</v>
      </c>
      <c r="BB10" s="5" t="s">
        <v>89</v>
      </c>
    </row>
    <row r="11" spans="1:54" s="170" customFormat="1" ht="32">
      <c r="A11" s="170">
        <f t="shared" si="0"/>
        <v>9</v>
      </c>
      <c r="B11" s="171">
        <v>43923.318611111114</v>
      </c>
      <c r="C11" s="171">
        <v>43923.329375000001</v>
      </c>
      <c r="D11" s="140" t="s">
        <v>84</v>
      </c>
      <c r="E11" s="170">
        <v>100</v>
      </c>
      <c r="F11" s="170">
        <v>930</v>
      </c>
      <c r="G11" s="140" t="s">
        <v>85</v>
      </c>
      <c r="H11" s="171">
        <v>43923.329410509257</v>
      </c>
      <c r="I11" s="140" t="s">
        <v>159</v>
      </c>
      <c r="J11" s="140" t="s">
        <v>87</v>
      </c>
      <c r="K11" s="140" t="s">
        <v>88</v>
      </c>
      <c r="L11" s="170">
        <v>0.9</v>
      </c>
      <c r="M11" s="140" t="s">
        <v>89</v>
      </c>
      <c r="N11" s="140" t="s">
        <v>89</v>
      </c>
      <c r="O11" s="140" t="s">
        <v>160</v>
      </c>
      <c r="P11" s="140" t="s">
        <v>89</v>
      </c>
      <c r="Q11" s="140" t="s">
        <v>89</v>
      </c>
      <c r="R11" s="140" t="s">
        <v>89</v>
      </c>
      <c r="S11" s="140" t="s">
        <v>89</v>
      </c>
      <c r="T11" s="140" t="s">
        <v>89</v>
      </c>
      <c r="U11" s="140" t="s">
        <v>89</v>
      </c>
      <c r="V11" s="140" t="s">
        <v>89</v>
      </c>
      <c r="W11" s="140" t="s">
        <v>89</v>
      </c>
      <c r="X11" s="140" t="s">
        <v>89</v>
      </c>
      <c r="Y11" s="140" t="s">
        <v>89</v>
      </c>
      <c r="Z11" s="140" t="s">
        <v>89</v>
      </c>
      <c r="AA11" s="140" t="s">
        <v>89</v>
      </c>
      <c r="AB11" s="140" t="s">
        <v>89</v>
      </c>
      <c r="AC11" s="140" t="s">
        <v>89</v>
      </c>
      <c r="AD11" s="140" t="s">
        <v>89</v>
      </c>
      <c r="AE11" s="140" t="s">
        <v>89</v>
      </c>
      <c r="AF11" s="140" t="s">
        <v>89</v>
      </c>
      <c r="AG11" s="140" t="s">
        <v>89</v>
      </c>
      <c r="AH11" s="140" t="s">
        <v>89</v>
      </c>
      <c r="AI11" s="140" t="s">
        <v>89</v>
      </c>
      <c r="AJ11" s="140" t="s">
        <v>89</v>
      </c>
      <c r="AK11" s="140" t="s">
        <v>89</v>
      </c>
      <c r="AL11" s="140" t="s">
        <v>89</v>
      </c>
      <c r="AM11" s="140" t="s">
        <v>89</v>
      </c>
      <c r="AN11" s="140" t="s">
        <v>89</v>
      </c>
      <c r="AO11" s="140" t="s">
        <v>89</v>
      </c>
      <c r="AP11" s="140" t="s">
        <v>89</v>
      </c>
      <c r="AQ11" s="140" t="s">
        <v>89</v>
      </c>
      <c r="AR11" s="140" t="s">
        <v>89</v>
      </c>
      <c r="AS11" s="140" t="s">
        <v>89</v>
      </c>
      <c r="AT11" s="140" t="s">
        <v>89</v>
      </c>
      <c r="AU11" s="140" t="s">
        <v>89</v>
      </c>
      <c r="AV11" s="140" t="s">
        <v>89</v>
      </c>
      <c r="AW11" s="140" t="s">
        <v>89</v>
      </c>
      <c r="AX11" s="140" t="s">
        <v>89</v>
      </c>
      <c r="AY11" s="140" t="s">
        <v>89</v>
      </c>
      <c r="AZ11" s="140" t="s">
        <v>89</v>
      </c>
      <c r="BA11" s="140" t="s">
        <v>89</v>
      </c>
      <c r="BB11" s="140" t="s">
        <v>89</v>
      </c>
    </row>
    <row r="12" spans="1:54" s="170" customFormat="1" ht="16">
      <c r="A12" s="170">
        <f t="shared" si="0"/>
        <v>10</v>
      </c>
      <c r="B12" s="171">
        <v>43923.40283564815</v>
      </c>
      <c r="C12" s="171">
        <v>43923.403287037036</v>
      </c>
      <c r="D12" s="140" t="s">
        <v>84</v>
      </c>
      <c r="E12" s="170">
        <v>100</v>
      </c>
      <c r="F12" s="170">
        <v>39</v>
      </c>
      <c r="G12" s="140" t="s">
        <v>85</v>
      </c>
      <c r="H12" s="171">
        <v>43923.403300509257</v>
      </c>
      <c r="I12" s="140" t="s">
        <v>161</v>
      </c>
      <c r="J12" s="140" t="s">
        <v>87</v>
      </c>
      <c r="K12" s="140" t="s">
        <v>88</v>
      </c>
      <c r="L12" s="170">
        <v>0.9</v>
      </c>
      <c r="M12" s="140" t="s">
        <v>89</v>
      </c>
      <c r="N12" s="140" t="s">
        <v>89</v>
      </c>
      <c r="O12" s="140" t="s">
        <v>89</v>
      </c>
      <c r="P12" s="140" t="s">
        <v>89</v>
      </c>
      <c r="Q12" s="140" t="s">
        <v>89</v>
      </c>
      <c r="R12" s="140" t="s">
        <v>89</v>
      </c>
      <c r="S12" s="140" t="s">
        <v>89</v>
      </c>
      <c r="T12" s="140" t="s">
        <v>89</v>
      </c>
      <c r="U12" s="140" t="s">
        <v>89</v>
      </c>
      <c r="V12" s="140" t="s">
        <v>89</v>
      </c>
      <c r="W12" s="140" t="s">
        <v>92</v>
      </c>
      <c r="X12" s="140" t="s">
        <v>89</v>
      </c>
      <c r="Y12" s="140" t="s">
        <v>89</v>
      </c>
      <c r="Z12" s="140" t="s">
        <v>89</v>
      </c>
      <c r="AA12" s="140" t="s">
        <v>89</v>
      </c>
      <c r="AB12" s="140" t="s">
        <v>89</v>
      </c>
      <c r="AC12" s="140" t="s">
        <v>89</v>
      </c>
      <c r="AD12" s="140" t="s">
        <v>89</v>
      </c>
      <c r="AE12" s="140" t="s">
        <v>89</v>
      </c>
      <c r="AF12" s="140" t="s">
        <v>89</v>
      </c>
      <c r="AG12" s="140" t="s">
        <v>89</v>
      </c>
      <c r="AH12" s="140" t="s">
        <v>89</v>
      </c>
      <c r="AI12" s="140" t="s">
        <v>89</v>
      </c>
      <c r="AJ12" s="140" t="s">
        <v>89</v>
      </c>
      <c r="AK12" s="140" t="s">
        <v>89</v>
      </c>
      <c r="AL12" s="140" t="s">
        <v>89</v>
      </c>
      <c r="AM12" s="140" t="s">
        <v>89</v>
      </c>
      <c r="AN12" s="140" t="s">
        <v>89</v>
      </c>
      <c r="AO12" s="140" t="s">
        <v>89</v>
      </c>
      <c r="AP12" s="140" t="s">
        <v>89</v>
      </c>
      <c r="AQ12" s="140" t="s">
        <v>89</v>
      </c>
      <c r="AR12" s="140" t="s">
        <v>89</v>
      </c>
      <c r="AS12" s="140" t="s">
        <v>89</v>
      </c>
      <c r="AT12" s="140" t="s">
        <v>89</v>
      </c>
      <c r="AU12" s="140" t="s">
        <v>89</v>
      </c>
      <c r="AV12" s="140" t="s">
        <v>89</v>
      </c>
      <c r="AW12" s="140" t="s">
        <v>89</v>
      </c>
      <c r="AX12" s="140" t="s">
        <v>89</v>
      </c>
      <c r="AY12" s="140" t="s">
        <v>89</v>
      </c>
      <c r="AZ12" s="140" t="s">
        <v>89</v>
      </c>
      <c r="BA12" s="140" t="s">
        <v>89</v>
      </c>
      <c r="BB12" s="140" t="s">
        <v>89</v>
      </c>
    </row>
    <row r="13" spans="1:54" ht="32">
      <c r="A13" s="3">
        <f t="shared" si="0"/>
        <v>11</v>
      </c>
      <c r="B13" s="172">
        <v>43917.439560185187</v>
      </c>
      <c r="C13" s="172">
        <v>43917.445983796293</v>
      </c>
      <c r="D13" s="5" t="s">
        <v>93</v>
      </c>
      <c r="E13" s="3">
        <v>83</v>
      </c>
      <c r="F13" s="3">
        <v>555</v>
      </c>
      <c r="G13" s="5" t="s">
        <v>145</v>
      </c>
      <c r="H13" s="172">
        <v>43931.446169930554</v>
      </c>
      <c r="I13" s="5" t="s">
        <v>162</v>
      </c>
      <c r="J13" s="5" t="s">
        <v>95</v>
      </c>
      <c r="K13" s="5" t="s">
        <v>88</v>
      </c>
      <c r="L13" s="3">
        <v>0.9</v>
      </c>
      <c r="M13" s="5" t="s">
        <v>89</v>
      </c>
      <c r="N13" s="5" t="s">
        <v>89</v>
      </c>
      <c r="O13" s="5" t="s">
        <v>96</v>
      </c>
      <c r="P13" s="5" t="s">
        <v>89</v>
      </c>
      <c r="Q13" s="5" t="s">
        <v>89</v>
      </c>
      <c r="R13" s="5" t="s">
        <v>163</v>
      </c>
      <c r="S13" s="5" t="s">
        <v>89</v>
      </c>
      <c r="T13" s="5" t="s">
        <v>164</v>
      </c>
      <c r="U13" s="5" t="s">
        <v>89</v>
      </c>
      <c r="V13" s="5" t="s">
        <v>165</v>
      </c>
      <c r="W13" s="5" t="s">
        <v>104</v>
      </c>
      <c r="X13" s="5" t="s">
        <v>166</v>
      </c>
      <c r="Y13" s="5" t="s">
        <v>89</v>
      </c>
      <c r="Z13" s="5" t="s">
        <v>106</v>
      </c>
      <c r="AA13" s="5" t="s">
        <v>89</v>
      </c>
      <c r="AB13" s="5" t="s">
        <v>89</v>
      </c>
      <c r="AC13" s="5" t="s">
        <v>89</v>
      </c>
      <c r="AD13" s="5" t="s">
        <v>89</v>
      </c>
      <c r="AE13" s="5" t="s">
        <v>89</v>
      </c>
      <c r="AF13" s="5" t="s">
        <v>89</v>
      </c>
      <c r="AG13" s="5" t="s">
        <v>89</v>
      </c>
      <c r="AH13" s="5" t="s">
        <v>89</v>
      </c>
      <c r="AI13" s="5" t="s">
        <v>89</v>
      </c>
      <c r="AJ13" s="5" t="s">
        <v>89</v>
      </c>
      <c r="AK13" s="5" t="s">
        <v>89</v>
      </c>
      <c r="AL13" s="5" t="s">
        <v>89</v>
      </c>
      <c r="AM13" s="5" t="s">
        <v>89</v>
      </c>
      <c r="AN13" s="5" t="s">
        <v>89</v>
      </c>
      <c r="AO13" s="5" t="s">
        <v>89</v>
      </c>
      <c r="AP13" s="5" t="s">
        <v>89</v>
      </c>
      <c r="AQ13" s="5" t="s">
        <v>89</v>
      </c>
      <c r="AR13" s="5" t="s">
        <v>89</v>
      </c>
      <c r="AS13" s="5" t="s">
        <v>89</v>
      </c>
      <c r="AT13" s="5" t="s">
        <v>89</v>
      </c>
      <c r="AU13" s="5" t="s">
        <v>89</v>
      </c>
      <c r="AV13" s="5" t="s">
        <v>89</v>
      </c>
      <c r="AW13" s="5" t="s">
        <v>89</v>
      </c>
      <c r="AX13" s="5" t="s">
        <v>89</v>
      </c>
      <c r="AY13" s="5" t="s">
        <v>89</v>
      </c>
      <c r="AZ13" s="5" t="s">
        <v>89</v>
      </c>
      <c r="BA13" s="5" t="s">
        <v>89</v>
      </c>
      <c r="BB13" s="5" t="s">
        <v>89</v>
      </c>
    </row>
    <row r="14" spans="1:54" s="170" customFormat="1" ht="16">
      <c r="A14" s="170">
        <f t="shared" si="0"/>
        <v>12</v>
      </c>
      <c r="B14" s="171">
        <v>43936.196192129632</v>
      </c>
      <c r="C14" s="171">
        <v>43936.199942129628</v>
      </c>
      <c r="D14" s="140" t="s">
        <v>84</v>
      </c>
      <c r="E14" s="170">
        <v>100</v>
      </c>
      <c r="F14" s="170">
        <v>324</v>
      </c>
      <c r="G14" s="140" t="s">
        <v>85</v>
      </c>
      <c r="H14" s="171">
        <v>43936.199970740738</v>
      </c>
      <c r="I14" s="140" t="s">
        <v>167</v>
      </c>
      <c r="J14" s="140" t="s">
        <v>87</v>
      </c>
      <c r="K14" s="140" t="s">
        <v>88</v>
      </c>
      <c r="L14" s="170">
        <v>0.9</v>
      </c>
      <c r="M14" s="140" t="s">
        <v>89</v>
      </c>
      <c r="N14" s="140" t="s">
        <v>89</v>
      </c>
      <c r="O14" s="140" t="s">
        <v>89</v>
      </c>
      <c r="P14" s="140" t="s">
        <v>89</v>
      </c>
      <c r="Q14" s="140" t="s">
        <v>89</v>
      </c>
      <c r="R14" s="140" t="s">
        <v>89</v>
      </c>
      <c r="S14" s="140" t="s">
        <v>89</v>
      </c>
      <c r="T14" s="140" t="s">
        <v>89</v>
      </c>
      <c r="U14" s="140" t="s">
        <v>89</v>
      </c>
      <c r="V14" s="140" t="s">
        <v>89</v>
      </c>
      <c r="W14" s="140" t="s">
        <v>89</v>
      </c>
      <c r="X14" s="140" t="s">
        <v>89</v>
      </c>
      <c r="Y14" s="140" t="s">
        <v>89</v>
      </c>
      <c r="Z14" s="140" t="s">
        <v>89</v>
      </c>
      <c r="AA14" s="140" t="s">
        <v>89</v>
      </c>
      <c r="AB14" s="140" t="s">
        <v>89</v>
      </c>
      <c r="AC14" s="140" t="s">
        <v>89</v>
      </c>
      <c r="AD14" s="140" t="s">
        <v>89</v>
      </c>
      <c r="AE14" s="140" t="s">
        <v>89</v>
      </c>
      <c r="AF14" s="140" t="s">
        <v>89</v>
      </c>
      <c r="AG14" s="140" t="s">
        <v>89</v>
      </c>
      <c r="AH14" s="140" t="s">
        <v>89</v>
      </c>
      <c r="AI14" s="140" t="s">
        <v>168</v>
      </c>
      <c r="AJ14" s="140" t="s">
        <v>89</v>
      </c>
      <c r="AK14" s="140" t="s">
        <v>89</v>
      </c>
      <c r="AL14" s="140" t="s">
        <v>89</v>
      </c>
      <c r="AM14" s="140" t="s">
        <v>89</v>
      </c>
      <c r="AN14" s="140" t="s">
        <v>89</v>
      </c>
      <c r="AO14" s="140" t="s">
        <v>89</v>
      </c>
      <c r="AP14" s="140" t="s">
        <v>89</v>
      </c>
      <c r="AQ14" s="140" t="s">
        <v>89</v>
      </c>
      <c r="AR14" s="140" t="s">
        <v>89</v>
      </c>
      <c r="AS14" s="140" t="s">
        <v>89</v>
      </c>
      <c r="AT14" s="140" t="s">
        <v>89</v>
      </c>
      <c r="AU14" s="140" t="s">
        <v>89</v>
      </c>
      <c r="AV14" s="140" t="s">
        <v>89</v>
      </c>
      <c r="AW14" s="140" t="s">
        <v>89</v>
      </c>
      <c r="AX14" s="140" t="s">
        <v>89</v>
      </c>
      <c r="AY14" s="140" t="s">
        <v>89</v>
      </c>
      <c r="AZ14" s="140" t="s">
        <v>89</v>
      </c>
      <c r="BA14" s="140" t="s">
        <v>89</v>
      </c>
      <c r="BB14" s="140" t="s">
        <v>89</v>
      </c>
    </row>
    <row r="15" spans="1:54" ht="272">
      <c r="A15" s="3">
        <f t="shared" si="0"/>
        <v>13</v>
      </c>
      <c r="B15" s="172">
        <v>43936.329895833333</v>
      </c>
      <c r="C15" s="172">
        <v>43936.433587962965</v>
      </c>
      <c r="D15" s="5" t="s">
        <v>93</v>
      </c>
      <c r="E15" s="3">
        <v>100</v>
      </c>
      <c r="F15" s="3">
        <v>8959</v>
      </c>
      <c r="G15" s="5" t="s">
        <v>85</v>
      </c>
      <c r="H15" s="172">
        <v>43936.433621643519</v>
      </c>
      <c r="I15" s="5" t="s">
        <v>169</v>
      </c>
      <c r="J15" s="5" t="s">
        <v>170</v>
      </c>
      <c r="K15" s="5" t="s">
        <v>88</v>
      </c>
      <c r="L15" s="3">
        <v>0.9</v>
      </c>
      <c r="M15" s="5" t="s">
        <v>171</v>
      </c>
      <c r="N15" s="5" t="s">
        <v>89</v>
      </c>
      <c r="O15" s="5" t="s">
        <v>160</v>
      </c>
      <c r="P15" s="5" t="s">
        <v>89</v>
      </c>
      <c r="Q15" s="5" t="s">
        <v>172</v>
      </c>
      <c r="R15" s="5" t="s">
        <v>173</v>
      </c>
      <c r="S15" s="5" t="s">
        <v>2020</v>
      </c>
      <c r="T15" s="5" t="s">
        <v>175</v>
      </c>
      <c r="U15" s="5" t="s">
        <v>89</v>
      </c>
      <c r="V15" s="5" t="s">
        <v>165</v>
      </c>
      <c r="W15" s="5" t="s">
        <v>104</v>
      </c>
      <c r="X15" s="5" t="s">
        <v>176</v>
      </c>
      <c r="Y15" s="5" t="s">
        <v>177</v>
      </c>
      <c r="Z15" s="5" t="s">
        <v>106</v>
      </c>
      <c r="AA15" s="5" t="s">
        <v>178</v>
      </c>
      <c r="AB15" s="5" t="s">
        <v>179</v>
      </c>
      <c r="AC15" s="5" t="s">
        <v>112</v>
      </c>
      <c r="AD15" s="5" t="s">
        <v>180</v>
      </c>
      <c r="AE15" s="5" t="s">
        <v>179</v>
      </c>
      <c r="AF15" s="5" t="s">
        <v>112</v>
      </c>
      <c r="AG15" s="5" t="s">
        <v>181</v>
      </c>
      <c r="AH15" s="5" t="s">
        <v>182</v>
      </c>
      <c r="AI15" s="5" t="s">
        <v>127</v>
      </c>
      <c r="AJ15" s="5" t="s">
        <v>183</v>
      </c>
      <c r="AK15" s="5" t="s">
        <v>182</v>
      </c>
      <c r="AL15" s="5" t="s">
        <v>112</v>
      </c>
      <c r="AM15" s="5" t="s">
        <v>184</v>
      </c>
      <c r="AN15" s="5" t="s">
        <v>182</v>
      </c>
      <c r="AO15" s="5" t="s">
        <v>127</v>
      </c>
      <c r="AP15" s="5" t="s">
        <v>185</v>
      </c>
      <c r="AQ15" s="5" t="s">
        <v>186</v>
      </c>
      <c r="AR15" s="5" t="s">
        <v>127</v>
      </c>
      <c r="AS15" s="5" t="s">
        <v>187</v>
      </c>
      <c r="AT15" s="5" t="s">
        <v>188</v>
      </c>
      <c r="AU15" s="5" t="s">
        <v>189</v>
      </c>
      <c r="AV15" s="5" t="s">
        <v>190</v>
      </c>
      <c r="AW15" s="5" t="s">
        <v>191</v>
      </c>
      <c r="AX15" s="5" t="s">
        <v>192</v>
      </c>
      <c r="AY15" s="5" t="s">
        <v>89</v>
      </c>
      <c r="AZ15" s="5" t="s">
        <v>89</v>
      </c>
      <c r="BA15" s="5" t="s">
        <v>89</v>
      </c>
      <c r="BB15" s="5" t="s">
        <v>89</v>
      </c>
    </row>
    <row r="16" spans="1:54" ht="272">
      <c r="A16" s="3">
        <f t="shared" si="0"/>
        <v>14</v>
      </c>
      <c r="B16" s="172">
        <v>43936.38177083333</v>
      </c>
      <c r="C16" s="172">
        <v>43936.45857638889</v>
      </c>
      <c r="D16" s="5" t="s">
        <v>93</v>
      </c>
      <c r="E16" s="3">
        <v>100</v>
      </c>
      <c r="F16" s="3">
        <v>6636</v>
      </c>
      <c r="G16" s="5" t="s">
        <v>85</v>
      </c>
      <c r="H16" s="172">
        <v>43936.458602280094</v>
      </c>
      <c r="I16" s="5" t="s">
        <v>193</v>
      </c>
      <c r="J16" s="5" t="s">
        <v>95</v>
      </c>
      <c r="K16" s="5" t="s">
        <v>88</v>
      </c>
      <c r="L16" s="3">
        <v>0.9</v>
      </c>
      <c r="M16" s="5" t="s">
        <v>194</v>
      </c>
      <c r="N16" s="5" t="s">
        <v>195</v>
      </c>
      <c r="O16" s="5" t="s">
        <v>160</v>
      </c>
      <c r="P16" s="5" t="s">
        <v>89</v>
      </c>
      <c r="Q16" s="5" t="s">
        <v>196</v>
      </c>
      <c r="R16" s="5" t="s">
        <v>197</v>
      </c>
      <c r="S16" s="5" t="s">
        <v>198</v>
      </c>
      <c r="T16" s="5" t="s">
        <v>103</v>
      </c>
      <c r="U16" s="5" t="s">
        <v>89</v>
      </c>
      <c r="V16" s="5" t="s">
        <v>165</v>
      </c>
      <c r="W16" s="5" t="s">
        <v>104</v>
      </c>
      <c r="X16" s="5" t="s">
        <v>199</v>
      </c>
      <c r="Y16" s="5" t="s">
        <v>177</v>
      </c>
      <c r="Z16" s="5" t="s">
        <v>106</v>
      </c>
      <c r="AA16" s="5" t="s">
        <v>200</v>
      </c>
      <c r="AB16" s="5" t="s">
        <v>182</v>
      </c>
      <c r="AC16" s="5" t="s">
        <v>127</v>
      </c>
      <c r="AD16" s="5" t="s">
        <v>201</v>
      </c>
      <c r="AE16" s="5" t="s">
        <v>186</v>
      </c>
      <c r="AF16" s="5" t="s">
        <v>112</v>
      </c>
      <c r="AG16" s="5" t="s">
        <v>202</v>
      </c>
      <c r="AH16" s="5" t="s">
        <v>177</v>
      </c>
      <c r="AI16" s="5" t="s">
        <v>127</v>
      </c>
      <c r="AJ16" s="5" t="s">
        <v>203</v>
      </c>
      <c r="AK16" s="5" t="s">
        <v>182</v>
      </c>
      <c r="AL16" s="5" t="s">
        <v>127</v>
      </c>
      <c r="AM16" s="5" t="s">
        <v>204</v>
      </c>
      <c r="AN16" s="5" t="s">
        <v>186</v>
      </c>
      <c r="AO16" s="5" t="s">
        <v>127</v>
      </c>
      <c r="AP16" s="5" t="s">
        <v>205</v>
      </c>
      <c r="AQ16" s="5" t="s">
        <v>186</v>
      </c>
      <c r="AR16" s="5" t="s">
        <v>112</v>
      </c>
      <c r="AS16" s="5" t="s">
        <v>206</v>
      </c>
      <c r="AT16" s="5" t="s">
        <v>207</v>
      </c>
      <c r="AU16" s="5" t="s">
        <v>208</v>
      </c>
      <c r="AV16" s="5" t="s">
        <v>209</v>
      </c>
      <c r="AW16" s="5" t="s">
        <v>118</v>
      </c>
      <c r="AX16" s="5" t="s">
        <v>192</v>
      </c>
      <c r="AY16" s="5" t="s">
        <v>89</v>
      </c>
      <c r="AZ16" s="5" t="s">
        <v>89</v>
      </c>
      <c r="BA16" s="5" t="s">
        <v>89</v>
      </c>
      <c r="BB16" s="5" t="s">
        <v>89</v>
      </c>
    </row>
    <row r="17" spans="1:54" ht="32">
      <c r="A17" s="195">
        <f t="shared" si="0"/>
        <v>15</v>
      </c>
      <c r="B17" s="172">
        <v>43924.037453703706</v>
      </c>
      <c r="C17" s="172">
        <v>43924.075613425928</v>
      </c>
      <c r="D17" s="5" t="s">
        <v>93</v>
      </c>
      <c r="E17" s="3">
        <v>87</v>
      </c>
      <c r="F17" s="3">
        <v>3297</v>
      </c>
      <c r="G17" s="5" t="s">
        <v>145</v>
      </c>
      <c r="H17" s="172">
        <v>43938.075711064812</v>
      </c>
      <c r="I17" s="5" t="s">
        <v>210</v>
      </c>
      <c r="J17" s="5" t="s">
        <v>95</v>
      </c>
      <c r="K17" s="5" t="s">
        <v>88</v>
      </c>
      <c r="L17" s="3">
        <v>0.9</v>
      </c>
      <c r="M17" s="5" t="s">
        <v>89</v>
      </c>
      <c r="N17" s="5" t="s">
        <v>89</v>
      </c>
      <c r="O17" s="5" t="s">
        <v>89</v>
      </c>
      <c r="P17" s="5" t="s">
        <v>89</v>
      </c>
      <c r="Q17" s="5" t="s">
        <v>89</v>
      </c>
      <c r="R17" s="5" t="s">
        <v>89</v>
      </c>
      <c r="S17" s="5" t="s">
        <v>89</v>
      </c>
      <c r="T17" s="5" t="s">
        <v>89</v>
      </c>
      <c r="U17" s="5" t="s">
        <v>89</v>
      </c>
      <c r="V17" s="5" t="s">
        <v>89</v>
      </c>
      <c r="W17" s="5" t="s">
        <v>104</v>
      </c>
      <c r="X17" s="5" t="s">
        <v>89</v>
      </c>
      <c r="Y17" s="5" t="s">
        <v>89</v>
      </c>
      <c r="Z17" s="5" t="s">
        <v>89</v>
      </c>
      <c r="AA17" s="5" t="s">
        <v>89</v>
      </c>
      <c r="AB17" s="5" t="s">
        <v>89</v>
      </c>
      <c r="AC17" s="5" t="s">
        <v>89</v>
      </c>
      <c r="AD17" s="5" t="s">
        <v>89</v>
      </c>
      <c r="AE17" s="5" t="s">
        <v>89</v>
      </c>
      <c r="AF17" s="5" t="s">
        <v>89</v>
      </c>
      <c r="AG17" s="5" t="s">
        <v>89</v>
      </c>
      <c r="AH17" s="5" t="s">
        <v>89</v>
      </c>
      <c r="AI17" s="5" t="s">
        <v>89</v>
      </c>
      <c r="AJ17" s="5" t="s">
        <v>89</v>
      </c>
      <c r="AK17" s="5" t="s">
        <v>89</v>
      </c>
      <c r="AL17" s="5" t="s">
        <v>89</v>
      </c>
      <c r="AM17" s="5" t="s">
        <v>89</v>
      </c>
      <c r="AN17" s="5" t="s">
        <v>89</v>
      </c>
      <c r="AO17" s="5" t="s">
        <v>89</v>
      </c>
      <c r="AP17" s="5" t="s">
        <v>89</v>
      </c>
      <c r="AQ17" s="5" t="s">
        <v>89</v>
      </c>
      <c r="AR17" s="5" t="s">
        <v>89</v>
      </c>
      <c r="AS17" s="5" t="s">
        <v>89</v>
      </c>
      <c r="AT17" s="5" t="s">
        <v>115</v>
      </c>
      <c r="AU17" s="5" t="s">
        <v>89</v>
      </c>
      <c r="AV17" s="5" t="s">
        <v>89</v>
      </c>
      <c r="AW17" s="5" t="s">
        <v>89</v>
      </c>
      <c r="AX17" s="5" t="s">
        <v>89</v>
      </c>
      <c r="AY17" s="5" t="s">
        <v>89</v>
      </c>
      <c r="AZ17" s="5" t="s">
        <v>89</v>
      </c>
      <c r="BA17" s="5" t="s">
        <v>89</v>
      </c>
      <c r="BB17" s="5" t="s">
        <v>89</v>
      </c>
    </row>
    <row r="18" spans="1:54" s="170" customFormat="1" ht="16">
      <c r="A18" s="170">
        <f t="shared" si="0"/>
        <v>16</v>
      </c>
      <c r="B18" s="171">
        <v>43924.241226851853</v>
      </c>
      <c r="C18" s="171">
        <v>43924.24491898148</v>
      </c>
      <c r="D18" s="140" t="s">
        <v>93</v>
      </c>
      <c r="E18" s="170">
        <v>20</v>
      </c>
      <c r="F18" s="170">
        <v>318</v>
      </c>
      <c r="G18" s="140" t="s">
        <v>145</v>
      </c>
      <c r="H18" s="171">
        <v>43938.245612326391</v>
      </c>
      <c r="I18" s="140" t="s">
        <v>211</v>
      </c>
      <c r="J18" s="140" t="s">
        <v>95</v>
      </c>
      <c r="K18" s="140" t="s">
        <v>88</v>
      </c>
      <c r="L18" s="170">
        <v>0.9</v>
      </c>
      <c r="M18" s="140" t="s">
        <v>89</v>
      </c>
      <c r="N18" s="140" t="s">
        <v>89</v>
      </c>
      <c r="O18" s="140" t="s">
        <v>89</v>
      </c>
      <c r="P18" s="140" t="s">
        <v>89</v>
      </c>
      <c r="Q18" s="140" t="s">
        <v>89</v>
      </c>
      <c r="R18" s="140" t="s">
        <v>89</v>
      </c>
      <c r="S18" s="140" t="s">
        <v>89</v>
      </c>
      <c r="T18" s="140" t="s">
        <v>89</v>
      </c>
      <c r="U18" s="140" t="s">
        <v>89</v>
      </c>
      <c r="V18" s="140" t="s">
        <v>89</v>
      </c>
      <c r="W18" s="140" t="s">
        <v>89</v>
      </c>
      <c r="X18" s="140" t="s">
        <v>89</v>
      </c>
      <c r="Y18" s="140" t="s">
        <v>89</v>
      </c>
      <c r="Z18" s="140" t="s">
        <v>89</v>
      </c>
      <c r="AA18" s="140" t="s">
        <v>89</v>
      </c>
      <c r="AB18" s="140" t="s">
        <v>89</v>
      </c>
      <c r="AC18" s="140" t="s">
        <v>89</v>
      </c>
      <c r="AD18" s="140" t="s">
        <v>89</v>
      </c>
      <c r="AE18" s="140" t="s">
        <v>89</v>
      </c>
      <c r="AF18" s="140" t="s">
        <v>89</v>
      </c>
      <c r="AG18" s="140" t="s">
        <v>89</v>
      </c>
      <c r="AH18" s="140" t="s">
        <v>89</v>
      </c>
      <c r="AI18" s="140" t="s">
        <v>89</v>
      </c>
      <c r="AJ18" s="140" t="s">
        <v>89</v>
      </c>
      <c r="AK18" s="140" t="s">
        <v>89</v>
      </c>
      <c r="AL18" s="140" t="s">
        <v>89</v>
      </c>
      <c r="AM18" s="140" t="s">
        <v>89</v>
      </c>
      <c r="AN18" s="140" t="s">
        <v>89</v>
      </c>
      <c r="AO18" s="140" t="s">
        <v>89</v>
      </c>
      <c r="AP18" s="140" t="s">
        <v>89</v>
      </c>
      <c r="AQ18" s="140" t="s">
        <v>89</v>
      </c>
      <c r="AR18" s="140" t="s">
        <v>89</v>
      </c>
      <c r="AS18" s="140" t="s">
        <v>89</v>
      </c>
      <c r="AT18" s="140" t="s">
        <v>89</v>
      </c>
      <c r="AU18" s="140" t="s">
        <v>89</v>
      </c>
      <c r="AV18" s="140" t="s">
        <v>89</v>
      </c>
      <c r="AW18" s="140" t="s">
        <v>89</v>
      </c>
      <c r="AX18" s="140" t="s">
        <v>89</v>
      </c>
      <c r="AY18" s="140" t="s">
        <v>89</v>
      </c>
      <c r="AZ18" s="140" t="s">
        <v>89</v>
      </c>
      <c r="BA18" s="140" t="s">
        <v>89</v>
      </c>
      <c r="BB18" s="140" t="s">
        <v>89</v>
      </c>
    </row>
    <row r="19" spans="1:54" s="170" customFormat="1" ht="16">
      <c r="A19" s="170">
        <f t="shared" si="0"/>
        <v>17</v>
      </c>
      <c r="B19" s="171">
        <v>43941.373611111114</v>
      </c>
      <c r="C19" s="171">
        <v>43941.380127314813</v>
      </c>
      <c r="D19" s="140" t="s">
        <v>93</v>
      </c>
      <c r="E19" s="170">
        <v>100</v>
      </c>
      <c r="F19" s="170">
        <v>563</v>
      </c>
      <c r="G19" s="140" t="s">
        <v>85</v>
      </c>
      <c r="H19" s="171">
        <v>43941.380141747686</v>
      </c>
      <c r="I19" s="140" t="s">
        <v>212</v>
      </c>
      <c r="J19" s="140" t="s">
        <v>95</v>
      </c>
      <c r="K19" s="140" t="s">
        <v>88</v>
      </c>
      <c r="L19" s="170">
        <v>0.9</v>
      </c>
      <c r="M19" s="140" t="s">
        <v>213</v>
      </c>
      <c r="N19" s="140" t="s">
        <v>89</v>
      </c>
      <c r="O19" s="140" t="s">
        <v>89</v>
      </c>
      <c r="P19" s="140" t="s">
        <v>89</v>
      </c>
      <c r="Q19" s="140" t="s">
        <v>89</v>
      </c>
      <c r="R19" s="140" t="s">
        <v>89</v>
      </c>
      <c r="S19" s="140" t="s">
        <v>89</v>
      </c>
      <c r="T19" s="140" t="s">
        <v>89</v>
      </c>
      <c r="U19" s="140" t="s">
        <v>89</v>
      </c>
      <c r="V19" s="140" t="s">
        <v>89</v>
      </c>
      <c r="W19" s="140" t="s">
        <v>89</v>
      </c>
      <c r="X19" s="140" t="s">
        <v>89</v>
      </c>
      <c r="Y19" s="140" t="s">
        <v>89</v>
      </c>
      <c r="Z19" s="140" t="s">
        <v>89</v>
      </c>
      <c r="AA19" s="140" t="s">
        <v>89</v>
      </c>
      <c r="AB19" s="140" t="s">
        <v>89</v>
      </c>
      <c r="AC19" s="140" t="s">
        <v>89</v>
      </c>
      <c r="AD19" s="140" t="s">
        <v>89</v>
      </c>
      <c r="AE19" s="140" t="s">
        <v>89</v>
      </c>
      <c r="AF19" s="140" t="s">
        <v>89</v>
      </c>
      <c r="AG19" s="140" t="s">
        <v>89</v>
      </c>
      <c r="AH19" s="140" t="s">
        <v>89</v>
      </c>
      <c r="AI19" s="140" t="s">
        <v>89</v>
      </c>
      <c r="AJ19" s="140" t="s">
        <v>89</v>
      </c>
      <c r="AK19" s="140" t="s">
        <v>89</v>
      </c>
      <c r="AL19" s="140" t="s">
        <v>89</v>
      </c>
      <c r="AM19" s="140" t="s">
        <v>89</v>
      </c>
      <c r="AN19" s="140" t="s">
        <v>89</v>
      </c>
      <c r="AO19" s="140" t="s">
        <v>89</v>
      </c>
      <c r="AP19" s="140" t="s">
        <v>89</v>
      </c>
      <c r="AQ19" s="140" t="s">
        <v>89</v>
      </c>
      <c r="AR19" s="140" t="s">
        <v>89</v>
      </c>
      <c r="AS19" s="140" t="s">
        <v>89</v>
      </c>
      <c r="AT19" s="140" t="s">
        <v>89</v>
      </c>
      <c r="AU19" s="140" t="s">
        <v>89</v>
      </c>
      <c r="AV19" s="140" t="s">
        <v>89</v>
      </c>
      <c r="AW19" s="140" t="s">
        <v>89</v>
      </c>
      <c r="AX19" s="140" t="s">
        <v>89</v>
      </c>
      <c r="AY19" s="140" t="s">
        <v>89</v>
      </c>
      <c r="AZ19" s="140" t="s">
        <v>89</v>
      </c>
      <c r="BA19" s="140" t="s">
        <v>89</v>
      </c>
      <c r="BB19" s="140" t="s">
        <v>89</v>
      </c>
    </row>
    <row r="20" spans="1:54" ht="96">
      <c r="A20" s="3">
        <f t="shared" si="0"/>
        <v>18</v>
      </c>
      <c r="B20" s="172">
        <v>43941.532187500001</v>
      </c>
      <c r="C20" s="172">
        <v>43941.542442129627</v>
      </c>
      <c r="D20" s="5" t="s">
        <v>93</v>
      </c>
      <c r="E20" s="3">
        <v>100</v>
      </c>
      <c r="F20" s="3">
        <v>885</v>
      </c>
      <c r="G20" s="5" t="s">
        <v>85</v>
      </c>
      <c r="H20" s="172">
        <v>43941.542449097222</v>
      </c>
      <c r="I20" s="5" t="s">
        <v>214</v>
      </c>
      <c r="J20" s="5" t="s">
        <v>95</v>
      </c>
      <c r="K20" s="5" t="s">
        <v>88</v>
      </c>
      <c r="L20" s="3">
        <v>0.9</v>
      </c>
      <c r="M20" s="5" t="s">
        <v>171</v>
      </c>
      <c r="N20" s="5" t="s">
        <v>89</v>
      </c>
      <c r="O20" s="5" t="s">
        <v>215</v>
      </c>
      <c r="P20" s="5" t="s">
        <v>89</v>
      </c>
      <c r="Q20" s="5" t="s">
        <v>216</v>
      </c>
      <c r="R20" s="5" t="s">
        <v>217</v>
      </c>
      <c r="S20" s="5" t="s">
        <v>218</v>
      </c>
      <c r="T20" s="5" t="s">
        <v>219</v>
      </c>
      <c r="U20" s="5" t="s">
        <v>220</v>
      </c>
      <c r="V20" s="5" t="s">
        <v>221</v>
      </c>
      <c r="W20" s="5" t="s">
        <v>104</v>
      </c>
      <c r="X20" s="5" t="s">
        <v>222</v>
      </c>
      <c r="Y20" s="5" t="s">
        <v>186</v>
      </c>
      <c r="Z20" s="5" t="s">
        <v>112</v>
      </c>
      <c r="AA20" s="5" t="s">
        <v>223</v>
      </c>
      <c r="AB20" s="5" t="s">
        <v>179</v>
      </c>
      <c r="AC20" s="5" t="s">
        <v>112</v>
      </c>
      <c r="AD20" s="5" t="s">
        <v>224</v>
      </c>
      <c r="AE20" s="5" t="s">
        <v>179</v>
      </c>
      <c r="AF20" s="5" t="s">
        <v>225</v>
      </c>
      <c r="AG20" s="5" t="s">
        <v>226</v>
      </c>
      <c r="AH20" s="5" t="s">
        <v>186</v>
      </c>
      <c r="AI20" s="5" t="s">
        <v>112</v>
      </c>
      <c r="AJ20" s="5" t="s">
        <v>227</v>
      </c>
      <c r="AK20" s="5" t="s">
        <v>177</v>
      </c>
      <c r="AL20" s="5" t="s">
        <v>106</v>
      </c>
      <c r="AM20" s="5" t="s">
        <v>228</v>
      </c>
      <c r="AN20" s="5" t="s">
        <v>186</v>
      </c>
      <c r="AO20" s="5" t="s">
        <v>225</v>
      </c>
      <c r="AP20" s="5" t="s">
        <v>229</v>
      </c>
      <c r="AQ20" s="5" t="s">
        <v>186</v>
      </c>
      <c r="AR20" s="5" t="s">
        <v>225</v>
      </c>
      <c r="AS20" s="5" t="s">
        <v>230</v>
      </c>
      <c r="AT20" s="5" t="s">
        <v>231</v>
      </c>
      <c r="AU20" s="5" t="s">
        <v>232</v>
      </c>
      <c r="AV20" s="5" t="s">
        <v>233</v>
      </c>
      <c r="AW20" s="5" t="s">
        <v>234</v>
      </c>
      <c r="AX20" s="5" t="s">
        <v>235</v>
      </c>
      <c r="AY20" s="5" t="s">
        <v>89</v>
      </c>
      <c r="AZ20" s="5" t="s">
        <v>89</v>
      </c>
      <c r="BA20" s="5" t="s">
        <v>89</v>
      </c>
      <c r="BB20" s="5" t="s">
        <v>89</v>
      </c>
    </row>
    <row r="21" spans="1:54" ht="96">
      <c r="A21" s="3">
        <f t="shared" si="0"/>
        <v>19</v>
      </c>
      <c r="B21" s="172">
        <v>43941.579525462963</v>
      </c>
      <c r="C21" s="172">
        <v>43941.589548611111</v>
      </c>
      <c r="D21" s="5" t="s">
        <v>93</v>
      </c>
      <c r="E21" s="3">
        <v>100</v>
      </c>
      <c r="F21" s="3">
        <v>866</v>
      </c>
      <c r="G21" s="5" t="s">
        <v>85</v>
      </c>
      <c r="H21" s="172">
        <v>43941.589579675929</v>
      </c>
      <c r="I21" s="5" t="s">
        <v>236</v>
      </c>
      <c r="J21" s="5" t="s">
        <v>95</v>
      </c>
      <c r="K21" s="5" t="s">
        <v>88</v>
      </c>
      <c r="L21" s="3">
        <v>0.9</v>
      </c>
      <c r="M21" s="5" t="s">
        <v>171</v>
      </c>
      <c r="N21" s="5" t="s">
        <v>89</v>
      </c>
      <c r="O21" s="5" t="s">
        <v>160</v>
      </c>
      <c r="P21" s="5" t="s">
        <v>89</v>
      </c>
      <c r="Q21" s="5" t="s">
        <v>237</v>
      </c>
      <c r="R21" s="5" t="s">
        <v>238</v>
      </c>
      <c r="S21" s="5" t="s">
        <v>239</v>
      </c>
      <c r="T21" s="5" t="s">
        <v>240</v>
      </c>
      <c r="U21" s="5" t="s">
        <v>89</v>
      </c>
      <c r="V21" s="5" t="s">
        <v>241</v>
      </c>
      <c r="W21" s="5" t="s">
        <v>104</v>
      </c>
      <c r="X21" s="5" t="s">
        <v>242</v>
      </c>
      <c r="Y21" s="5" t="s">
        <v>179</v>
      </c>
      <c r="Z21" s="5" t="s">
        <v>168</v>
      </c>
      <c r="AA21" s="5" t="s">
        <v>243</v>
      </c>
      <c r="AB21" s="5" t="s">
        <v>179</v>
      </c>
      <c r="AC21" s="5" t="s">
        <v>168</v>
      </c>
      <c r="AD21" s="5" t="s">
        <v>244</v>
      </c>
      <c r="AE21" s="5" t="s">
        <v>179</v>
      </c>
      <c r="AF21" s="5" t="s">
        <v>168</v>
      </c>
      <c r="AG21" s="5" t="s">
        <v>245</v>
      </c>
      <c r="AH21" s="5" t="s">
        <v>179</v>
      </c>
      <c r="AI21" s="5" t="s">
        <v>168</v>
      </c>
      <c r="AJ21" s="5" t="s">
        <v>246</v>
      </c>
      <c r="AK21" s="5" t="s">
        <v>179</v>
      </c>
      <c r="AL21" s="5" t="s">
        <v>168</v>
      </c>
      <c r="AM21" s="5" t="s">
        <v>244</v>
      </c>
      <c r="AN21" s="5" t="s">
        <v>179</v>
      </c>
      <c r="AO21" s="5" t="s">
        <v>168</v>
      </c>
      <c r="AP21" s="5" t="s">
        <v>247</v>
      </c>
      <c r="AQ21" s="5" t="s">
        <v>179</v>
      </c>
      <c r="AR21" s="5" t="s">
        <v>168</v>
      </c>
      <c r="AS21" s="5" t="s">
        <v>248</v>
      </c>
      <c r="AT21" s="5" t="s">
        <v>249</v>
      </c>
      <c r="AU21" s="5" t="s">
        <v>92</v>
      </c>
      <c r="AV21" s="5" t="s">
        <v>250</v>
      </c>
      <c r="AW21" s="5" t="s">
        <v>234</v>
      </c>
      <c r="AX21" s="5" t="s">
        <v>235</v>
      </c>
      <c r="AY21" s="5" t="s">
        <v>89</v>
      </c>
      <c r="AZ21" s="5" t="s">
        <v>89</v>
      </c>
      <c r="BA21" s="5" t="s">
        <v>89</v>
      </c>
      <c r="BB21" s="5" t="s">
        <v>89</v>
      </c>
    </row>
    <row r="22" spans="1:54" ht="80">
      <c r="A22" s="3">
        <f t="shared" si="0"/>
        <v>20</v>
      </c>
      <c r="B22" s="172">
        <v>43942.218541666669</v>
      </c>
      <c r="C22" s="172">
        <v>43942.228310185186</v>
      </c>
      <c r="D22" s="5" t="s">
        <v>93</v>
      </c>
      <c r="E22" s="3">
        <v>100</v>
      </c>
      <c r="F22" s="3">
        <v>844</v>
      </c>
      <c r="G22" s="5" t="s">
        <v>85</v>
      </c>
      <c r="H22" s="172">
        <v>43942.228334942127</v>
      </c>
      <c r="I22" s="5" t="s">
        <v>251</v>
      </c>
      <c r="J22" s="5" t="s">
        <v>95</v>
      </c>
      <c r="K22" s="5" t="s">
        <v>88</v>
      </c>
      <c r="L22" s="3">
        <v>0.9</v>
      </c>
      <c r="M22" s="5" t="s">
        <v>171</v>
      </c>
      <c r="N22" s="5" t="s">
        <v>89</v>
      </c>
      <c r="O22" s="5" t="s">
        <v>160</v>
      </c>
      <c r="P22" s="5" t="s">
        <v>89</v>
      </c>
      <c r="Q22" s="5" t="s">
        <v>237</v>
      </c>
      <c r="R22" s="5" t="s">
        <v>252</v>
      </c>
      <c r="S22" s="5" t="s">
        <v>253</v>
      </c>
      <c r="T22" s="5" t="s">
        <v>254</v>
      </c>
      <c r="U22" s="5" t="s">
        <v>89</v>
      </c>
      <c r="V22" s="5" t="s">
        <v>221</v>
      </c>
      <c r="W22" s="5" t="s">
        <v>104</v>
      </c>
      <c r="X22" s="5" t="s">
        <v>255</v>
      </c>
      <c r="Y22" s="5" t="s">
        <v>182</v>
      </c>
      <c r="Z22" s="5" t="s">
        <v>225</v>
      </c>
      <c r="AA22" s="5" t="s">
        <v>89</v>
      </c>
      <c r="AB22" s="5" t="s">
        <v>182</v>
      </c>
      <c r="AC22" s="5" t="s">
        <v>225</v>
      </c>
      <c r="AD22" s="5" t="s">
        <v>89</v>
      </c>
      <c r="AE22" s="5" t="s">
        <v>177</v>
      </c>
      <c r="AF22" s="5" t="s">
        <v>127</v>
      </c>
      <c r="AG22" s="5" t="s">
        <v>89</v>
      </c>
      <c r="AH22" s="5" t="s">
        <v>177</v>
      </c>
      <c r="AI22" s="5" t="s">
        <v>225</v>
      </c>
      <c r="AJ22" s="5" t="s">
        <v>89</v>
      </c>
      <c r="AK22" s="5" t="s">
        <v>177</v>
      </c>
      <c r="AL22" s="5" t="s">
        <v>112</v>
      </c>
      <c r="AM22" s="5" t="s">
        <v>89</v>
      </c>
      <c r="AN22" s="5" t="s">
        <v>179</v>
      </c>
      <c r="AO22" s="5" t="s">
        <v>112</v>
      </c>
      <c r="AP22" s="5" t="s">
        <v>89</v>
      </c>
      <c r="AQ22" s="5" t="s">
        <v>186</v>
      </c>
      <c r="AR22" s="5" t="s">
        <v>112</v>
      </c>
      <c r="AS22" s="5" t="s">
        <v>89</v>
      </c>
      <c r="AT22" s="5" t="s">
        <v>141</v>
      </c>
      <c r="AU22" s="5" t="s">
        <v>89</v>
      </c>
      <c r="AV22" s="5" t="s">
        <v>256</v>
      </c>
      <c r="AW22" s="5" t="s">
        <v>257</v>
      </c>
      <c r="AX22" s="5" t="s">
        <v>235</v>
      </c>
      <c r="AY22" s="5" t="s">
        <v>89</v>
      </c>
      <c r="AZ22" s="5" t="s">
        <v>89</v>
      </c>
      <c r="BA22" s="5" t="s">
        <v>89</v>
      </c>
      <c r="BB22" s="5" t="s">
        <v>89</v>
      </c>
    </row>
    <row r="23" spans="1:54" ht="64">
      <c r="A23" s="3">
        <f t="shared" si="0"/>
        <v>21</v>
      </c>
      <c r="B23" s="172">
        <v>43941.374074074076</v>
      </c>
      <c r="C23" s="172">
        <v>43942.536180555559</v>
      </c>
      <c r="D23" s="5" t="s">
        <v>93</v>
      </c>
      <c r="E23" s="3">
        <v>100</v>
      </c>
      <c r="F23" s="3">
        <v>100405</v>
      </c>
      <c r="G23" s="5" t="s">
        <v>85</v>
      </c>
      <c r="H23" s="172">
        <v>43942.536203217591</v>
      </c>
      <c r="I23" s="5" t="s">
        <v>258</v>
      </c>
      <c r="J23" s="5" t="s">
        <v>95</v>
      </c>
      <c r="K23" s="5" t="s">
        <v>88</v>
      </c>
      <c r="L23" s="3">
        <v>0.9</v>
      </c>
      <c r="M23" s="5" t="s">
        <v>259</v>
      </c>
      <c r="N23" s="5" t="s">
        <v>89</v>
      </c>
      <c r="O23" s="5" t="s">
        <v>90</v>
      </c>
      <c r="P23" s="5" t="s">
        <v>89</v>
      </c>
      <c r="Q23" s="5" t="s">
        <v>260</v>
      </c>
      <c r="R23" s="5" t="s">
        <v>261</v>
      </c>
      <c r="S23" s="5" t="s">
        <v>262</v>
      </c>
      <c r="T23" s="5" t="s">
        <v>254</v>
      </c>
      <c r="U23" s="5" t="s">
        <v>89</v>
      </c>
      <c r="V23" s="5" t="s">
        <v>99</v>
      </c>
      <c r="W23" s="5" t="s">
        <v>104</v>
      </c>
      <c r="X23" s="5" t="s">
        <v>263</v>
      </c>
      <c r="Y23" s="5" t="s">
        <v>179</v>
      </c>
      <c r="Z23" s="5" t="s">
        <v>225</v>
      </c>
      <c r="AA23" s="5" t="s">
        <v>264</v>
      </c>
      <c r="AB23" s="5" t="s">
        <v>177</v>
      </c>
      <c r="AC23" s="5" t="s">
        <v>106</v>
      </c>
      <c r="AD23" s="5" t="s">
        <v>265</v>
      </c>
      <c r="AE23" s="5" t="s">
        <v>177</v>
      </c>
      <c r="AF23" s="5" t="s">
        <v>127</v>
      </c>
      <c r="AG23" s="5" t="s">
        <v>266</v>
      </c>
      <c r="AH23" s="5" t="s">
        <v>179</v>
      </c>
      <c r="AI23" s="5" t="s">
        <v>225</v>
      </c>
      <c r="AJ23" s="5" t="s">
        <v>267</v>
      </c>
      <c r="AK23" s="5" t="s">
        <v>186</v>
      </c>
      <c r="AL23" s="5" t="s">
        <v>112</v>
      </c>
      <c r="AM23" s="5" t="s">
        <v>89</v>
      </c>
      <c r="AN23" s="5" t="s">
        <v>186</v>
      </c>
      <c r="AO23" s="5" t="s">
        <v>225</v>
      </c>
      <c r="AP23" s="5" t="s">
        <v>268</v>
      </c>
      <c r="AQ23" s="5" t="s">
        <v>177</v>
      </c>
      <c r="AR23" s="5" t="s">
        <v>127</v>
      </c>
      <c r="AS23" s="5" t="s">
        <v>269</v>
      </c>
      <c r="AT23" s="5" t="s">
        <v>141</v>
      </c>
      <c r="AU23" s="5" t="s">
        <v>270</v>
      </c>
      <c r="AV23" s="5" t="s">
        <v>237</v>
      </c>
      <c r="AW23" s="5" t="s">
        <v>271</v>
      </c>
      <c r="AX23" s="5" t="s">
        <v>89</v>
      </c>
      <c r="AY23" s="5" t="s">
        <v>89</v>
      </c>
      <c r="AZ23" s="5" t="s">
        <v>89</v>
      </c>
      <c r="BA23" s="5" t="s">
        <v>89</v>
      </c>
      <c r="BB23" s="5" t="s">
        <v>89</v>
      </c>
    </row>
    <row r="24" spans="1:54" s="170" customFormat="1" ht="16">
      <c r="A24" s="170">
        <f t="shared" si="0"/>
        <v>22</v>
      </c>
      <c r="B24" s="171">
        <v>43923.279270833336</v>
      </c>
      <c r="C24" s="171">
        <v>43929.250439814816</v>
      </c>
      <c r="D24" s="140" t="s">
        <v>93</v>
      </c>
      <c r="E24" s="170">
        <v>4</v>
      </c>
      <c r="F24" s="170">
        <v>515909</v>
      </c>
      <c r="G24" s="140" t="s">
        <v>145</v>
      </c>
      <c r="H24" s="171">
        <v>43943.250882604167</v>
      </c>
      <c r="I24" s="140" t="s">
        <v>272</v>
      </c>
      <c r="J24" s="140" t="s">
        <v>95</v>
      </c>
      <c r="K24" s="140" t="s">
        <v>88</v>
      </c>
      <c r="L24" s="170">
        <v>0.9</v>
      </c>
      <c r="M24" s="140" t="s">
        <v>89</v>
      </c>
      <c r="N24" s="140" t="s">
        <v>89</v>
      </c>
      <c r="O24" s="140" t="s">
        <v>89</v>
      </c>
      <c r="P24" s="140" t="s">
        <v>89</v>
      </c>
      <c r="Q24" s="140" t="s">
        <v>89</v>
      </c>
      <c r="R24" s="140" t="s">
        <v>89</v>
      </c>
      <c r="S24" s="140" t="s">
        <v>89</v>
      </c>
      <c r="T24" s="140" t="s">
        <v>89</v>
      </c>
      <c r="U24" s="140" t="s">
        <v>89</v>
      </c>
      <c r="V24" s="140" t="s">
        <v>89</v>
      </c>
      <c r="W24" s="140" t="s">
        <v>89</v>
      </c>
      <c r="X24" s="140" t="s">
        <v>89</v>
      </c>
      <c r="Y24" s="140" t="s">
        <v>89</v>
      </c>
      <c r="Z24" s="140" t="s">
        <v>89</v>
      </c>
      <c r="AA24" s="140" t="s">
        <v>89</v>
      </c>
      <c r="AB24" s="140" t="s">
        <v>89</v>
      </c>
      <c r="AC24" s="140" t="s">
        <v>89</v>
      </c>
      <c r="AD24" s="140" t="s">
        <v>89</v>
      </c>
      <c r="AE24" s="140" t="s">
        <v>89</v>
      </c>
      <c r="AF24" s="140" t="s">
        <v>89</v>
      </c>
      <c r="AG24" s="140" t="s">
        <v>89</v>
      </c>
      <c r="AH24" s="140" t="s">
        <v>89</v>
      </c>
      <c r="AI24" s="140" t="s">
        <v>89</v>
      </c>
      <c r="AJ24" s="140" t="s">
        <v>89</v>
      </c>
      <c r="AK24" s="140" t="s">
        <v>89</v>
      </c>
      <c r="AL24" s="140" t="s">
        <v>89</v>
      </c>
      <c r="AM24" s="140" t="s">
        <v>89</v>
      </c>
      <c r="AN24" s="140" t="s">
        <v>89</v>
      </c>
      <c r="AO24" s="140" t="s">
        <v>89</v>
      </c>
      <c r="AP24" s="140" t="s">
        <v>89</v>
      </c>
      <c r="AQ24" s="140" t="s">
        <v>89</v>
      </c>
      <c r="AR24" s="140" t="s">
        <v>89</v>
      </c>
      <c r="AS24" s="140" t="s">
        <v>89</v>
      </c>
      <c r="AT24" s="140" t="s">
        <v>89</v>
      </c>
      <c r="AU24" s="140" t="s">
        <v>89</v>
      </c>
      <c r="AV24" s="140" t="s">
        <v>89</v>
      </c>
      <c r="AW24" s="140" t="s">
        <v>89</v>
      </c>
      <c r="AX24" s="140" t="s">
        <v>89</v>
      </c>
      <c r="AY24" s="140" t="s">
        <v>89</v>
      </c>
      <c r="AZ24" s="140" t="s">
        <v>89</v>
      </c>
      <c r="BA24" s="140" t="s">
        <v>89</v>
      </c>
      <c r="BB24" s="140" t="s">
        <v>89</v>
      </c>
    </row>
    <row r="25" spans="1:54" ht="48">
      <c r="A25" s="3">
        <f t="shared" si="0"/>
        <v>23</v>
      </c>
      <c r="B25" s="172">
        <v>43943.38921296296</v>
      </c>
      <c r="C25" s="172">
        <v>43943.449201388888</v>
      </c>
      <c r="D25" s="5" t="s">
        <v>93</v>
      </c>
      <c r="E25" s="3">
        <v>100</v>
      </c>
      <c r="F25" s="3">
        <v>5183</v>
      </c>
      <c r="G25" s="5" t="s">
        <v>85</v>
      </c>
      <c r="H25" s="172">
        <v>43943.449213749998</v>
      </c>
      <c r="I25" s="5" t="s">
        <v>273</v>
      </c>
      <c r="J25" s="5" t="s">
        <v>95</v>
      </c>
      <c r="K25" s="5" t="s">
        <v>88</v>
      </c>
      <c r="L25" s="3">
        <v>0.9</v>
      </c>
      <c r="M25" s="5" t="s">
        <v>171</v>
      </c>
      <c r="N25" s="5" t="s">
        <v>89</v>
      </c>
      <c r="O25" s="5" t="s">
        <v>96</v>
      </c>
      <c r="P25" s="5" t="s">
        <v>89</v>
      </c>
      <c r="Q25" s="5" t="s">
        <v>274</v>
      </c>
      <c r="R25" s="5" t="s">
        <v>275</v>
      </c>
      <c r="S25" s="5" t="s">
        <v>276</v>
      </c>
      <c r="T25" s="5" t="s">
        <v>164</v>
      </c>
      <c r="U25" s="5" t="s">
        <v>89</v>
      </c>
      <c r="V25" s="5" t="s">
        <v>165</v>
      </c>
      <c r="W25" s="5" t="s">
        <v>104</v>
      </c>
      <c r="X25" s="5" t="s">
        <v>277</v>
      </c>
      <c r="Y25" s="5" t="s">
        <v>186</v>
      </c>
      <c r="Z25" s="5" t="s">
        <v>127</v>
      </c>
      <c r="AA25" s="5" t="s">
        <v>278</v>
      </c>
      <c r="AB25" s="5" t="s">
        <v>179</v>
      </c>
      <c r="AC25" s="5" t="s">
        <v>112</v>
      </c>
      <c r="AD25" s="5" t="s">
        <v>89</v>
      </c>
      <c r="AE25" s="5" t="s">
        <v>179</v>
      </c>
      <c r="AF25" s="5" t="s">
        <v>127</v>
      </c>
      <c r="AG25" s="5" t="s">
        <v>89</v>
      </c>
      <c r="AH25" s="5" t="s">
        <v>179</v>
      </c>
      <c r="AI25" s="5" t="s">
        <v>127</v>
      </c>
      <c r="AJ25" s="5" t="s">
        <v>89</v>
      </c>
      <c r="AK25" s="5" t="s">
        <v>179</v>
      </c>
      <c r="AL25" s="5" t="s">
        <v>127</v>
      </c>
      <c r="AM25" s="5" t="s">
        <v>89</v>
      </c>
      <c r="AN25" s="5" t="s">
        <v>186</v>
      </c>
      <c r="AO25" s="5" t="s">
        <v>127</v>
      </c>
      <c r="AP25" s="5" t="s">
        <v>89</v>
      </c>
      <c r="AQ25" s="5" t="s">
        <v>182</v>
      </c>
      <c r="AR25" s="5" t="s">
        <v>127</v>
      </c>
      <c r="AS25" s="5" t="s">
        <v>89</v>
      </c>
      <c r="AT25" s="5" t="s">
        <v>141</v>
      </c>
      <c r="AU25" s="5" t="s">
        <v>89</v>
      </c>
      <c r="AV25" s="5" t="s">
        <v>279</v>
      </c>
      <c r="AW25" s="5" t="s">
        <v>280</v>
      </c>
      <c r="AX25" s="5" t="s">
        <v>192</v>
      </c>
      <c r="AY25" s="5" t="s">
        <v>89</v>
      </c>
      <c r="AZ25" s="5" t="s">
        <v>89</v>
      </c>
      <c r="BA25" s="5" t="s">
        <v>89</v>
      </c>
      <c r="BB25" s="5" t="s">
        <v>89</v>
      </c>
    </row>
    <row r="26" spans="1:54" ht="64">
      <c r="A26" s="3">
        <f t="shared" si="0"/>
        <v>24</v>
      </c>
      <c r="B26" s="172">
        <v>43943.664722222224</v>
      </c>
      <c r="C26" s="172">
        <v>43943.676666666666</v>
      </c>
      <c r="D26" s="5" t="s">
        <v>93</v>
      </c>
      <c r="E26" s="3">
        <v>100</v>
      </c>
      <c r="F26" s="3">
        <v>1031</v>
      </c>
      <c r="G26" s="5" t="s">
        <v>85</v>
      </c>
      <c r="H26" s="172">
        <v>43943.676684479164</v>
      </c>
      <c r="I26" s="5" t="s">
        <v>281</v>
      </c>
      <c r="J26" s="5" t="s">
        <v>95</v>
      </c>
      <c r="K26" s="5" t="s">
        <v>88</v>
      </c>
      <c r="L26" s="3">
        <v>0.9</v>
      </c>
      <c r="M26" s="5" t="s">
        <v>213</v>
      </c>
      <c r="N26" s="5" t="s">
        <v>89</v>
      </c>
      <c r="O26" s="5" t="s">
        <v>89</v>
      </c>
      <c r="P26" s="5" t="s">
        <v>89</v>
      </c>
      <c r="Q26" s="5" t="s">
        <v>89</v>
      </c>
      <c r="R26" s="5" t="s">
        <v>282</v>
      </c>
      <c r="S26" s="5" t="s">
        <v>283</v>
      </c>
      <c r="T26" s="5" t="s">
        <v>240</v>
      </c>
      <c r="U26" s="5" t="s">
        <v>89</v>
      </c>
      <c r="V26" s="5" t="s">
        <v>99</v>
      </c>
      <c r="W26" s="5" t="s">
        <v>104</v>
      </c>
      <c r="X26" s="5" t="s">
        <v>284</v>
      </c>
      <c r="Y26" s="5" t="s">
        <v>179</v>
      </c>
      <c r="Z26" s="5" t="s">
        <v>225</v>
      </c>
      <c r="AA26" s="5" t="s">
        <v>285</v>
      </c>
      <c r="AB26" s="5" t="s">
        <v>179</v>
      </c>
      <c r="AC26" s="5" t="s">
        <v>168</v>
      </c>
      <c r="AD26" s="5" t="s">
        <v>286</v>
      </c>
      <c r="AE26" s="5" t="s">
        <v>179</v>
      </c>
      <c r="AF26" s="5" t="s">
        <v>168</v>
      </c>
      <c r="AG26" s="5" t="s">
        <v>287</v>
      </c>
      <c r="AH26" s="5" t="s">
        <v>179</v>
      </c>
      <c r="AI26" s="5" t="s">
        <v>168</v>
      </c>
      <c r="AJ26" s="5" t="s">
        <v>288</v>
      </c>
      <c r="AK26" s="5" t="s">
        <v>179</v>
      </c>
      <c r="AL26" s="5" t="s">
        <v>225</v>
      </c>
      <c r="AM26" s="5" t="s">
        <v>289</v>
      </c>
      <c r="AN26" s="5" t="s">
        <v>179</v>
      </c>
      <c r="AO26" s="5" t="s">
        <v>225</v>
      </c>
      <c r="AP26" s="5" t="s">
        <v>290</v>
      </c>
      <c r="AQ26" s="5" t="s">
        <v>179</v>
      </c>
      <c r="AR26" s="5" t="s">
        <v>225</v>
      </c>
      <c r="AS26" s="5" t="s">
        <v>291</v>
      </c>
      <c r="AT26" s="5" t="s">
        <v>141</v>
      </c>
      <c r="AU26" s="5" t="s">
        <v>292</v>
      </c>
      <c r="AV26" s="5" t="s">
        <v>293</v>
      </c>
      <c r="AW26" s="5" t="s">
        <v>280</v>
      </c>
      <c r="AX26" s="5" t="s">
        <v>192</v>
      </c>
      <c r="AY26" s="5" t="s">
        <v>89</v>
      </c>
      <c r="AZ26" s="5" t="s">
        <v>89</v>
      </c>
      <c r="BA26" s="5" t="s">
        <v>89</v>
      </c>
      <c r="BB26" s="5" t="s">
        <v>89</v>
      </c>
    </row>
    <row r="27" spans="1:54" ht="112">
      <c r="A27" s="3">
        <f t="shared" si="0"/>
        <v>25</v>
      </c>
      <c r="B27" s="172">
        <v>43944.184872685182</v>
      </c>
      <c r="C27" s="172">
        <v>43944.197395833333</v>
      </c>
      <c r="D27" s="5" t="s">
        <v>93</v>
      </c>
      <c r="E27" s="3">
        <v>100</v>
      </c>
      <c r="F27" s="3">
        <v>1082</v>
      </c>
      <c r="G27" s="5" t="s">
        <v>85</v>
      </c>
      <c r="H27" s="172">
        <v>43944.197423067133</v>
      </c>
      <c r="I27" s="5" t="s">
        <v>294</v>
      </c>
      <c r="J27" s="5" t="s">
        <v>95</v>
      </c>
      <c r="K27" s="5" t="s">
        <v>88</v>
      </c>
      <c r="L27" s="3">
        <v>0.9</v>
      </c>
      <c r="M27" s="5" t="s">
        <v>171</v>
      </c>
      <c r="N27" s="5" t="s">
        <v>89</v>
      </c>
      <c r="O27" s="5" t="s">
        <v>160</v>
      </c>
      <c r="P27" s="5" t="s">
        <v>89</v>
      </c>
      <c r="Q27" s="5" t="s">
        <v>295</v>
      </c>
      <c r="R27" s="5" t="s">
        <v>296</v>
      </c>
      <c r="S27" s="5" t="s">
        <v>297</v>
      </c>
      <c r="T27" s="5" t="s">
        <v>103</v>
      </c>
      <c r="U27" s="5" t="s">
        <v>89</v>
      </c>
      <c r="V27" s="5" t="s">
        <v>298</v>
      </c>
      <c r="W27" s="5" t="s">
        <v>104</v>
      </c>
      <c r="X27" s="5" t="s">
        <v>299</v>
      </c>
      <c r="Y27" s="5" t="s">
        <v>186</v>
      </c>
      <c r="Z27" s="5" t="s">
        <v>112</v>
      </c>
      <c r="AA27" s="5" t="s">
        <v>89</v>
      </c>
      <c r="AB27" s="5" t="s">
        <v>179</v>
      </c>
      <c r="AC27" s="5" t="s">
        <v>127</v>
      </c>
      <c r="AD27" s="5" t="s">
        <v>89</v>
      </c>
      <c r="AE27" s="5" t="s">
        <v>177</v>
      </c>
      <c r="AF27" s="5" t="s">
        <v>106</v>
      </c>
      <c r="AG27" s="5" t="s">
        <v>89</v>
      </c>
      <c r="AH27" s="5" t="s">
        <v>179</v>
      </c>
      <c r="AI27" s="5" t="s">
        <v>225</v>
      </c>
      <c r="AJ27" s="5" t="s">
        <v>300</v>
      </c>
      <c r="AK27" s="5" t="s">
        <v>186</v>
      </c>
      <c r="AL27" s="5" t="s">
        <v>112</v>
      </c>
      <c r="AM27" s="5" t="s">
        <v>301</v>
      </c>
      <c r="AN27" s="5" t="s">
        <v>182</v>
      </c>
      <c r="AO27" s="5" t="s">
        <v>127</v>
      </c>
      <c r="AP27" s="5" t="s">
        <v>302</v>
      </c>
      <c r="AQ27" s="5" t="s">
        <v>179</v>
      </c>
      <c r="AR27" s="5" t="s">
        <v>112</v>
      </c>
      <c r="AS27" s="5" t="s">
        <v>303</v>
      </c>
      <c r="AT27" s="5" t="s">
        <v>141</v>
      </c>
      <c r="AU27" s="5" t="s">
        <v>304</v>
      </c>
      <c r="AV27" s="5" t="s">
        <v>305</v>
      </c>
      <c r="AW27" s="5" t="s">
        <v>306</v>
      </c>
      <c r="AX27" s="5" t="s">
        <v>235</v>
      </c>
      <c r="AY27" s="5" t="s">
        <v>89</v>
      </c>
      <c r="AZ27" s="5" t="s">
        <v>89</v>
      </c>
      <c r="BA27" s="5" t="s">
        <v>89</v>
      </c>
      <c r="BB27" s="5" t="s">
        <v>89</v>
      </c>
    </row>
    <row r="28" spans="1:54" s="170" customFormat="1" ht="32">
      <c r="A28" s="170">
        <f t="shared" si="0"/>
        <v>26</v>
      </c>
      <c r="B28" s="171">
        <v>43944.298310185186</v>
      </c>
      <c r="C28" s="171">
        <v>43944.300671296296</v>
      </c>
      <c r="D28" s="140" t="s">
        <v>93</v>
      </c>
      <c r="E28" s="170">
        <v>100</v>
      </c>
      <c r="F28" s="170">
        <v>203</v>
      </c>
      <c r="G28" s="140" t="s">
        <v>85</v>
      </c>
      <c r="H28" s="171">
        <v>43944.300684050926</v>
      </c>
      <c r="I28" s="140" t="s">
        <v>307</v>
      </c>
      <c r="J28" s="140" t="s">
        <v>95</v>
      </c>
      <c r="K28" s="140" t="s">
        <v>88</v>
      </c>
      <c r="L28" s="170">
        <v>0.9</v>
      </c>
      <c r="M28" s="140" t="s">
        <v>171</v>
      </c>
      <c r="N28" s="140" t="s">
        <v>89</v>
      </c>
      <c r="O28" s="140" t="s">
        <v>215</v>
      </c>
      <c r="P28" s="140" t="s">
        <v>89</v>
      </c>
      <c r="Q28" s="140" t="s">
        <v>308</v>
      </c>
      <c r="R28" s="140" t="s">
        <v>309</v>
      </c>
      <c r="S28" s="140" t="s">
        <v>198</v>
      </c>
      <c r="T28" s="140" t="s">
        <v>310</v>
      </c>
      <c r="U28" s="140" t="s">
        <v>89</v>
      </c>
      <c r="V28" s="140" t="s">
        <v>165</v>
      </c>
      <c r="W28" s="140" t="s">
        <v>92</v>
      </c>
      <c r="X28" s="140" t="s">
        <v>89</v>
      </c>
      <c r="Y28" s="140" t="s">
        <v>89</v>
      </c>
      <c r="Z28" s="140" t="s">
        <v>89</v>
      </c>
      <c r="AA28" s="140" t="s">
        <v>89</v>
      </c>
      <c r="AB28" s="140" t="s">
        <v>89</v>
      </c>
      <c r="AC28" s="140" t="s">
        <v>89</v>
      </c>
      <c r="AD28" s="140" t="s">
        <v>89</v>
      </c>
      <c r="AE28" s="140" t="s">
        <v>89</v>
      </c>
      <c r="AF28" s="140" t="s">
        <v>89</v>
      </c>
      <c r="AG28" s="140" t="s">
        <v>89</v>
      </c>
      <c r="AH28" s="140" t="s">
        <v>89</v>
      </c>
      <c r="AI28" s="140" t="s">
        <v>89</v>
      </c>
      <c r="AJ28" s="140" t="s">
        <v>89</v>
      </c>
      <c r="AK28" s="140" t="s">
        <v>89</v>
      </c>
      <c r="AL28" s="140" t="s">
        <v>89</v>
      </c>
      <c r="AM28" s="140" t="s">
        <v>89</v>
      </c>
      <c r="AN28" s="140" t="s">
        <v>89</v>
      </c>
      <c r="AO28" s="140" t="s">
        <v>89</v>
      </c>
      <c r="AP28" s="140" t="s">
        <v>89</v>
      </c>
      <c r="AQ28" s="140" t="s">
        <v>89</v>
      </c>
      <c r="AR28" s="140" t="s">
        <v>89</v>
      </c>
      <c r="AS28" s="140" t="s">
        <v>89</v>
      </c>
      <c r="AT28" s="140" t="s">
        <v>89</v>
      </c>
      <c r="AU28" s="140" t="s">
        <v>89</v>
      </c>
      <c r="AV28" s="140" t="s">
        <v>89</v>
      </c>
      <c r="AW28" s="140" t="s">
        <v>89</v>
      </c>
      <c r="AX28" s="140" t="s">
        <v>89</v>
      </c>
      <c r="AY28" s="140" t="s">
        <v>89</v>
      </c>
      <c r="AZ28" s="140" t="s">
        <v>89</v>
      </c>
      <c r="BA28" s="140" t="s">
        <v>89</v>
      </c>
      <c r="BB28" s="140" t="s">
        <v>89</v>
      </c>
    </row>
    <row r="29" spans="1:54" ht="96">
      <c r="A29" s="3">
        <f t="shared" si="0"/>
        <v>27</v>
      </c>
      <c r="B29" s="172">
        <v>43944.358148148145</v>
      </c>
      <c r="C29" s="172">
        <v>43944.381215277775</v>
      </c>
      <c r="D29" s="5" t="s">
        <v>93</v>
      </c>
      <c r="E29" s="3">
        <v>100</v>
      </c>
      <c r="F29" s="3">
        <v>1992</v>
      </c>
      <c r="G29" s="5" t="s">
        <v>85</v>
      </c>
      <c r="H29" s="172">
        <v>43944.381237141206</v>
      </c>
      <c r="I29" s="5" t="s">
        <v>311</v>
      </c>
      <c r="J29" s="5" t="s">
        <v>95</v>
      </c>
      <c r="K29" s="5" t="s">
        <v>88</v>
      </c>
      <c r="L29" s="3">
        <v>0.9</v>
      </c>
      <c r="M29" s="5" t="s">
        <v>171</v>
      </c>
      <c r="N29" s="5" t="s">
        <v>89</v>
      </c>
      <c r="O29" s="5" t="s">
        <v>160</v>
      </c>
      <c r="P29" s="5" t="s">
        <v>89</v>
      </c>
      <c r="Q29" s="5" t="s">
        <v>312</v>
      </c>
      <c r="R29" s="5" t="s">
        <v>313</v>
      </c>
      <c r="S29" s="5" t="s">
        <v>314</v>
      </c>
      <c r="T29" s="5" t="s">
        <v>315</v>
      </c>
      <c r="U29" s="5" t="s">
        <v>316</v>
      </c>
      <c r="V29" s="5" t="s">
        <v>221</v>
      </c>
      <c r="W29" s="5" t="s">
        <v>104</v>
      </c>
      <c r="X29" s="5" t="s">
        <v>317</v>
      </c>
      <c r="Y29" s="5" t="s">
        <v>179</v>
      </c>
      <c r="Z29" s="5" t="s">
        <v>168</v>
      </c>
      <c r="AA29" s="5" t="s">
        <v>318</v>
      </c>
      <c r="AB29" s="5" t="s">
        <v>179</v>
      </c>
      <c r="AC29" s="5" t="s">
        <v>168</v>
      </c>
      <c r="AD29" s="5" t="s">
        <v>319</v>
      </c>
      <c r="AE29" s="5" t="s">
        <v>186</v>
      </c>
      <c r="AF29" s="5" t="s">
        <v>168</v>
      </c>
      <c r="AG29" s="5" t="s">
        <v>320</v>
      </c>
      <c r="AH29" s="5" t="s">
        <v>182</v>
      </c>
      <c r="AI29" s="5" t="s">
        <v>168</v>
      </c>
      <c r="AJ29" s="5" t="s">
        <v>321</v>
      </c>
      <c r="AK29" s="5" t="s">
        <v>186</v>
      </c>
      <c r="AL29" s="5" t="s">
        <v>168</v>
      </c>
      <c r="AM29" s="5" t="s">
        <v>322</v>
      </c>
      <c r="AN29" s="5" t="s">
        <v>179</v>
      </c>
      <c r="AO29" s="5" t="s">
        <v>168</v>
      </c>
      <c r="AP29" s="5" t="s">
        <v>323</v>
      </c>
      <c r="AQ29" s="5" t="s">
        <v>179</v>
      </c>
      <c r="AR29" s="5" t="s">
        <v>168</v>
      </c>
      <c r="AS29" s="5" t="s">
        <v>324</v>
      </c>
      <c r="AT29" s="5" t="s">
        <v>249</v>
      </c>
      <c r="AU29" s="5" t="s">
        <v>325</v>
      </c>
      <c r="AV29" s="5" t="s">
        <v>326</v>
      </c>
      <c r="AW29" s="5" t="s">
        <v>118</v>
      </c>
      <c r="AX29" s="5" t="s">
        <v>192</v>
      </c>
      <c r="AY29" s="5" t="s">
        <v>89</v>
      </c>
      <c r="AZ29" s="5" t="s">
        <v>89</v>
      </c>
      <c r="BA29" s="5" t="s">
        <v>89</v>
      </c>
      <c r="BB29" s="5" t="s">
        <v>89</v>
      </c>
    </row>
    <row r="30" spans="1:54" ht="272">
      <c r="A30" s="3">
        <f t="shared" si="0"/>
        <v>28</v>
      </c>
      <c r="B30" s="172">
        <v>43945.162048611113</v>
      </c>
      <c r="C30" s="172">
        <v>43945.19090277778</v>
      </c>
      <c r="D30" s="5" t="s">
        <v>93</v>
      </c>
      <c r="E30" s="3">
        <v>100</v>
      </c>
      <c r="F30" s="3">
        <v>2492</v>
      </c>
      <c r="G30" s="5" t="s">
        <v>85</v>
      </c>
      <c r="H30" s="172">
        <v>43945.190926921299</v>
      </c>
      <c r="I30" s="5" t="s">
        <v>327</v>
      </c>
      <c r="J30" s="5" t="s">
        <v>95</v>
      </c>
      <c r="K30" s="5" t="s">
        <v>88</v>
      </c>
      <c r="L30" s="3">
        <v>0.9</v>
      </c>
      <c r="M30" s="5" t="s">
        <v>328</v>
      </c>
      <c r="N30" s="5" t="s">
        <v>89</v>
      </c>
      <c r="O30" s="5" t="s">
        <v>89</v>
      </c>
      <c r="P30" s="5" t="s">
        <v>89</v>
      </c>
      <c r="Q30" s="5" t="s">
        <v>89</v>
      </c>
      <c r="R30" s="5" t="s">
        <v>89</v>
      </c>
      <c r="S30" s="5" t="s">
        <v>89</v>
      </c>
      <c r="T30" s="5" t="s">
        <v>89</v>
      </c>
      <c r="U30" s="5" t="s">
        <v>89</v>
      </c>
      <c r="V30" s="5" t="s">
        <v>89</v>
      </c>
      <c r="W30" s="5" t="s">
        <v>104</v>
      </c>
      <c r="X30" s="5" t="s">
        <v>329</v>
      </c>
      <c r="Y30" s="5" t="s">
        <v>177</v>
      </c>
      <c r="Z30" s="5" t="s">
        <v>106</v>
      </c>
      <c r="AA30" s="5" t="s">
        <v>106</v>
      </c>
      <c r="AB30" s="5" t="s">
        <v>182</v>
      </c>
      <c r="AC30" s="5" t="s">
        <v>127</v>
      </c>
      <c r="AD30" s="5" t="s">
        <v>330</v>
      </c>
      <c r="AE30" s="5" t="s">
        <v>179</v>
      </c>
      <c r="AF30" s="5" t="s">
        <v>225</v>
      </c>
      <c r="AG30" s="5" t="s">
        <v>331</v>
      </c>
      <c r="AH30" s="5" t="s">
        <v>177</v>
      </c>
      <c r="AI30" s="5" t="s">
        <v>106</v>
      </c>
      <c r="AJ30" s="5" t="s">
        <v>106</v>
      </c>
      <c r="AK30" s="5" t="s">
        <v>177</v>
      </c>
      <c r="AL30" s="5" t="s">
        <v>106</v>
      </c>
      <c r="AM30" s="5" t="s">
        <v>106</v>
      </c>
      <c r="AN30" s="5" t="s">
        <v>182</v>
      </c>
      <c r="AO30" s="5" t="s">
        <v>112</v>
      </c>
      <c r="AP30" s="5" t="s">
        <v>332</v>
      </c>
      <c r="AQ30" s="5" t="s">
        <v>186</v>
      </c>
      <c r="AR30" s="5" t="s">
        <v>112</v>
      </c>
      <c r="AS30" s="5" t="s">
        <v>333</v>
      </c>
      <c r="AT30" s="5" t="s">
        <v>115</v>
      </c>
      <c r="AU30" s="5" t="s">
        <v>334</v>
      </c>
      <c r="AV30" s="5" t="s">
        <v>335</v>
      </c>
      <c r="AW30" s="5" t="s">
        <v>191</v>
      </c>
      <c r="AX30" s="5" t="s">
        <v>192</v>
      </c>
      <c r="AY30" s="5" t="s">
        <v>89</v>
      </c>
      <c r="AZ30" s="5" t="s">
        <v>336</v>
      </c>
      <c r="BA30" s="5" t="s">
        <v>89</v>
      </c>
      <c r="BB30" s="5" t="s">
        <v>89</v>
      </c>
    </row>
    <row r="31" spans="1:54" ht="128">
      <c r="A31" s="3">
        <f t="shared" si="0"/>
        <v>29</v>
      </c>
      <c r="B31" s="172">
        <v>43945.242800925924</v>
      </c>
      <c r="C31" s="172">
        <v>43945.25640046296</v>
      </c>
      <c r="D31" s="5" t="s">
        <v>93</v>
      </c>
      <c r="E31" s="3">
        <v>100</v>
      </c>
      <c r="F31" s="3">
        <v>1175</v>
      </c>
      <c r="G31" s="5" t="s">
        <v>85</v>
      </c>
      <c r="H31" s="172">
        <v>43945.256428483794</v>
      </c>
      <c r="I31" s="5" t="s">
        <v>337</v>
      </c>
      <c r="J31" s="5" t="s">
        <v>95</v>
      </c>
      <c r="K31" s="5" t="s">
        <v>88</v>
      </c>
      <c r="L31" s="3">
        <v>0.9</v>
      </c>
      <c r="M31" s="5" t="s">
        <v>171</v>
      </c>
      <c r="N31" s="5" t="s">
        <v>89</v>
      </c>
      <c r="O31" s="5" t="s">
        <v>160</v>
      </c>
      <c r="P31" s="5" t="s">
        <v>89</v>
      </c>
      <c r="Q31" s="5" t="s">
        <v>237</v>
      </c>
      <c r="R31" s="5" t="s">
        <v>338</v>
      </c>
      <c r="S31" s="5" t="s">
        <v>339</v>
      </c>
      <c r="T31" s="5" t="s">
        <v>254</v>
      </c>
      <c r="U31" s="5" t="s">
        <v>89</v>
      </c>
      <c r="V31" s="5" t="s">
        <v>221</v>
      </c>
      <c r="W31" s="5" t="s">
        <v>104</v>
      </c>
      <c r="X31" s="5" t="s">
        <v>340</v>
      </c>
      <c r="Y31" s="5" t="s">
        <v>186</v>
      </c>
      <c r="Z31" s="5" t="s">
        <v>112</v>
      </c>
      <c r="AA31" s="5" t="s">
        <v>341</v>
      </c>
      <c r="AB31" s="5" t="s">
        <v>179</v>
      </c>
      <c r="AC31" s="5" t="s">
        <v>168</v>
      </c>
      <c r="AD31" s="5" t="s">
        <v>342</v>
      </c>
      <c r="AE31" s="5" t="s">
        <v>179</v>
      </c>
      <c r="AF31" s="5" t="s">
        <v>225</v>
      </c>
      <c r="AG31" s="5" t="s">
        <v>343</v>
      </c>
      <c r="AH31" s="5" t="s">
        <v>179</v>
      </c>
      <c r="AI31" s="5" t="s">
        <v>168</v>
      </c>
      <c r="AJ31" s="5" t="s">
        <v>344</v>
      </c>
      <c r="AK31" s="5" t="s">
        <v>179</v>
      </c>
      <c r="AL31" s="5" t="s">
        <v>225</v>
      </c>
      <c r="AM31" s="5" t="s">
        <v>345</v>
      </c>
      <c r="AN31" s="5" t="s">
        <v>186</v>
      </c>
      <c r="AO31" s="5" t="s">
        <v>112</v>
      </c>
      <c r="AP31" s="5" t="s">
        <v>346</v>
      </c>
      <c r="AQ31" s="5" t="s">
        <v>186</v>
      </c>
      <c r="AR31" s="5" t="s">
        <v>112</v>
      </c>
      <c r="AS31" s="5" t="s">
        <v>347</v>
      </c>
      <c r="AT31" s="5" t="s">
        <v>115</v>
      </c>
      <c r="AU31" s="5" t="s">
        <v>348</v>
      </c>
      <c r="AV31" s="5" t="s">
        <v>349</v>
      </c>
      <c r="AW31" s="5" t="s">
        <v>350</v>
      </c>
      <c r="AX31" s="5" t="s">
        <v>235</v>
      </c>
      <c r="AY31" s="5" t="s">
        <v>89</v>
      </c>
      <c r="AZ31" s="5" t="s">
        <v>89</v>
      </c>
      <c r="BA31" s="5" t="s">
        <v>89</v>
      </c>
      <c r="BB31" s="5" t="s">
        <v>89</v>
      </c>
    </row>
    <row r="32" spans="1:54" s="170" customFormat="1" ht="32">
      <c r="A32" s="170">
        <f t="shared" si="0"/>
        <v>30</v>
      </c>
      <c r="B32" s="171">
        <v>43945.868784722225</v>
      </c>
      <c r="C32" s="171">
        <v>43945.869895833333</v>
      </c>
      <c r="D32" s="140" t="s">
        <v>93</v>
      </c>
      <c r="E32" s="170">
        <v>100</v>
      </c>
      <c r="F32" s="170">
        <v>95</v>
      </c>
      <c r="G32" s="140" t="s">
        <v>85</v>
      </c>
      <c r="H32" s="171">
        <v>43945.869900335645</v>
      </c>
      <c r="I32" s="140" t="s">
        <v>351</v>
      </c>
      <c r="J32" s="140" t="s">
        <v>95</v>
      </c>
      <c r="K32" s="140" t="s">
        <v>88</v>
      </c>
      <c r="L32" s="170">
        <v>0.9</v>
      </c>
      <c r="M32" s="140" t="s">
        <v>171</v>
      </c>
      <c r="N32" s="140" t="s">
        <v>89</v>
      </c>
      <c r="O32" s="140" t="s">
        <v>160</v>
      </c>
      <c r="P32" s="140" t="s">
        <v>89</v>
      </c>
      <c r="Q32" s="140" t="s">
        <v>352</v>
      </c>
      <c r="R32" s="140" t="s">
        <v>353</v>
      </c>
      <c r="S32" s="140" t="s">
        <v>354</v>
      </c>
      <c r="T32" s="140" t="s">
        <v>355</v>
      </c>
      <c r="U32" s="140" t="s">
        <v>356</v>
      </c>
      <c r="V32" s="140" t="s">
        <v>99</v>
      </c>
      <c r="W32" s="140" t="s">
        <v>92</v>
      </c>
      <c r="X32" s="140" t="s">
        <v>89</v>
      </c>
      <c r="Y32" s="140" t="s">
        <v>89</v>
      </c>
      <c r="Z32" s="140" t="s">
        <v>89</v>
      </c>
      <c r="AA32" s="140" t="s">
        <v>89</v>
      </c>
      <c r="AB32" s="140" t="s">
        <v>89</v>
      </c>
      <c r="AC32" s="140" t="s">
        <v>89</v>
      </c>
      <c r="AD32" s="140" t="s">
        <v>89</v>
      </c>
      <c r="AE32" s="140" t="s">
        <v>89</v>
      </c>
      <c r="AF32" s="140" t="s">
        <v>89</v>
      </c>
      <c r="AG32" s="140" t="s">
        <v>89</v>
      </c>
      <c r="AH32" s="140" t="s">
        <v>89</v>
      </c>
      <c r="AI32" s="140" t="s">
        <v>89</v>
      </c>
      <c r="AJ32" s="140" t="s">
        <v>89</v>
      </c>
      <c r="AK32" s="140" t="s">
        <v>89</v>
      </c>
      <c r="AL32" s="140" t="s">
        <v>89</v>
      </c>
      <c r="AM32" s="140" t="s">
        <v>89</v>
      </c>
      <c r="AN32" s="140" t="s">
        <v>89</v>
      </c>
      <c r="AO32" s="140" t="s">
        <v>89</v>
      </c>
      <c r="AP32" s="140" t="s">
        <v>89</v>
      </c>
      <c r="AQ32" s="140" t="s">
        <v>89</v>
      </c>
      <c r="AR32" s="140" t="s">
        <v>89</v>
      </c>
      <c r="AS32" s="140" t="s">
        <v>89</v>
      </c>
      <c r="AT32" s="140" t="s">
        <v>89</v>
      </c>
      <c r="AU32" s="140" t="s">
        <v>89</v>
      </c>
      <c r="AV32" s="140" t="s">
        <v>89</v>
      </c>
      <c r="AW32" s="140" t="s">
        <v>89</v>
      </c>
      <c r="AX32" s="140" t="s">
        <v>89</v>
      </c>
      <c r="AY32" s="140" t="s">
        <v>89</v>
      </c>
      <c r="AZ32" s="140" t="s">
        <v>89</v>
      </c>
      <c r="BA32" s="140" t="s">
        <v>89</v>
      </c>
      <c r="BB32" s="140" t="s">
        <v>89</v>
      </c>
    </row>
    <row r="33" spans="1:54" ht="32">
      <c r="A33" s="3">
        <f t="shared" si="0"/>
        <v>31</v>
      </c>
      <c r="B33" s="172">
        <v>43948.488125000003</v>
      </c>
      <c r="C33" s="172">
        <v>43948.520578703705</v>
      </c>
      <c r="D33" s="5" t="s">
        <v>93</v>
      </c>
      <c r="E33" s="3">
        <v>100</v>
      </c>
      <c r="F33" s="3">
        <v>2803</v>
      </c>
      <c r="G33" s="5" t="s">
        <v>85</v>
      </c>
      <c r="H33" s="172">
        <v>43948.520603576391</v>
      </c>
      <c r="I33" s="5" t="s">
        <v>357</v>
      </c>
      <c r="J33" s="5" t="s">
        <v>95</v>
      </c>
      <c r="K33" s="5" t="s">
        <v>88</v>
      </c>
      <c r="L33" s="3">
        <v>0.9</v>
      </c>
      <c r="M33" s="5" t="s">
        <v>171</v>
      </c>
      <c r="N33" s="5" t="s">
        <v>89</v>
      </c>
      <c r="O33" s="5" t="s">
        <v>96</v>
      </c>
      <c r="P33" s="5" t="s">
        <v>89</v>
      </c>
      <c r="Q33" s="5" t="s">
        <v>358</v>
      </c>
      <c r="R33" s="5" t="s">
        <v>359</v>
      </c>
      <c r="S33" s="5" t="s">
        <v>360</v>
      </c>
      <c r="T33" s="5" t="s">
        <v>103</v>
      </c>
      <c r="U33" s="5" t="s">
        <v>89</v>
      </c>
      <c r="V33" s="5" t="s">
        <v>99</v>
      </c>
      <c r="W33" s="5" t="s">
        <v>104</v>
      </c>
      <c r="X33" s="5" t="s">
        <v>361</v>
      </c>
      <c r="Y33" s="5" t="s">
        <v>182</v>
      </c>
      <c r="Z33" s="5" t="s">
        <v>127</v>
      </c>
      <c r="AA33" s="5" t="s">
        <v>362</v>
      </c>
      <c r="AB33" s="5" t="s">
        <v>182</v>
      </c>
      <c r="AC33" s="5" t="s">
        <v>127</v>
      </c>
      <c r="AD33" s="5" t="s">
        <v>363</v>
      </c>
      <c r="AE33" s="5" t="s">
        <v>177</v>
      </c>
      <c r="AF33" s="5" t="s">
        <v>106</v>
      </c>
      <c r="AG33" s="5" t="s">
        <v>364</v>
      </c>
      <c r="AH33" s="5" t="s">
        <v>182</v>
      </c>
      <c r="AI33" s="5" t="s">
        <v>127</v>
      </c>
      <c r="AJ33" s="5" t="s">
        <v>365</v>
      </c>
      <c r="AK33" s="5" t="s">
        <v>177</v>
      </c>
      <c r="AL33" s="5" t="s">
        <v>106</v>
      </c>
      <c r="AM33" s="5" t="s">
        <v>364</v>
      </c>
      <c r="AN33" s="5" t="s">
        <v>182</v>
      </c>
      <c r="AO33" s="5" t="s">
        <v>127</v>
      </c>
      <c r="AP33" s="5" t="s">
        <v>366</v>
      </c>
      <c r="AQ33" s="5" t="s">
        <v>177</v>
      </c>
      <c r="AR33" s="5" t="s">
        <v>106</v>
      </c>
      <c r="AS33" s="5" t="s">
        <v>364</v>
      </c>
      <c r="AT33" s="5" t="s">
        <v>141</v>
      </c>
      <c r="AU33" s="5" t="s">
        <v>89</v>
      </c>
      <c r="AV33" s="5" t="s">
        <v>367</v>
      </c>
      <c r="AW33" s="5" t="s">
        <v>144</v>
      </c>
      <c r="AX33" s="5" t="s">
        <v>368</v>
      </c>
      <c r="AY33" s="5" t="s">
        <v>369</v>
      </c>
      <c r="AZ33" s="5" t="s">
        <v>89</v>
      </c>
      <c r="BA33" s="5" t="s">
        <v>89</v>
      </c>
      <c r="BB33" s="5" t="s">
        <v>89</v>
      </c>
    </row>
    <row r="34" spans="1:54" ht="304">
      <c r="A34" s="3">
        <f t="shared" si="0"/>
        <v>32</v>
      </c>
      <c r="B34" s="172">
        <v>43949.316469907404</v>
      </c>
      <c r="C34" s="172">
        <v>43949.353379629632</v>
      </c>
      <c r="D34" s="5" t="s">
        <v>93</v>
      </c>
      <c r="E34" s="3">
        <v>100</v>
      </c>
      <c r="F34" s="3">
        <v>3189</v>
      </c>
      <c r="G34" s="5" t="s">
        <v>85</v>
      </c>
      <c r="H34" s="172">
        <v>43949.35341103009</v>
      </c>
      <c r="I34" s="5" t="s">
        <v>370</v>
      </c>
      <c r="J34" s="5" t="s">
        <v>95</v>
      </c>
      <c r="K34" s="5" t="s">
        <v>88</v>
      </c>
      <c r="L34" s="3">
        <v>0.9</v>
      </c>
      <c r="M34" s="5" t="s">
        <v>171</v>
      </c>
      <c r="N34" s="5" t="s">
        <v>89</v>
      </c>
      <c r="O34" s="5" t="s">
        <v>215</v>
      </c>
      <c r="P34" s="5" t="s">
        <v>89</v>
      </c>
      <c r="Q34" s="5" t="s">
        <v>371</v>
      </c>
      <c r="R34" s="5" t="s">
        <v>372</v>
      </c>
      <c r="S34" s="5" t="s">
        <v>373</v>
      </c>
      <c r="T34" s="5" t="s">
        <v>374</v>
      </c>
      <c r="U34" s="5" t="s">
        <v>375</v>
      </c>
      <c r="V34" s="5" t="s">
        <v>221</v>
      </c>
      <c r="W34" s="5" t="s">
        <v>104</v>
      </c>
      <c r="X34" s="5" t="s">
        <v>376</v>
      </c>
      <c r="Y34" s="5" t="s">
        <v>186</v>
      </c>
      <c r="Z34" s="5" t="s">
        <v>112</v>
      </c>
      <c r="AA34" s="5" t="s">
        <v>377</v>
      </c>
      <c r="AB34" s="5" t="s">
        <v>179</v>
      </c>
      <c r="AC34" s="5" t="s">
        <v>112</v>
      </c>
      <c r="AD34" s="5" t="s">
        <v>378</v>
      </c>
      <c r="AE34" s="5" t="s">
        <v>179</v>
      </c>
      <c r="AF34" s="5" t="s">
        <v>112</v>
      </c>
      <c r="AG34" s="5" t="s">
        <v>379</v>
      </c>
      <c r="AH34" s="5" t="s">
        <v>179</v>
      </c>
      <c r="AI34" s="5" t="s">
        <v>112</v>
      </c>
      <c r="AJ34" s="5" t="s">
        <v>380</v>
      </c>
      <c r="AK34" s="5" t="s">
        <v>186</v>
      </c>
      <c r="AL34" s="5" t="s">
        <v>112</v>
      </c>
      <c r="AM34" s="5" t="s">
        <v>381</v>
      </c>
      <c r="AN34" s="5" t="s">
        <v>179</v>
      </c>
      <c r="AO34" s="5" t="s">
        <v>112</v>
      </c>
      <c r="AP34" s="5" t="s">
        <v>382</v>
      </c>
      <c r="AQ34" s="5" t="s">
        <v>179</v>
      </c>
      <c r="AR34" s="5" t="s">
        <v>112</v>
      </c>
      <c r="AS34" s="5" t="s">
        <v>383</v>
      </c>
      <c r="AT34" s="5" t="s">
        <v>249</v>
      </c>
      <c r="AU34" s="5" t="s">
        <v>384</v>
      </c>
      <c r="AV34" s="5" t="s">
        <v>385</v>
      </c>
      <c r="AW34" s="5" t="s">
        <v>118</v>
      </c>
      <c r="AX34" s="5" t="s">
        <v>192</v>
      </c>
      <c r="AY34" s="5" t="s">
        <v>89</v>
      </c>
      <c r="AZ34" s="5" t="s">
        <v>89</v>
      </c>
      <c r="BA34" s="5" t="s">
        <v>89</v>
      </c>
      <c r="BB34" s="5" t="s">
        <v>89</v>
      </c>
    </row>
    <row r="35" spans="1:54" ht="96">
      <c r="A35" s="3">
        <f t="shared" si="0"/>
        <v>33</v>
      </c>
      <c r="B35" s="172">
        <v>43949.433541666665</v>
      </c>
      <c r="C35" s="172">
        <v>43949.451539351852</v>
      </c>
      <c r="D35" s="5" t="s">
        <v>93</v>
      </c>
      <c r="E35" s="3">
        <v>100</v>
      </c>
      <c r="F35" s="3">
        <v>1555</v>
      </c>
      <c r="G35" s="5" t="s">
        <v>85</v>
      </c>
      <c r="H35" s="172">
        <v>43949.451567488424</v>
      </c>
      <c r="I35" s="5" t="s">
        <v>386</v>
      </c>
      <c r="J35" s="5" t="s">
        <v>95</v>
      </c>
      <c r="K35" s="5" t="s">
        <v>88</v>
      </c>
      <c r="L35" s="3">
        <v>0.9</v>
      </c>
      <c r="M35" s="5" t="s">
        <v>171</v>
      </c>
      <c r="N35" s="5" t="s">
        <v>89</v>
      </c>
      <c r="O35" s="5" t="s">
        <v>160</v>
      </c>
      <c r="P35" s="5" t="s">
        <v>89</v>
      </c>
      <c r="Q35" s="5" t="s">
        <v>387</v>
      </c>
      <c r="R35" s="5" t="s">
        <v>388</v>
      </c>
      <c r="S35" s="5" t="s">
        <v>389</v>
      </c>
      <c r="T35" s="5" t="s">
        <v>103</v>
      </c>
      <c r="U35" s="5" t="s">
        <v>89</v>
      </c>
      <c r="V35" s="5" t="s">
        <v>165</v>
      </c>
      <c r="W35" s="5" t="s">
        <v>104</v>
      </c>
      <c r="X35" s="5" t="s">
        <v>390</v>
      </c>
      <c r="Y35" s="5" t="s">
        <v>177</v>
      </c>
      <c r="Z35" s="5" t="s">
        <v>106</v>
      </c>
      <c r="AA35" s="5" t="s">
        <v>89</v>
      </c>
      <c r="AB35" s="5" t="s">
        <v>182</v>
      </c>
      <c r="AC35" s="5" t="s">
        <v>127</v>
      </c>
      <c r="AD35" s="5" t="s">
        <v>391</v>
      </c>
      <c r="AE35" s="5" t="s">
        <v>182</v>
      </c>
      <c r="AF35" s="5" t="s">
        <v>127</v>
      </c>
      <c r="AG35" s="5" t="s">
        <v>392</v>
      </c>
      <c r="AH35" s="5" t="s">
        <v>179</v>
      </c>
      <c r="AI35" s="5" t="s">
        <v>112</v>
      </c>
      <c r="AJ35" s="5" t="s">
        <v>393</v>
      </c>
      <c r="AK35" s="5" t="s">
        <v>177</v>
      </c>
      <c r="AL35" s="5" t="s">
        <v>106</v>
      </c>
      <c r="AM35" s="5" t="s">
        <v>89</v>
      </c>
      <c r="AN35" s="5" t="s">
        <v>179</v>
      </c>
      <c r="AO35" s="5" t="s">
        <v>112</v>
      </c>
      <c r="AP35" s="5" t="s">
        <v>394</v>
      </c>
      <c r="AQ35" s="5" t="s">
        <v>179</v>
      </c>
      <c r="AR35" s="5" t="s">
        <v>112</v>
      </c>
      <c r="AS35" s="5" t="s">
        <v>395</v>
      </c>
      <c r="AT35" s="5" t="s">
        <v>115</v>
      </c>
      <c r="AU35" s="5" t="s">
        <v>396</v>
      </c>
      <c r="AV35" s="5" t="s">
        <v>397</v>
      </c>
      <c r="AW35" s="5" t="s">
        <v>118</v>
      </c>
      <c r="AX35" s="5" t="s">
        <v>192</v>
      </c>
      <c r="AY35" s="5" t="s">
        <v>89</v>
      </c>
      <c r="AZ35" s="5" t="s">
        <v>398</v>
      </c>
      <c r="BA35" s="5" t="s">
        <v>89</v>
      </c>
      <c r="BB35" s="5" t="s">
        <v>89</v>
      </c>
    </row>
    <row r="36" spans="1:54" s="170" customFormat="1" ht="32">
      <c r="A36" s="170">
        <f t="shared" si="0"/>
        <v>34</v>
      </c>
      <c r="B36" s="171">
        <v>43950.045173611114</v>
      </c>
      <c r="C36" s="171">
        <v>43950.054351851853</v>
      </c>
      <c r="D36" s="140" t="s">
        <v>93</v>
      </c>
      <c r="E36" s="170">
        <v>100</v>
      </c>
      <c r="F36" s="170">
        <v>792</v>
      </c>
      <c r="G36" s="140" t="s">
        <v>85</v>
      </c>
      <c r="H36" s="171">
        <v>43950.054362048613</v>
      </c>
      <c r="I36" s="140" t="s">
        <v>399</v>
      </c>
      <c r="J36" s="140" t="s">
        <v>95</v>
      </c>
      <c r="K36" s="140" t="s">
        <v>88</v>
      </c>
      <c r="L36" s="170">
        <v>0.9</v>
      </c>
      <c r="M36" s="140" t="s">
        <v>171</v>
      </c>
      <c r="N36" s="140" t="s">
        <v>89</v>
      </c>
      <c r="O36" s="140" t="s">
        <v>160</v>
      </c>
      <c r="P36" s="140" t="s">
        <v>89</v>
      </c>
      <c r="Q36" s="140" t="s">
        <v>400</v>
      </c>
      <c r="R36" s="140" t="s">
        <v>401</v>
      </c>
      <c r="S36" s="140" t="s">
        <v>402</v>
      </c>
      <c r="T36" s="140" t="s">
        <v>403</v>
      </c>
      <c r="U36" s="140" t="s">
        <v>404</v>
      </c>
      <c r="V36" s="140" t="s">
        <v>221</v>
      </c>
      <c r="W36" s="140" t="s">
        <v>92</v>
      </c>
      <c r="X36" s="140" t="s">
        <v>89</v>
      </c>
      <c r="Y36" s="140" t="s">
        <v>89</v>
      </c>
      <c r="Z36" s="140" t="s">
        <v>89</v>
      </c>
      <c r="AA36" s="140" t="s">
        <v>89</v>
      </c>
      <c r="AB36" s="140" t="s">
        <v>89</v>
      </c>
      <c r="AC36" s="140" t="s">
        <v>89</v>
      </c>
      <c r="AD36" s="140" t="s">
        <v>89</v>
      </c>
      <c r="AE36" s="140" t="s">
        <v>89</v>
      </c>
      <c r="AF36" s="140" t="s">
        <v>89</v>
      </c>
      <c r="AG36" s="140" t="s">
        <v>89</v>
      </c>
      <c r="AH36" s="140" t="s">
        <v>89</v>
      </c>
      <c r="AI36" s="140" t="s">
        <v>89</v>
      </c>
      <c r="AJ36" s="140" t="s">
        <v>89</v>
      </c>
      <c r="AK36" s="140" t="s">
        <v>89</v>
      </c>
      <c r="AL36" s="140" t="s">
        <v>89</v>
      </c>
      <c r="AM36" s="140" t="s">
        <v>89</v>
      </c>
      <c r="AN36" s="140" t="s">
        <v>89</v>
      </c>
      <c r="AO36" s="140" t="s">
        <v>89</v>
      </c>
      <c r="AP36" s="140" t="s">
        <v>89</v>
      </c>
      <c r="AQ36" s="140" t="s">
        <v>89</v>
      </c>
      <c r="AR36" s="140" t="s">
        <v>89</v>
      </c>
      <c r="AS36" s="140" t="s">
        <v>89</v>
      </c>
      <c r="AT36" s="140" t="s">
        <v>89</v>
      </c>
      <c r="AU36" s="140" t="s">
        <v>89</v>
      </c>
      <c r="AV36" s="140" t="s">
        <v>89</v>
      </c>
      <c r="AW36" s="140" t="s">
        <v>89</v>
      </c>
      <c r="AX36" s="140" t="s">
        <v>89</v>
      </c>
      <c r="AY36" s="140" t="s">
        <v>89</v>
      </c>
      <c r="AZ36" s="140" t="s">
        <v>89</v>
      </c>
      <c r="BA36" s="140" t="s">
        <v>89</v>
      </c>
      <c r="BB36" s="140" t="s">
        <v>89</v>
      </c>
    </row>
    <row r="37" spans="1:54" s="170" customFormat="1" ht="32">
      <c r="A37" s="170">
        <f t="shared" si="0"/>
        <v>35</v>
      </c>
      <c r="B37" s="171">
        <v>43950.061539351853</v>
      </c>
      <c r="C37" s="171">
        <v>43950.078067129631</v>
      </c>
      <c r="D37" s="140" t="s">
        <v>93</v>
      </c>
      <c r="E37" s="170">
        <v>100</v>
      </c>
      <c r="F37" s="170">
        <v>1427</v>
      </c>
      <c r="G37" s="140" t="s">
        <v>85</v>
      </c>
      <c r="H37" s="171">
        <v>43950.078089652779</v>
      </c>
      <c r="I37" s="140" t="s">
        <v>405</v>
      </c>
      <c r="J37" s="140" t="s">
        <v>95</v>
      </c>
      <c r="K37" s="140" t="s">
        <v>88</v>
      </c>
      <c r="L37" s="170">
        <v>0.9</v>
      </c>
      <c r="M37" s="140" t="s">
        <v>171</v>
      </c>
      <c r="N37" s="140" t="s">
        <v>89</v>
      </c>
      <c r="O37" s="140" t="s">
        <v>160</v>
      </c>
      <c r="P37" s="140" t="s">
        <v>89</v>
      </c>
      <c r="Q37" s="140" t="s">
        <v>406</v>
      </c>
      <c r="R37" s="140" t="s">
        <v>407</v>
      </c>
      <c r="S37" s="140" t="s">
        <v>198</v>
      </c>
      <c r="T37" s="140" t="s">
        <v>164</v>
      </c>
      <c r="U37" s="140" t="s">
        <v>89</v>
      </c>
      <c r="V37" s="140" t="s">
        <v>99</v>
      </c>
      <c r="W37" s="140" t="s">
        <v>92</v>
      </c>
      <c r="X37" s="140" t="s">
        <v>89</v>
      </c>
      <c r="Y37" s="140" t="s">
        <v>89</v>
      </c>
      <c r="Z37" s="140" t="s">
        <v>89</v>
      </c>
      <c r="AA37" s="140" t="s">
        <v>89</v>
      </c>
      <c r="AB37" s="140" t="s">
        <v>89</v>
      </c>
      <c r="AC37" s="140" t="s">
        <v>89</v>
      </c>
      <c r="AD37" s="140" t="s">
        <v>89</v>
      </c>
      <c r="AE37" s="140" t="s">
        <v>89</v>
      </c>
      <c r="AF37" s="140" t="s">
        <v>89</v>
      </c>
      <c r="AG37" s="140" t="s">
        <v>89</v>
      </c>
      <c r="AH37" s="140" t="s">
        <v>89</v>
      </c>
      <c r="AI37" s="140" t="s">
        <v>89</v>
      </c>
      <c r="AJ37" s="140" t="s">
        <v>89</v>
      </c>
      <c r="AK37" s="140" t="s">
        <v>89</v>
      </c>
      <c r="AL37" s="140" t="s">
        <v>89</v>
      </c>
      <c r="AM37" s="140" t="s">
        <v>89</v>
      </c>
      <c r="AN37" s="140" t="s">
        <v>89</v>
      </c>
      <c r="AO37" s="140" t="s">
        <v>89</v>
      </c>
      <c r="AP37" s="140" t="s">
        <v>89</v>
      </c>
      <c r="AQ37" s="140" t="s">
        <v>89</v>
      </c>
      <c r="AR37" s="140" t="s">
        <v>89</v>
      </c>
      <c r="AS37" s="140" t="s">
        <v>89</v>
      </c>
      <c r="AT37" s="140" t="s">
        <v>89</v>
      </c>
      <c r="AU37" s="140" t="s">
        <v>89</v>
      </c>
      <c r="AV37" s="140" t="s">
        <v>89</v>
      </c>
      <c r="AW37" s="140" t="s">
        <v>89</v>
      </c>
      <c r="AX37" s="140" t="s">
        <v>89</v>
      </c>
      <c r="AY37" s="140" t="s">
        <v>89</v>
      </c>
      <c r="AZ37" s="140" t="s">
        <v>89</v>
      </c>
      <c r="BA37" s="140" t="s">
        <v>89</v>
      </c>
      <c r="BB37" s="140" t="s">
        <v>89</v>
      </c>
    </row>
    <row r="38" spans="1:54" ht="176">
      <c r="A38" s="3">
        <f t="shared" si="0"/>
        <v>36</v>
      </c>
      <c r="B38" s="172">
        <v>43950.123171296298</v>
      </c>
      <c r="C38" s="172">
        <v>43950.145416666666</v>
      </c>
      <c r="D38" s="5" t="s">
        <v>93</v>
      </c>
      <c r="E38" s="3">
        <v>100</v>
      </c>
      <c r="F38" s="3">
        <v>1922</v>
      </c>
      <c r="G38" s="5" t="s">
        <v>85</v>
      </c>
      <c r="H38" s="172">
        <v>43950.145439432868</v>
      </c>
      <c r="I38" s="5" t="s">
        <v>408</v>
      </c>
      <c r="J38" s="5" t="s">
        <v>95</v>
      </c>
      <c r="K38" s="5" t="s">
        <v>88</v>
      </c>
      <c r="L38" s="3">
        <v>0.9</v>
      </c>
      <c r="M38" s="5" t="s">
        <v>171</v>
      </c>
      <c r="N38" s="5" t="s">
        <v>89</v>
      </c>
      <c r="O38" s="5" t="s">
        <v>160</v>
      </c>
      <c r="P38" s="5" t="s">
        <v>89</v>
      </c>
      <c r="Q38" s="5" t="s">
        <v>409</v>
      </c>
      <c r="R38" s="5" t="s">
        <v>410</v>
      </c>
      <c r="S38" s="5" t="s">
        <v>411</v>
      </c>
      <c r="T38" s="5" t="s">
        <v>412</v>
      </c>
      <c r="U38" s="5" t="s">
        <v>413</v>
      </c>
      <c r="V38" s="5" t="s">
        <v>99</v>
      </c>
      <c r="W38" s="5" t="s">
        <v>104</v>
      </c>
      <c r="X38" s="5" t="s">
        <v>414</v>
      </c>
      <c r="Y38" s="5" t="s">
        <v>179</v>
      </c>
      <c r="Z38" s="5" t="s">
        <v>168</v>
      </c>
      <c r="AA38" s="5" t="s">
        <v>415</v>
      </c>
      <c r="AB38" s="5" t="s">
        <v>179</v>
      </c>
      <c r="AC38" s="5" t="s">
        <v>168</v>
      </c>
      <c r="AD38" s="5" t="s">
        <v>416</v>
      </c>
      <c r="AE38" s="5" t="s">
        <v>179</v>
      </c>
      <c r="AF38" s="5" t="s">
        <v>168</v>
      </c>
      <c r="AG38" s="5" t="s">
        <v>417</v>
      </c>
      <c r="AH38" s="5" t="s">
        <v>186</v>
      </c>
      <c r="AI38" s="5" t="s">
        <v>112</v>
      </c>
      <c r="AJ38" s="5" t="s">
        <v>418</v>
      </c>
      <c r="AK38" s="5" t="s">
        <v>179</v>
      </c>
      <c r="AL38" s="5" t="s">
        <v>112</v>
      </c>
      <c r="AM38" s="5" t="s">
        <v>419</v>
      </c>
      <c r="AN38" s="5" t="s">
        <v>186</v>
      </c>
      <c r="AO38" s="5" t="s">
        <v>225</v>
      </c>
      <c r="AP38" s="5" t="s">
        <v>420</v>
      </c>
      <c r="AQ38" s="5" t="s">
        <v>179</v>
      </c>
      <c r="AR38" s="5" t="s">
        <v>112</v>
      </c>
      <c r="AS38" s="5" t="s">
        <v>421</v>
      </c>
      <c r="AT38" s="5" t="s">
        <v>188</v>
      </c>
      <c r="AU38" s="5" t="s">
        <v>422</v>
      </c>
      <c r="AV38" s="5" t="s">
        <v>423</v>
      </c>
      <c r="AW38" s="5" t="s">
        <v>118</v>
      </c>
      <c r="AX38" s="5" t="s">
        <v>192</v>
      </c>
      <c r="AY38" s="5" t="s">
        <v>89</v>
      </c>
      <c r="AZ38" s="5" t="s">
        <v>424</v>
      </c>
      <c r="BA38" s="5" t="s">
        <v>89</v>
      </c>
      <c r="BB38" s="5" t="s">
        <v>89</v>
      </c>
    </row>
    <row r="39" spans="1:54" ht="80">
      <c r="A39" s="3">
        <f t="shared" si="0"/>
        <v>37</v>
      </c>
      <c r="B39" s="172">
        <v>43950.152928240743</v>
      </c>
      <c r="C39" s="172">
        <v>43950.166076388887</v>
      </c>
      <c r="D39" s="5" t="s">
        <v>93</v>
      </c>
      <c r="E39" s="3">
        <v>100</v>
      </c>
      <c r="F39" s="3">
        <v>1136</v>
      </c>
      <c r="G39" s="5" t="s">
        <v>85</v>
      </c>
      <c r="H39" s="172">
        <v>43950.166081932868</v>
      </c>
      <c r="I39" s="5" t="s">
        <v>425</v>
      </c>
      <c r="J39" s="5" t="s">
        <v>95</v>
      </c>
      <c r="K39" s="5" t="s">
        <v>88</v>
      </c>
      <c r="L39" s="3">
        <v>0.9</v>
      </c>
      <c r="M39" s="5" t="s">
        <v>171</v>
      </c>
      <c r="N39" s="5" t="s">
        <v>89</v>
      </c>
      <c r="O39" s="5" t="s">
        <v>160</v>
      </c>
      <c r="P39" s="5" t="s">
        <v>89</v>
      </c>
      <c r="Q39" s="5" t="s">
        <v>426</v>
      </c>
      <c r="R39" s="5" t="s">
        <v>427</v>
      </c>
      <c r="S39" s="5" t="s">
        <v>428</v>
      </c>
      <c r="T39" s="5" t="s">
        <v>403</v>
      </c>
      <c r="U39" s="5" t="s">
        <v>429</v>
      </c>
      <c r="V39" s="5" t="s">
        <v>99</v>
      </c>
      <c r="W39" s="5" t="s">
        <v>104</v>
      </c>
      <c r="X39" s="5" t="s">
        <v>430</v>
      </c>
      <c r="Y39" s="5" t="s">
        <v>179</v>
      </c>
      <c r="Z39" s="5" t="s">
        <v>112</v>
      </c>
      <c r="AA39" s="5" t="s">
        <v>431</v>
      </c>
      <c r="AB39" s="5" t="s">
        <v>182</v>
      </c>
      <c r="AC39" s="5" t="s">
        <v>112</v>
      </c>
      <c r="AD39" s="5" t="s">
        <v>432</v>
      </c>
      <c r="AE39" s="5" t="s">
        <v>182</v>
      </c>
      <c r="AF39" s="5" t="s">
        <v>127</v>
      </c>
      <c r="AG39" s="5" t="s">
        <v>433</v>
      </c>
      <c r="AH39" s="5" t="s">
        <v>177</v>
      </c>
      <c r="AI39" s="5" t="s">
        <v>127</v>
      </c>
      <c r="AJ39" s="5" t="s">
        <v>434</v>
      </c>
      <c r="AK39" s="5" t="s">
        <v>177</v>
      </c>
      <c r="AL39" s="5" t="s">
        <v>106</v>
      </c>
      <c r="AM39" s="5" t="s">
        <v>89</v>
      </c>
      <c r="AN39" s="5" t="s">
        <v>182</v>
      </c>
      <c r="AO39" s="5" t="s">
        <v>112</v>
      </c>
      <c r="AP39" s="5" t="s">
        <v>435</v>
      </c>
      <c r="AQ39" s="5" t="s">
        <v>179</v>
      </c>
      <c r="AR39" s="5" t="s">
        <v>225</v>
      </c>
      <c r="AS39" s="5" t="s">
        <v>436</v>
      </c>
      <c r="AT39" s="5" t="s">
        <v>129</v>
      </c>
      <c r="AU39" s="5" t="s">
        <v>89</v>
      </c>
      <c r="AV39" s="5" t="s">
        <v>117</v>
      </c>
      <c r="AW39" s="5" t="s">
        <v>118</v>
      </c>
      <c r="AX39" s="5" t="s">
        <v>192</v>
      </c>
      <c r="AY39" s="5" t="s">
        <v>89</v>
      </c>
      <c r="AZ39" s="5" t="s">
        <v>437</v>
      </c>
      <c r="BA39" s="5" t="s">
        <v>89</v>
      </c>
      <c r="BB39" s="5" t="s">
        <v>89</v>
      </c>
    </row>
    <row r="40" spans="1:54" ht="32">
      <c r="A40" s="3">
        <f t="shared" si="0"/>
        <v>38</v>
      </c>
      <c r="B40" s="172">
        <v>43950.301053240742</v>
      </c>
      <c r="C40" s="172">
        <v>43950.306203703702</v>
      </c>
      <c r="D40" s="5" t="s">
        <v>93</v>
      </c>
      <c r="E40" s="3">
        <v>100</v>
      </c>
      <c r="F40" s="3">
        <v>445</v>
      </c>
      <c r="G40" s="5" t="s">
        <v>85</v>
      </c>
      <c r="H40" s="172">
        <v>43950.30623101852</v>
      </c>
      <c r="I40" s="5" t="s">
        <v>438</v>
      </c>
      <c r="J40" s="5" t="s">
        <v>95</v>
      </c>
      <c r="K40" s="5" t="s">
        <v>88</v>
      </c>
      <c r="L40" s="3">
        <v>0.9</v>
      </c>
      <c r="M40" s="5" t="s">
        <v>171</v>
      </c>
      <c r="N40" s="5" t="s">
        <v>89</v>
      </c>
      <c r="O40" s="5" t="s">
        <v>160</v>
      </c>
      <c r="P40" s="5" t="s">
        <v>89</v>
      </c>
      <c r="Q40" s="5" t="s">
        <v>439</v>
      </c>
      <c r="R40" s="5" t="s">
        <v>440</v>
      </c>
      <c r="S40" s="5" t="s">
        <v>441</v>
      </c>
      <c r="T40" s="5" t="s">
        <v>442</v>
      </c>
      <c r="U40" s="5" t="s">
        <v>89</v>
      </c>
      <c r="V40" s="5" t="s">
        <v>221</v>
      </c>
      <c r="W40" s="5" t="s">
        <v>104</v>
      </c>
      <c r="X40" s="5" t="s">
        <v>443</v>
      </c>
      <c r="Y40" s="5" t="s">
        <v>177</v>
      </c>
      <c r="Z40" s="5" t="s">
        <v>106</v>
      </c>
      <c r="AA40" s="5" t="s">
        <v>89</v>
      </c>
      <c r="AB40" s="5" t="s">
        <v>177</v>
      </c>
      <c r="AC40" s="5" t="s">
        <v>106</v>
      </c>
      <c r="AD40" s="5" t="s">
        <v>89</v>
      </c>
      <c r="AE40" s="5" t="s">
        <v>177</v>
      </c>
      <c r="AF40" s="5" t="s">
        <v>106</v>
      </c>
      <c r="AG40" s="5" t="s">
        <v>89</v>
      </c>
      <c r="AH40" s="5" t="s">
        <v>182</v>
      </c>
      <c r="AI40" s="5" t="s">
        <v>112</v>
      </c>
      <c r="AJ40" s="5" t="s">
        <v>444</v>
      </c>
      <c r="AK40" s="5" t="s">
        <v>182</v>
      </c>
      <c r="AL40" s="5" t="s">
        <v>225</v>
      </c>
      <c r="AM40" s="5" t="s">
        <v>445</v>
      </c>
      <c r="AN40" s="5" t="s">
        <v>182</v>
      </c>
      <c r="AO40" s="5" t="s">
        <v>112</v>
      </c>
      <c r="AP40" s="5" t="s">
        <v>89</v>
      </c>
      <c r="AQ40" s="5" t="s">
        <v>177</v>
      </c>
      <c r="AR40" s="5" t="s">
        <v>106</v>
      </c>
      <c r="AS40" s="5" t="s">
        <v>89</v>
      </c>
      <c r="AT40" s="5" t="s">
        <v>141</v>
      </c>
      <c r="AU40" s="5" t="s">
        <v>446</v>
      </c>
      <c r="AV40" s="5" t="s">
        <v>447</v>
      </c>
      <c r="AW40" s="5" t="s">
        <v>158</v>
      </c>
      <c r="AX40" s="5" t="s">
        <v>235</v>
      </c>
      <c r="AY40" s="5" t="s">
        <v>89</v>
      </c>
      <c r="AZ40" s="5" t="s">
        <v>89</v>
      </c>
      <c r="BA40" s="5" t="s">
        <v>89</v>
      </c>
      <c r="BB40" s="5" t="s">
        <v>89</v>
      </c>
    </row>
    <row r="41" spans="1:54" ht="64">
      <c r="A41" s="3">
        <f t="shared" si="0"/>
        <v>39</v>
      </c>
      <c r="B41" s="172">
        <v>43950.310370370367</v>
      </c>
      <c r="C41" s="172">
        <v>43950.31863425926</v>
      </c>
      <c r="D41" s="5" t="s">
        <v>93</v>
      </c>
      <c r="E41" s="3">
        <v>100</v>
      </c>
      <c r="F41" s="3">
        <v>714</v>
      </c>
      <c r="G41" s="5" t="s">
        <v>85</v>
      </c>
      <c r="H41" s="172">
        <v>43950.318664652776</v>
      </c>
      <c r="I41" s="5" t="s">
        <v>448</v>
      </c>
      <c r="J41" s="5" t="s">
        <v>95</v>
      </c>
      <c r="K41" s="5" t="s">
        <v>88</v>
      </c>
      <c r="L41" s="3">
        <v>0.9</v>
      </c>
      <c r="M41" s="5" t="s">
        <v>171</v>
      </c>
      <c r="N41" s="5" t="s">
        <v>89</v>
      </c>
      <c r="O41" s="5" t="s">
        <v>96</v>
      </c>
      <c r="P41" s="5" t="s">
        <v>89</v>
      </c>
      <c r="Q41" s="5" t="s">
        <v>449</v>
      </c>
      <c r="R41" s="5" t="s">
        <v>450</v>
      </c>
      <c r="S41" s="5" t="s">
        <v>451</v>
      </c>
      <c r="T41" s="5" t="s">
        <v>452</v>
      </c>
      <c r="U41" s="5" t="s">
        <v>453</v>
      </c>
      <c r="V41" s="5" t="s">
        <v>165</v>
      </c>
      <c r="W41" s="5" t="s">
        <v>104</v>
      </c>
      <c r="X41" s="5" t="s">
        <v>454</v>
      </c>
      <c r="Y41" s="5" t="s">
        <v>182</v>
      </c>
      <c r="Z41" s="5" t="s">
        <v>127</v>
      </c>
      <c r="AA41" s="5" t="s">
        <v>455</v>
      </c>
      <c r="AB41" s="5" t="s">
        <v>182</v>
      </c>
      <c r="AC41" s="5" t="s">
        <v>127</v>
      </c>
      <c r="AD41" s="5" t="s">
        <v>456</v>
      </c>
      <c r="AE41" s="5" t="s">
        <v>182</v>
      </c>
      <c r="AF41" s="5" t="s">
        <v>112</v>
      </c>
      <c r="AG41" s="5" t="s">
        <v>457</v>
      </c>
      <c r="AH41" s="5" t="s">
        <v>177</v>
      </c>
      <c r="AI41" s="5" t="s">
        <v>106</v>
      </c>
      <c r="AJ41" s="5" t="s">
        <v>458</v>
      </c>
      <c r="AK41" s="5" t="s">
        <v>177</v>
      </c>
      <c r="AL41" s="5" t="s">
        <v>127</v>
      </c>
      <c r="AM41" s="5" t="s">
        <v>459</v>
      </c>
      <c r="AN41" s="5" t="s">
        <v>182</v>
      </c>
      <c r="AO41" s="5" t="s">
        <v>112</v>
      </c>
      <c r="AP41" s="5" t="s">
        <v>460</v>
      </c>
      <c r="AQ41" s="5" t="s">
        <v>182</v>
      </c>
      <c r="AR41" s="5" t="s">
        <v>127</v>
      </c>
      <c r="AS41" s="5" t="s">
        <v>461</v>
      </c>
      <c r="AT41" s="5" t="s">
        <v>141</v>
      </c>
      <c r="AU41" s="5" t="s">
        <v>462</v>
      </c>
      <c r="AV41" s="5" t="s">
        <v>463</v>
      </c>
      <c r="AW41" s="5" t="s">
        <v>464</v>
      </c>
      <c r="AX41" s="5" t="s">
        <v>368</v>
      </c>
      <c r="AY41" s="5" t="s">
        <v>465</v>
      </c>
      <c r="AZ41" s="5" t="s">
        <v>89</v>
      </c>
      <c r="BA41" s="5" t="s">
        <v>89</v>
      </c>
      <c r="BB41" s="5" t="s">
        <v>89</v>
      </c>
    </row>
    <row r="42" spans="1:54" ht="112">
      <c r="A42" s="3">
        <f t="shared" si="0"/>
        <v>40</v>
      </c>
      <c r="B42" s="172">
        <v>43951.044479166667</v>
      </c>
      <c r="C42" s="172">
        <v>43951.05541666667</v>
      </c>
      <c r="D42" s="5" t="s">
        <v>93</v>
      </c>
      <c r="E42" s="3">
        <v>100</v>
      </c>
      <c r="F42" s="3">
        <v>945</v>
      </c>
      <c r="G42" s="5" t="s">
        <v>85</v>
      </c>
      <c r="H42" s="172">
        <v>43951.055430451386</v>
      </c>
      <c r="I42" s="5" t="s">
        <v>466</v>
      </c>
      <c r="J42" s="5" t="s">
        <v>95</v>
      </c>
      <c r="K42" s="5" t="s">
        <v>88</v>
      </c>
      <c r="L42" s="3">
        <v>0.9</v>
      </c>
      <c r="M42" s="5" t="s">
        <v>467</v>
      </c>
      <c r="N42" s="5" t="s">
        <v>89</v>
      </c>
      <c r="O42" s="5" t="s">
        <v>89</v>
      </c>
      <c r="P42" s="5" t="s">
        <v>89</v>
      </c>
      <c r="Q42" s="5" t="s">
        <v>89</v>
      </c>
      <c r="R42" s="5" t="s">
        <v>89</v>
      </c>
      <c r="S42" s="5" t="s">
        <v>89</v>
      </c>
      <c r="T42" s="5" t="s">
        <v>89</v>
      </c>
      <c r="U42" s="5" t="s">
        <v>89</v>
      </c>
      <c r="V42" s="5" t="s">
        <v>89</v>
      </c>
      <c r="W42" s="5" t="s">
        <v>104</v>
      </c>
      <c r="X42" s="5" t="s">
        <v>468</v>
      </c>
      <c r="Y42" s="5" t="s">
        <v>186</v>
      </c>
      <c r="Z42" s="5" t="s">
        <v>112</v>
      </c>
      <c r="AA42" s="5" t="s">
        <v>469</v>
      </c>
      <c r="AB42" s="5" t="s">
        <v>179</v>
      </c>
      <c r="AC42" s="5" t="s">
        <v>112</v>
      </c>
      <c r="AD42" s="5" t="s">
        <v>470</v>
      </c>
      <c r="AE42" s="5" t="s">
        <v>177</v>
      </c>
      <c r="AF42" s="5" t="s">
        <v>106</v>
      </c>
      <c r="AG42" s="5" t="s">
        <v>89</v>
      </c>
      <c r="AH42" s="5" t="s">
        <v>177</v>
      </c>
      <c r="AI42" s="5" t="s">
        <v>106</v>
      </c>
      <c r="AJ42" s="5" t="s">
        <v>471</v>
      </c>
      <c r="AK42" s="5" t="s">
        <v>179</v>
      </c>
      <c r="AL42" s="5" t="s">
        <v>112</v>
      </c>
      <c r="AM42" s="5" t="s">
        <v>472</v>
      </c>
      <c r="AN42" s="5" t="s">
        <v>177</v>
      </c>
      <c r="AO42" s="5" t="s">
        <v>106</v>
      </c>
      <c r="AP42" s="5" t="s">
        <v>473</v>
      </c>
      <c r="AQ42" s="5" t="s">
        <v>177</v>
      </c>
      <c r="AR42" s="5" t="s">
        <v>106</v>
      </c>
      <c r="AS42" s="5" t="s">
        <v>474</v>
      </c>
      <c r="AT42" s="5" t="s">
        <v>188</v>
      </c>
      <c r="AU42" s="5" t="s">
        <v>475</v>
      </c>
      <c r="AV42" s="5" t="s">
        <v>476</v>
      </c>
      <c r="AW42" s="5" t="s">
        <v>158</v>
      </c>
      <c r="AX42" s="5" t="s">
        <v>368</v>
      </c>
      <c r="AY42" s="5" t="s">
        <v>477</v>
      </c>
      <c r="AZ42" s="5" t="s">
        <v>478</v>
      </c>
      <c r="BA42" s="5" t="s">
        <v>89</v>
      </c>
      <c r="BB42" s="5" t="s">
        <v>89</v>
      </c>
    </row>
    <row r="43" spans="1:54" ht="208">
      <c r="A43" s="3">
        <f t="shared" si="0"/>
        <v>41</v>
      </c>
      <c r="B43" s="172">
        <v>43937.099004629628</v>
      </c>
      <c r="C43" s="172">
        <v>43937.107499999998</v>
      </c>
      <c r="D43" s="5" t="s">
        <v>93</v>
      </c>
      <c r="E43" s="3">
        <v>41</v>
      </c>
      <c r="F43" s="3">
        <v>734</v>
      </c>
      <c r="G43" s="5" t="s">
        <v>145</v>
      </c>
      <c r="H43" s="172">
        <v>43951.107588067127</v>
      </c>
      <c r="I43" s="5" t="s">
        <v>479</v>
      </c>
      <c r="J43" s="5" t="s">
        <v>95</v>
      </c>
      <c r="K43" s="5" t="s">
        <v>88</v>
      </c>
      <c r="L43" s="3">
        <v>0.9</v>
      </c>
      <c r="M43" s="5" t="s">
        <v>328</v>
      </c>
      <c r="N43" s="5" t="s">
        <v>89</v>
      </c>
      <c r="O43" s="5" t="s">
        <v>89</v>
      </c>
      <c r="P43" s="5" t="s">
        <v>89</v>
      </c>
      <c r="Q43" s="5" t="s">
        <v>89</v>
      </c>
      <c r="R43" s="5" t="s">
        <v>89</v>
      </c>
      <c r="S43" s="5" t="s">
        <v>89</v>
      </c>
      <c r="T43" s="5" t="s">
        <v>89</v>
      </c>
      <c r="U43" s="5" t="s">
        <v>89</v>
      </c>
      <c r="V43" s="5" t="s">
        <v>89</v>
      </c>
      <c r="W43" s="5" t="s">
        <v>104</v>
      </c>
      <c r="X43" s="5" t="s">
        <v>480</v>
      </c>
      <c r="Y43" s="5" t="s">
        <v>179</v>
      </c>
      <c r="Z43" s="5" t="s">
        <v>225</v>
      </c>
      <c r="AA43" s="5" t="s">
        <v>89</v>
      </c>
      <c r="AB43" s="5" t="s">
        <v>89</v>
      </c>
      <c r="AC43" s="5" t="s">
        <v>89</v>
      </c>
      <c r="AD43" s="5" t="s">
        <v>89</v>
      </c>
      <c r="AE43" s="5" t="s">
        <v>89</v>
      </c>
      <c r="AF43" s="5" t="s">
        <v>89</v>
      </c>
      <c r="AG43" s="5" t="s">
        <v>89</v>
      </c>
      <c r="AH43" s="5" t="s">
        <v>89</v>
      </c>
      <c r="AI43" s="5" t="s">
        <v>89</v>
      </c>
      <c r="AJ43" s="5" t="s">
        <v>89</v>
      </c>
      <c r="AK43" s="5" t="s">
        <v>89</v>
      </c>
      <c r="AL43" s="5" t="s">
        <v>89</v>
      </c>
      <c r="AM43" s="5" t="s">
        <v>89</v>
      </c>
      <c r="AN43" s="5" t="s">
        <v>186</v>
      </c>
      <c r="AO43" s="5" t="s">
        <v>112</v>
      </c>
      <c r="AP43" s="5" t="s">
        <v>481</v>
      </c>
      <c r="AQ43" s="5" t="s">
        <v>89</v>
      </c>
      <c r="AR43" s="5" t="s">
        <v>89</v>
      </c>
      <c r="AS43" s="5" t="s">
        <v>89</v>
      </c>
      <c r="AT43" s="5" t="s">
        <v>89</v>
      </c>
      <c r="AU43" s="5" t="s">
        <v>89</v>
      </c>
      <c r="AV43" s="5" t="s">
        <v>89</v>
      </c>
      <c r="AW43" s="5" t="s">
        <v>89</v>
      </c>
      <c r="AX43" s="5" t="s">
        <v>89</v>
      </c>
      <c r="AY43" s="5" t="s">
        <v>89</v>
      </c>
      <c r="AZ43" s="5" t="s">
        <v>89</v>
      </c>
      <c r="BA43" s="5" t="s">
        <v>89</v>
      </c>
      <c r="BB43" s="5" t="s">
        <v>89</v>
      </c>
    </row>
    <row r="44" spans="1:54" s="170" customFormat="1" ht="48">
      <c r="A44" s="170">
        <f t="shared" si="0"/>
        <v>42</v>
      </c>
      <c r="B44" s="171">
        <v>43951.487685185188</v>
      </c>
      <c r="C44" s="171">
        <v>43951.490266203706</v>
      </c>
      <c r="D44" s="140" t="s">
        <v>93</v>
      </c>
      <c r="E44" s="170">
        <v>100</v>
      </c>
      <c r="F44" s="170">
        <v>223</v>
      </c>
      <c r="G44" s="140" t="s">
        <v>85</v>
      </c>
      <c r="H44" s="171">
        <v>43951.490290717593</v>
      </c>
      <c r="I44" s="140" t="s">
        <v>482</v>
      </c>
      <c r="J44" s="140" t="s">
        <v>95</v>
      </c>
      <c r="K44" s="140" t="s">
        <v>88</v>
      </c>
      <c r="L44" s="170">
        <v>0.9</v>
      </c>
      <c r="M44" s="140" t="s">
        <v>171</v>
      </c>
      <c r="N44" s="140" t="s">
        <v>89</v>
      </c>
      <c r="O44" s="140" t="s">
        <v>160</v>
      </c>
      <c r="P44" s="140" t="s">
        <v>89</v>
      </c>
      <c r="Q44" s="140" t="s">
        <v>483</v>
      </c>
      <c r="R44" s="140" t="s">
        <v>484</v>
      </c>
      <c r="S44" s="140" t="s">
        <v>485</v>
      </c>
      <c r="T44" s="140" t="s">
        <v>486</v>
      </c>
      <c r="U44" s="140" t="s">
        <v>89</v>
      </c>
      <c r="V44" s="140" t="s">
        <v>99</v>
      </c>
      <c r="W44" s="140" t="s">
        <v>92</v>
      </c>
      <c r="X44" s="140" t="s">
        <v>89</v>
      </c>
      <c r="Y44" s="140" t="s">
        <v>89</v>
      </c>
      <c r="Z44" s="140" t="s">
        <v>89</v>
      </c>
      <c r="AA44" s="140" t="s">
        <v>89</v>
      </c>
      <c r="AB44" s="140" t="s">
        <v>89</v>
      </c>
      <c r="AC44" s="140" t="s">
        <v>89</v>
      </c>
      <c r="AD44" s="140" t="s">
        <v>89</v>
      </c>
      <c r="AE44" s="140" t="s">
        <v>89</v>
      </c>
      <c r="AF44" s="140" t="s">
        <v>89</v>
      </c>
      <c r="AG44" s="140" t="s">
        <v>89</v>
      </c>
      <c r="AH44" s="140" t="s">
        <v>89</v>
      </c>
      <c r="AI44" s="140" t="s">
        <v>89</v>
      </c>
      <c r="AJ44" s="140" t="s">
        <v>89</v>
      </c>
      <c r="AK44" s="140" t="s">
        <v>89</v>
      </c>
      <c r="AL44" s="140" t="s">
        <v>89</v>
      </c>
      <c r="AM44" s="140" t="s">
        <v>89</v>
      </c>
      <c r="AN44" s="140" t="s">
        <v>89</v>
      </c>
      <c r="AO44" s="140" t="s">
        <v>89</v>
      </c>
      <c r="AP44" s="140" t="s">
        <v>89</v>
      </c>
      <c r="AQ44" s="140" t="s">
        <v>89</v>
      </c>
      <c r="AR44" s="140" t="s">
        <v>89</v>
      </c>
      <c r="AS44" s="140" t="s">
        <v>89</v>
      </c>
      <c r="AT44" s="140" t="s">
        <v>89</v>
      </c>
      <c r="AU44" s="140" t="s">
        <v>89</v>
      </c>
      <c r="AV44" s="140" t="s">
        <v>89</v>
      </c>
      <c r="AW44" s="140" t="s">
        <v>89</v>
      </c>
      <c r="AX44" s="140" t="s">
        <v>89</v>
      </c>
      <c r="AY44" s="140" t="s">
        <v>89</v>
      </c>
      <c r="AZ44" s="140" t="s">
        <v>89</v>
      </c>
      <c r="BA44" s="140" t="s">
        <v>89</v>
      </c>
      <c r="BB44" s="140" t="s">
        <v>89</v>
      </c>
    </row>
    <row r="45" spans="1:54" ht="64">
      <c r="A45" s="3">
        <f t="shared" si="0"/>
        <v>43</v>
      </c>
      <c r="B45" s="172">
        <v>43951.455069444448</v>
      </c>
      <c r="C45" s="172">
        <v>43951.49050925926</v>
      </c>
      <c r="D45" s="5" t="s">
        <v>93</v>
      </c>
      <c r="E45" s="3">
        <v>100</v>
      </c>
      <c r="F45" s="3">
        <v>3061</v>
      </c>
      <c r="G45" s="5" t="s">
        <v>85</v>
      </c>
      <c r="H45" s="172">
        <v>43951.490518240738</v>
      </c>
      <c r="I45" s="5" t="s">
        <v>487</v>
      </c>
      <c r="J45" s="5" t="s">
        <v>95</v>
      </c>
      <c r="K45" s="5" t="s">
        <v>88</v>
      </c>
      <c r="L45" s="3">
        <v>0.9</v>
      </c>
      <c r="M45" s="5" t="s">
        <v>171</v>
      </c>
      <c r="N45" s="5" t="s">
        <v>89</v>
      </c>
      <c r="O45" s="5" t="s">
        <v>215</v>
      </c>
      <c r="P45" s="5" t="s">
        <v>89</v>
      </c>
      <c r="Q45" s="5" t="s">
        <v>237</v>
      </c>
      <c r="R45" s="5" t="s">
        <v>488</v>
      </c>
      <c r="S45" s="5" t="s">
        <v>489</v>
      </c>
      <c r="T45" s="5" t="s">
        <v>219</v>
      </c>
      <c r="U45" s="5" t="s">
        <v>490</v>
      </c>
      <c r="V45" s="5" t="s">
        <v>221</v>
      </c>
      <c r="W45" s="5" t="s">
        <v>104</v>
      </c>
      <c r="X45" s="5" t="s">
        <v>491</v>
      </c>
      <c r="Y45" s="5" t="s">
        <v>186</v>
      </c>
      <c r="Z45" s="5" t="s">
        <v>112</v>
      </c>
      <c r="AA45" s="5" t="s">
        <v>492</v>
      </c>
      <c r="AB45" s="5" t="s">
        <v>186</v>
      </c>
      <c r="AC45" s="5" t="s">
        <v>225</v>
      </c>
      <c r="AD45" s="5" t="s">
        <v>89</v>
      </c>
      <c r="AE45" s="5" t="s">
        <v>182</v>
      </c>
      <c r="AF45" s="5" t="s">
        <v>127</v>
      </c>
      <c r="AG45" s="5" t="s">
        <v>493</v>
      </c>
      <c r="AH45" s="5" t="s">
        <v>179</v>
      </c>
      <c r="AI45" s="5" t="s">
        <v>225</v>
      </c>
      <c r="AJ45" s="5" t="s">
        <v>494</v>
      </c>
      <c r="AK45" s="5" t="s">
        <v>186</v>
      </c>
      <c r="AL45" s="5" t="s">
        <v>225</v>
      </c>
      <c r="AM45" s="5" t="s">
        <v>89</v>
      </c>
      <c r="AN45" s="5" t="s">
        <v>179</v>
      </c>
      <c r="AO45" s="5" t="s">
        <v>225</v>
      </c>
      <c r="AP45" s="5" t="s">
        <v>495</v>
      </c>
      <c r="AQ45" s="5" t="s">
        <v>186</v>
      </c>
      <c r="AR45" s="5" t="s">
        <v>225</v>
      </c>
      <c r="AS45" s="5" t="s">
        <v>496</v>
      </c>
      <c r="AT45" s="5" t="s">
        <v>141</v>
      </c>
      <c r="AU45" s="5" t="s">
        <v>497</v>
      </c>
      <c r="AV45" s="5" t="s">
        <v>498</v>
      </c>
      <c r="AW45" s="5" t="s">
        <v>499</v>
      </c>
      <c r="AX45" s="5" t="s">
        <v>235</v>
      </c>
      <c r="AY45" s="5" t="s">
        <v>89</v>
      </c>
      <c r="AZ45" s="5" t="s">
        <v>89</v>
      </c>
      <c r="BA45" s="5" t="s">
        <v>89</v>
      </c>
      <c r="BB45" s="5" t="s">
        <v>89</v>
      </c>
    </row>
    <row r="46" spans="1:54" ht="64">
      <c r="A46" s="3">
        <f t="shared" si="0"/>
        <v>44</v>
      </c>
      <c r="B46" s="172">
        <v>43951.50608796296</v>
      </c>
      <c r="C46" s="172">
        <v>43951.512858796297</v>
      </c>
      <c r="D46" s="5" t="s">
        <v>93</v>
      </c>
      <c r="E46" s="3">
        <v>100</v>
      </c>
      <c r="F46" s="3">
        <v>584</v>
      </c>
      <c r="G46" s="5" t="s">
        <v>85</v>
      </c>
      <c r="H46" s="172">
        <v>43951.512876956018</v>
      </c>
      <c r="I46" s="5" t="s">
        <v>500</v>
      </c>
      <c r="J46" s="5" t="s">
        <v>95</v>
      </c>
      <c r="K46" s="5" t="s">
        <v>88</v>
      </c>
      <c r="L46" s="3">
        <v>0.9</v>
      </c>
      <c r="M46" s="5" t="s">
        <v>171</v>
      </c>
      <c r="N46" s="5" t="s">
        <v>89</v>
      </c>
      <c r="O46" s="5" t="s">
        <v>90</v>
      </c>
      <c r="P46" s="5" t="s">
        <v>89</v>
      </c>
      <c r="Q46" s="5" t="s">
        <v>501</v>
      </c>
      <c r="R46" s="5" t="s">
        <v>502</v>
      </c>
      <c r="S46" s="5" t="s">
        <v>503</v>
      </c>
      <c r="T46" s="5" t="s">
        <v>504</v>
      </c>
      <c r="U46" s="5" t="s">
        <v>89</v>
      </c>
      <c r="V46" s="5" t="s">
        <v>165</v>
      </c>
      <c r="W46" s="5" t="s">
        <v>104</v>
      </c>
      <c r="X46" s="5" t="s">
        <v>505</v>
      </c>
      <c r="Y46" s="5" t="s">
        <v>186</v>
      </c>
      <c r="Z46" s="5" t="s">
        <v>112</v>
      </c>
      <c r="AA46" s="5" t="s">
        <v>506</v>
      </c>
      <c r="AB46" s="5" t="s">
        <v>182</v>
      </c>
      <c r="AC46" s="5" t="s">
        <v>127</v>
      </c>
      <c r="AD46" s="5" t="s">
        <v>89</v>
      </c>
      <c r="AE46" s="5" t="s">
        <v>182</v>
      </c>
      <c r="AF46" s="5" t="s">
        <v>127</v>
      </c>
      <c r="AG46" s="5" t="s">
        <v>507</v>
      </c>
      <c r="AH46" s="5" t="s">
        <v>182</v>
      </c>
      <c r="AI46" s="5" t="s">
        <v>127</v>
      </c>
      <c r="AJ46" s="5" t="s">
        <v>508</v>
      </c>
      <c r="AK46" s="5" t="s">
        <v>177</v>
      </c>
      <c r="AL46" s="5" t="s">
        <v>106</v>
      </c>
      <c r="AM46" s="5" t="s">
        <v>509</v>
      </c>
      <c r="AN46" s="5" t="s">
        <v>186</v>
      </c>
      <c r="AO46" s="5" t="s">
        <v>112</v>
      </c>
      <c r="AP46" s="5" t="s">
        <v>510</v>
      </c>
      <c r="AQ46" s="5" t="s">
        <v>177</v>
      </c>
      <c r="AR46" s="5" t="s">
        <v>106</v>
      </c>
      <c r="AS46" s="5" t="s">
        <v>89</v>
      </c>
      <c r="AT46" s="5" t="s">
        <v>141</v>
      </c>
      <c r="AU46" s="5" t="s">
        <v>89</v>
      </c>
      <c r="AV46" s="5" t="s">
        <v>511</v>
      </c>
      <c r="AW46" s="5" t="s">
        <v>512</v>
      </c>
      <c r="AX46" s="5" t="s">
        <v>368</v>
      </c>
      <c r="AY46" s="5" t="s">
        <v>513</v>
      </c>
      <c r="AZ46" s="5" t="s">
        <v>514</v>
      </c>
      <c r="BA46" s="5" t="s">
        <v>89</v>
      </c>
      <c r="BB46" s="5" t="s">
        <v>89</v>
      </c>
    </row>
    <row r="47" spans="1:54" ht="64">
      <c r="A47" s="3">
        <f t="shared" si="0"/>
        <v>45</v>
      </c>
      <c r="B47" s="172">
        <v>43951.510069444441</v>
      </c>
      <c r="C47" s="172">
        <v>43951.5233912037</v>
      </c>
      <c r="D47" s="5" t="s">
        <v>93</v>
      </c>
      <c r="E47" s="3">
        <v>100</v>
      </c>
      <c r="F47" s="3">
        <v>1151</v>
      </c>
      <c r="G47" s="5" t="s">
        <v>85</v>
      </c>
      <c r="H47" s="172">
        <v>43951.523400879632</v>
      </c>
      <c r="I47" s="5" t="s">
        <v>515</v>
      </c>
      <c r="J47" s="5" t="s">
        <v>95</v>
      </c>
      <c r="K47" s="5" t="s">
        <v>88</v>
      </c>
      <c r="L47" s="3">
        <v>0.9</v>
      </c>
      <c r="M47" s="5" t="s">
        <v>171</v>
      </c>
      <c r="N47" s="5" t="s">
        <v>89</v>
      </c>
      <c r="O47" s="5" t="s">
        <v>90</v>
      </c>
      <c r="P47" s="5" t="s">
        <v>89</v>
      </c>
      <c r="Q47" s="5" t="s">
        <v>516</v>
      </c>
      <c r="R47" s="5" t="s">
        <v>517</v>
      </c>
      <c r="S47" s="5" t="s">
        <v>518</v>
      </c>
      <c r="T47" s="5" t="s">
        <v>519</v>
      </c>
      <c r="U47" s="5" t="s">
        <v>89</v>
      </c>
      <c r="V47" s="5" t="s">
        <v>165</v>
      </c>
      <c r="W47" s="5" t="s">
        <v>104</v>
      </c>
      <c r="X47" s="5" t="s">
        <v>520</v>
      </c>
      <c r="Y47" s="5" t="s">
        <v>182</v>
      </c>
      <c r="Z47" s="5" t="s">
        <v>106</v>
      </c>
      <c r="AA47" s="5" t="s">
        <v>89</v>
      </c>
      <c r="AB47" s="5" t="s">
        <v>177</v>
      </c>
      <c r="AC47" s="5" t="s">
        <v>106</v>
      </c>
      <c r="AD47" s="5" t="s">
        <v>89</v>
      </c>
      <c r="AE47" s="5" t="s">
        <v>177</v>
      </c>
      <c r="AF47" s="5" t="s">
        <v>106</v>
      </c>
      <c r="AG47" s="5" t="s">
        <v>89</v>
      </c>
      <c r="AH47" s="5" t="s">
        <v>177</v>
      </c>
      <c r="AI47" s="5" t="s">
        <v>106</v>
      </c>
      <c r="AJ47" s="5" t="s">
        <v>89</v>
      </c>
      <c r="AK47" s="5" t="s">
        <v>182</v>
      </c>
      <c r="AL47" s="5" t="s">
        <v>127</v>
      </c>
      <c r="AM47" s="5" t="s">
        <v>89</v>
      </c>
      <c r="AN47" s="5" t="s">
        <v>182</v>
      </c>
      <c r="AO47" s="5" t="s">
        <v>127</v>
      </c>
      <c r="AP47" s="5" t="s">
        <v>521</v>
      </c>
      <c r="AQ47" s="5" t="s">
        <v>182</v>
      </c>
      <c r="AR47" s="5" t="s">
        <v>127</v>
      </c>
      <c r="AS47" s="5" t="s">
        <v>522</v>
      </c>
      <c r="AT47" s="5" t="s">
        <v>231</v>
      </c>
      <c r="AU47" s="5" t="s">
        <v>89</v>
      </c>
      <c r="AV47" s="5" t="s">
        <v>523</v>
      </c>
      <c r="AW47" s="5" t="s">
        <v>499</v>
      </c>
      <c r="AX47" s="5" t="s">
        <v>235</v>
      </c>
      <c r="AY47" s="5" t="s">
        <v>89</v>
      </c>
      <c r="AZ47" s="5" t="s">
        <v>89</v>
      </c>
      <c r="BA47" s="5" t="s">
        <v>89</v>
      </c>
      <c r="BB47" s="5" t="s">
        <v>89</v>
      </c>
    </row>
    <row r="48" spans="1:54" ht="112">
      <c r="A48" s="3">
        <f t="shared" si="0"/>
        <v>46</v>
      </c>
      <c r="B48" s="172">
        <v>43951.596250000002</v>
      </c>
      <c r="C48" s="172">
        <v>43951.615532407406</v>
      </c>
      <c r="D48" s="5" t="s">
        <v>93</v>
      </c>
      <c r="E48" s="3">
        <v>100</v>
      </c>
      <c r="F48" s="3">
        <v>1665</v>
      </c>
      <c r="G48" s="5" t="s">
        <v>85</v>
      </c>
      <c r="H48" s="172">
        <v>43951.615538414349</v>
      </c>
      <c r="I48" s="5" t="s">
        <v>524</v>
      </c>
      <c r="J48" s="5" t="s">
        <v>95</v>
      </c>
      <c r="K48" s="5" t="s">
        <v>88</v>
      </c>
      <c r="L48" s="3">
        <v>0.9</v>
      </c>
      <c r="M48" s="5" t="s">
        <v>259</v>
      </c>
      <c r="N48" s="5" t="s">
        <v>89</v>
      </c>
      <c r="O48" s="5" t="s">
        <v>89</v>
      </c>
      <c r="P48" s="5" t="s">
        <v>525</v>
      </c>
      <c r="Q48" s="5" t="s">
        <v>89</v>
      </c>
      <c r="R48" s="5" t="s">
        <v>89</v>
      </c>
      <c r="S48" s="5" t="s">
        <v>89</v>
      </c>
      <c r="T48" s="5" t="s">
        <v>89</v>
      </c>
      <c r="U48" s="5" t="s">
        <v>89</v>
      </c>
      <c r="V48" s="5" t="s">
        <v>89</v>
      </c>
      <c r="W48" s="5" t="s">
        <v>104</v>
      </c>
      <c r="X48" s="5" t="s">
        <v>526</v>
      </c>
      <c r="Y48" s="5" t="s">
        <v>186</v>
      </c>
      <c r="Z48" s="5" t="s">
        <v>112</v>
      </c>
      <c r="AA48" s="5" t="s">
        <v>527</v>
      </c>
      <c r="AB48" s="5" t="s">
        <v>179</v>
      </c>
      <c r="AC48" s="5" t="s">
        <v>112</v>
      </c>
      <c r="AD48" s="5" t="s">
        <v>528</v>
      </c>
      <c r="AE48" s="5" t="s">
        <v>182</v>
      </c>
      <c r="AF48" s="5" t="s">
        <v>106</v>
      </c>
      <c r="AG48" s="5" t="s">
        <v>529</v>
      </c>
      <c r="AH48" s="5" t="s">
        <v>179</v>
      </c>
      <c r="AI48" s="5" t="s">
        <v>112</v>
      </c>
      <c r="AJ48" s="5" t="s">
        <v>530</v>
      </c>
      <c r="AK48" s="5" t="s">
        <v>186</v>
      </c>
      <c r="AL48" s="5" t="s">
        <v>112</v>
      </c>
      <c r="AM48" s="5" t="s">
        <v>531</v>
      </c>
      <c r="AN48" s="5" t="s">
        <v>186</v>
      </c>
      <c r="AO48" s="5" t="s">
        <v>127</v>
      </c>
      <c r="AP48" s="5" t="s">
        <v>532</v>
      </c>
      <c r="AQ48" s="5" t="s">
        <v>177</v>
      </c>
      <c r="AR48" s="5" t="s">
        <v>106</v>
      </c>
      <c r="AS48" s="5" t="s">
        <v>533</v>
      </c>
      <c r="AT48" s="5" t="s">
        <v>188</v>
      </c>
      <c r="AU48" s="5" t="s">
        <v>89</v>
      </c>
      <c r="AV48" s="5" t="s">
        <v>534</v>
      </c>
      <c r="AW48" s="5" t="s">
        <v>512</v>
      </c>
      <c r="AX48" s="5" t="s">
        <v>235</v>
      </c>
      <c r="AY48" s="5" t="s">
        <v>89</v>
      </c>
      <c r="AZ48" s="5" t="s">
        <v>89</v>
      </c>
      <c r="BA48" s="5" t="s">
        <v>89</v>
      </c>
      <c r="BB48" s="5" t="s">
        <v>89</v>
      </c>
    </row>
    <row r="49" spans="1:54" ht="64">
      <c r="A49" s="3">
        <f t="shared" si="0"/>
        <v>47</v>
      </c>
      <c r="B49" s="172">
        <v>43951.583310185182</v>
      </c>
      <c r="C49" s="172">
        <v>43951.631782407407</v>
      </c>
      <c r="D49" s="5" t="s">
        <v>93</v>
      </c>
      <c r="E49" s="3">
        <v>100</v>
      </c>
      <c r="F49" s="3">
        <v>4187</v>
      </c>
      <c r="G49" s="5" t="s">
        <v>85</v>
      </c>
      <c r="H49" s="172">
        <v>43951.6317890625</v>
      </c>
      <c r="I49" s="5" t="s">
        <v>535</v>
      </c>
      <c r="J49" s="5" t="s">
        <v>95</v>
      </c>
      <c r="K49" s="5" t="s">
        <v>88</v>
      </c>
      <c r="L49" s="3">
        <v>0.9</v>
      </c>
      <c r="M49" s="5" t="s">
        <v>194</v>
      </c>
      <c r="N49" s="5" t="s">
        <v>536</v>
      </c>
      <c r="O49" s="5" t="s">
        <v>96</v>
      </c>
      <c r="P49" s="5" t="s">
        <v>89</v>
      </c>
      <c r="Q49" s="5" t="s">
        <v>537</v>
      </c>
      <c r="R49" s="5" t="s">
        <v>359</v>
      </c>
      <c r="S49" s="5" t="s">
        <v>538</v>
      </c>
      <c r="T49" s="5" t="s">
        <v>164</v>
      </c>
      <c r="U49" s="5" t="s">
        <v>89</v>
      </c>
      <c r="V49" s="5" t="s">
        <v>221</v>
      </c>
      <c r="W49" s="5" t="s">
        <v>104</v>
      </c>
      <c r="X49" s="5" t="s">
        <v>539</v>
      </c>
      <c r="Y49" s="5" t="s">
        <v>179</v>
      </c>
      <c r="Z49" s="5" t="s">
        <v>112</v>
      </c>
      <c r="AA49" s="5" t="s">
        <v>540</v>
      </c>
      <c r="AB49" s="5" t="s">
        <v>179</v>
      </c>
      <c r="AC49" s="5" t="s">
        <v>168</v>
      </c>
      <c r="AD49" s="5" t="s">
        <v>541</v>
      </c>
      <c r="AE49" s="5" t="s">
        <v>179</v>
      </c>
      <c r="AF49" s="5" t="s">
        <v>168</v>
      </c>
      <c r="AG49" s="5" t="s">
        <v>542</v>
      </c>
      <c r="AH49" s="5" t="s">
        <v>179</v>
      </c>
      <c r="AI49" s="5" t="s">
        <v>112</v>
      </c>
      <c r="AJ49" s="5" t="s">
        <v>543</v>
      </c>
      <c r="AK49" s="5" t="s">
        <v>177</v>
      </c>
      <c r="AL49" s="5" t="s">
        <v>106</v>
      </c>
      <c r="AM49" s="5" t="s">
        <v>544</v>
      </c>
      <c r="AN49" s="5" t="s">
        <v>186</v>
      </c>
      <c r="AO49" s="5" t="s">
        <v>127</v>
      </c>
      <c r="AP49" s="5" t="s">
        <v>545</v>
      </c>
      <c r="AQ49" s="5" t="s">
        <v>89</v>
      </c>
      <c r="AR49" s="5" t="s">
        <v>89</v>
      </c>
      <c r="AS49" s="5" t="s">
        <v>546</v>
      </c>
      <c r="AT49" s="5" t="s">
        <v>129</v>
      </c>
      <c r="AU49" s="5" t="s">
        <v>547</v>
      </c>
      <c r="AV49" s="5" t="s">
        <v>548</v>
      </c>
      <c r="AW49" s="5" t="s">
        <v>118</v>
      </c>
      <c r="AX49" s="5" t="s">
        <v>235</v>
      </c>
      <c r="AY49" s="5" t="s">
        <v>89</v>
      </c>
      <c r="AZ49" s="5" t="s">
        <v>89</v>
      </c>
      <c r="BA49" s="5" t="s">
        <v>89</v>
      </c>
      <c r="BB49" s="5" t="s">
        <v>89</v>
      </c>
    </row>
    <row r="50" spans="1:54" ht="160">
      <c r="A50" s="3">
        <f t="shared" si="0"/>
        <v>48</v>
      </c>
      <c r="B50" s="172">
        <v>43952.119039351855</v>
      </c>
      <c r="C50" s="172">
        <v>43952.13689814815</v>
      </c>
      <c r="D50" s="5" t="s">
        <v>93</v>
      </c>
      <c r="E50" s="3">
        <v>100</v>
      </c>
      <c r="F50" s="3">
        <v>1542</v>
      </c>
      <c r="G50" s="5" t="s">
        <v>85</v>
      </c>
      <c r="H50" s="172">
        <v>43952.136904652776</v>
      </c>
      <c r="I50" s="5" t="s">
        <v>549</v>
      </c>
      <c r="J50" s="5" t="s">
        <v>95</v>
      </c>
      <c r="K50" s="5" t="s">
        <v>88</v>
      </c>
      <c r="L50" s="3">
        <v>0.3</v>
      </c>
      <c r="M50" s="5" t="s">
        <v>171</v>
      </c>
      <c r="N50" s="5" t="s">
        <v>89</v>
      </c>
      <c r="O50" s="5" t="s">
        <v>160</v>
      </c>
      <c r="P50" s="5" t="s">
        <v>89</v>
      </c>
      <c r="Q50" s="5" t="s">
        <v>550</v>
      </c>
      <c r="R50" s="5" t="s">
        <v>551</v>
      </c>
      <c r="S50" s="5" t="s">
        <v>552</v>
      </c>
      <c r="T50" s="5" t="s">
        <v>240</v>
      </c>
      <c r="U50" s="5" t="s">
        <v>89</v>
      </c>
      <c r="V50" s="5" t="s">
        <v>99</v>
      </c>
      <c r="W50" s="5" t="s">
        <v>104</v>
      </c>
      <c r="X50" s="5" t="s">
        <v>553</v>
      </c>
      <c r="Y50" s="5" t="s">
        <v>186</v>
      </c>
      <c r="Z50" s="5" t="s">
        <v>225</v>
      </c>
      <c r="AA50" s="5" t="s">
        <v>554</v>
      </c>
      <c r="AB50" s="5" t="s">
        <v>179</v>
      </c>
      <c r="AC50" s="5" t="s">
        <v>225</v>
      </c>
      <c r="AD50" s="5" t="s">
        <v>555</v>
      </c>
      <c r="AE50" s="5" t="s">
        <v>186</v>
      </c>
      <c r="AF50" s="5" t="s">
        <v>225</v>
      </c>
      <c r="AG50" s="5" t="s">
        <v>556</v>
      </c>
      <c r="AH50" s="5" t="s">
        <v>186</v>
      </c>
      <c r="AI50" s="5" t="s">
        <v>225</v>
      </c>
      <c r="AJ50" s="5" t="s">
        <v>557</v>
      </c>
      <c r="AK50" s="5" t="s">
        <v>182</v>
      </c>
      <c r="AL50" s="5" t="s">
        <v>112</v>
      </c>
      <c r="AM50" s="5" t="s">
        <v>558</v>
      </c>
      <c r="AN50" s="5" t="s">
        <v>186</v>
      </c>
      <c r="AO50" s="5" t="s">
        <v>225</v>
      </c>
      <c r="AP50" s="5" t="s">
        <v>559</v>
      </c>
      <c r="AQ50" s="5" t="s">
        <v>179</v>
      </c>
      <c r="AR50" s="5" t="s">
        <v>225</v>
      </c>
      <c r="AS50" s="5" t="s">
        <v>560</v>
      </c>
      <c r="AT50" s="5" t="s">
        <v>188</v>
      </c>
      <c r="AU50" s="5" t="s">
        <v>561</v>
      </c>
      <c r="AV50" s="5" t="s">
        <v>562</v>
      </c>
      <c r="AW50" s="5" t="s">
        <v>118</v>
      </c>
      <c r="AX50" s="5" t="s">
        <v>192</v>
      </c>
      <c r="AY50" s="5" t="s">
        <v>89</v>
      </c>
      <c r="AZ50" s="5" t="s">
        <v>89</v>
      </c>
      <c r="BA50" s="5" t="s">
        <v>89</v>
      </c>
      <c r="BB50" s="5" t="s">
        <v>89</v>
      </c>
    </row>
    <row r="51" spans="1:54" ht="112">
      <c r="A51" s="3">
        <f t="shared" si="0"/>
        <v>49</v>
      </c>
      <c r="B51" s="172">
        <v>43938.210358796299</v>
      </c>
      <c r="C51" s="172">
        <v>43938.290567129632</v>
      </c>
      <c r="D51" s="5" t="s">
        <v>93</v>
      </c>
      <c r="E51" s="3">
        <v>76</v>
      </c>
      <c r="F51" s="3">
        <v>6930</v>
      </c>
      <c r="G51" s="5" t="s">
        <v>145</v>
      </c>
      <c r="H51" s="172">
        <v>43952.290618935185</v>
      </c>
      <c r="I51" s="5" t="s">
        <v>563</v>
      </c>
      <c r="J51" s="5" t="s">
        <v>95</v>
      </c>
      <c r="K51" s="5" t="s">
        <v>88</v>
      </c>
      <c r="L51" s="3">
        <v>0.1</v>
      </c>
      <c r="M51" s="5" t="s">
        <v>328</v>
      </c>
      <c r="N51" s="5" t="s">
        <v>89</v>
      </c>
      <c r="O51" s="5" t="s">
        <v>89</v>
      </c>
      <c r="P51" s="5" t="s">
        <v>89</v>
      </c>
      <c r="Q51" s="5" t="s">
        <v>89</v>
      </c>
      <c r="R51" s="5" t="s">
        <v>89</v>
      </c>
      <c r="S51" s="5" t="s">
        <v>89</v>
      </c>
      <c r="T51" s="5" t="s">
        <v>89</v>
      </c>
      <c r="U51" s="5" t="s">
        <v>89</v>
      </c>
      <c r="V51" s="5" t="s">
        <v>89</v>
      </c>
      <c r="W51" s="5" t="s">
        <v>104</v>
      </c>
      <c r="X51" s="5" t="s">
        <v>564</v>
      </c>
      <c r="Y51" s="5" t="s">
        <v>89</v>
      </c>
      <c r="Z51" s="5" t="s">
        <v>89</v>
      </c>
      <c r="AA51" s="5" t="s">
        <v>89</v>
      </c>
      <c r="AB51" s="5" t="s">
        <v>182</v>
      </c>
      <c r="AC51" s="5" t="s">
        <v>127</v>
      </c>
      <c r="AD51" s="5" t="s">
        <v>565</v>
      </c>
      <c r="AE51" s="5" t="s">
        <v>177</v>
      </c>
      <c r="AF51" s="5" t="s">
        <v>106</v>
      </c>
      <c r="AG51" s="5" t="s">
        <v>566</v>
      </c>
      <c r="AH51" s="5" t="s">
        <v>182</v>
      </c>
      <c r="AI51" s="5" t="s">
        <v>127</v>
      </c>
      <c r="AJ51" s="5" t="s">
        <v>567</v>
      </c>
      <c r="AK51" s="5" t="s">
        <v>182</v>
      </c>
      <c r="AL51" s="5" t="s">
        <v>127</v>
      </c>
      <c r="AM51" s="5" t="s">
        <v>568</v>
      </c>
      <c r="AN51" s="5" t="s">
        <v>177</v>
      </c>
      <c r="AO51" s="5" t="s">
        <v>127</v>
      </c>
      <c r="AP51" s="5" t="s">
        <v>569</v>
      </c>
      <c r="AQ51" s="5" t="s">
        <v>182</v>
      </c>
      <c r="AR51" s="5" t="s">
        <v>112</v>
      </c>
      <c r="AS51" s="5" t="s">
        <v>570</v>
      </c>
      <c r="AT51" s="5" t="s">
        <v>89</v>
      </c>
      <c r="AU51" s="5" t="s">
        <v>89</v>
      </c>
      <c r="AV51" s="5" t="s">
        <v>89</v>
      </c>
      <c r="AW51" s="5" t="s">
        <v>89</v>
      </c>
      <c r="AX51" s="5" t="s">
        <v>89</v>
      </c>
      <c r="AY51" s="5" t="s">
        <v>89</v>
      </c>
      <c r="AZ51" s="5" t="s">
        <v>89</v>
      </c>
      <c r="BA51" s="5" t="s">
        <v>89</v>
      </c>
      <c r="BB51" s="5" t="s">
        <v>89</v>
      </c>
    </row>
    <row r="52" spans="1:54" ht="112">
      <c r="A52" s="3">
        <f t="shared" si="0"/>
        <v>50</v>
      </c>
      <c r="B52" s="172">
        <v>43952.395254629628</v>
      </c>
      <c r="C52" s="172">
        <v>43952.410462962966</v>
      </c>
      <c r="D52" s="5" t="s">
        <v>93</v>
      </c>
      <c r="E52" s="3">
        <v>100</v>
      </c>
      <c r="F52" s="3">
        <v>1313</v>
      </c>
      <c r="G52" s="5" t="s">
        <v>85</v>
      </c>
      <c r="H52" s="172">
        <v>43952.41048269676</v>
      </c>
      <c r="I52" s="5" t="s">
        <v>571</v>
      </c>
      <c r="J52" s="5" t="s">
        <v>95</v>
      </c>
      <c r="K52" s="5" t="s">
        <v>88</v>
      </c>
      <c r="L52" s="3">
        <v>0.7</v>
      </c>
      <c r="M52" s="5" t="s">
        <v>467</v>
      </c>
      <c r="N52" s="5" t="s">
        <v>89</v>
      </c>
      <c r="O52" s="5" t="s">
        <v>89</v>
      </c>
      <c r="P52" s="5" t="s">
        <v>89</v>
      </c>
      <c r="Q52" s="5" t="s">
        <v>89</v>
      </c>
      <c r="R52" s="5" t="s">
        <v>89</v>
      </c>
      <c r="S52" s="5" t="s">
        <v>89</v>
      </c>
      <c r="T52" s="5" t="s">
        <v>89</v>
      </c>
      <c r="U52" s="5" t="s">
        <v>89</v>
      </c>
      <c r="V52" s="5" t="s">
        <v>89</v>
      </c>
      <c r="W52" s="5" t="s">
        <v>104</v>
      </c>
      <c r="X52" s="5" t="s">
        <v>572</v>
      </c>
      <c r="Y52" s="5" t="s">
        <v>179</v>
      </c>
      <c r="Z52" s="5" t="s">
        <v>112</v>
      </c>
      <c r="AA52" s="5" t="s">
        <v>573</v>
      </c>
      <c r="AB52" s="5" t="s">
        <v>182</v>
      </c>
      <c r="AC52" s="5" t="s">
        <v>127</v>
      </c>
      <c r="AD52" s="5" t="s">
        <v>574</v>
      </c>
      <c r="AE52" s="5" t="s">
        <v>182</v>
      </c>
      <c r="AF52" s="5" t="s">
        <v>127</v>
      </c>
      <c r="AG52" s="5" t="s">
        <v>575</v>
      </c>
      <c r="AH52" s="5" t="s">
        <v>182</v>
      </c>
      <c r="AI52" s="5" t="s">
        <v>127</v>
      </c>
      <c r="AJ52" s="5" t="s">
        <v>576</v>
      </c>
      <c r="AK52" s="5" t="s">
        <v>179</v>
      </c>
      <c r="AL52" s="5" t="s">
        <v>112</v>
      </c>
      <c r="AM52" s="5" t="s">
        <v>577</v>
      </c>
      <c r="AN52" s="5" t="s">
        <v>177</v>
      </c>
      <c r="AO52" s="5" t="s">
        <v>127</v>
      </c>
      <c r="AP52" s="5" t="s">
        <v>578</v>
      </c>
      <c r="AQ52" s="5" t="s">
        <v>186</v>
      </c>
      <c r="AR52" s="5" t="s">
        <v>127</v>
      </c>
      <c r="AS52" s="5" t="s">
        <v>579</v>
      </c>
      <c r="AT52" s="5" t="s">
        <v>231</v>
      </c>
      <c r="AU52" s="5" t="s">
        <v>580</v>
      </c>
      <c r="AV52" s="5" t="s">
        <v>581</v>
      </c>
      <c r="AW52" s="5" t="s">
        <v>118</v>
      </c>
      <c r="AX52" s="5" t="s">
        <v>192</v>
      </c>
      <c r="AY52" s="5" t="s">
        <v>89</v>
      </c>
      <c r="AZ52" s="5" t="s">
        <v>89</v>
      </c>
      <c r="BA52" s="5" t="s">
        <v>89</v>
      </c>
      <c r="BB52" s="5" t="s">
        <v>89</v>
      </c>
    </row>
    <row r="53" spans="1:54" ht="80">
      <c r="A53" s="3">
        <f t="shared" si="0"/>
        <v>51</v>
      </c>
      <c r="B53" s="172">
        <v>43938.186435185184</v>
      </c>
      <c r="C53" s="172">
        <v>43938.453321759262</v>
      </c>
      <c r="D53" s="5" t="s">
        <v>93</v>
      </c>
      <c r="E53" s="3">
        <v>33</v>
      </c>
      <c r="F53" s="3">
        <v>23058</v>
      </c>
      <c r="G53" s="5" t="s">
        <v>145</v>
      </c>
      <c r="H53" s="172">
        <v>43952.453708912035</v>
      </c>
      <c r="I53" s="5" t="s">
        <v>582</v>
      </c>
      <c r="J53" s="5" t="s">
        <v>95</v>
      </c>
      <c r="K53" s="5" t="s">
        <v>88</v>
      </c>
      <c r="L53" s="3">
        <v>0.9</v>
      </c>
      <c r="M53" s="5" t="s">
        <v>171</v>
      </c>
      <c r="N53" s="5" t="s">
        <v>89</v>
      </c>
      <c r="O53" s="5" t="s">
        <v>90</v>
      </c>
      <c r="P53" s="5" t="s">
        <v>89</v>
      </c>
      <c r="Q53" s="5" t="s">
        <v>583</v>
      </c>
      <c r="R53" s="5" t="s">
        <v>584</v>
      </c>
      <c r="S53" s="5" t="s">
        <v>585</v>
      </c>
      <c r="T53" s="5" t="s">
        <v>254</v>
      </c>
      <c r="U53" s="5" t="s">
        <v>89</v>
      </c>
      <c r="V53" s="5" t="s">
        <v>99</v>
      </c>
      <c r="W53" s="5" t="s">
        <v>104</v>
      </c>
      <c r="X53" s="5" t="s">
        <v>586</v>
      </c>
      <c r="Y53" s="5" t="s">
        <v>89</v>
      </c>
      <c r="Z53" s="5" t="s">
        <v>89</v>
      </c>
      <c r="AA53" s="5" t="s">
        <v>89</v>
      </c>
      <c r="AB53" s="5" t="s">
        <v>89</v>
      </c>
      <c r="AC53" s="5" t="s">
        <v>89</v>
      </c>
      <c r="AD53" s="5" t="s">
        <v>89</v>
      </c>
      <c r="AE53" s="5" t="s">
        <v>89</v>
      </c>
      <c r="AF53" s="5" t="s">
        <v>89</v>
      </c>
      <c r="AG53" s="5" t="s">
        <v>89</v>
      </c>
      <c r="AH53" s="5" t="s">
        <v>179</v>
      </c>
      <c r="AI53" s="5" t="s">
        <v>112</v>
      </c>
      <c r="AJ53" s="5" t="s">
        <v>587</v>
      </c>
      <c r="AK53" s="5" t="s">
        <v>89</v>
      </c>
      <c r="AL53" s="5" t="s">
        <v>89</v>
      </c>
      <c r="AM53" s="5" t="s">
        <v>89</v>
      </c>
      <c r="AN53" s="5" t="s">
        <v>89</v>
      </c>
      <c r="AO53" s="5" t="s">
        <v>89</v>
      </c>
      <c r="AP53" s="5" t="s">
        <v>89</v>
      </c>
      <c r="AQ53" s="5" t="s">
        <v>89</v>
      </c>
      <c r="AR53" s="5" t="s">
        <v>89</v>
      </c>
      <c r="AS53" s="5" t="s">
        <v>89</v>
      </c>
      <c r="AT53" s="5" t="s">
        <v>89</v>
      </c>
      <c r="AU53" s="5" t="s">
        <v>89</v>
      </c>
      <c r="AV53" s="5" t="s">
        <v>89</v>
      </c>
      <c r="AW53" s="5" t="s">
        <v>89</v>
      </c>
      <c r="AX53" s="5" t="s">
        <v>89</v>
      </c>
      <c r="AY53" s="5" t="s">
        <v>89</v>
      </c>
      <c r="AZ53" s="5" t="s">
        <v>89</v>
      </c>
      <c r="BA53" s="5" t="s">
        <v>89</v>
      </c>
      <c r="BB53" s="5" t="s">
        <v>89</v>
      </c>
    </row>
    <row r="54" spans="1:54" ht="80">
      <c r="A54" s="3">
        <f t="shared" si="0"/>
        <v>52</v>
      </c>
      <c r="B54" s="172">
        <v>43952.493634259263</v>
      </c>
      <c r="C54" s="172">
        <v>43952.515706018516</v>
      </c>
      <c r="D54" s="5" t="s">
        <v>93</v>
      </c>
      <c r="E54" s="3">
        <v>100</v>
      </c>
      <c r="F54" s="3">
        <v>1906</v>
      </c>
      <c r="G54" s="5" t="s">
        <v>85</v>
      </c>
      <c r="H54" s="172">
        <v>43952.515718796298</v>
      </c>
      <c r="I54" s="5" t="s">
        <v>588</v>
      </c>
      <c r="J54" s="5" t="s">
        <v>95</v>
      </c>
      <c r="K54" s="5" t="s">
        <v>88</v>
      </c>
      <c r="L54" s="3">
        <v>0.3</v>
      </c>
      <c r="M54" s="5" t="s">
        <v>171</v>
      </c>
      <c r="N54" s="5" t="s">
        <v>89</v>
      </c>
      <c r="O54" s="5" t="s">
        <v>160</v>
      </c>
      <c r="P54" s="5" t="s">
        <v>89</v>
      </c>
      <c r="Q54" s="5" t="s">
        <v>589</v>
      </c>
      <c r="R54" s="5" t="s">
        <v>590</v>
      </c>
      <c r="S54" s="5" t="s">
        <v>591</v>
      </c>
      <c r="T54" s="5" t="s">
        <v>592</v>
      </c>
      <c r="U54" s="5" t="s">
        <v>89</v>
      </c>
      <c r="V54" s="5" t="s">
        <v>298</v>
      </c>
      <c r="W54" s="5" t="s">
        <v>104</v>
      </c>
      <c r="X54" s="5" t="s">
        <v>593</v>
      </c>
      <c r="Y54" s="5" t="s">
        <v>182</v>
      </c>
      <c r="Z54" s="5" t="s">
        <v>225</v>
      </c>
      <c r="AA54" s="5" t="s">
        <v>594</v>
      </c>
      <c r="AB54" s="5" t="s">
        <v>182</v>
      </c>
      <c r="AC54" s="5" t="s">
        <v>112</v>
      </c>
      <c r="AD54" s="5" t="s">
        <v>595</v>
      </c>
      <c r="AE54" s="5" t="s">
        <v>179</v>
      </c>
      <c r="AF54" s="5" t="s">
        <v>225</v>
      </c>
      <c r="AG54" s="5" t="s">
        <v>596</v>
      </c>
      <c r="AH54" s="5" t="s">
        <v>186</v>
      </c>
      <c r="AI54" s="5" t="s">
        <v>225</v>
      </c>
      <c r="AJ54" s="5" t="s">
        <v>597</v>
      </c>
      <c r="AK54" s="5" t="s">
        <v>182</v>
      </c>
      <c r="AL54" s="5" t="s">
        <v>225</v>
      </c>
      <c r="AM54" s="5" t="s">
        <v>598</v>
      </c>
      <c r="AN54" s="5" t="s">
        <v>182</v>
      </c>
      <c r="AO54" s="5" t="s">
        <v>225</v>
      </c>
      <c r="AP54" s="5" t="s">
        <v>599</v>
      </c>
      <c r="AQ54" s="5" t="s">
        <v>182</v>
      </c>
      <c r="AR54" s="5" t="s">
        <v>225</v>
      </c>
      <c r="AS54" s="5" t="s">
        <v>600</v>
      </c>
      <c r="AT54" s="5" t="s">
        <v>115</v>
      </c>
      <c r="AU54" s="5" t="s">
        <v>89</v>
      </c>
      <c r="AV54" s="5" t="s">
        <v>601</v>
      </c>
      <c r="AW54" s="5" t="s">
        <v>602</v>
      </c>
      <c r="AX54" s="5" t="s">
        <v>235</v>
      </c>
      <c r="AY54" s="5" t="s">
        <v>89</v>
      </c>
      <c r="AZ54" s="5" t="s">
        <v>89</v>
      </c>
      <c r="BA54" s="5" t="s">
        <v>89</v>
      </c>
      <c r="BB54" s="5" t="s">
        <v>89</v>
      </c>
    </row>
    <row r="55" spans="1:54" ht="80">
      <c r="A55" s="3">
        <f t="shared" si="0"/>
        <v>53</v>
      </c>
      <c r="B55" s="172">
        <v>43954.15353009259</v>
      </c>
      <c r="C55" s="172">
        <v>43954.204143518517</v>
      </c>
      <c r="D55" s="5" t="s">
        <v>93</v>
      </c>
      <c r="E55" s="3">
        <v>100</v>
      </c>
      <c r="F55" s="3">
        <v>4373</v>
      </c>
      <c r="G55" s="5" t="s">
        <v>85</v>
      </c>
      <c r="H55" s="172">
        <v>43954.204165358795</v>
      </c>
      <c r="I55" s="5" t="s">
        <v>603</v>
      </c>
      <c r="J55" s="5" t="s">
        <v>95</v>
      </c>
      <c r="K55" s="5" t="s">
        <v>88</v>
      </c>
      <c r="L55" s="3">
        <v>0.9</v>
      </c>
      <c r="M55" s="5" t="s">
        <v>171</v>
      </c>
      <c r="N55" s="5" t="s">
        <v>89</v>
      </c>
      <c r="O55" s="5" t="s">
        <v>160</v>
      </c>
      <c r="P55" s="5" t="s">
        <v>89</v>
      </c>
      <c r="Q55" s="5" t="s">
        <v>604</v>
      </c>
      <c r="R55" s="5" t="s">
        <v>605</v>
      </c>
      <c r="S55" s="5" t="s">
        <v>606</v>
      </c>
      <c r="T55" s="5" t="s">
        <v>607</v>
      </c>
      <c r="U55" s="5" t="s">
        <v>608</v>
      </c>
      <c r="V55" s="5" t="s">
        <v>221</v>
      </c>
      <c r="W55" s="5" t="s">
        <v>104</v>
      </c>
      <c r="X55" s="5" t="s">
        <v>609</v>
      </c>
      <c r="Y55" s="5" t="s">
        <v>186</v>
      </c>
      <c r="Z55" s="5" t="s">
        <v>127</v>
      </c>
      <c r="AA55" s="5" t="s">
        <v>89</v>
      </c>
      <c r="AB55" s="5" t="s">
        <v>186</v>
      </c>
      <c r="AC55" s="5" t="s">
        <v>112</v>
      </c>
      <c r="AD55" s="5" t="s">
        <v>610</v>
      </c>
      <c r="AE55" s="5" t="s">
        <v>186</v>
      </c>
      <c r="AF55" s="5" t="s">
        <v>112</v>
      </c>
      <c r="AG55" s="5" t="s">
        <v>611</v>
      </c>
      <c r="AH55" s="5" t="s">
        <v>186</v>
      </c>
      <c r="AI55" s="5" t="s">
        <v>127</v>
      </c>
      <c r="AJ55" s="5" t="s">
        <v>89</v>
      </c>
      <c r="AK55" s="5" t="s">
        <v>182</v>
      </c>
      <c r="AL55" s="5" t="s">
        <v>127</v>
      </c>
      <c r="AM55" s="5" t="s">
        <v>89</v>
      </c>
      <c r="AN55" s="5" t="s">
        <v>186</v>
      </c>
      <c r="AO55" s="5" t="s">
        <v>127</v>
      </c>
      <c r="AP55" s="5" t="s">
        <v>89</v>
      </c>
      <c r="AQ55" s="5" t="s">
        <v>179</v>
      </c>
      <c r="AR55" s="5" t="s">
        <v>112</v>
      </c>
      <c r="AS55" s="5" t="s">
        <v>89</v>
      </c>
      <c r="AT55" s="5" t="s">
        <v>207</v>
      </c>
      <c r="AU55" s="5" t="s">
        <v>89</v>
      </c>
      <c r="AV55" s="5" t="s">
        <v>612</v>
      </c>
      <c r="AW55" s="5" t="s">
        <v>499</v>
      </c>
      <c r="AX55" s="5" t="s">
        <v>235</v>
      </c>
      <c r="AY55" s="5" t="s">
        <v>89</v>
      </c>
      <c r="AZ55" s="5" t="s">
        <v>89</v>
      </c>
      <c r="BA55" s="5" t="s">
        <v>89</v>
      </c>
      <c r="BB55" s="5" t="s">
        <v>89</v>
      </c>
    </row>
    <row r="56" spans="1:54" s="170" customFormat="1" ht="32">
      <c r="A56" s="170">
        <f t="shared" si="0"/>
        <v>54</v>
      </c>
      <c r="B56" s="171">
        <v>43954.995671296296</v>
      </c>
      <c r="C56" s="171">
        <v>43954.998402777775</v>
      </c>
      <c r="D56" s="140" t="s">
        <v>93</v>
      </c>
      <c r="E56" s="170">
        <v>100</v>
      </c>
      <c r="F56" s="170">
        <v>236</v>
      </c>
      <c r="G56" s="140" t="s">
        <v>85</v>
      </c>
      <c r="H56" s="171">
        <v>43954.998421226854</v>
      </c>
      <c r="I56" s="140" t="s">
        <v>613</v>
      </c>
      <c r="J56" s="140" t="s">
        <v>95</v>
      </c>
      <c r="K56" s="140" t="s">
        <v>88</v>
      </c>
      <c r="L56" s="170">
        <v>0.9</v>
      </c>
      <c r="M56" s="140" t="s">
        <v>171</v>
      </c>
      <c r="N56" s="140" t="s">
        <v>89</v>
      </c>
      <c r="O56" s="140" t="s">
        <v>160</v>
      </c>
      <c r="P56" s="140" t="s">
        <v>89</v>
      </c>
      <c r="Q56" s="140" t="s">
        <v>614</v>
      </c>
      <c r="R56" s="140" t="s">
        <v>615</v>
      </c>
      <c r="S56" s="140" t="s">
        <v>198</v>
      </c>
      <c r="T56" s="140" t="s">
        <v>175</v>
      </c>
      <c r="U56" s="140" t="s">
        <v>89</v>
      </c>
      <c r="V56" s="140" t="s">
        <v>165</v>
      </c>
      <c r="W56" s="140" t="s">
        <v>92</v>
      </c>
      <c r="X56" s="140" t="s">
        <v>89</v>
      </c>
      <c r="Y56" s="140" t="s">
        <v>89</v>
      </c>
      <c r="Z56" s="140" t="s">
        <v>89</v>
      </c>
      <c r="AA56" s="140" t="s">
        <v>89</v>
      </c>
      <c r="AB56" s="140" t="s">
        <v>89</v>
      </c>
      <c r="AC56" s="140" t="s">
        <v>89</v>
      </c>
      <c r="AD56" s="140" t="s">
        <v>89</v>
      </c>
      <c r="AE56" s="140" t="s">
        <v>89</v>
      </c>
      <c r="AF56" s="140" t="s">
        <v>89</v>
      </c>
      <c r="AG56" s="140" t="s">
        <v>89</v>
      </c>
      <c r="AH56" s="140" t="s">
        <v>89</v>
      </c>
      <c r="AI56" s="140" t="s">
        <v>89</v>
      </c>
      <c r="AJ56" s="140" t="s">
        <v>89</v>
      </c>
      <c r="AK56" s="140" t="s">
        <v>89</v>
      </c>
      <c r="AL56" s="140" t="s">
        <v>89</v>
      </c>
      <c r="AM56" s="140" t="s">
        <v>89</v>
      </c>
      <c r="AN56" s="140" t="s">
        <v>89</v>
      </c>
      <c r="AO56" s="140" t="s">
        <v>89</v>
      </c>
      <c r="AP56" s="140" t="s">
        <v>89</v>
      </c>
      <c r="AQ56" s="140" t="s">
        <v>89</v>
      </c>
      <c r="AR56" s="140" t="s">
        <v>89</v>
      </c>
      <c r="AS56" s="140" t="s">
        <v>89</v>
      </c>
      <c r="AT56" s="140" t="s">
        <v>89</v>
      </c>
      <c r="AU56" s="140" t="s">
        <v>89</v>
      </c>
      <c r="AV56" s="140" t="s">
        <v>89</v>
      </c>
      <c r="AW56" s="140" t="s">
        <v>89</v>
      </c>
      <c r="AX56" s="140" t="s">
        <v>89</v>
      </c>
      <c r="AY56" s="140" t="s">
        <v>89</v>
      </c>
      <c r="AZ56" s="140" t="s">
        <v>89</v>
      </c>
      <c r="BA56" s="140" t="s">
        <v>89</v>
      </c>
      <c r="BB56" s="140" t="s">
        <v>89</v>
      </c>
    </row>
    <row r="57" spans="1:54" ht="320">
      <c r="A57" s="3">
        <f t="shared" si="0"/>
        <v>55</v>
      </c>
      <c r="B57" s="172">
        <v>43955.032893518517</v>
      </c>
      <c r="C57" s="172">
        <v>43955.054050925923</v>
      </c>
      <c r="D57" s="5" t="s">
        <v>93</v>
      </c>
      <c r="E57" s="3">
        <v>100</v>
      </c>
      <c r="F57" s="3">
        <v>1827</v>
      </c>
      <c r="G57" s="5" t="s">
        <v>85</v>
      </c>
      <c r="H57" s="172">
        <v>43955.054059456015</v>
      </c>
      <c r="I57" s="5" t="s">
        <v>616</v>
      </c>
      <c r="J57" s="5" t="s">
        <v>95</v>
      </c>
      <c r="K57" s="5" t="s">
        <v>88</v>
      </c>
      <c r="L57" s="3">
        <v>0.9</v>
      </c>
      <c r="M57" s="5" t="s">
        <v>171</v>
      </c>
      <c r="N57" s="5" t="s">
        <v>89</v>
      </c>
      <c r="O57" s="5" t="s">
        <v>160</v>
      </c>
      <c r="P57" s="5" t="s">
        <v>89</v>
      </c>
      <c r="Q57" s="5" t="s">
        <v>617</v>
      </c>
      <c r="R57" s="5" t="s">
        <v>427</v>
      </c>
      <c r="S57" s="5" t="s">
        <v>618</v>
      </c>
      <c r="T57" s="5" t="s">
        <v>619</v>
      </c>
      <c r="U57" s="5" t="s">
        <v>89</v>
      </c>
      <c r="V57" s="5" t="s">
        <v>221</v>
      </c>
      <c r="W57" s="5" t="s">
        <v>104</v>
      </c>
      <c r="X57" s="5" t="s">
        <v>620</v>
      </c>
      <c r="Y57" s="5" t="s">
        <v>177</v>
      </c>
      <c r="Z57" s="5" t="s">
        <v>106</v>
      </c>
      <c r="AA57" s="5" t="s">
        <v>621</v>
      </c>
      <c r="AB57" s="5" t="s">
        <v>186</v>
      </c>
      <c r="AC57" s="5" t="s">
        <v>225</v>
      </c>
      <c r="AD57" s="5" t="s">
        <v>622</v>
      </c>
      <c r="AE57" s="5" t="s">
        <v>182</v>
      </c>
      <c r="AF57" s="5" t="s">
        <v>112</v>
      </c>
      <c r="AG57" s="5" t="s">
        <v>623</v>
      </c>
      <c r="AH57" s="5" t="s">
        <v>179</v>
      </c>
      <c r="AI57" s="5" t="s">
        <v>225</v>
      </c>
      <c r="AJ57" s="5" t="s">
        <v>624</v>
      </c>
      <c r="AK57" s="5" t="s">
        <v>182</v>
      </c>
      <c r="AL57" s="5" t="s">
        <v>112</v>
      </c>
      <c r="AM57" s="5" t="s">
        <v>625</v>
      </c>
      <c r="AN57" s="5" t="s">
        <v>186</v>
      </c>
      <c r="AO57" s="5" t="s">
        <v>225</v>
      </c>
      <c r="AP57" s="5" t="s">
        <v>626</v>
      </c>
      <c r="AQ57" s="5" t="s">
        <v>179</v>
      </c>
      <c r="AR57" s="5" t="s">
        <v>225</v>
      </c>
      <c r="AS57" s="5" t="s">
        <v>627</v>
      </c>
      <c r="AT57" s="5" t="s">
        <v>129</v>
      </c>
      <c r="AU57" s="5" t="s">
        <v>628</v>
      </c>
      <c r="AV57" s="5" t="s">
        <v>629</v>
      </c>
      <c r="AW57" s="5" t="s">
        <v>118</v>
      </c>
      <c r="AX57" s="5" t="s">
        <v>192</v>
      </c>
      <c r="AY57" s="5" t="s">
        <v>89</v>
      </c>
      <c r="AZ57" s="5" t="s">
        <v>89</v>
      </c>
      <c r="BA57" s="5" t="s">
        <v>89</v>
      </c>
      <c r="BB57" s="5" t="s">
        <v>89</v>
      </c>
    </row>
    <row r="58" spans="1:54" s="170" customFormat="1" ht="16">
      <c r="A58" s="170">
        <f t="shared" si="0"/>
        <v>56</v>
      </c>
      <c r="B58" s="171">
        <v>43941.123298611114</v>
      </c>
      <c r="C58" s="171">
        <v>43941.123483796298</v>
      </c>
      <c r="D58" s="140" t="s">
        <v>93</v>
      </c>
      <c r="E58" s="170">
        <v>2</v>
      </c>
      <c r="F58" s="170">
        <v>16</v>
      </c>
      <c r="G58" s="140" t="s">
        <v>145</v>
      </c>
      <c r="H58" s="171">
        <v>43955.123648668981</v>
      </c>
      <c r="I58" s="140" t="s">
        <v>630</v>
      </c>
      <c r="J58" s="140" t="s">
        <v>95</v>
      </c>
      <c r="K58" s="140" t="s">
        <v>88</v>
      </c>
      <c r="L58" s="170">
        <v>0.9</v>
      </c>
      <c r="M58" s="140" t="s">
        <v>89</v>
      </c>
      <c r="N58" s="140" t="s">
        <v>89</v>
      </c>
      <c r="O58" s="140" t="s">
        <v>89</v>
      </c>
      <c r="P58" s="140" t="s">
        <v>89</v>
      </c>
      <c r="Q58" s="140" t="s">
        <v>89</v>
      </c>
      <c r="R58" s="140" t="s">
        <v>89</v>
      </c>
      <c r="S58" s="140" t="s">
        <v>89</v>
      </c>
      <c r="T58" s="140" t="s">
        <v>89</v>
      </c>
      <c r="U58" s="140" t="s">
        <v>89</v>
      </c>
      <c r="V58" s="140" t="s">
        <v>89</v>
      </c>
      <c r="W58" s="140" t="s">
        <v>89</v>
      </c>
      <c r="X58" s="140" t="s">
        <v>89</v>
      </c>
      <c r="Y58" s="140" t="s">
        <v>89</v>
      </c>
      <c r="Z58" s="140" t="s">
        <v>89</v>
      </c>
      <c r="AA58" s="140" t="s">
        <v>89</v>
      </c>
      <c r="AB58" s="140" t="s">
        <v>89</v>
      </c>
      <c r="AC58" s="140" t="s">
        <v>89</v>
      </c>
      <c r="AD58" s="140" t="s">
        <v>89</v>
      </c>
      <c r="AE58" s="140" t="s">
        <v>89</v>
      </c>
      <c r="AF58" s="140" t="s">
        <v>89</v>
      </c>
      <c r="AG58" s="140" t="s">
        <v>89</v>
      </c>
      <c r="AH58" s="140" t="s">
        <v>89</v>
      </c>
      <c r="AI58" s="140" t="s">
        <v>89</v>
      </c>
      <c r="AJ58" s="140" t="s">
        <v>89</v>
      </c>
      <c r="AK58" s="140" t="s">
        <v>89</v>
      </c>
      <c r="AL58" s="140" t="s">
        <v>89</v>
      </c>
      <c r="AM58" s="140" t="s">
        <v>89</v>
      </c>
      <c r="AN58" s="140" t="s">
        <v>89</v>
      </c>
      <c r="AO58" s="140" t="s">
        <v>89</v>
      </c>
      <c r="AP58" s="140" t="s">
        <v>89</v>
      </c>
      <c r="AQ58" s="140" t="s">
        <v>89</v>
      </c>
      <c r="AR58" s="140" t="s">
        <v>89</v>
      </c>
      <c r="AS58" s="140" t="s">
        <v>89</v>
      </c>
      <c r="AT58" s="140" t="s">
        <v>89</v>
      </c>
      <c r="AU58" s="140" t="s">
        <v>89</v>
      </c>
      <c r="AV58" s="140" t="s">
        <v>89</v>
      </c>
      <c r="AW58" s="140" t="s">
        <v>89</v>
      </c>
      <c r="AX58" s="140" t="s">
        <v>89</v>
      </c>
      <c r="AY58" s="140" t="s">
        <v>89</v>
      </c>
      <c r="AZ58" s="140" t="s">
        <v>89</v>
      </c>
      <c r="BA58" s="140" t="s">
        <v>89</v>
      </c>
      <c r="BB58" s="140" t="s">
        <v>89</v>
      </c>
    </row>
    <row r="59" spans="1:54" s="170" customFormat="1" ht="32">
      <c r="A59" s="170">
        <f t="shared" si="0"/>
        <v>57</v>
      </c>
      <c r="B59" s="171">
        <v>43955.153356481482</v>
      </c>
      <c r="C59" s="171">
        <v>43955.154120370367</v>
      </c>
      <c r="D59" s="140" t="s">
        <v>93</v>
      </c>
      <c r="E59" s="170">
        <v>100</v>
      </c>
      <c r="F59" s="170">
        <v>65</v>
      </c>
      <c r="G59" s="140" t="s">
        <v>85</v>
      </c>
      <c r="H59" s="171">
        <v>43955.154145787033</v>
      </c>
      <c r="I59" s="140" t="s">
        <v>631</v>
      </c>
      <c r="J59" s="140" t="s">
        <v>95</v>
      </c>
      <c r="K59" s="140" t="s">
        <v>88</v>
      </c>
      <c r="L59" s="170">
        <v>0.9</v>
      </c>
      <c r="M59" s="140" t="s">
        <v>171</v>
      </c>
      <c r="N59" s="140" t="s">
        <v>89</v>
      </c>
      <c r="O59" s="140" t="s">
        <v>160</v>
      </c>
      <c r="P59" s="140" t="s">
        <v>89</v>
      </c>
      <c r="Q59" s="140" t="s">
        <v>632</v>
      </c>
      <c r="R59" s="140" t="s">
        <v>633</v>
      </c>
      <c r="S59" s="140" t="s">
        <v>634</v>
      </c>
      <c r="T59" s="140" t="s">
        <v>164</v>
      </c>
      <c r="U59" s="140" t="s">
        <v>89</v>
      </c>
      <c r="V59" s="140" t="s">
        <v>99</v>
      </c>
      <c r="W59" s="140" t="s">
        <v>92</v>
      </c>
      <c r="X59" s="140" t="s">
        <v>89</v>
      </c>
      <c r="Y59" s="140" t="s">
        <v>89</v>
      </c>
      <c r="Z59" s="140" t="s">
        <v>89</v>
      </c>
      <c r="AA59" s="140" t="s">
        <v>89</v>
      </c>
      <c r="AB59" s="140" t="s">
        <v>89</v>
      </c>
      <c r="AC59" s="140" t="s">
        <v>89</v>
      </c>
      <c r="AD59" s="140" t="s">
        <v>89</v>
      </c>
      <c r="AE59" s="140" t="s">
        <v>89</v>
      </c>
      <c r="AF59" s="140" t="s">
        <v>89</v>
      </c>
      <c r="AG59" s="140" t="s">
        <v>89</v>
      </c>
      <c r="AH59" s="140" t="s">
        <v>89</v>
      </c>
      <c r="AI59" s="140" t="s">
        <v>89</v>
      </c>
      <c r="AJ59" s="140" t="s">
        <v>89</v>
      </c>
      <c r="AK59" s="140" t="s">
        <v>89</v>
      </c>
      <c r="AL59" s="140" t="s">
        <v>89</v>
      </c>
      <c r="AM59" s="140" t="s">
        <v>89</v>
      </c>
      <c r="AN59" s="140" t="s">
        <v>89</v>
      </c>
      <c r="AO59" s="140" t="s">
        <v>89</v>
      </c>
      <c r="AP59" s="140" t="s">
        <v>89</v>
      </c>
      <c r="AQ59" s="140" t="s">
        <v>89</v>
      </c>
      <c r="AR59" s="140" t="s">
        <v>89</v>
      </c>
      <c r="AS59" s="140" t="s">
        <v>89</v>
      </c>
      <c r="AT59" s="140" t="s">
        <v>89</v>
      </c>
      <c r="AU59" s="140" t="s">
        <v>89</v>
      </c>
      <c r="AV59" s="140" t="s">
        <v>89</v>
      </c>
      <c r="AW59" s="140" t="s">
        <v>89</v>
      </c>
      <c r="AX59" s="140" t="s">
        <v>89</v>
      </c>
      <c r="AY59" s="140" t="s">
        <v>89</v>
      </c>
      <c r="AZ59" s="140" t="s">
        <v>89</v>
      </c>
      <c r="BA59" s="140" t="s">
        <v>89</v>
      </c>
      <c r="BB59" s="140" t="s">
        <v>89</v>
      </c>
    </row>
    <row r="60" spans="1:54" ht="144">
      <c r="A60" s="3">
        <f t="shared" si="0"/>
        <v>58</v>
      </c>
      <c r="B60" s="172">
        <v>43943.252453703702</v>
      </c>
      <c r="C60" s="172">
        <v>43955.173819444448</v>
      </c>
      <c r="D60" s="5" t="s">
        <v>93</v>
      </c>
      <c r="E60" s="3">
        <v>100</v>
      </c>
      <c r="F60" s="3">
        <v>1030005</v>
      </c>
      <c r="G60" s="5" t="s">
        <v>85</v>
      </c>
      <c r="H60" s="172">
        <v>43955.173843090277</v>
      </c>
      <c r="I60" s="5" t="s">
        <v>635</v>
      </c>
      <c r="J60" s="5" t="s">
        <v>95</v>
      </c>
      <c r="K60" s="5" t="s">
        <v>88</v>
      </c>
      <c r="L60" s="3">
        <v>0.9</v>
      </c>
      <c r="M60" s="5" t="s">
        <v>213</v>
      </c>
      <c r="N60" s="5" t="s">
        <v>89</v>
      </c>
      <c r="O60" s="5" t="s">
        <v>89</v>
      </c>
      <c r="P60" s="5" t="s">
        <v>89</v>
      </c>
      <c r="Q60" s="5" t="s">
        <v>89</v>
      </c>
      <c r="R60" s="5" t="s">
        <v>636</v>
      </c>
      <c r="S60" s="5" t="s">
        <v>637</v>
      </c>
      <c r="T60" s="5" t="s">
        <v>638</v>
      </c>
      <c r="U60" s="5" t="s">
        <v>639</v>
      </c>
      <c r="V60" s="5" t="s">
        <v>298</v>
      </c>
      <c r="W60" s="5" t="s">
        <v>104</v>
      </c>
      <c r="X60" s="5" t="s">
        <v>640</v>
      </c>
      <c r="Y60" s="5" t="s">
        <v>179</v>
      </c>
      <c r="Z60" s="5" t="s">
        <v>168</v>
      </c>
      <c r="AA60" s="5" t="s">
        <v>641</v>
      </c>
      <c r="AB60" s="5" t="s">
        <v>182</v>
      </c>
      <c r="AC60" s="5" t="s">
        <v>112</v>
      </c>
      <c r="AD60" s="5" t="s">
        <v>642</v>
      </c>
      <c r="AE60" s="5" t="s">
        <v>179</v>
      </c>
      <c r="AF60" s="5" t="s">
        <v>225</v>
      </c>
      <c r="AG60" s="5" t="s">
        <v>643</v>
      </c>
      <c r="AH60" s="5" t="s">
        <v>179</v>
      </c>
      <c r="AI60" s="5" t="s">
        <v>168</v>
      </c>
      <c r="AJ60" s="5" t="s">
        <v>644</v>
      </c>
      <c r="AK60" s="5" t="s">
        <v>179</v>
      </c>
      <c r="AL60" s="5" t="s">
        <v>168</v>
      </c>
      <c r="AM60" s="5" t="s">
        <v>645</v>
      </c>
      <c r="AN60" s="5" t="s">
        <v>179</v>
      </c>
      <c r="AO60" s="5" t="s">
        <v>168</v>
      </c>
      <c r="AP60" s="5" t="s">
        <v>646</v>
      </c>
      <c r="AQ60" s="5" t="s">
        <v>179</v>
      </c>
      <c r="AR60" s="5" t="s">
        <v>168</v>
      </c>
      <c r="AS60" s="5" t="s">
        <v>647</v>
      </c>
      <c r="AT60" s="5" t="s">
        <v>141</v>
      </c>
      <c r="AU60" s="5" t="s">
        <v>648</v>
      </c>
      <c r="AV60" s="5" t="s">
        <v>649</v>
      </c>
      <c r="AW60" s="5" t="s">
        <v>118</v>
      </c>
      <c r="AX60" s="5" t="s">
        <v>192</v>
      </c>
      <c r="AY60" s="5" t="s">
        <v>89</v>
      </c>
      <c r="AZ60" s="5" t="s">
        <v>650</v>
      </c>
      <c r="BA60" s="5" t="s">
        <v>89</v>
      </c>
      <c r="BB60" s="5" t="s">
        <v>89</v>
      </c>
    </row>
    <row r="61" spans="1:54" s="170" customFormat="1" ht="48">
      <c r="A61" s="170">
        <f t="shared" si="0"/>
        <v>59</v>
      </c>
      <c r="B61" s="171">
        <v>43955.22216435185</v>
      </c>
      <c r="C61" s="171">
        <v>43955.226446759261</v>
      </c>
      <c r="D61" s="140" t="s">
        <v>93</v>
      </c>
      <c r="E61" s="170">
        <v>100</v>
      </c>
      <c r="F61" s="170">
        <v>369</v>
      </c>
      <c r="G61" s="140" t="s">
        <v>85</v>
      </c>
      <c r="H61" s="171">
        <v>43955.226454351854</v>
      </c>
      <c r="I61" s="140" t="s">
        <v>651</v>
      </c>
      <c r="J61" s="140" t="s">
        <v>95</v>
      </c>
      <c r="K61" s="140" t="s">
        <v>88</v>
      </c>
      <c r="L61" s="170">
        <v>0.9</v>
      </c>
      <c r="M61" s="140" t="s">
        <v>171</v>
      </c>
      <c r="N61" s="140" t="s">
        <v>89</v>
      </c>
      <c r="O61" s="140" t="s">
        <v>160</v>
      </c>
      <c r="P61" s="140" t="s">
        <v>89</v>
      </c>
      <c r="Q61" s="140" t="s">
        <v>652</v>
      </c>
      <c r="R61" s="140" t="s">
        <v>653</v>
      </c>
      <c r="S61" s="140" t="s">
        <v>654</v>
      </c>
      <c r="T61" s="140" t="s">
        <v>175</v>
      </c>
      <c r="U61" s="140" t="s">
        <v>89</v>
      </c>
      <c r="V61" s="140" t="s">
        <v>99</v>
      </c>
      <c r="W61" s="140" t="s">
        <v>92</v>
      </c>
      <c r="X61" s="140" t="s">
        <v>89</v>
      </c>
      <c r="Y61" s="140" t="s">
        <v>89</v>
      </c>
      <c r="Z61" s="140" t="s">
        <v>89</v>
      </c>
      <c r="AA61" s="140" t="s">
        <v>89</v>
      </c>
      <c r="AB61" s="140" t="s">
        <v>89</v>
      </c>
      <c r="AC61" s="140" t="s">
        <v>89</v>
      </c>
      <c r="AD61" s="140" t="s">
        <v>89</v>
      </c>
      <c r="AE61" s="140" t="s">
        <v>89</v>
      </c>
      <c r="AF61" s="140" t="s">
        <v>89</v>
      </c>
      <c r="AG61" s="140" t="s">
        <v>89</v>
      </c>
      <c r="AH61" s="140" t="s">
        <v>89</v>
      </c>
      <c r="AI61" s="140" t="s">
        <v>89</v>
      </c>
      <c r="AJ61" s="140" t="s">
        <v>89</v>
      </c>
      <c r="AK61" s="140" t="s">
        <v>89</v>
      </c>
      <c r="AL61" s="140" t="s">
        <v>89</v>
      </c>
      <c r="AM61" s="140" t="s">
        <v>89</v>
      </c>
      <c r="AN61" s="140" t="s">
        <v>89</v>
      </c>
      <c r="AO61" s="140" t="s">
        <v>89</v>
      </c>
      <c r="AP61" s="140" t="s">
        <v>89</v>
      </c>
      <c r="AQ61" s="140" t="s">
        <v>89</v>
      </c>
      <c r="AR61" s="140" t="s">
        <v>89</v>
      </c>
      <c r="AS61" s="140" t="s">
        <v>89</v>
      </c>
      <c r="AT61" s="140" t="s">
        <v>89</v>
      </c>
      <c r="AU61" s="140" t="s">
        <v>89</v>
      </c>
      <c r="AV61" s="140" t="s">
        <v>89</v>
      </c>
      <c r="AW61" s="140" t="s">
        <v>89</v>
      </c>
      <c r="AX61" s="140" t="s">
        <v>89</v>
      </c>
      <c r="AY61" s="140" t="s">
        <v>89</v>
      </c>
      <c r="AZ61" s="140" t="s">
        <v>89</v>
      </c>
      <c r="BA61" s="140" t="s">
        <v>89</v>
      </c>
      <c r="BB61" s="140" t="s">
        <v>89</v>
      </c>
    </row>
    <row r="62" spans="1:54" ht="64">
      <c r="A62" s="3">
        <f t="shared" si="0"/>
        <v>60</v>
      </c>
      <c r="B62" s="172">
        <v>43955.220983796295</v>
      </c>
      <c r="C62" s="172">
        <v>43955.235381944447</v>
      </c>
      <c r="D62" s="5" t="s">
        <v>93</v>
      </c>
      <c r="E62" s="3">
        <v>100</v>
      </c>
      <c r="F62" s="3">
        <v>1243</v>
      </c>
      <c r="G62" s="5" t="s">
        <v>85</v>
      </c>
      <c r="H62" s="172">
        <v>43955.235409930552</v>
      </c>
      <c r="I62" s="5" t="s">
        <v>655</v>
      </c>
      <c r="J62" s="5" t="s">
        <v>95</v>
      </c>
      <c r="K62" s="5" t="s">
        <v>88</v>
      </c>
      <c r="L62" s="3">
        <v>0.9</v>
      </c>
      <c r="M62" s="5" t="s">
        <v>171</v>
      </c>
      <c r="N62" s="5" t="s">
        <v>89</v>
      </c>
      <c r="O62" s="5" t="s">
        <v>160</v>
      </c>
      <c r="P62" s="5" t="s">
        <v>89</v>
      </c>
      <c r="Q62" s="5" t="s">
        <v>656</v>
      </c>
      <c r="R62" s="5" t="s">
        <v>657</v>
      </c>
      <c r="S62" s="5" t="s">
        <v>658</v>
      </c>
      <c r="T62" s="5" t="s">
        <v>310</v>
      </c>
      <c r="U62" s="5" t="s">
        <v>89</v>
      </c>
      <c r="V62" s="5" t="s">
        <v>298</v>
      </c>
      <c r="W62" s="5" t="s">
        <v>104</v>
      </c>
      <c r="X62" s="5" t="s">
        <v>659</v>
      </c>
      <c r="Y62" s="5" t="s">
        <v>179</v>
      </c>
      <c r="Z62" s="5" t="s">
        <v>168</v>
      </c>
      <c r="AA62" s="5" t="s">
        <v>660</v>
      </c>
      <c r="AB62" s="5" t="s">
        <v>182</v>
      </c>
      <c r="AC62" s="5" t="s">
        <v>112</v>
      </c>
      <c r="AD62" s="5" t="s">
        <v>661</v>
      </c>
      <c r="AE62" s="5" t="s">
        <v>179</v>
      </c>
      <c r="AF62" s="5" t="s">
        <v>225</v>
      </c>
      <c r="AG62" s="5" t="s">
        <v>662</v>
      </c>
      <c r="AH62" s="5" t="s">
        <v>179</v>
      </c>
      <c r="AI62" s="5" t="s">
        <v>225</v>
      </c>
      <c r="AJ62" s="5" t="s">
        <v>663</v>
      </c>
      <c r="AK62" s="5" t="s">
        <v>177</v>
      </c>
      <c r="AL62" s="5" t="s">
        <v>106</v>
      </c>
      <c r="AM62" s="5" t="s">
        <v>89</v>
      </c>
      <c r="AN62" s="5" t="s">
        <v>179</v>
      </c>
      <c r="AO62" s="5" t="s">
        <v>127</v>
      </c>
      <c r="AP62" s="5" t="s">
        <v>664</v>
      </c>
      <c r="AQ62" s="5" t="s">
        <v>182</v>
      </c>
      <c r="AR62" s="5" t="s">
        <v>127</v>
      </c>
      <c r="AS62" s="5" t="s">
        <v>89</v>
      </c>
      <c r="AT62" s="5" t="s">
        <v>249</v>
      </c>
      <c r="AU62" s="5" t="s">
        <v>665</v>
      </c>
      <c r="AV62" s="5" t="s">
        <v>666</v>
      </c>
      <c r="AW62" s="5" t="s">
        <v>158</v>
      </c>
      <c r="AX62" s="5" t="s">
        <v>235</v>
      </c>
      <c r="AY62" s="5" t="s">
        <v>89</v>
      </c>
      <c r="AZ62" s="5" t="s">
        <v>89</v>
      </c>
      <c r="BA62" s="5" t="s">
        <v>89</v>
      </c>
      <c r="BB62" s="5" t="s">
        <v>89</v>
      </c>
    </row>
    <row r="63" spans="1:54" ht="80">
      <c r="A63" s="3">
        <f t="shared" si="0"/>
        <v>61</v>
      </c>
      <c r="B63" s="172">
        <v>43955.084189814814</v>
      </c>
      <c r="C63" s="172">
        <v>43955.277696759258</v>
      </c>
      <c r="D63" s="5" t="s">
        <v>93</v>
      </c>
      <c r="E63" s="3">
        <v>100</v>
      </c>
      <c r="F63" s="3">
        <v>16718</v>
      </c>
      <c r="G63" s="5" t="s">
        <v>85</v>
      </c>
      <c r="H63" s="172">
        <v>43955.277726932873</v>
      </c>
      <c r="I63" s="5" t="s">
        <v>667</v>
      </c>
      <c r="J63" s="5" t="s">
        <v>95</v>
      </c>
      <c r="K63" s="5" t="s">
        <v>88</v>
      </c>
      <c r="L63" s="3">
        <v>0.9</v>
      </c>
      <c r="M63" s="5" t="s">
        <v>171</v>
      </c>
      <c r="N63" s="5" t="s">
        <v>89</v>
      </c>
      <c r="O63" s="5" t="s">
        <v>90</v>
      </c>
      <c r="P63" s="5" t="s">
        <v>89</v>
      </c>
      <c r="Q63" s="5" t="s">
        <v>668</v>
      </c>
      <c r="R63" s="5" t="s">
        <v>669</v>
      </c>
      <c r="S63" s="5" t="s">
        <v>670</v>
      </c>
      <c r="T63" s="5" t="s">
        <v>671</v>
      </c>
      <c r="U63" s="5" t="s">
        <v>89</v>
      </c>
      <c r="V63" s="5" t="s">
        <v>99</v>
      </c>
      <c r="W63" s="5" t="s">
        <v>104</v>
      </c>
      <c r="X63" s="5" t="s">
        <v>672</v>
      </c>
      <c r="Y63" s="5" t="s">
        <v>179</v>
      </c>
      <c r="Z63" s="5" t="s">
        <v>112</v>
      </c>
      <c r="AA63" s="5" t="s">
        <v>673</v>
      </c>
      <c r="AB63" s="5" t="s">
        <v>186</v>
      </c>
      <c r="AC63" s="5" t="s">
        <v>112</v>
      </c>
      <c r="AD63" s="5" t="s">
        <v>674</v>
      </c>
      <c r="AE63" s="5" t="s">
        <v>182</v>
      </c>
      <c r="AF63" s="5" t="s">
        <v>127</v>
      </c>
      <c r="AG63" s="5" t="s">
        <v>675</v>
      </c>
      <c r="AH63" s="5" t="s">
        <v>179</v>
      </c>
      <c r="AI63" s="5" t="s">
        <v>225</v>
      </c>
      <c r="AJ63" s="5" t="s">
        <v>676</v>
      </c>
      <c r="AK63" s="5" t="s">
        <v>179</v>
      </c>
      <c r="AL63" s="5" t="s">
        <v>112</v>
      </c>
      <c r="AM63" s="5" t="s">
        <v>677</v>
      </c>
      <c r="AN63" s="5" t="s">
        <v>186</v>
      </c>
      <c r="AO63" s="5" t="s">
        <v>112</v>
      </c>
      <c r="AP63" s="5" t="s">
        <v>678</v>
      </c>
      <c r="AQ63" s="5" t="s">
        <v>186</v>
      </c>
      <c r="AR63" s="5" t="s">
        <v>112</v>
      </c>
      <c r="AS63" s="5" t="s">
        <v>679</v>
      </c>
      <c r="AT63" s="5" t="s">
        <v>115</v>
      </c>
      <c r="AU63" s="5" t="s">
        <v>680</v>
      </c>
      <c r="AV63" s="5" t="s">
        <v>681</v>
      </c>
      <c r="AW63" s="5" t="s">
        <v>118</v>
      </c>
      <c r="AX63" s="5" t="s">
        <v>192</v>
      </c>
      <c r="AY63" s="5" t="s">
        <v>89</v>
      </c>
      <c r="AZ63" s="5" t="s">
        <v>89</v>
      </c>
      <c r="BA63" s="5" t="s">
        <v>89</v>
      </c>
      <c r="BB63" s="5" t="s">
        <v>89</v>
      </c>
    </row>
    <row r="64" spans="1:54" s="170" customFormat="1" ht="16">
      <c r="A64" s="170">
        <f t="shared" si="0"/>
        <v>62</v>
      </c>
      <c r="B64" s="171">
        <v>43941.288518518515</v>
      </c>
      <c r="C64" s="171">
        <v>43941.288553240738</v>
      </c>
      <c r="D64" s="140" t="s">
        <v>93</v>
      </c>
      <c r="E64" s="170">
        <v>2</v>
      </c>
      <c r="F64" s="170">
        <v>3</v>
      </c>
      <c r="G64" s="140" t="s">
        <v>145</v>
      </c>
      <c r="H64" s="171">
        <v>43955.288661354163</v>
      </c>
      <c r="I64" s="140" t="s">
        <v>682</v>
      </c>
      <c r="J64" s="140" t="s">
        <v>95</v>
      </c>
      <c r="K64" s="140" t="s">
        <v>88</v>
      </c>
      <c r="L64" s="170">
        <v>0.9</v>
      </c>
      <c r="M64" s="140" t="s">
        <v>89</v>
      </c>
      <c r="N64" s="140" t="s">
        <v>89</v>
      </c>
      <c r="O64" s="140" t="s">
        <v>89</v>
      </c>
      <c r="P64" s="140" t="s">
        <v>89</v>
      </c>
      <c r="Q64" s="140" t="s">
        <v>89</v>
      </c>
      <c r="R64" s="140" t="s">
        <v>89</v>
      </c>
      <c r="S64" s="140" t="s">
        <v>89</v>
      </c>
      <c r="T64" s="140" t="s">
        <v>89</v>
      </c>
      <c r="U64" s="140" t="s">
        <v>89</v>
      </c>
      <c r="V64" s="140" t="s">
        <v>89</v>
      </c>
      <c r="W64" s="140" t="s">
        <v>89</v>
      </c>
      <c r="X64" s="140" t="s">
        <v>89</v>
      </c>
      <c r="Y64" s="140" t="s">
        <v>89</v>
      </c>
      <c r="Z64" s="140" t="s">
        <v>89</v>
      </c>
      <c r="AA64" s="140" t="s">
        <v>89</v>
      </c>
      <c r="AB64" s="140" t="s">
        <v>89</v>
      </c>
      <c r="AC64" s="140" t="s">
        <v>89</v>
      </c>
      <c r="AD64" s="140" t="s">
        <v>89</v>
      </c>
      <c r="AE64" s="140" t="s">
        <v>89</v>
      </c>
      <c r="AF64" s="140" t="s">
        <v>89</v>
      </c>
      <c r="AG64" s="140" t="s">
        <v>89</v>
      </c>
      <c r="AH64" s="140" t="s">
        <v>89</v>
      </c>
      <c r="AI64" s="140" t="s">
        <v>89</v>
      </c>
      <c r="AJ64" s="140" t="s">
        <v>89</v>
      </c>
      <c r="AK64" s="140" t="s">
        <v>89</v>
      </c>
      <c r="AL64" s="140" t="s">
        <v>89</v>
      </c>
      <c r="AM64" s="140" t="s">
        <v>89</v>
      </c>
      <c r="AN64" s="140" t="s">
        <v>89</v>
      </c>
      <c r="AO64" s="140" t="s">
        <v>89</v>
      </c>
      <c r="AP64" s="140" t="s">
        <v>89</v>
      </c>
      <c r="AQ64" s="140" t="s">
        <v>89</v>
      </c>
      <c r="AR64" s="140" t="s">
        <v>89</v>
      </c>
      <c r="AS64" s="140" t="s">
        <v>89</v>
      </c>
      <c r="AT64" s="140" t="s">
        <v>89</v>
      </c>
      <c r="AU64" s="140" t="s">
        <v>89</v>
      </c>
      <c r="AV64" s="140" t="s">
        <v>89</v>
      </c>
      <c r="AW64" s="140" t="s">
        <v>89</v>
      </c>
      <c r="AX64" s="140" t="s">
        <v>89</v>
      </c>
      <c r="AY64" s="140" t="s">
        <v>89</v>
      </c>
      <c r="AZ64" s="140" t="s">
        <v>89</v>
      </c>
      <c r="BA64" s="140" t="s">
        <v>89</v>
      </c>
      <c r="BB64" s="140" t="s">
        <v>89</v>
      </c>
    </row>
    <row r="65" spans="1:54" s="170" customFormat="1" ht="16">
      <c r="A65" s="170">
        <f t="shared" si="0"/>
        <v>63</v>
      </c>
      <c r="B65" s="171">
        <v>43941.297129629631</v>
      </c>
      <c r="C65" s="171">
        <v>43941.297384259262</v>
      </c>
      <c r="D65" s="140" t="s">
        <v>93</v>
      </c>
      <c r="E65" s="170">
        <v>2</v>
      </c>
      <c r="F65" s="170">
        <v>21</v>
      </c>
      <c r="G65" s="140" t="s">
        <v>145</v>
      </c>
      <c r="H65" s="171">
        <v>43955.297795486113</v>
      </c>
      <c r="I65" s="140" t="s">
        <v>683</v>
      </c>
      <c r="J65" s="140" t="s">
        <v>95</v>
      </c>
      <c r="K65" s="140" t="s">
        <v>88</v>
      </c>
      <c r="L65" s="170">
        <v>0.9</v>
      </c>
      <c r="M65" s="140" t="s">
        <v>89</v>
      </c>
      <c r="N65" s="140" t="s">
        <v>89</v>
      </c>
      <c r="O65" s="140" t="s">
        <v>89</v>
      </c>
      <c r="P65" s="140" t="s">
        <v>89</v>
      </c>
      <c r="Q65" s="140" t="s">
        <v>89</v>
      </c>
      <c r="R65" s="140" t="s">
        <v>89</v>
      </c>
      <c r="S65" s="140" t="s">
        <v>89</v>
      </c>
      <c r="T65" s="140" t="s">
        <v>89</v>
      </c>
      <c r="U65" s="140" t="s">
        <v>89</v>
      </c>
      <c r="V65" s="140" t="s">
        <v>89</v>
      </c>
      <c r="W65" s="140" t="s">
        <v>89</v>
      </c>
      <c r="X65" s="140" t="s">
        <v>89</v>
      </c>
      <c r="Y65" s="140" t="s">
        <v>89</v>
      </c>
      <c r="Z65" s="140" t="s">
        <v>89</v>
      </c>
      <c r="AA65" s="140" t="s">
        <v>89</v>
      </c>
      <c r="AB65" s="140" t="s">
        <v>89</v>
      </c>
      <c r="AC65" s="140" t="s">
        <v>89</v>
      </c>
      <c r="AD65" s="140" t="s">
        <v>89</v>
      </c>
      <c r="AE65" s="140" t="s">
        <v>89</v>
      </c>
      <c r="AF65" s="140" t="s">
        <v>89</v>
      </c>
      <c r="AG65" s="140" t="s">
        <v>89</v>
      </c>
      <c r="AH65" s="140" t="s">
        <v>89</v>
      </c>
      <c r="AI65" s="140" t="s">
        <v>89</v>
      </c>
      <c r="AJ65" s="140" t="s">
        <v>89</v>
      </c>
      <c r="AK65" s="140" t="s">
        <v>89</v>
      </c>
      <c r="AL65" s="140" t="s">
        <v>89</v>
      </c>
      <c r="AM65" s="140" t="s">
        <v>89</v>
      </c>
      <c r="AN65" s="140" t="s">
        <v>89</v>
      </c>
      <c r="AO65" s="140" t="s">
        <v>89</v>
      </c>
      <c r="AP65" s="140" t="s">
        <v>89</v>
      </c>
      <c r="AQ65" s="140" t="s">
        <v>89</v>
      </c>
      <c r="AR65" s="140" t="s">
        <v>89</v>
      </c>
      <c r="AS65" s="140" t="s">
        <v>89</v>
      </c>
      <c r="AT65" s="140" t="s">
        <v>89</v>
      </c>
      <c r="AU65" s="140" t="s">
        <v>89</v>
      </c>
      <c r="AV65" s="140" t="s">
        <v>89</v>
      </c>
      <c r="AW65" s="140" t="s">
        <v>89</v>
      </c>
      <c r="AX65" s="140" t="s">
        <v>89</v>
      </c>
      <c r="AY65" s="140" t="s">
        <v>89</v>
      </c>
      <c r="AZ65" s="140" t="s">
        <v>89</v>
      </c>
      <c r="BA65" s="140" t="s">
        <v>89</v>
      </c>
      <c r="BB65" s="140" t="s">
        <v>89</v>
      </c>
    </row>
    <row r="66" spans="1:54" ht="80">
      <c r="A66" s="3">
        <f t="shared" si="0"/>
        <v>64</v>
      </c>
      <c r="B66" s="172">
        <v>43955.324340277781</v>
      </c>
      <c r="C66" s="172">
        <v>43955.339467592596</v>
      </c>
      <c r="D66" s="5" t="s">
        <v>93</v>
      </c>
      <c r="E66" s="3">
        <v>100</v>
      </c>
      <c r="F66" s="3">
        <v>1306</v>
      </c>
      <c r="G66" s="5" t="s">
        <v>85</v>
      </c>
      <c r="H66" s="172">
        <v>43955.339487141202</v>
      </c>
      <c r="I66" s="5" t="s">
        <v>684</v>
      </c>
      <c r="J66" s="5" t="s">
        <v>95</v>
      </c>
      <c r="K66" s="5" t="s">
        <v>88</v>
      </c>
      <c r="L66" s="3">
        <v>0.9</v>
      </c>
      <c r="M66" s="5" t="s">
        <v>328</v>
      </c>
      <c r="N66" s="5" t="s">
        <v>89</v>
      </c>
      <c r="O66" s="5" t="s">
        <v>89</v>
      </c>
      <c r="P66" s="5" t="s">
        <v>89</v>
      </c>
      <c r="Q66" s="5" t="s">
        <v>89</v>
      </c>
      <c r="R66" s="5" t="s">
        <v>89</v>
      </c>
      <c r="S66" s="5" t="s">
        <v>89</v>
      </c>
      <c r="T66" s="5" t="s">
        <v>89</v>
      </c>
      <c r="U66" s="5" t="s">
        <v>89</v>
      </c>
      <c r="V66" s="5" t="s">
        <v>89</v>
      </c>
      <c r="W66" s="5" t="s">
        <v>104</v>
      </c>
      <c r="X66" s="5" t="s">
        <v>685</v>
      </c>
      <c r="Y66" s="5" t="s">
        <v>179</v>
      </c>
      <c r="Z66" s="5" t="s">
        <v>225</v>
      </c>
      <c r="AA66" s="5" t="s">
        <v>686</v>
      </c>
      <c r="AB66" s="5" t="s">
        <v>186</v>
      </c>
      <c r="AC66" s="5" t="s">
        <v>112</v>
      </c>
      <c r="AD66" s="5" t="s">
        <v>89</v>
      </c>
      <c r="AE66" s="5" t="s">
        <v>177</v>
      </c>
      <c r="AF66" s="5" t="s">
        <v>127</v>
      </c>
      <c r="AG66" s="5" t="s">
        <v>89</v>
      </c>
      <c r="AH66" s="5" t="s">
        <v>186</v>
      </c>
      <c r="AI66" s="5" t="s">
        <v>112</v>
      </c>
      <c r="AJ66" s="5" t="s">
        <v>687</v>
      </c>
      <c r="AK66" s="5" t="s">
        <v>179</v>
      </c>
      <c r="AL66" s="5" t="s">
        <v>225</v>
      </c>
      <c r="AM66" s="5" t="s">
        <v>688</v>
      </c>
      <c r="AN66" s="5" t="s">
        <v>179</v>
      </c>
      <c r="AO66" s="5" t="s">
        <v>225</v>
      </c>
      <c r="AP66" s="5" t="s">
        <v>689</v>
      </c>
      <c r="AQ66" s="5" t="s">
        <v>177</v>
      </c>
      <c r="AR66" s="5" t="s">
        <v>127</v>
      </c>
      <c r="AS66" s="5" t="s">
        <v>89</v>
      </c>
      <c r="AT66" s="5" t="s">
        <v>207</v>
      </c>
      <c r="AU66" s="5" t="s">
        <v>89</v>
      </c>
      <c r="AV66" s="5" t="s">
        <v>690</v>
      </c>
      <c r="AW66" s="5" t="s">
        <v>691</v>
      </c>
      <c r="AX66" s="5" t="s">
        <v>235</v>
      </c>
      <c r="AY66" s="5" t="s">
        <v>89</v>
      </c>
      <c r="AZ66" s="5" t="s">
        <v>89</v>
      </c>
      <c r="BA66" s="5" t="s">
        <v>89</v>
      </c>
      <c r="BB66" s="5" t="s">
        <v>89</v>
      </c>
    </row>
    <row r="67" spans="1:54" s="170" customFormat="1" ht="32">
      <c r="A67" s="170">
        <f t="shared" si="0"/>
        <v>65</v>
      </c>
      <c r="B67" s="171">
        <v>43941.354386574072</v>
      </c>
      <c r="C67" s="171">
        <v>43941.354953703703</v>
      </c>
      <c r="D67" s="140" t="s">
        <v>93</v>
      </c>
      <c r="E67" s="170">
        <v>9</v>
      </c>
      <c r="F67" s="170">
        <v>48</v>
      </c>
      <c r="G67" s="140" t="s">
        <v>145</v>
      </c>
      <c r="H67" s="171">
        <v>43955.354998692128</v>
      </c>
      <c r="I67" s="140" t="s">
        <v>692</v>
      </c>
      <c r="J67" s="140" t="s">
        <v>95</v>
      </c>
      <c r="K67" s="140" t="s">
        <v>88</v>
      </c>
      <c r="L67" s="170">
        <v>0.9</v>
      </c>
      <c r="M67" s="140" t="s">
        <v>194</v>
      </c>
      <c r="N67" s="140" t="s">
        <v>693</v>
      </c>
      <c r="O67" s="140" t="s">
        <v>90</v>
      </c>
      <c r="P67" s="140" t="s">
        <v>89</v>
      </c>
      <c r="Q67" s="140" t="s">
        <v>89</v>
      </c>
      <c r="R67" s="140" t="s">
        <v>89</v>
      </c>
      <c r="S67" s="140" t="s">
        <v>89</v>
      </c>
      <c r="T67" s="140" t="s">
        <v>89</v>
      </c>
      <c r="U67" s="140" t="s">
        <v>89</v>
      </c>
      <c r="V67" s="140" t="s">
        <v>89</v>
      </c>
      <c r="W67" s="140" t="s">
        <v>89</v>
      </c>
      <c r="X67" s="140" t="s">
        <v>89</v>
      </c>
      <c r="Y67" s="140" t="s">
        <v>89</v>
      </c>
      <c r="Z67" s="140" t="s">
        <v>89</v>
      </c>
      <c r="AA67" s="140" t="s">
        <v>89</v>
      </c>
      <c r="AB67" s="140" t="s">
        <v>89</v>
      </c>
      <c r="AC67" s="140" t="s">
        <v>89</v>
      </c>
      <c r="AD67" s="140" t="s">
        <v>89</v>
      </c>
      <c r="AE67" s="140" t="s">
        <v>89</v>
      </c>
      <c r="AF67" s="140" t="s">
        <v>89</v>
      </c>
      <c r="AG67" s="140" t="s">
        <v>89</v>
      </c>
      <c r="AH67" s="140" t="s">
        <v>89</v>
      </c>
      <c r="AI67" s="140" t="s">
        <v>89</v>
      </c>
      <c r="AJ67" s="140" t="s">
        <v>89</v>
      </c>
      <c r="AK67" s="140" t="s">
        <v>89</v>
      </c>
      <c r="AL67" s="140" t="s">
        <v>89</v>
      </c>
      <c r="AM67" s="140" t="s">
        <v>89</v>
      </c>
      <c r="AN67" s="140" t="s">
        <v>89</v>
      </c>
      <c r="AO67" s="140" t="s">
        <v>89</v>
      </c>
      <c r="AP67" s="140" t="s">
        <v>89</v>
      </c>
      <c r="AQ67" s="140" t="s">
        <v>89</v>
      </c>
      <c r="AR67" s="140" t="s">
        <v>89</v>
      </c>
      <c r="AS67" s="140" t="s">
        <v>89</v>
      </c>
      <c r="AT67" s="140" t="s">
        <v>89</v>
      </c>
      <c r="AU67" s="140" t="s">
        <v>89</v>
      </c>
      <c r="AV67" s="140" t="s">
        <v>89</v>
      </c>
      <c r="AW67" s="140" t="s">
        <v>89</v>
      </c>
      <c r="AX67" s="140" t="s">
        <v>89</v>
      </c>
      <c r="AY67" s="140" t="s">
        <v>89</v>
      </c>
      <c r="AZ67" s="140" t="s">
        <v>89</v>
      </c>
      <c r="BA67" s="140" t="s">
        <v>89</v>
      </c>
      <c r="BB67" s="140" t="s">
        <v>89</v>
      </c>
    </row>
    <row r="68" spans="1:54" ht="64">
      <c r="A68" s="3">
        <f t="shared" si="0"/>
        <v>66</v>
      </c>
      <c r="B68" s="172">
        <v>43955.396111111113</v>
      </c>
      <c r="C68" s="172">
        <v>43955.400104166663</v>
      </c>
      <c r="D68" s="5" t="s">
        <v>93</v>
      </c>
      <c r="E68" s="3">
        <v>100</v>
      </c>
      <c r="F68" s="3">
        <v>344</v>
      </c>
      <c r="G68" s="5" t="s">
        <v>85</v>
      </c>
      <c r="H68" s="172">
        <v>43955.400125127315</v>
      </c>
      <c r="I68" s="5" t="s">
        <v>694</v>
      </c>
      <c r="J68" s="5" t="s">
        <v>95</v>
      </c>
      <c r="K68" s="5" t="s">
        <v>88</v>
      </c>
      <c r="L68" s="3">
        <v>0.9</v>
      </c>
      <c r="M68" s="5" t="s">
        <v>171</v>
      </c>
      <c r="N68" s="5" t="s">
        <v>89</v>
      </c>
      <c r="O68" s="5" t="s">
        <v>96</v>
      </c>
      <c r="P68" s="5" t="s">
        <v>89</v>
      </c>
      <c r="Q68" s="5" t="s">
        <v>89</v>
      </c>
      <c r="R68" s="5" t="s">
        <v>695</v>
      </c>
      <c r="S68" s="5" t="s">
        <v>89</v>
      </c>
      <c r="T68" s="5" t="s">
        <v>89</v>
      </c>
      <c r="U68" s="5" t="s">
        <v>89</v>
      </c>
      <c r="V68" s="5" t="s">
        <v>89</v>
      </c>
      <c r="W68" s="5" t="s">
        <v>104</v>
      </c>
      <c r="X68" s="5" t="s">
        <v>696</v>
      </c>
      <c r="Y68" s="5" t="s">
        <v>179</v>
      </c>
      <c r="Z68" s="5" t="s">
        <v>112</v>
      </c>
      <c r="AA68" s="5" t="s">
        <v>89</v>
      </c>
      <c r="AB68" s="5" t="s">
        <v>179</v>
      </c>
      <c r="AC68" s="5" t="s">
        <v>112</v>
      </c>
      <c r="AD68" s="5" t="s">
        <v>89</v>
      </c>
      <c r="AE68" s="5" t="s">
        <v>179</v>
      </c>
      <c r="AF68" s="5" t="s">
        <v>112</v>
      </c>
      <c r="AG68" s="5" t="s">
        <v>89</v>
      </c>
      <c r="AH68" s="5" t="s">
        <v>186</v>
      </c>
      <c r="AI68" s="5" t="s">
        <v>112</v>
      </c>
      <c r="AJ68" s="5" t="s">
        <v>89</v>
      </c>
      <c r="AK68" s="5" t="s">
        <v>179</v>
      </c>
      <c r="AL68" s="5" t="s">
        <v>112</v>
      </c>
      <c r="AM68" s="5" t="s">
        <v>89</v>
      </c>
      <c r="AN68" s="5" t="s">
        <v>179</v>
      </c>
      <c r="AO68" s="5" t="s">
        <v>168</v>
      </c>
      <c r="AP68" s="5" t="s">
        <v>89</v>
      </c>
      <c r="AQ68" s="5" t="s">
        <v>179</v>
      </c>
      <c r="AR68" s="5" t="s">
        <v>168</v>
      </c>
      <c r="AS68" s="5" t="s">
        <v>89</v>
      </c>
      <c r="AT68" s="5" t="s">
        <v>231</v>
      </c>
      <c r="AU68" s="5" t="s">
        <v>697</v>
      </c>
      <c r="AV68" s="5" t="s">
        <v>698</v>
      </c>
      <c r="AW68" s="5" t="s">
        <v>118</v>
      </c>
      <c r="AX68" s="5" t="s">
        <v>192</v>
      </c>
      <c r="AY68" s="5" t="s">
        <v>89</v>
      </c>
      <c r="AZ68" s="5" t="s">
        <v>699</v>
      </c>
      <c r="BA68" s="5" t="s">
        <v>89</v>
      </c>
      <c r="BB68" s="5" t="s">
        <v>89</v>
      </c>
    </row>
    <row r="69" spans="1:54" s="170" customFormat="1" ht="32">
      <c r="A69" s="170">
        <f t="shared" ref="A69:A132" si="1">A68+1</f>
        <v>67</v>
      </c>
      <c r="B69" s="171">
        <v>43941.403958333336</v>
      </c>
      <c r="C69" s="171">
        <v>43941.40415509259</v>
      </c>
      <c r="D69" s="140" t="s">
        <v>93</v>
      </c>
      <c r="E69" s="170">
        <v>9</v>
      </c>
      <c r="F69" s="170">
        <v>17</v>
      </c>
      <c r="G69" s="140" t="s">
        <v>145</v>
      </c>
      <c r="H69" s="171">
        <v>43955.404287650461</v>
      </c>
      <c r="I69" s="140" t="s">
        <v>700</v>
      </c>
      <c r="J69" s="140" t="s">
        <v>95</v>
      </c>
      <c r="K69" s="140" t="s">
        <v>88</v>
      </c>
      <c r="L69" s="170">
        <v>0.9</v>
      </c>
      <c r="M69" s="140" t="s">
        <v>171</v>
      </c>
      <c r="N69" s="140" t="s">
        <v>89</v>
      </c>
      <c r="O69" s="140" t="s">
        <v>215</v>
      </c>
      <c r="P69" s="140" t="s">
        <v>89</v>
      </c>
      <c r="Q69" s="140" t="s">
        <v>89</v>
      </c>
      <c r="R69" s="140" t="s">
        <v>89</v>
      </c>
      <c r="S69" s="140" t="s">
        <v>89</v>
      </c>
      <c r="T69" s="140" t="s">
        <v>89</v>
      </c>
      <c r="U69" s="140" t="s">
        <v>89</v>
      </c>
      <c r="V69" s="140" t="s">
        <v>89</v>
      </c>
      <c r="W69" s="140" t="s">
        <v>89</v>
      </c>
      <c r="X69" s="140" t="s">
        <v>89</v>
      </c>
      <c r="Y69" s="140" t="s">
        <v>89</v>
      </c>
      <c r="Z69" s="140" t="s">
        <v>89</v>
      </c>
      <c r="AA69" s="140" t="s">
        <v>89</v>
      </c>
      <c r="AB69" s="140" t="s">
        <v>89</v>
      </c>
      <c r="AC69" s="140" t="s">
        <v>89</v>
      </c>
      <c r="AD69" s="140" t="s">
        <v>89</v>
      </c>
      <c r="AE69" s="140" t="s">
        <v>89</v>
      </c>
      <c r="AF69" s="140" t="s">
        <v>89</v>
      </c>
      <c r="AG69" s="140" t="s">
        <v>89</v>
      </c>
      <c r="AH69" s="140" t="s">
        <v>89</v>
      </c>
      <c r="AI69" s="140" t="s">
        <v>89</v>
      </c>
      <c r="AJ69" s="140" t="s">
        <v>89</v>
      </c>
      <c r="AK69" s="140" t="s">
        <v>89</v>
      </c>
      <c r="AL69" s="140" t="s">
        <v>89</v>
      </c>
      <c r="AM69" s="140" t="s">
        <v>89</v>
      </c>
      <c r="AN69" s="140" t="s">
        <v>89</v>
      </c>
      <c r="AO69" s="140" t="s">
        <v>89</v>
      </c>
      <c r="AP69" s="140" t="s">
        <v>89</v>
      </c>
      <c r="AQ69" s="140" t="s">
        <v>89</v>
      </c>
      <c r="AR69" s="140" t="s">
        <v>89</v>
      </c>
      <c r="AS69" s="140" t="s">
        <v>89</v>
      </c>
      <c r="AT69" s="140" t="s">
        <v>89</v>
      </c>
      <c r="AU69" s="140" t="s">
        <v>89</v>
      </c>
      <c r="AV69" s="140" t="s">
        <v>89</v>
      </c>
      <c r="AW69" s="140" t="s">
        <v>89</v>
      </c>
      <c r="AX69" s="140" t="s">
        <v>89</v>
      </c>
      <c r="AY69" s="140" t="s">
        <v>89</v>
      </c>
      <c r="AZ69" s="140" t="s">
        <v>89</v>
      </c>
      <c r="BA69" s="140" t="s">
        <v>89</v>
      </c>
      <c r="BB69" s="140" t="s">
        <v>89</v>
      </c>
    </row>
    <row r="70" spans="1:54" ht="48">
      <c r="A70" s="3">
        <f t="shared" si="1"/>
        <v>68</v>
      </c>
      <c r="B70" s="172">
        <v>43955.434502314813</v>
      </c>
      <c r="C70" s="172">
        <v>43955.443460648145</v>
      </c>
      <c r="D70" s="5" t="s">
        <v>93</v>
      </c>
      <c r="E70" s="3">
        <v>100</v>
      </c>
      <c r="F70" s="3">
        <v>773</v>
      </c>
      <c r="G70" s="5" t="s">
        <v>85</v>
      </c>
      <c r="H70" s="172">
        <v>43955.443484074072</v>
      </c>
      <c r="I70" s="5" t="s">
        <v>701</v>
      </c>
      <c r="J70" s="5" t="s">
        <v>95</v>
      </c>
      <c r="K70" s="5" t="s">
        <v>88</v>
      </c>
      <c r="L70" s="3">
        <v>0.9</v>
      </c>
      <c r="M70" s="5" t="s">
        <v>194</v>
      </c>
      <c r="N70" s="5" t="s">
        <v>702</v>
      </c>
      <c r="O70" s="5" t="s">
        <v>160</v>
      </c>
      <c r="P70" s="5" t="s">
        <v>89</v>
      </c>
      <c r="Q70" s="5" t="s">
        <v>703</v>
      </c>
      <c r="R70" s="5" t="s">
        <v>704</v>
      </c>
      <c r="S70" s="5" t="s">
        <v>705</v>
      </c>
      <c r="T70" s="5" t="s">
        <v>175</v>
      </c>
      <c r="U70" s="5" t="s">
        <v>89</v>
      </c>
      <c r="V70" s="5" t="s">
        <v>298</v>
      </c>
      <c r="W70" s="5" t="s">
        <v>104</v>
      </c>
      <c r="X70" s="5" t="s">
        <v>706</v>
      </c>
      <c r="Y70" s="5" t="s">
        <v>177</v>
      </c>
      <c r="Z70" s="5" t="s">
        <v>106</v>
      </c>
      <c r="AA70" s="5" t="s">
        <v>707</v>
      </c>
      <c r="AB70" s="5" t="s">
        <v>177</v>
      </c>
      <c r="AC70" s="5" t="s">
        <v>106</v>
      </c>
      <c r="AD70" s="5" t="s">
        <v>708</v>
      </c>
      <c r="AE70" s="5" t="s">
        <v>177</v>
      </c>
      <c r="AF70" s="5" t="s">
        <v>106</v>
      </c>
      <c r="AG70" s="5" t="s">
        <v>709</v>
      </c>
      <c r="AH70" s="5" t="s">
        <v>186</v>
      </c>
      <c r="AI70" s="5" t="s">
        <v>127</v>
      </c>
      <c r="AJ70" s="5" t="s">
        <v>710</v>
      </c>
      <c r="AK70" s="5" t="s">
        <v>182</v>
      </c>
      <c r="AL70" s="5" t="s">
        <v>127</v>
      </c>
      <c r="AM70" s="5" t="s">
        <v>711</v>
      </c>
      <c r="AN70" s="5" t="s">
        <v>186</v>
      </c>
      <c r="AO70" s="5" t="s">
        <v>127</v>
      </c>
      <c r="AP70" s="5" t="s">
        <v>712</v>
      </c>
      <c r="AQ70" s="5" t="s">
        <v>186</v>
      </c>
      <c r="AR70" s="5" t="s">
        <v>112</v>
      </c>
      <c r="AS70" s="5" t="s">
        <v>713</v>
      </c>
      <c r="AT70" s="5" t="s">
        <v>207</v>
      </c>
      <c r="AU70" s="5" t="s">
        <v>714</v>
      </c>
      <c r="AV70" s="5" t="s">
        <v>715</v>
      </c>
      <c r="AW70" s="5" t="s">
        <v>118</v>
      </c>
      <c r="AX70" s="5" t="s">
        <v>192</v>
      </c>
      <c r="AY70" s="5" t="s">
        <v>89</v>
      </c>
      <c r="AZ70" s="5" t="s">
        <v>716</v>
      </c>
      <c r="BA70" s="5" t="s">
        <v>89</v>
      </c>
      <c r="BB70" s="5" t="s">
        <v>89</v>
      </c>
    </row>
    <row r="71" spans="1:54" ht="48">
      <c r="A71" s="3">
        <f t="shared" si="1"/>
        <v>69</v>
      </c>
      <c r="B71" s="172">
        <v>43955.461342592593</v>
      </c>
      <c r="C71" s="172">
        <v>43955.468356481484</v>
      </c>
      <c r="D71" s="5" t="s">
        <v>93</v>
      </c>
      <c r="E71" s="3">
        <v>100</v>
      </c>
      <c r="F71" s="3">
        <v>606</v>
      </c>
      <c r="G71" s="5" t="s">
        <v>85</v>
      </c>
      <c r="H71" s="172">
        <v>43955.468383240739</v>
      </c>
      <c r="I71" s="5" t="s">
        <v>717</v>
      </c>
      <c r="J71" s="5" t="s">
        <v>95</v>
      </c>
      <c r="K71" s="5" t="s">
        <v>88</v>
      </c>
      <c r="L71" s="3">
        <v>0.9</v>
      </c>
      <c r="M71" s="5" t="s">
        <v>467</v>
      </c>
      <c r="N71" s="5" t="s">
        <v>89</v>
      </c>
      <c r="O71" s="5" t="s">
        <v>89</v>
      </c>
      <c r="P71" s="5" t="s">
        <v>89</v>
      </c>
      <c r="Q71" s="5" t="s">
        <v>89</v>
      </c>
      <c r="R71" s="5" t="s">
        <v>89</v>
      </c>
      <c r="S71" s="5" t="s">
        <v>89</v>
      </c>
      <c r="T71" s="5" t="s">
        <v>89</v>
      </c>
      <c r="U71" s="5" t="s">
        <v>89</v>
      </c>
      <c r="V71" s="5" t="s">
        <v>89</v>
      </c>
      <c r="W71" s="5" t="s">
        <v>104</v>
      </c>
      <c r="X71" s="5" t="s">
        <v>718</v>
      </c>
      <c r="Y71" s="5" t="s">
        <v>182</v>
      </c>
      <c r="Z71" s="5" t="s">
        <v>127</v>
      </c>
      <c r="AA71" s="5" t="s">
        <v>89</v>
      </c>
      <c r="AB71" s="5" t="s">
        <v>182</v>
      </c>
      <c r="AC71" s="5" t="s">
        <v>127</v>
      </c>
      <c r="AD71" s="5" t="s">
        <v>719</v>
      </c>
      <c r="AE71" s="5" t="s">
        <v>182</v>
      </c>
      <c r="AF71" s="5" t="s">
        <v>127</v>
      </c>
      <c r="AG71" s="5" t="s">
        <v>89</v>
      </c>
      <c r="AH71" s="5" t="s">
        <v>177</v>
      </c>
      <c r="AI71" s="5" t="s">
        <v>106</v>
      </c>
      <c r="AJ71" s="5" t="s">
        <v>89</v>
      </c>
      <c r="AK71" s="5" t="s">
        <v>182</v>
      </c>
      <c r="AL71" s="5" t="s">
        <v>127</v>
      </c>
      <c r="AM71" s="5" t="s">
        <v>720</v>
      </c>
      <c r="AN71" s="5" t="s">
        <v>182</v>
      </c>
      <c r="AO71" s="5" t="s">
        <v>127</v>
      </c>
      <c r="AP71" s="5" t="s">
        <v>721</v>
      </c>
      <c r="AQ71" s="5" t="s">
        <v>177</v>
      </c>
      <c r="AR71" s="5" t="s">
        <v>106</v>
      </c>
      <c r="AS71" s="5" t="s">
        <v>89</v>
      </c>
      <c r="AT71" s="5" t="s">
        <v>115</v>
      </c>
      <c r="AU71" s="5" t="s">
        <v>89</v>
      </c>
      <c r="AV71" s="5" t="s">
        <v>722</v>
      </c>
      <c r="AW71" s="5" t="s">
        <v>118</v>
      </c>
      <c r="AX71" s="5" t="s">
        <v>235</v>
      </c>
      <c r="AY71" s="5" t="s">
        <v>89</v>
      </c>
      <c r="AZ71" s="5" t="s">
        <v>89</v>
      </c>
      <c r="BA71" s="5" t="s">
        <v>89</v>
      </c>
      <c r="BB71" s="5" t="s">
        <v>89</v>
      </c>
    </row>
    <row r="72" spans="1:54" s="170" customFormat="1" ht="32">
      <c r="A72" s="170">
        <f t="shared" si="1"/>
        <v>70</v>
      </c>
      <c r="B72" s="171">
        <v>43941.490243055552</v>
      </c>
      <c r="C72" s="171">
        <v>43941.490497685183</v>
      </c>
      <c r="D72" s="140" t="s">
        <v>93</v>
      </c>
      <c r="E72" s="170">
        <v>9</v>
      </c>
      <c r="F72" s="170">
        <v>21</v>
      </c>
      <c r="G72" s="140" t="s">
        <v>145</v>
      </c>
      <c r="H72" s="171">
        <v>43955.490563553241</v>
      </c>
      <c r="I72" s="140" t="s">
        <v>723</v>
      </c>
      <c r="J72" s="140" t="s">
        <v>95</v>
      </c>
      <c r="K72" s="140" t="s">
        <v>88</v>
      </c>
      <c r="L72" s="170">
        <v>0.9</v>
      </c>
      <c r="M72" s="140" t="s">
        <v>171</v>
      </c>
      <c r="N72" s="140" t="s">
        <v>89</v>
      </c>
      <c r="O72" s="140" t="s">
        <v>215</v>
      </c>
      <c r="P72" s="140" t="s">
        <v>89</v>
      </c>
      <c r="Q72" s="140" t="s">
        <v>89</v>
      </c>
      <c r="R72" s="140" t="s">
        <v>89</v>
      </c>
      <c r="S72" s="140" t="s">
        <v>89</v>
      </c>
      <c r="T72" s="140" t="s">
        <v>89</v>
      </c>
      <c r="U72" s="140" t="s">
        <v>89</v>
      </c>
      <c r="V72" s="140" t="s">
        <v>89</v>
      </c>
      <c r="W72" s="140" t="s">
        <v>89</v>
      </c>
      <c r="X72" s="140" t="s">
        <v>89</v>
      </c>
      <c r="Y72" s="140" t="s">
        <v>89</v>
      </c>
      <c r="Z72" s="140" t="s">
        <v>89</v>
      </c>
      <c r="AA72" s="140" t="s">
        <v>89</v>
      </c>
      <c r="AB72" s="140" t="s">
        <v>89</v>
      </c>
      <c r="AC72" s="140" t="s">
        <v>89</v>
      </c>
      <c r="AD72" s="140" t="s">
        <v>89</v>
      </c>
      <c r="AE72" s="140" t="s">
        <v>89</v>
      </c>
      <c r="AF72" s="140" t="s">
        <v>89</v>
      </c>
      <c r="AG72" s="140" t="s">
        <v>89</v>
      </c>
      <c r="AH72" s="140" t="s">
        <v>89</v>
      </c>
      <c r="AI72" s="140" t="s">
        <v>89</v>
      </c>
      <c r="AJ72" s="140" t="s">
        <v>89</v>
      </c>
      <c r="AK72" s="140" t="s">
        <v>89</v>
      </c>
      <c r="AL72" s="140" t="s">
        <v>89</v>
      </c>
      <c r="AM72" s="140" t="s">
        <v>89</v>
      </c>
      <c r="AN72" s="140" t="s">
        <v>89</v>
      </c>
      <c r="AO72" s="140" t="s">
        <v>89</v>
      </c>
      <c r="AP72" s="140" t="s">
        <v>89</v>
      </c>
      <c r="AQ72" s="140" t="s">
        <v>89</v>
      </c>
      <c r="AR72" s="140" t="s">
        <v>89</v>
      </c>
      <c r="AS72" s="140" t="s">
        <v>89</v>
      </c>
      <c r="AT72" s="140" t="s">
        <v>89</v>
      </c>
      <c r="AU72" s="140" t="s">
        <v>89</v>
      </c>
      <c r="AV72" s="140" t="s">
        <v>89</v>
      </c>
      <c r="AW72" s="140" t="s">
        <v>89</v>
      </c>
      <c r="AX72" s="140" t="s">
        <v>89</v>
      </c>
      <c r="AY72" s="140" t="s">
        <v>89</v>
      </c>
      <c r="AZ72" s="140" t="s">
        <v>89</v>
      </c>
      <c r="BA72" s="140" t="s">
        <v>89</v>
      </c>
      <c r="BB72" s="140" t="s">
        <v>89</v>
      </c>
    </row>
    <row r="73" spans="1:54" ht="64">
      <c r="A73" s="3">
        <f t="shared" si="1"/>
        <v>71</v>
      </c>
      <c r="B73" s="172">
        <v>43955.53328703704</v>
      </c>
      <c r="C73" s="172">
        <v>43955.545312499999</v>
      </c>
      <c r="D73" s="5" t="s">
        <v>93</v>
      </c>
      <c r="E73" s="3">
        <v>100</v>
      </c>
      <c r="F73" s="3">
        <v>1039</v>
      </c>
      <c r="G73" s="5" t="s">
        <v>85</v>
      </c>
      <c r="H73" s="172">
        <v>43955.545335462964</v>
      </c>
      <c r="I73" s="5" t="s">
        <v>724</v>
      </c>
      <c r="J73" s="5" t="s">
        <v>95</v>
      </c>
      <c r="K73" s="5" t="s">
        <v>88</v>
      </c>
      <c r="L73" s="3">
        <v>0.9</v>
      </c>
      <c r="M73" s="5" t="s">
        <v>171</v>
      </c>
      <c r="N73" s="5" t="s">
        <v>89</v>
      </c>
      <c r="O73" s="5" t="s">
        <v>160</v>
      </c>
      <c r="P73" s="5" t="s">
        <v>89</v>
      </c>
      <c r="Q73" s="5" t="s">
        <v>725</v>
      </c>
      <c r="R73" s="5" t="s">
        <v>726</v>
      </c>
      <c r="S73" s="5" t="s">
        <v>727</v>
      </c>
      <c r="T73" s="5" t="s">
        <v>728</v>
      </c>
      <c r="U73" s="5" t="s">
        <v>89</v>
      </c>
      <c r="V73" s="5" t="s">
        <v>99</v>
      </c>
      <c r="W73" s="5" t="s">
        <v>104</v>
      </c>
      <c r="X73" s="5" t="s">
        <v>729</v>
      </c>
      <c r="Y73" s="5" t="s">
        <v>177</v>
      </c>
      <c r="Z73" s="5" t="s">
        <v>106</v>
      </c>
      <c r="AA73" s="5" t="s">
        <v>89</v>
      </c>
      <c r="AB73" s="5" t="s">
        <v>186</v>
      </c>
      <c r="AC73" s="5" t="s">
        <v>127</v>
      </c>
      <c r="AD73" s="5" t="s">
        <v>730</v>
      </c>
      <c r="AE73" s="5" t="s">
        <v>182</v>
      </c>
      <c r="AF73" s="5" t="s">
        <v>127</v>
      </c>
      <c r="AG73" s="5" t="s">
        <v>731</v>
      </c>
      <c r="AH73" s="5" t="s">
        <v>179</v>
      </c>
      <c r="AI73" s="5" t="s">
        <v>127</v>
      </c>
      <c r="AJ73" s="5" t="s">
        <v>732</v>
      </c>
      <c r="AK73" s="5" t="s">
        <v>186</v>
      </c>
      <c r="AL73" s="5" t="s">
        <v>127</v>
      </c>
      <c r="AM73" s="5" t="s">
        <v>733</v>
      </c>
      <c r="AN73" s="5" t="s">
        <v>177</v>
      </c>
      <c r="AO73" s="5" t="s">
        <v>106</v>
      </c>
      <c r="AP73" s="5" t="s">
        <v>89</v>
      </c>
      <c r="AQ73" s="5" t="s">
        <v>177</v>
      </c>
      <c r="AR73" s="5" t="s">
        <v>106</v>
      </c>
      <c r="AS73" s="5" t="s">
        <v>89</v>
      </c>
      <c r="AT73" s="5" t="s">
        <v>141</v>
      </c>
      <c r="AU73" s="5" t="s">
        <v>734</v>
      </c>
      <c r="AV73" s="5" t="s">
        <v>735</v>
      </c>
      <c r="AW73" s="5" t="s">
        <v>118</v>
      </c>
      <c r="AX73" s="5" t="s">
        <v>368</v>
      </c>
      <c r="AY73" s="5" t="s">
        <v>736</v>
      </c>
      <c r="AZ73" s="5" t="s">
        <v>89</v>
      </c>
      <c r="BA73" s="5" t="s">
        <v>89</v>
      </c>
      <c r="BB73" s="5" t="s">
        <v>89</v>
      </c>
    </row>
    <row r="74" spans="1:54" s="170" customFormat="1" ht="32">
      <c r="A74" s="170">
        <f t="shared" si="1"/>
        <v>72</v>
      </c>
      <c r="B74" s="171">
        <v>43955.553715277776</v>
      </c>
      <c r="C74" s="171">
        <v>43955.554444444446</v>
      </c>
      <c r="D74" s="140" t="s">
        <v>93</v>
      </c>
      <c r="E74" s="170">
        <v>100</v>
      </c>
      <c r="F74" s="170">
        <v>62</v>
      </c>
      <c r="G74" s="140" t="s">
        <v>85</v>
      </c>
      <c r="H74" s="171">
        <v>43955.554452060183</v>
      </c>
      <c r="I74" s="140" t="s">
        <v>737</v>
      </c>
      <c r="J74" s="140" t="s">
        <v>95</v>
      </c>
      <c r="K74" s="140" t="s">
        <v>88</v>
      </c>
      <c r="L74" s="170">
        <v>0.9</v>
      </c>
      <c r="M74" s="140" t="s">
        <v>171</v>
      </c>
      <c r="N74" s="140" t="s">
        <v>89</v>
      </c>
      <c r="O74" s="140" t="s">
        <v>160</v>
      </c>
      <c r="P74" s="140" t="s">
        <v>89</v>
      </c>
      <c r="Q74" s="140" t="s">
        <v>738</v>
      </c>
      <c r="R74" s="140" t="s">
        <v>739</v>
      </c>
      <c r="S74" s="140" t="s">
        <v>740</v>
      </c>
      <c r="T74" s="140" t="s">
        <v>254</v>
      </c>
      <c r="U74" s="140" t="s">
        <v>89</v>
      </c>
      <c r="V74" s="140" t="s">
        <v>99</v>
      </c>
      <c r="W74" s="140" t="s">
        <v>92</v>
      </c>
      <c r="X74" s="140" t="s">
        <v>89</v>
      </c>
      <c r="Y74" s="140" t="s">
        <v>89</v>
      </c>
      <c r="Z74" s="140" t="s">
        <v>89</v>
      </c>
      <c r="AA74" s="140" t="s">
        <v>89</v>
      </c>
      <c r="AB74" s="140" t="s">
        <v>89</v>
      </c>
      <c r="AC74" s="140" t="s">
        <v>89</v>
      </c>
      <c r="AD74" s="140" t="s">
        <v>89</v>
      </c>
      <c r="AE74" s="140" t="s">
        <v>89</v>
      </c>
      <c r="AF74" s="140" t="s">
        <v>89</v>
      </c>
      <c r="AG74" s="140" t="s">
        <v>89</v>
      </c>
      <c r="AH74" s="140" t="s">
        <v>89</v>
      </c>
      <c r="AI74" s="140" t="s">
        <v>89</v>
      </c>
      <c r="AJ74" s="140" t="s">
        <v>89</v>
      </c>
      <c r="AK74" s="140" t="s">
        <v>89</v>
      </c>
      <c r="AL74" s="140" t="s">
        <v>89</v>
      </c>
      <c r="AM74" s="140" t="s">
        <v>89</v>
      </c>
      <c r="AN74" s="140" t="s">
        <v>89</v>
      </c>
      <c r="AO74" s="140" t="s">
        <v>89</v>
      </c>
      <c r="AP74" s="140" t="s">
        <v>89</v>
      </c>
      <c r="AQ74" s="140" t="s">
        <v>89</v>
      </c>
      <c r="AR74" s="140" t="s">
        <v>89</v>
      </c>
      <c r="AS74" s="140" t="s">
        <v>89</v>
      </c>
      <c r="AT74" s="140" t="s">
        <v>89</v>
      </c>
      <c r="AU74" s="140" t="s">
        <v>89</v>
      </c>
      <c r="AV74" s="140" t="s">
        <v>89</v>
      </c>
      <c r="AW74" s="140" t="s">
        <v>89</v>
      </c>
      <c r="AX74" s="140" t="s">
        <v>89</v>
      </c>
      <c r="AY74" s="140" t="s">
        <v>89</v>
      </c>
      <c r="AZ74" s="140" t="s">
        <v>89</v>
      </c>
      <c r="BA74" s="140" t="s">
        <v>89</v>
      </c>
      <c r="BB74" s="140" t="s">
        <v>89</v>
      </c>
    </row>
    <row r="75" spans="1:54" ht="64">
      <c r="A75" s="3">
        <f t="shared" si="1"/>
        <v>73</v>
      </c>
      <c r="B75" s="172">
        <v>43955.526724537034</v>
      </c>
      <c r="C75" s="172">
        <v>43955.556585648148</v>
      </c>
      <c r="D75" s="5" t="s">
        <v>93</v>
      </c>
      <c r="E75" s="3">
        <v>100</v>
      </c>
      <c r="F75" s="3">
        <v>2579</v>
      </c>
      <c r="G75" s="5" t="s">
        <v>85</v>
      </c>
      <c r="H75" s="172">
        <v>43955.556594340276</v>
      </c>
      <c r="I75" s="5" t="s">
        <v>741</v>
      </c>
      <c r="J75" s="5" t="s">
        <v>95</v>
      </c>
      <c r="K75" s="5" t="s">
        <v>88</v>
      </c>
      <c r="L75" s="3">
        <v>0.9</v>
      </c>
      <c r="M75" s="5" t="s">
        <v>467</v>
      </c>
      <c r="N75" s="5" t="s">
        <v>89</v>
      </c>
      <c r="O75" s="5" t="s">
        <v>89</v>
      </c>
      <c r="P75" s="5" t="s">
        <v>89</v>
      </c>
      <c r="Q75" s="5" t="s">
        <v>89</v>
      </c>
      <c r="R75" s="5" t="s">
        <v>89</v>
      </c>
      <c r="S75" s="5" t="s">
        <v>89</v>
      </c>
      <c r="T75" s="5" t="s">
        <v>89</v>
      </c>
      <c r="U75" s="5" t="s">
        <v>89</v>
      </c>
      <c r="V75" s="5" t="s">
        <v>89</v>
      </c>
      <c r="W75" s="5" t="s">
        <v>104</v>
      </c>
      <c r="X75" s="5" t="s">
        <v>742</v>
      </c>
      <c r="Y75" s="5" t="s">
        <v>182</v>
      </c>
      <c r="Z75" s="5" t="s">
        <v>127</v>
      </c>
      <c r="AA75" s="5" t="s">
        <v>743</v>
      </c>
      <c r="AB75" s="5" t="s">
        <v>182</v>
      </c>
      <c r="AC75" s="5" t="s">
        <v>127</v>
      </c>
      <c r="AD75" s="5" t="s">
        <v>744</v>
      </c>
      <c r="AE75" s="5" t="s">
        <v>177</v>
      </c>
      <c r="AF75" s="5" t="s">
        <v>127</v>
      </c>
      <c r="AG75" s="5" t="s">
        <v>745</v>
      </c>
      <c r="AH75" s="5" t="s">
        <v>186</v>
      </c>
      <c r="AI75" s="5" t="s">
        <v>127</v>
      </c>
      <c r="AJ75" s="5" t="s">
        <v>746</v>
      </c>
      <c r="AK75" s="5" t="s">
        <v>177</v>
      </c>
      <c r="AL75" s="5" t="s">
        <v>127</v>
      </c>
      <c r="AM75" s="5" t="s">
        <v>89</v>
      </c>
      <c r="AN75" s="5" t="s">
        <v>186</v>
      </c>
      <c r="AO75" s="5" t="s">
        <v>127</v>
      </c>
      <c r="AP75" s="5" t="s">
        <v>747</v>
      </c>
      <c r="AQ75" s="5" t="s">
        <v>182</v>
      </c>
      <c r="AR75" s="5" t="s">
        <v>127</v>
      </c>
      <c r="AS75" s="5" t="s">
        <v>748</v>
      </c>
      <c r="AT75" s="5" t="s">
        <v>207</v>
      </c>
      <c r="AU75" s="5" t="s">
        <v>89</v>
      </c>
      <c r="AV75" s="5" t="s">
        <v>749</v>
      </c>
      <c r="AW75" s="5" t="s">
        <v>118</v>
      </c>
      <c r="AX75" s="5" t="s">
        <v>235</v>
      </c>
      <c r="AY75" s="5" t="s">
        <v>89</v>
      </c>
      <c r="AZ75" s="5" t="s">
        <v>89</v>
      </c>
      <c r="BA75" s="5" t="s">
        <v>89</v>
      </c>
      <c r="BB75" s="5" t="s">
        <v>89</v>
      </c>
    </row>
    <row r="76" spans="1:54" s="170" customFormat="1" ht="32">
      <c r="A76" s="170">
        <f t="shared" si="1"/>
        <v>74</v>
      </c>
      <c r="B76" s="171">
        <v>43955.555520833332</v>
      </c>
      <c r="C76" s="171">
        <v>43955.556990740741</v>
      </c>
      <c r="D76" s="140" t="s">
        <v>93</v>
      </c>
      <c r="E76" s="170">
        <v>100</v>
      </c>
      <c r="F76" s="170">
        <v>127</v>
      </c>
      <c r="G76" s="140" t="s">
        <v>85</v>
      </c>
      <c r="H76" s="171">
        <v>43955.557000312503</v>
      </c>
      <c r="I76" s="140" t="s">
        <v>750</v>
      </c>
      <c r="J76" s="140" t="s">
        <v>95</v>
      </c>
      <c r="K76" s="140" t="s">
        <v>88</v>
      </c>
      <c r="L76" s="170">
        <v>0.9</v>
      </c>
      <c r="M76" s="140" t="s">
        <v>213</v>
      </c>
      <c r="N76" s="140" t="s">
        <v>89</v>
      </c>
      <c r="O76" s="140" t="s">
        <v>89</v>
      </c>
      <c r="P76" s="140" t="s">
        <v>89</v>
      </c>
      <c r="Q76" s="140" t="s">
        <v>89</v>
      </c>
      <c r="R76" s="140" t="s">
        <v>751</v>
      </c>
      <c r="S76" s="140" t="s">
        <v>752</v>
      </c>
      <c r="T76" s="140" t="s">
        <v>671</v>
      </c>
      <c r="U76" s="140" t="s">
        <v>89</v>
      </c>
      <c r="V76" s="140" t="s">
        <v>99</v>
      </c>
      <c r="W76" s="140" t="s">
        <v>92</v>
      </c>
      <c r="X76" s="140" t="s">
        <v>89</v>
      </c>
      <c r="Y76" s="140" t="s">
        <v>89</v>
      </c>
      <c r="Z76" s="140" t="s">
        <v>89</v>
      </c>
      <c r="AA76" s="140" t="s">
        <v>89</v>
      </c>
      <c r="AB76" s="140" t="s">
        <v>89</v>
      </c>
      <c r="AC76" s="140" t="s">
        <v>89</v>
      </c>
      <c r="AD76" s="140" t="s">
        <v>89</v>
      </c>
      <c r="AE76" s="140" t="s">
        <v>89</v>
      </c>
      <c r="AF76" s="140" t="s">
        <v>89</v>
      </c>
      <c r="AG76" s="140" t="s">
        <v>89</v>
      </c>
      <c r="AH76" s="140" t="s">
        <v>89</v>
      </c>
      <c r="AI76" s="140" t="s">
        <v>89</v>
      </c>
      <c r="AJ76" s="140" t="s">
        <v>89</v>
      </c>
      <c r="AK76" s="140" t="s">
        <v>89</v>
      </c>
      <c r="AL76" s="140" t="s">
        <v>89</v>
      </c>
      <c r="AM76" s="140" t="s">
        <v>89</v>
      </c>
      <c r="AN76" s="140" t="s">
        <v>89</v>
      </c>
      <c r="AO76" s="140" t="s">
        <v>89</v>
      </c>
      <c r="AP76" s="140" t="s">
        <v>89</v>
      </c>
      <c r="AQ76" s="140" t="s">
        <v>89</v>
      </c>
      <c r="AR76" s="140" t="s">
        <v>89</v>
      </c>
      <c r="AS76" s="140" t="s">
        <v>89</v>
      </c>
      <c r="AT76" s="140" t="s">
        <v>89</v>
      </c>
      <c r="AU76" s="140" t="s">
        <v>89</v>
      </c>
      <c r="AV76" s="140" t="s">
        <v>89</v>
      </c>
      <c r="AW76" s="140" t="s">
        <v>89</v>
      </c>
      <c r="AX76" s="140" t="s">
        <v>89</v>
      </c>
      <c r="AY76" s="140" t="s">
        <v>89</v>
      </c>
      <c r="AZ76" s="140" t="s">
        <v>89</v>
      </c>
      <c r="BA76" s="140" t="s">
        <v>89</v>
      </c>
      <c r="BB76" s="140" t="s">
        <v>89</v>
      </c>
    </row>
    <row r="77" spans="1:54" s="170" customFormat="1" ht="16">
      <c r="A77" s="170">
        <f t="shared" si="1"/>
        <v>75</v>
      </c>
      <c r="B77" s="171">
        <v>43955.667708333334</v>
      </c>
      <c r="C77" s="171">
        <v>43955.668229166666</v>
      </c>
      <c r="D77" s="140" t="s">
        <v>93</v>
      </c>
      <c r="E77" s="170">
        <v>100</v>
      </c>
      <c r="F77" s="170">
        <v>45</v>
      </c>
      <c r="G77" s="140" t="s">
        <v>85</v>
      </c>
      <c r="H77" s="171">
        <v>43955.668245046298</v>
      </c>
      <c r="I77" s="140" t="s">
        <v>753</v>
      </c>
      <c r="J77" s="140" t="s">
        <v>95</v>
      </c>
      <c r="K77" s="140" t="s">
        <v>88</v>
      </c>
      <c r="L77" s="170">
        <v>0.9</v>
      </c>
      <c r="M77" s="140" t="s">
        <v>467</v>
      </c>
      <c r="N77" s="140" t="s">
        <v>89</v>
      </c>
      <c r="O77" s="140" t="s">
        <v>89</v>
      </c>
      <c r="P77" s="140" t="s">
        <v>89</v>
      </c>
      <c r="Q77" s="140" t="s">
        <v>89</v>
      </c>
      <c r="R77" s="140" t="s">
        <v>89</v>
      </c>
      <c r="S77" s="140" t="s">
        <v>89</v>
      </c>
      <c r="T77" s="140" t="s">
        <v>89</v>
      </c>
      <c r="U77" s="140" t="s">
        <v>89</v>
      </c>
      <c r="V77" s="140" t="s">
        <v>89</v>
      </c>
      <c r="W77" s="140" t="s">
        <v>92</v>
      </c>
      <c r="X77" s="140" t="s">
        <v>89</v>
      </c>
      <c r="Y77" s="140" t="s">
        <v>89</v>
      </c>
      <c r="Z77" s="140" t="s">
        <v>89</v>
      </c>
      <c r="AA77" s="140" t="s">
        <v>89</v>
      </c>
      <c r="AB77" s="140" t="s">
        <v>89</v>
      </c>
      <c r="AC77" s="140" t="s">
        <v>89</v>
      </c>
      <c r="AD77" s="140" t="s">
        <v>89</v>
      </c>
      <c r="AE77" s="140" t="s">
        <v>89</v>
      </c>
      <c r="AF77" s="140" t="s">
        <v>89</v>
      </c>
      <c r="AG77" s="140" t="s">
        <v>89</v>
      </c>
      <c r="AH77" s="140" t="s">
        <v>89</v>
      </c>
      <c r="AI77" s="140" t="s">
        <v>89</v>
      </c>
      <c r="AJ77" s="140" t="s">
        <v>89</v>
      </c>
      <c r="AK77" s="140" t="s">
        <v>89</v>
      </c>
      <c r="AL77" s="140" t="s">
        <v>89</v>
      </c>
      <c r="AM77" s="140" t="s">
        <v>89</v>
      </c>
      <c r="AN77" s="140" t="s">
        <v>89</v>
      </c>
      <c r="AO77" s="140" t="s">
        <v>89</v>
      </c>
      <c r="AP77" s="140" t="s">
        <v>89</v>
      </c>
      <c r="AQ77" s="140" t="s">
        <v>89</v>
      </c>
      <c r="AR77" s="140" t="s">
        <v>89</v>
      </c>
      <c r="AS77" s="140" t="s">
        <v>89</v>
      </c>
      <c r="AT77" s="140" t="s">
        <v>89</v>
      </c>
      <c r="AU77" s="140" t="s">
        <v>89</v>
      </c>
      <c r="AV77" s="140" t="s">
        <v>89</v>
      </c>
      <c r="AW77" s="140" t="s">
        <v>89</v>
      </c>
      <c r="AX77" s="140" t="s">
        <v>89</v>
      </c>
      <c r="AY77" s="140" t="s">
        <v>89</v>
      </c>
      <c r="AZ77" s="140" t="s">
        <v>89</v>
      </c>
      <c r="BA77" s="140" t="s">
        <v>89</v>
      </c>
      <c r="BB77" s="140" t="s">
        <v>89</v>
      </c>
    </row>
    <row r="78" spans="1:54" ht="272">
      <c r="A78" s="3">
        <f t="shared" si="1"/>
        <v>76</v>
      </c>
      <c r="B78" s="172">
        <v>43955.728761574072</v>
      </c>
      <c r="C78" s="172">
        <v>43955.763240740744</v>
      </c>
      <c r="D78" s="5" t="s">
        <v>93</v>
      </c>
      <c r="E78" s="3">
        <v>100</v>
      </c>
      <c r="F78" s="3">
        <v>2979</v>
      </c>
      <c r="G78" s="5" t="s">
        <v>85</v>
      </c>
      <c r="H78" s="172">
        <v>43955.76328078704</v>
      </c>
      <c r="I78" s="5" t="s">
        <v>754</v>
      </c>
      <c r="J78" s="5" t="s">
        <v>95</v>
      </c>
      <c r="K78" s="5" t="s">
        <v>88</v>
      </c>
      <c r="L78" s="3">
        <v>0.9</v>
      </c>
      <c r="M78" s="5" t="s">
        <v>171</v>
      </c>
      <c r="N78" s="5" t="s">
        <v>89</v>
      </c>
      <c r="O78" s="5" t="s">
        <v>160</v>
      </c>
      <c r="P78" s="5" t="s">
        <v>89</v>
      </c>
      <c r="Q78" s="5" t="s">
        <v>755</v>
      </c>
      <c r="R78" s="5" t="s">
        <v>756</v>
      </c>
      <c r="S78" s="5" t="s">
        <v>402</v>
      </c>
      <c r="T78" s="5" t="s">
        <v>315</v>
      </c>
      <c r="U78" s="5" t="s">
        <v>757</v>
      </c>
      <c r="V78" s="5" t="s">
        <v>165</v>
      </c>
      <c r="W78" s="5" t="s">
        <v>104</v>
      </c>
      <c r="X78" s="5" t="s">
        <v>758</v>
      </c>
      <c r="Y78" s="5" t="s">
        <v>179</v>
      </c>
      <c r="Z78" s="5" t="s">
        <v>112</v>
      </c>
      <c r="AA78" s="5" t="s">
        <v>759</v>
      </c>
      <c r="AB78" s="5" t="s">
        <v>179</v>
      </c>
      <c r="AC78" s="5" t="s">
        <v>112</v>
      </c>
      <c r="AD78" s="5" t="s">
        <v>760</v>
      </c>
      <c r="AE78" s="5" t="s">
        <v>179</v>
      </c>
      <c r="AF78" s="5" t="s">
        <v>112</v>
      </c>
      <c r="AG78" s="5" t="s">
        <v>761</v>
      </c>
      <c r="AH78" s="5" t="s">
        <v>179</v>
      </c>
      <c r="AI78" s="5" t="s">
        <v>127</v>
      </c>
      <c r="AJ78" s="5" t="s">
        <v>762</v>
      </c>
      <c r="AK78" s="5" t="s">
        <v>179</v>
      </c>
      <c r="AL78" s="5" t="s">
        <v>127</v>
      </c>
      <c r="AM78" s="5" t="s">
        <v>763</v>
      </c>
      <c r="AN78" s="5" t="s">
        <v>179</v>
      </c>
      <c r="AO78" s="5" t="s">
        <v>127</v>
      </c>
      <c r="AP78" s="5" t="s">
        <v>764</v>
      </c>
      <c r="AQ78" s="5" t="s">
        <v>179</v>
      </c>
      <c r="AR78" s="5" t="s">
        <v>127</v>
      </c>
      <c r="AS78" s="5" t="s">
        <v>765</v>
      </c>
      <c r="AT78" s="5" t="s">
        <v>231</v>
      </c>
      <c r="AU78" s="5" t="s">
        <v>766</v>
      </c>
      <c r="AV78" s="5" t="s">
        <v>767</v>
      </c>
      <c r="AW78" s="5" t="s">
        <v>768</v>
      </c>
      <c r="AX78" s="5" t="s">
        <v>235</v>
      </c>
      <c r="AY78" s="5" t="s">
        <v>89</v>
      </c>
      <c r="AZ78" s="5" t="s">
        <v>89</v>
      </c>
      <c r="BA78" s="5" t="s">
        <v>89</v>
      </c>
      <c r="BB78" s="5" t="s">
        <v>89</v>
      </c>
    </row>
    <row r="79" spans="1:54" s="170" customFormat="1" ht="16">
      <c r="A79" s="170">
        <f t="shared" si="1"/>
        <v>77</v>
      </c>
      <c r="B79" s="171">
        <v>43941.832557870373</v>
      </c>
      <c r="C79" s="171">
        <v>43941.832627314812</v>
      </c>
      <c r="D79" s="140" t="s">
        <v>93</v>
      </c>
      <c r="E79" s="170">
        <v>2</v>
      </c>
      <c r="F79" s="170">
        <v>6</v>
      </c>
      <c r="G79" s="140" t="s">
        <v>145</v>
      </c>
      <c r="H79" s="171">
        <v>43955.832681423613</v>
      </c>
      <c r="I79" s="140" t="s">
        <v>769</v>
      </c>
      <c r="J79" s="140" t="s">
        <v>95</v>
      </c>
      <c r="K79" s="140" t="s">
        <v>88</v>
      </c>
      <c r="L79" s="170">
        <v>0.9</v>
      </c>
      <c r="M79" s="140" t="s">
        <v>89</v>
      </c>
      <c r="N79" s="140" t="s">
        <v>89</v>
      </c>
      <c r="O79" s="140" t="s">
        <v>89</v>
      </c>
      <c r="P79" s="140" t="s">
        <v>89</v>
      </c>
      <c r="Q79" s="140" t="s">
        <v>89</v>
      </c>
      <c r="R79" s="140" t="s">
        <v>89</v>
      </c>
      <c r="S79" s="140" t="s">
        <v>89</v>
      </c>
      <c r="T79" s="140" t="s">
        <v>89</v>
      </c>
      <c r="U79" s="140" t="s">
        <v>89</v>
      </c>
      <c r="V79" s="140" t="s">
        <v>89</v>
      </c>
      <c r="W79" s="140" t="s">
        <v>89</v>
      </c>
      <c r="X79" s="140" t="s">
        <v>89</v>
      </c>
      <c r="Y79" s="140" t="s">
        <v>89</v>
      </c>
      <c r="Z79" s="140" t="s">
        <v>89</v>
      </c>
      <c r="AA79" s="140" t="s">
        <v>89</v>
      </c>
      <c r="AB79" s="140" t="s">
        <v>89</v>
      </c>
      <c r="AC79" s="140" t="s">
        <v>89</v>
      </c>
      <c r="AD79" s="140" t="s">
        <v>89</v>
      </c>
      <c r="AE79" s="140" t="s">
        <v>89</v>
      </c>
      <c r="AF79" s="140" t="s">
        <v>89</v>
      </c>
      <c r="AG79" s="140" t="s">
        <v>89</v>
      </c>
      <c r="AH79" s="140" t="s">
        <v>89</v>
      </c>
      <c r="AI79" s="140" t="s">
        <v>89</v>
      </c>
      <c r="AJ79" s="140" t="s">
        <v>89</v>
      </c>
      <c r="AK79" s="140" t="s">
        <v>89</v>
      </c>
      <c r="AL79" s="140" t="s">
        <v>89</v>
      </c>
      <c r="AM79" s="140" t="s">
        <v>89</v>
      </c>
      <c r="AN79" s="140" t="s">
        <v>89</v>
      </c>
      <c r="AO79" s="140" t="s">
        <v>89</v>
      </c>
      <c r="AP79" s="140" t="s">
        <v>89</v>
      </c>
      <c r="AQ79" s="140" t="s">
        <v>89</v>
      </c>
      <c r="AR79" s="140" t="s">
        <v>89</v>
      </c>
      <c r="AS79" s="140" t="s">
        <v>89</v>
      </c>
      <c r="AT79" s="140" t="s">
        <v>89</v>
      </c>
      <c r="AU79" s="140" t="s">
        <v>89</v>
      </c>
      <c r="AV79" s="140" t="s">
        <v>89</v>
      </c>
      <c r="AW79" s="140" t="s">
        <v>89</v>
      </c>
      <c r="AX79" s="140" t="s">
        <v>89</v>
      </c>
      <c r="AY79" s="140" t="s">
        <v>89</v>
      </c>
      <c r="AZ79" s="140" t="s">
        <v>89</v>
      </c>
      <c r="BA79" s="140" t="s">
        <v>89</v>
      </c>
      <c r="BB79" s="140" t="s">
        <v>89</v>
      </c>
    </row>
    <row r="80" spans="1:54" s="170" customFormat="1" ht="32">
      <c r="A80" s="170">
        <f t="shared" si="1"/>
        <v>78</v>
      </c>
      <c r="B80" s="171">
        <v>43941.316331018519</v>
      </c>
      <c r="C80" s="171">
        <v>43941.876307870371</v>
      </c>
      <c r="D80" s="140" t="s">
        <v>93</v>
      </c>
      <c r="E80" s="170">
        <v>21</v>
      </c>
      <c r="F80" s="170">
        <v>48381</v>
      </c>
      <c r="G80" s="140" t="s">
        <v>145</v>
      </c>
      <c r="H80" s="171">
        <v>43955.876440960645</v>
      </c>
      <c r="I80" s="140" t="s">
        <v>770</v>
      </c>
      <c r="J80" s="140" t="s">
        <v>95</v>
      </c>
      <c r="K80" s="140" t="s">
        <v>88</v>
      </c>
      <c r="L80" s="170">
        <v>0.9</v>
      </c>
      <c r="M80" s="140" t="s">
        <v>171</v>
      </c>
      <c r="N80" s="140" t="s">
        <v>89</v>
      </c>
      <c r="O80" s="140" t="s">
        <v>90</v>
      </c>
      <c r="P80" s="140" t="s">
        <v>89</v>
      </c>
      <c r="Q80" s="140" t="s">
        <v>771</v>
      </c>
      <c r="R80" s="140" t="s">
        <v>772</v>
      </c>
      <c r="S80" s="140" t="s">
        <v>773</v>
      </c>
      <c r="T80" s="140" t="s">
        <v>103</v>
      </c>
      <c r="U80" s="140" t="s">
        <v>89</v>
      </c>
      <c r="V80" s="140" t="s">
        <v>241</v>
      </c>
      <c r="W80" s="140" t="s">
        <v>104</v>
      </c>
      <c r="X80" s="140" t="s">
        <v>89</v>
      </c>
      <c r="Y80" s="140" t="s">
        <v>89</v>
      </c>
      <c r="Z80" s="140" t="s">
        <v>89</v>
      </c>
      <c r="AA80" s="140" t="s">
        <v>89</v>
      </c>
      <c r="AB80" s="140" t="s">
        <v>89</v>
      </c>
      <c r="AC80" s="140" t="s">
        <v>89</v>
      </c>
      <c r="AD80" s="140" t="s">
        <v>89</v>
      </c>
      <c r="AE80" s="140" t="s">
        <v>89</v>
      </c>
      <c r="AF80" s="140" t="s">
        <v>89</v>
      </c>
      <c r="AG80" s="140" t="s">
        <v>89</v>
      </c>
      <c r="AH80" s="140" t="s">
        <v>89</v>
      </c>
      <c r="AI80" s="140" t="s">
        <v>89</v>
      </c>
      <c r="AJ80" s="140" t="s">
        <v>89</v>
      </c>
      <c r="AK80" s="140" t="s">
        <v>89</v>
      </c>
      <c r="AL80" s="140" t="s">
        <v>89</v>
      </c>
      <c r="AM80" s="140" t="s">
        <v>89</v>
      </c>
      <c r="AN80" s="140" t="s">
        <v>89</v>
      </c>
      <c r="AO80" s="140" t="s">
        <v>89</v>
      </c>
      <c r="AP80" s="140" t="s">
        <v>89</v>
      </c>
      <c r="AQ80" s="140" t="s">
        <v>89</v>
      </c>
      <c r="AR80" s="140" t="s">
        <v>89</v>
      </c>
      <c r="AS80" s="140" t="s">
        <v>89</v>
      </c>
      <c r="AT80" s="140" t="s">
        <v>89</v>
      </c>
      <c r="AU80" s="140" t="s">
        <v>89</v>
      </c>
      <c r="AV80" s="140" t="s">
        <v>89</v>
      </c>
      <c r="AW80" s="140" t="s">
        <v>89</v>
      </c>
      <c r="AX80" s="140" t="s">
        <v>89</v>
      </c>
      <c r="AY80" s="140" t="s">
        <v>89</v>
      </c>
      <c r="AZ80" s="140" t="s">
        <v>89</v>
      </c>
      <c r="BA80" s="140" t="s">
        <v>89</v>
      </c>
      <c r="BB80" s="140" t="s">
        <v>89</v>
      </c>
    </row>
    <row r="81" spans="1:54" ht="256">
      <c r="A81" s="3">
        <f t="shared" si="1"/>
        <v>79</v>
      </c>
      <c r="B81" s="172">
        <v>43955.992094907408</v>
      </c>
      <c r="C81" s="172">
        <v>43956.017384259256</v>
      </c>
      <c r="D81" s="5" t="s">
        <v>93</v>
      </c>
      <c r="E81" s="3">
        <v>100</v>
      </c>
      <c r="F81" s="3">
        <v>2185</v>
      </c>
      <c r="G81" s="5" t="s">
        <v>85</v>
      </c>
      <c r="H81" s="172">
        <v>43956.017398321761</v>
      </c>
      <c r="I81" s="5" t="s">
        <v>774</v>
      </c>
      <c r="J81" s="5" t="s">
        <v>95</v>
      </c>
      <c r="K81" s="5" t="s">
        <v>88</v>
      </c>
      <c r="L81" s="3">
        <v>0.9</v>
      </c>
      <c r="M81" s="5" t="s">
        <v>259</v>
      </c>
      <c r="N81" s="5" t="s">
        <v>89</v>
      </c>
      <c r="O81" s="5" t="s">
        <v>215</v>
      </c>
      <c r="P81" s="5" t="s">
        <v>89</v>
      </c>
      <c r="Q81" s="5" t="s">
        <v>775</v>
      </c>
      <c r="R81" s="5" t="s">
        <v>776</v>
      </c>
      <c r="S81" s="5" t="s">
        <v>777</v>
      </c>
      <c r="T81" s="5" t="s">
        <v>355</v>
      </c>
      <c r="U81" s="5" t="s">
        <v>778</v>
      </c>
      <c r="V81" s="5" t="s">
        <v>298</v>
      </c>
      <c r="W81" s="5" t="s">
        <v>104</v>
      </c>
      <c r="X81" s="5" t="s">
        <v>779</v>
      </c>
      <c r="Y81" s="5" t="s">
        <v>186</v>
      </c>
      <c r="Z81" s="5" t="s">
        <v>225</v>
      </c>
      <c r="AA81" s="5" t="s">
        <v>780</v>
      </c>
      <c r="AB81" s="5" t="s">
        <v>179</v>
      </c>
      <c r="AC81" s="5" t="s">
        <v>168</v>
      </c>
      <c r="AD81" s="5" t="s">
        <v>781</v>
      </c>
      <c r="AE81" s="5" t="s">
        <v>182</v>
      </c>
      <c r="AF81" s="5" t="s">
        <v>127</v>
      </c>
      <c r="AG81" s="5" t="s">
        <v>782</v>
      </c>
      <c r="AH81" s="5" t="s">
        <v>179</v>
      </c>
      <c r="AI81" s="5" t="s">
        <v>112</v>
      </c>
      <c r="AJ81" s="5" t="s">
        <v>783</v>
      </c>
      <c r="AK81" s="5" t="s">
        <v>186</v>
      </c>
      <c r="AL81" s="5" t="s">
        <v>225</v>
      </c>
      <c r="AM81" s="5" t="s">
        <v>784</v>
      </c>
      <c r="AN81" s="5" t="s">
        <v>179</v>
      </c>
      <c r="AO81" s="5" t="s">
        <v>168</v>
      </c>
      <c r="AP81" s="5" t="s">
        <v>785</v>
      </c>
      <c r="AQ81" s="5" t="s">
        <v>179</v>
      </c>
      <c r="AR81" s="5" t="s">
        <v>225</v>
      </c>
      <c r="AS81" s="5" t="s">
        <v>786</v>
      </c>
      <c r="AT81" s="5" t="s">
        <v>249</v>
      </c>
      <c r="AU81" s="5" t="s">
        <v>787</v>
      </c>
      <c r="AV81" s="5" t="s">
        <v>788</v>
      </c>
      <c r="AW81" s="5" t="s">
        <v>118</v>
      </c>
      <c r="AX81" s="5" t="s">
        <v>235</v>
      </c>
      <c r="AY81" s="5" t="s">
        <v>89</v>
      </c>
      <c r="AZ81" s="5" t="s">
        <v>398</v>
      </c>
      <c r="BA81" s="5" t="s">
        <v>89</v>
      </c>
      <c r="BB81" s="5" t="s">
        <v>89</v>
      </c>
    </row>
    <row r="82" spans="1:54" ht="80">
      <c r="A82" s="3">
        <f t="shared" si="1"/>
        <v>80</v>
      </c>
      <c r="B82" s="172">
        <v>43956.018877314818</v>
      </c>
      <c r="C82" s="172">
        <v>43956.033576388887</v>
      </c>
      <c r="D82" s="5" t="s">
        <v>93</v>
      </c>
      <c r="E82" s="3">
        <v>100</v>
      </c>
      <c r="F82" s="3">
        <v>1269</v>
      </c>
      <c r="G82" s="5" t="s">
        <v>85</v>
      </c>
      <c r="H82" s="172">
        <v>43956.033597488429</v>
      </c>
      <c r="I82" s="5" t="s">
        <v>789</v>
      </c>
      <c r="J82" s="5" t="s">
        <v>95</v>
      </c>
      <c r="K82" s="5" t="s">
        <v>88</v>
      </c>
      <c r="L82" s="3">
        <v>0.9</v>
      </c>
      <c r="M82" s="5" t="s">
        <v>467</v>
      </c>
      <c r="N82" s="5" t="s">
        <v>89</v>
      </c>
      <c r="O82" s="5" t="s">
        <v>89</v>
      </c>
      <c r="P82" s="5" t="s">
        <v>89</v>
      </c>
      <c r="Q82" s="5" t="s">
        <v>89</v>
      </c>
      <c r="R82" s="5" t="s">
        <v>89</v>
      </c>
      <c r="S82" s="5" t="s">
        <v>89</v>
      </c>
      <c r="T82" s="5" t="s">
        <v>89</v>
      </c>
      <c r="U82" s="5" t="s">
        <v>89</v>
      </c>
      <c r="V82" s="5" t="s">
        <v>89</v>
      </c>
      <c r="W82" s="5" t="s">
        <v>104</v>
      </c>
      <c r="X82" s="5" t="s">
        <v>790</v>
      </c>
      <c r="Y82" s="5" t="s">
        <v>182</v>
      </c>
      <c r="Z82" s="5" t="s">
        <v>127</v>
      </c>
      <c r="AA82" s="5" t="s">
        <v>791</v>
      </c>
      <c r="AB82" s="5" t="s">
        <v>186</v>
      </c>
      <c r="AC82" s="5" t="s">
        <v>112</v>
      </c>
      <c r="AD82" s="5" t="s">
        <v>792</v>
      </c>
      <c r="AE82" s="5" t="s">
        <v>177</v>
      </c>
      <c r="AF82" s="5" t="s">
        <v>106</v>
      </c>
      <c r="AG82" s="5" t="s">
        <v>89</v>
      </c>
      <c r="AH82" s="5" t="s">
        <v>182</v>
      </c>
      <c r="AI82" s="5" t="s">
        <v>127</v>
      </c>
      <c r="AJ82" s="5" t="s">
        <v>793</v>
      </c>
      <c r="AK82" s="5" t="s">
        <v>177</v>
      </c>
      <c r="AL82" s="5" t="s">
        <v>106</v>
      </c>
      <c r="AM82" s="5" t="s">
        <v>89</v>
      </c>
      <c r="AN82" s="5" t="s">
        <v>182</v>
      </c>
      <c r="AO82" s="5" t="s">
        <v>112</v>
      </c>
      <c r="AP82" s="5" t="s">
        <v>794</v>
      </c>
      <c r="AQ82" s="5" t="s">
        <v>182</v>
      </c>
      <c r="AR82" s="5" t="s">
        <v>127</v>
      </c>
      <c r="AS82" s="5" t="s">
        <v>795</v>
      </c>
      <c r="AT82" s="5" t="s">
        <v>188</v>
      </c>
      <c r="AU82" s="5" t="s">
        <v>796</v>
      </c>
      <c r="AV82" s="5" t="s">
        <v>797</v>
      </c>
      <c r="AW82" s="5" t="s">
        <v>118</v>
      </c>
      <c r="AX82" s="5" t="s">
        <v>235</v>
      </c>
      <c r="AY82" s="5" t="s">
        <v>89</v>
      </c>
      <c r="AZ82" s="5" t="s">
        <v>89</v>
      </c>
      <c r="BA82" s="5" t="s">
        <v>89</v>
      </c>
      <c r="BB82" s="5" t="s">
        <v>89</v>
      </c>
    </row>
    <row r="83" spans="1:54" s="170" customFormat="1" ht="32">
      <c r="A83" s="170">
        <f t="shared" si="1"/>
        <v>81</v>
      </c>
      <c r="B83" s="171">
        <v>43956.133715277778</v>
      </c>
      <c r="C83" s="171">
        <v>43956.135578703703</v>
      </c>
      <c r="D83" s="140" t="s">
        <v>93</v>
      </c>
      <c r="E83" s="170">
        <v>100</v>
      </c>
      <c r="F83" s="170">
        <v>161</v>
      </c>
      <c r="G83" s="140" t="s">
        <v>85</v>
      </c>
      <c r="H83" s="171">
        <v>43956.135602465278</v>
      </c>
      <c r="I83" s="140" t="s">
        <v>798</v>
      </c>
      <c r="J83" s="140" t="s">
        <v>95</v>
      </c>
      <c r="K83" s="140" t="s">
        <v>88</v>
      </c>
      <c r="L83" s="170">
        <v>0.7</v>
      </c>
      <c r="M83" s="140" t="s">
        <v>171</v>
      </c>
      <c r="N83" s="140" t="s">
        <v>89</v>
      </c>
      <c r="O83" s="140" t="s">
        <v>160</v>
      </c>
      <c r="P83" s="140" t="s">
        <v>89</v>
      </c>
      <c r="Q83" s="140" t="s">
        <v>799</v>
      </c>
      <c r="R83" s="140" t="s">
        <v>800</v>
      </c>
      <c r="S83" s="140" t="s">
        <v>801</v>
      </c>
      <c r="T83" s="140" t="s">
        <v>175</v>
      </c>
      <c r="U83" s="140" t="s">
        <v>89</v>
      </c>
      <c r="V83" s="140" t="s">
        <v>165</v>
      </c>
      <c r="W83" s="140" t="s">
        <v>92</v>
      </c>
      <c r="X83" s="140" t="s">
        <v>89</v>
      </c>
      <c r="Y83" s="140" t="s">
        <v>89</v>
      </c>
      <c r="Z83" s="140" t="s">
        <v>89</v>
      </c>
      <c r="AA83" s="140" t="s">
        <v>89</v>
      </c>
      <c r="AB83" s="140" t="s">
        <v>89</v>
      </c>
      <c r="AC83" s="140" t="s">
        <v>89</v>
      </c>
      <c r="AD83" s="140" t="s">
        <v>89</v>
      </c>
      <c r="AE83" s="140" t="s">
        <v>89</v>
      </c>
      <c r="AF83" s="140" t="s">
        <v>89</v>
      </c>
      <c r="AG83" s="140" t="s">
        <v>89</v>
      </c>
      <c r="AH83" s="140" t="s">
        <v>89</v>
      </c>
      <c r="AI83" s="140" t="s">
        <v>89</v>
      </c>
      <c r="AJ83" s="140" t="s">
        <v>89</v>
      </c>
      <c r="AK83" s="140" t="s">
        <v>89</v>
      </c>
      <c r="AL83" s="140" t="s">
        <v>89</v>
      </c>
      <c r="AM83" s="140" t="s">
        <v>89</v>
      </c>
      <c r="AN83" s="140" t="s">
        <v>89</v>
      </c>
      <c r="AO83" s="140" t="s">
        <v>89</v>
      </c>
      <c r="AP83" s="140" t="s">
        <v>89</v>
      </c>
      <c r="AQ83" s="140" t="s">
        <v>89</v>
      </c>
      <c r="AR83" s="140" t="s">
        <v>89</v>
      </c>
      <c r="AS83" s="140" t="s">
        <v>89</v>
      </c>
      <c r="AT83" s="140" t="s">
        <v>89</v>
      </c>
      <c r="AU83" s="140" t="s">
        <v>89</v>
      </c>
      <c r="AV83" s="140" t="s">
        <v>89</v>
      </c>
      <c r="AW83" s="140" t="s">
        <v>89</v>
      </c>
      <c r="AX83" s="140" t="s">
        <v>89</v>
      </c>
      <c r="AY83" s="140" t="s">
        <v>89</v>
      </c>
      <c r="AZ83" s="140" t="s">
        <v>89</v>
      </c>
      <c r="BA83" s="140" t="s">
        <v>89</v>
      </c>
      <c r="BB83" s="140" t="s">
        <v>89</v>
      </c>
    </row>
    <row r="84" spans="1:54" ht="96">
      <c r="A84" s="3">
        <f t="shared" si="1"/>
        <v>82</v>
      </c>
      <c r="B84" s="172">
        <v>43956.093148148146</v>
      </c>
      <c r="C84" s="172">
        <v>43956.143773148149</v>
      </c>
      <c r="D84" s="5" t="s">
        <v>93</v>
      </c>
      <c r="E84" s="3">
        <v>100</v>
      </c>
      <c r="F84" s="3">
        <v>4374</v>
      </c>
      <c r="G84" s="5" t="s">
        <v>85</v>
      </c>
      <c r="H84" s="172">
        <v>43956.143786342589</v>
      </c>
      <c r="I84" s="5" t="s">
        <v>802</v>
      </c>
      <c r="J84" s="5" t="s">
        <v>95</v>
      </c>
      <c r="K84" s="5" t="s">
        <v>88</v>
      </c>
      <c r="L84" s="3">
        <v>0.9</v>
      </c>
      <c r="M84" s="5" t="s">
        <v>259</v>
      </c>
      <c r="N84" s="5" t="s">
        <v>89</v>
      </c>
      <c r="O84" s="5" t="s">
        <v>90</v>
      </c>
      <c r="P84" s="5" t="s">
        <v>89</v>
      </c>
      <c r="Q84" s="5" t="s">
        <v>803</v>
      </c>
      <c r="R84" s="5" t="s">
        <v>804</v>
      </c>
      <c r="S84" s="5" t="s">
        <v>805</v>
      </c>
      <c r="T84" s="5" t="s">
        <v>671</v>
      </c>
      <c r="U84" s="5" t="s">
        <v>89</v>
      </c>
      <c r="V84" s="5" t="s">
        <v>165</v>
      </c>
      <c r="W84" s="5" t="s">
        <v>104</v>
      </c>
      <c r="X84" s="5" t="s">
        <v>806</v>
      </c>
      <c r="Y84" s="5" t="s">
        <v>182</v>
      </c>
      <c r="Z84" s="5" t="s">
        <v>127</v>
      </c>
      <c r="AA84" s="5" t="s">
        <v>807</v>
      </c>
      <c r="AB84" s="5" t="s">
        <v>182</v>
      </c>
      <c r="AC84" s="5" t="s">
        <v>127</v>
      </c>
      <c r="AD84" s="5" t="s">
        <v>807</v>
      </c>
      <c r="AE84" s="5" t="s">
        <v>177</v>
      </c>
      <c r="AF84" s="5" t="s">
        <v>106</v>
      </c>
      <c r="AG84" s="5" t="s">
        <v>808</v>
      </c>
      <c r="AH84" s="5" t="s">
        <v>182</v>
      </c>
      <c r="AI84" s="5" t="s">
        <v>127</v>
      </c>
      <c r="AJ84" s="5" t="s">
        <v>809</v>
      </c>
      <c r="AK84" s="5" t="s">
        <v>186</v>
      </c>
      <c r="AL84" s="5" t="s">
        <v>112</v>
      </c>
      <c r="AM84" s="5" t="s">
        <v>810</v>
      </c>
      <c r="AN84" s="5" t="s">
        <v>177</v>
      </c>
      <c r="AO84" s="5" t="s">
        <v>106</v>
      </c>
      <c r="AP84" s="5" t="s">
        <v>808</v>
      </c>
      <c r="AQ84" s="5" t="s">
        <v>186</v>
      </c>
      <c r="AR84" s="5" t="s">
        <v>127</v>
      </c>
      <c r="AS84" s="5" t="s">
        <v>811</v>
      </c>
      <c r="AT84" s="5" t="s">
        <v>115</v>
      </c>
      <c r="AU84" s="5" t="s">
        <v>812</v>
      </c>
      <c r="AV84" s="5" t="s">
        <v>813</v>
      </c>
      <c r="AW84" s="5" t="s">
        <v>118</v>
      </c>
      <c r="AX84" s="5" t="s">
        <v>368</v>
      </c>
      <c r="AY84" s="5" t="s">
        <v>814</v>
      </c>
      <c r="AZ84" s="5" t="s">
        <v>89</v>
      </c>
      <c r="BA84" s="5" t="s">
        <v>89</v>
      </c>
      <c r="BB84" s="5" t="s">
        <v>89</v>
      </c>
    </row>
    <row r="85" spans="1:54" ht="64">
      <c r="A85" s="3">
        <f t="shared" si="1"/>
        <v>83</v>
      </c>
      <c r="B85" s="172">
        <v>43942.141793981478</v>
      </c>
      <c r="C85" s="172">
        <v>43942.143935185188</v>
      </c>
      <c r="D85" s="5" t="s">
        <v>93</v>
      </c>
      <c r="E85" s="3">
        <v>59</v>
      </c>
      <c r="F85" s="3">
        <v>185</v>
      </c>
      <c r="G85" s="5" t="s">
        <v>145</v>
      </c>
      <c r="H85" s="172">
        <v>43956.143991377314</v>
      </c>
      <c r="I85" s="5" t="s">
        <v>815</v>
      </c>
      <c r="J85" s="5" t="s">
        <v>95</v>
      </c>
      <c r="K85" s="5" t="s">
        <v>88</v>
      </c>
      <c r="L85" s="3">
        <v>0.9</v>
      </c>
      <c r="M85" s="5" t="s">
        <v>213</v>
      </c>
      <c r="N85" s="5" t="s">
        <v>89</v>
      </c>
      <c r="O85" s="5" t="s">
        <v>89</v>
      </c>
      <c r="P85" s="5" t="s">
        <v>89</v>
      </c>
      <c r="Q85" s="5" t="s">
        <v>89</v>
      </c>
      <c r="R85" s="5" t="s">
        <v>816</v>
      </c>
      <c r="S85" s="5" t="s">
        <v>817</v>
      </c>
      <c r="T85" s="5" t="s">
        <v>607</v>
      </c>
      <c r="U85" s="5" t="s">
        <v>818</v>
      </c>
      <c r="V85" s="5" t="s">
        <v>298</v>
      </c>
      <c r="W85" s="5" t="s">
        <v>104</v>
      </c>
      <c r="X85" s="5" t="s">
        <v>819</v>
      </c>
      <c r="Y85" s="5" t="s">
        <v>89</v>
      </c>
      <c r="Z85" s="5" t="s">
        <v>89</v>
      </c>
      <c r="AA85" s="5" t="s">
        <v>89</v>
      </c>
      <c r="AB85" s="5" t="s">
        <v>89</v>
      </c>
      <c r="AC85" s="5" t="s">
        <v>89</v>
      </c>
      <c r="AD85" s="5" t="s">
        <v>89</v>
      </c>
      <c r="AE85" s="5" t="s">
        <v>186</v>
      </c>
      <c r="AF85" s="5" t="s">
        <v>225</v>
      </c>
      <c r="AG85" s="5" t="s">
        <v>89</v>
      </c>
      <c r="AH85" s="5" t="s">
        <v>89</v>
      </c>
      <c r="AI85" s="5" t="s">
        <v>89</v>
      </c>
      <c r="AJ85" s="5" t="s">
        <v>89</v>
      </c>
      <c r="AK85" s="5" t="s">
        <v>186</v>
      </c>
      <c r="AL85" s="5" t="s">
        <v>112</v>
      </c>
      <c r="AM85" s="5" t="s">
        <v>89</v>
      </c>
      <c r="AN85" s="5" t="s">
        <v>186</v>
      </c>
      <c r="AO85" s="5" t="s">
        <v>225</v>
      </c>
      <c r="AP85" s="5" t="s">
        <v>820</v>
      </c>
      <c r="AQ85" s="5" t="s">
        <v>186</v>
      </c>
      <c r="AR85" s="5" t="s">
        <v>112</v>
      </c>
      <c r="AS85" s="5" t="s">
        <v>89</v>
      </c>
      <c r="AT85" s="5" t="s">
        <v>89</v>
      </c>
      <c r="AU85" s="5" t="s">
        <v>89</v>
      </c>
      <c r="AV85" s="5" t="s">
        <v>89</v>
      </c>
      <c r="AW85" s="5" t="s">
        <v>89</v>
      </c>
      <c r="AX85" s="5" t="s">
        <v>89</v>
      </c>
      <c r="AY85" s="5" t="s">
        <v>89</v>
      </c>
      <c r="AZ85" s="5" t="s">
        <v>89</v>
      </c>
      <c r="BA85" s="5" t="s">
        <v>89</v>
      </c>
      <c r="BB85" s="5" t="s">
        <v>89</v>
      </c>
    </row>
    <row r="86" spans="1:54" ht="64">
      <c r="A86" s="3">
        <f t="shared" si="1"/>
        <v>84</v>
      </c>
      <c r="B86" s="172">
        <v>43956.156226851854</v>
      </c>
      <c r="C86" s="172">
        <v>43956.177372685182</v>
      </c>
      <c r="D86" s="5" t="s">
        <v>93</v>
      </c>
      <c r="E86" s="3">
        <v>100</v>
      </c>
      <c r="F86" s="3">
        <v>1826</v>
      </c>
      <c r="G86" s="5" t="s">
        <v>85</v>
      </c>
      <c r="H86" s="172">
        <v>43956.177385462965</v>
      </c>
      <c r="I86" s="5" t="s">
        <v>821</v>
      </c>
      <c r="J86" s="5" t="s">
        <v>95</v>
      </c>
      <c r="K86" s="5" t="s">
        <v>88</v>
      </c>
      <c r="L86" s="3">
        <v>0.9</v>
      </c>
      <c r="M86" s="5" t="s">
        <v>171</v>
      </c>
      <c r="N86" s="5" t="s">
        <v>89</v>
      </c>
      <c r="O86" s="5" t="s">
        <v>90</v>
      </c>
      <c r="P86" s="5" t="s">
        <v>89</v>
      </c>
      <c r="Q86" s="5" t="s">
        <v>822</v>
      </c>
      <c r="R86" s="5" t="s">
        <v>823</v>
      </c>
      <c r="S86" s="5" t="s">
        <v>824</v>
      </c>
      <c r="T86" s="5" t="s">
        <v>638</v>
      </c>
      <c r="U86" s="5" t="s">
        <v>825</v>
      </c>
      <c r="V86" s="5" t="s">
        <v>165</v>
      </c>
      <c r="W86" s="5" t="s">
        <v>104</v>
      </c>
      <c r="X86" s="5" t="s">
        <v>826</v>
      </c>
      <c r="Y86" s="5" t="s">
        <v>179</v>
      </c>
      <c r="Z86" s="5" t="s">
        <v>225</v>
      </c>
      <c r="AA86" s="5" t="s">
        <v>827</v>
      </c>
      <c r="AB86" s="5" t="s">
        <v>186</v>
      </c>
      <c r="AC86" s="5" t="s">
        <v>112</v>
      </c>
      <c r="AD86" s="5" t="s">
        <v>89</v>
      </c>
      <c r="AE86" s="5" t="s">
        <v>177</v>
      </c>
      <c r="AF86" s="5" t="s">
        <v>127</v>
      </c>
      <c r="AG86" s="5" t="s">
        <v>89</v>
      </c>
      <c r="AH86" s="5" t="s">
        <v>182</v>
      </c>
      <c r="AI86" s="5" t="s">
        <v>112</v>
      </c>
      <c r="AJ86" s="5" t="s">
        <v>828</v>
      </c>
      <c r="AK86" s="5" t="s">
        <v>177</v>
      </c>
      <c r="AL86" s="5" t="s">
        <v>127</v>
      </c>
      <c r="AM86" s="5" t="s">
        <v>89</v>
      </c>
      <c r="AN86" s="5" t="s">
        <v>186</v>
      </c>
      <c r="AO86" s="5" t="s">
        <v>112</v>
      </c>
      <c r="AP86" s="5" t="s">
        <v>829</v>
      </c>
      <c r="AQ86" s="5" t="s">
        <v>177</v>
      </c>
      <c r="AR86" s="5" t="s">
        <v>112</v>
      </c>
      <c r="AS86" s="5" t="s">
        <v>830</v>
      </c>
      <c r="AT86" s="5" t="s">
        <v>115</v>
      </c>
      <c r="AU86" s="5" t="s">
        <v>497</v>
      </c>
      <c r="AV86" s="5" t="s">
        <v>831</v>
      </c>
      <c r="AW86" s="5" t="s">
        <v>118</v>
      </c>
      <c r="AX86" s="5" t="s">
        <v>192</v>
      </c>
      <c r="AY86" s="5" t="s">
        <v>89</v>
      </c>
      <c r="AZ86" s="5" t="s">
        <v>89</v>
      </c>
      <c r="BA86" s="5" t="s">
        <v>89</v>
      </c>
      <c r="BB86" s="5" t="s">
        <v>89</v>
      </c>
    </row>
    <row r="87" spans="1:54" s="170" customFormat="1" ht="32">
      <c r="A87" s="170">
        <f t="shared" si="1"/>
        <v>85</v>
      </c>
      <c r="B87" s="171">
        <v>43956.213865740741</v>
      </c>
      <c r="C87" s="171">
        <v>43956.216504629629</v>
      </c>
      <c r="D87" s="140" t="s">
        <v>93</v>
      </c>
      <c r="E87" s="170">
        <v>100</v>
      </c>
      <c r="F87" s="170">
        <v>228</v>
      </c>
      <c r="G87" s="140" t="s">
        <v>85</v>
      </c>
      <c r="H87" s="171">
        <v>43956.216514074076</v>
      </c>
      <c r="I87" s="140" t="s">
        <v>832</v>
      </c>
      <c r="J87" s="140" t="s">
        <v>95</v>
      </c>
      <c r="K87" s="140" t="s">
        <v>88</v>
      </c>
      <c r="L87" s="170">
        <v>0.7</v>
      </c>
      <c r="M87" s="140" t="s">
        <v>194</v>
      </c>
      <c r="N87" s="140" t="s">
        <v>833</v>
      </c>
      <c r="O87" s="140" t="s">
        <v>160</v>
      </c>
      <c r="P87" s="140" t="s">
        <v>89</v>
      </c>
      <c r="Q87" s="140" t="s">
        <v>834</v>
      </c>
      <c r="R87" s="140" t="s">
        <v>835</v>
      </c>
      <c r="S87" s="140" t="s">
        <v>314</v>
      </c>
      <c r="T87" s="140" t="s">
        <v>175</v>
      </c>
      <c r="U87" s="140" t="s">
        <v>89</v>
      </c>
      <c r="V87" s="140" t="s">
        <v>165</v>
      </c>
      <c r="W87" s="140" t="s">
        <v>92</v>
      </c>
      <c r="X87" s="140" t="s">
        <v>89</v>
      </c>
      <c r="Y87" s="140" t="s">
        <v>89</v>
      </c>
      <c r="Z87" s="140" t="s">
        <v>89</v>
      </c>
      <c r="AA87" s="140" t="s">
        <v>89</v>
      </c>
      <c r="AB87" s="140" t="s">
        <v>89</v>
      </c>
      <c r="AC87" s="140" t="s">
        <v>89</v>
      </c>
      <c r="AD87" s="140" t="s">
        <v>89</v>
      </c>
      <c r="AE87" s="140" t="s">
        <v>89</v>
      </c>
      <c r="AF87" s="140" t="s">
        <v>89</v>
      </c>
      <c r="AG87" s="140" t="s">
        <v>89</v>
      </c>
      <c r="AH87" s="140" t="s">
        <v>89</v>
      </c>
      <c r="AI87" s="140" t="s">
        <v>89</v>
      </c>
      <c r="AJ87" s="140" t="s">
        <v>89</v>
      </c>
      <c r="AK87" s="140" t="s">
        <v>89</v>
      </c>
      <c r="AL87" s="140" t="s">
        <v>89</v>
      </c>
      <c r="AM87" s="140" t="s">
        <v>89</v>
      </c>
      <c r="AN87" s="140" t="s">
        <v>89</v>
      </c>
      <c r="AO87" s="140" t="s">
        <v>89</v>
      </c>
      <c r="AP87" s="140" t="s">
        <v>89</v>
      </c>
      <c r="AQ87" s="140" t="s">
        <v>89</v>
      </c>
      <c r="AR87" s="140" t="s">
        <v>89</v>
      </c>
      <c r="AS87" s="140" t="s">
        <v>89</v>
      </c>
      <c r="AT87" s="140" t="s">
        <v>89</v>
      </c>
      <c r="AU87" s="140" t="s">
        <v>89</v>
      </c>
      <c r="AV87" s="140" t="s">
        <v>89</v>
      </c>
      <c r="AW87" s="140" t="s">
        <v>89</v>
      </c>
      <c r="AX87" s="140" t="s">
        <v>89</v>
      </c>
      <c r="AY87" s="140" t="s">
        <v>89</v>
      </c>
      <c r="AZ87" s="140" t="s">
        <v>89</v>
      </c>
      <c r="BA87" s="140" t="s">
        <v>89</v>
      </c>
      <c r="BB87" s="140" t="s">
        <v>89</v>
      </c>
    </row>
    <row r="88" spans="1:54" ht="80">
      <c r="A88" s="3">
        <f t="shared" si="1"/>
        <v>86</v>
      </c>
      <c r="B88" s="172">
        <v>43956.246053240742</v>
      </c>
      <c r="C88" s="172">
        <v>43956.480474537035</v>
      </c>
      <c r="D88" s="5" t="s">
        <v>93</v>
      </c>
      <c r="E88" s="3">
        <v>100</v>
      </c>
      <c r="F88" s="3">
        <v>20254</v>
      </c>
      <c r="G88" s="5" t="s">
        <v>85</v>
      </c>
      <c r="H88" s="172">
        <v>43956.480485162036</v>
      </c>
      <c r="I88" s="5" t="s">
        <v>836</v>
      </c>
      <c r="J88" s="5" t="s">
        <v>95</v>
      </c>
      <c r="K88" s="5" t="s">
        <v>88</v>
      </c>
      <c r="L88" s="3">
        <v>0.9</v>
      </c>
      <c r="M88" s="5" t="s">
        <v>259</v>
      </c>
      <c r="N88" s="5" t="s">
        <v>89</v>
      </c>
      <c r="O88" s="5" t="s">
        <v>160</v>
      </c>
      <c r="P88" s="5" t="s">
        <v>89</v>
      </c>
      <c r="Q88" s="5" t="s">
        <v>237</v>
      </c>
      <c r="R88" s="5" t="s">
        <v>837</v>
      </c>
      <c r="S88" s="5" t="s">
        <v>838</v>
      </c>
      <c r="T88" s="5" t="s">
        <v>315</v>
      </c>
      <c r="U88" s="5" t="s">
        <v>839</v>
      </c>
      <c r="V88" s="5" t="s">
        <v>221</v>
      </c>
      <c r="W88" s="5" t="s">
        <v>104</v>
      </c>
      <c r="X88" s="5" t="s">
        <v>840</v>
      </c>
      <c r="Y88" s="5" t="s">
        <v>177</v>
      </c>
      <c r="Z88" s="5" t="s">
        <v>112</v>
      </c>
      <c r="AA88" s="5" t="s">
        <v>89</v>
      </c>
      <c r="AB88" s="5" t="s">
        <v>182</v>
      </c>
      <c r="AC88" s="5" t="s">
        <v>225</v>
      </c>
      <c r="AD88" s="5" t="s">
        <v>841</v>
      </c>
      <c r="AE88" s="5" t="s">
        <v>177</v>
      </c>
      <c r="AF88" s="5" t="s">
        <v>127</v>
      </c>
      <c r="AG88" s="5" t="s">
        <v>89</v>
      </c>
      <c r="AH88" s="5" t="s">
        <v>182</v>
      </c>
      <c r="AI88" s="5" t="s">
        <v>225</v>
      </c>
      <c r="AJ88" s="5" t="s">
        <v>89</v>
      </c>
      <c r="AK88" s="5" t="s">
        <v>177</v>
      </c>
      <c r="AL88" s="5" t="s">
        <v>112</v>
      </c>
      <c r="AM88" s="5" t="s">
        <v>89</v>
      </c>
      <c r="AN88" s="5" t="s">
        <v>177</v>
      </c>
      <c r="AO88" s="5" t="s">
        <v>112</v>
      </c>
      <c r="AP88" s="5" t="s">
        <v>89</v>
      </c>
      <c r="AQ88" s="5" t="s">
        <v>182</v>
      </c>
      <c r="AR88" s="5" t="s">
        <v>127</v>
      </c>
      <c r="AS88" s="5" t="s">
        <v>842</v>
      </c>
      <c r="AT88" s="5" t="s">
        <v>115</v>
      </c>
      <c r="AU88" s="5" t="s">
        <v>843</v>
      </c>
      <c r="AV88" s="5" t="s">
        <v>844</v>
      </c>
      <c r="AW88" s="5" t="s">
        <v>512</v>
      </c>
      <c r="AX88" s="5" t="s">
        <v>235</v>
      </c>
      <c r="AY88" s="5" t="s">
        <v>89</v>
      </c>
      <c r="AZ88" s="5" t="s">
        <v>89</v>
      </c>
      <c r="BA88" s="5" t="s">
        <v>89</v>
      </c>
      <c r="BB88" s="5" t="s">
        <v>89</v>
      </c>
    </row>
    <row r="89" spans="1:54" ht="128">
      <c r="A89" s="3">
        <f t="shared" si="1"/>
        <v>87</v>
      </c>
      <c r="B89" s="172">
        <v>43956.559108796297</v>
      </c>
      <c r="C89" s="172">
        <v>43956.596898148149</v>
      </c>
      <c r="D89" s="5" t="s">
        <v>93</v>
      </c>
      <c r="E89" s="3">
        <v>100</v>
      </c>
      <c r="F89" s="3">
        <v>3264</v>
      </c>
      <c r="G89" s="5" t="s">
        <v>85</v>
      </c>
      <c r="H89" s="172">
        <v>43956.596938020833</v>
      </c>
      <c r="I89" s="5" t="s">
        <v>845</v>
      </c>
      <c r="J89" s="5" t="s">
        <v>95</v>
      </c>
      <c r="K89" s="5" t="s">
        <v>88</v>
      </c>
      <c r="L89" s="3">
        <v>0.9</v>
      </c>
      <c r="M89" s="5" t="s">
        <v>171</v>
      </c>
      <c r="N89" s="5" t="s">
        <v>89</v>
      </c>
      <c r="O89" s="5" t="s">
        <v>90</v>
      </c>
      <c r="P89" s="5" t="s">
        <v>89</v>
      </c>
      <c r="Q89" s="5" t="s">
        <v>846</v>
      </c>
      <c r="R89" s="5" t="s">
        <v>847</v>
      </c>
      <c r="S89" s="5" t="s">
        <v>402</v>
      </c>
      <c r="T89" s="5" t="s">
        <v>175</v>
      </c>
      <c r="U89" s="5" t="s">
        <v>89</v>
      </c>
      <c r="V89" s="5" t="s">
        <v>99</v>
      </c>
      <c r="W89" s="5" t="s">
        <v>104</v>
      </c>
      <c r="X89" s="5" t="s">
        <v>848</v>
      </c>
      <c r="Y89" s="5" t="s">
        <v>186</v>
      </c>
      <c r="Z89" s="5" t="s">
        <v>112</v>
      </c>
      <c r="AA89" s="5" t="s">
        <v>849</v>
      </c>
      <c r="AB89" s="5" t="s">
        <v>179</v>
      </c>
      <c r="AC89" s="5" t="s">
        <v>112</v>
      </c>
      <c r="AD89" s="5" t="s">
        <v>850</v>
      </c>
      <c r="AE89" s="5" t="s">
        <v>182</v>
      </c>
      <c r="AF89" s="5" t="s">
        <v>127</v>
      </c>
      <c r="AG89" s="5" t="s">
        <v>851</v>
      </c>
      <c r="AH89" s="5" t="s">
        <v>177</v>
      </c>
      <c r="AI89" s="5" t="s">
        <v>106</v>
      </c>
      <c r="AJ89" s="5" t="s">
        <v>852</v>
      </c>
      <c r="AK89" s="5" t="s">
        <v>177</v>
      </c>
      <c r="AL89" s="5" t="s">
        <v>106</v>
      </c>
      <c r="AM89" s="5" t="s">
        <v>853</v>
      </c>
      <c r="AN89" s="5" t="s">
        <v>182</v>
      </c>
      <c r="AO89" s="5" t="s">
        <v>127</v>
      </c>
      <c r="AP89" s="5" t="s">
        <v>854</v>
      </c>
      <c r="AQ89" s="5" t="s">
        <v>182</v>
      </c>
      <c r="AR89" s="5" t="s">
        <v>127</v>
      </c>
      <c r="AS89" s="5" t="s">
        <v>855</v>
      </c>
      <c r="AT89" s="5" t="s">
        <v>231</v>
      </c>
      <c r="AU89" s="5" t="s">
        <v>89</v>
      </c>
      <c r="AV89" s="5" t="s">
        <v>856</v>
      </c>
      <c r="AW89" s="5" t="s">
        <v>158</v>
      </c>
      <c r="AX89" s="5" t="s">
        <v>235</v>
      </c>
      <c r="AY89" s="5" t="s">
        <v>89</v>
      </c>
      <c r="AZ89" s="5" t="s">
        <v>89</v>
      </c>
      <c r="BA89" s="5" t="s">
        <v>89</v>
      </c>
      <c r="BB89" s="5" t="s">
        <v>89</v>
      </c>
    </row>
    <row r="90" spans="1:54" s="170" customFormat="1" ht="80">
      <c r="A90" s="170">
        <f t="shared" si="1"/>
        <v>88</v>
      </c>
      <c r="B90" s="171">
        <v>43942.747175925928</v>
      </c>
      <c r="C90" s="171">
        <v>43942.748483796298</v>
      </c>
      <c r="D90" s="140" t="s">
        <v>93</v>
      </c>
      <c r="E90" s="170">
        <v>9</v>
      </c>
      <c r="F90" s="170">
        <v>113</v>
      </c>
      <c r="G90" s="140" t="s">
        <v>145</v>
      </c>
      <c r="H90" s="171">
        <v>43956.74873994213</v>
      </c>
      <c r="I90" s="140" t="s">
        <v>857</v>
      </c>
      <c r="J90" s="140" t="s">
        <v>95</v>
      </c>
      <c r="K90" s="140" t="s">
        <v>88</v>
      </c>
      <c r="L90" s="170">
        <v>0.9</v>
      </c>
      <c r="M90" s="140" t="s">
        <v>194</v>
      </c>
      <c r="N90" s="140" t="s">
        <v>858</v>
      </c>
      <c r="O90" s="140" t="s">
        <v>90</v>
      </c>
      <c r="P90" s="140" t="s">
        <v>89</v>
      </c>
      <c r="Q90" s="140" t="s">
        <v>89</v>
      </c>
      <c r="R90" s="140" t="s">
        <v>89</v>
      </c>
      <c r="S90" s="140" t="s">
        <v>89</v>
      </c>
      <c r="T90" s="140" t="s">
        <v>89</v>
      </c>
      <c r="U90" s="140" t="s">
        <v>89</v>
      </c>
      <c r="V90" s="140" t="s">
        <v>89</v>
      </c>
      <c r="W90" s="140" t="s">
        <v>89</v>
      </c>
      <c r="X90" s="140" t="s">
        <v>89</v>
      </c>
      <c r="Y90" s="140" t="s">
        <v>89</v>
      </c>
      <c r="Z90" s="140" t="s">
        <v>89</v>
      </c>
      <c r="AA90" s="140" t="s">
        <v>89</v>
      </c>
      <c r="AB90" s="140" t="s">
        <v>89</v>
      </c>
      <c r="AC90" s="140" t="s">
        <v>89</v>
      </c>
      <c r="AD90" s="140" t="s">
        <v>89</v>
      </c>
      <c r="AE90" s="140" t="s">
        <v>89</v>
      </c>
      <c r="AF90" s="140" t="s">
        <v>89</v>
      </c>
      <c r="AG90" s="140" t="s">
        <v>89</v>
      </c>
      <c r="AH90" s="140" t="s">
        <v>89</v>
      </c>
      <c r="AI90" s="140" t="s">
        <v>89</v>
      </c>
      <c r="AJ90" s="140" t="s">
        <v>89</v>
      </c>
      <c r="AK90" s="140" t="s">
        <v>89</v>
      </c>
      <c r="AL90" s="140" t="s">
        <v>89</v>
      </c>
      <c r="AM90" s="140" t="s">
        <v>89</v>
      </c>
      <c r="AN90" s="140" t="s">
        <v>89</v>
      </c>
      <c r="AO90" s="140" t="s">
        <v>89</v>
      </c>
      <c r="AP90" s="140" t="s">
        <v>89</v>
      </c>
      <c r="AQ90" s="140" t="s">
        <v>89</v>
      </c>
      <c r="AR90" s="140" t="s">
        <v>89</v>
      </c>
      <c r="AS90" s="140" t="s">
        <v>89</v>
      </c>
      <c r="AT90" s="140" t="s">
        <v>89</v>
      </c>
      <c r="AU90" s="140" t="s">
        <v>89</v>
      </c>
      <c r="AV90" s="140" t="s">
        <v>89</v>
      </c>
      <c r="AW90" s="140" t="s">
        <v>89</v>
      </c>
      <c r="AX90" s="140" t="s">
        <v>89</v>
      </c>
      <c r="AY90" s="140" t="s">
        <v>89</v>
      </c>
      <c r="AZ90" s="140" t="s">
        <v>89</v>
      </c>
      <c r="BA90" s="140" t="s">
        <v>89</v>
      </c>
      <c r="BB90" s="140" t="s">
        <v>89</v>
      </c>
    </row>
    <row r="91" spans="1:54" s="170" customFormat="1" ht="48">
      <c r="A91" s="170">
        <f t="shared" si="1"/>
        <v>89</v>
      </c>
      <c r="B91" s="171">
        <v>43956.998657407406</v>
      </c>
      <c r="C91" s="171">
        <v>43957.000625000001</v>
      </c>
      <c r="D91" s="140" t="s">
        <v>93</v>
      </c>
      <c r="E91" s="170">
        <v>100</v>
      </c>
      <c r="F91" s="170">
        <v>170</v>
      </c>
      <c r="G91" s="140" t="s">
        <v>85</v>
      </c>
      <c r="H91" s="171">
        <v>43957.00065130787</v>
      </c>
      <c r="I91" s="140" t="s">
        <v>859</v>
      </c>
      <c r="J91" s="140" t="s">
        <v>95</v>
      </c>
      <c r="K91" s="140" t="s">
        <v>88</v>
      </c>
      <c r="L91" s="170">
        <v>0.9</v>
      </c>
      <c r="M91" s="140" t="s">
        <v>171</v>
      </c>
      <c r="N91" s="140" t="s">
        <v>89</v>
      </c>
      <c r="O91" s="140" t="s">
        <v>160</v>
      </c>
      <c r="P91" s="140" t="s">
        <v>89</v>
      </c>
      <c r="Q91" s="140" t="s">
        <v>860</v>
      </c>
      <c r="R91" s="140" t="s">
        <v>861</v>
      </c>
      <c r="S91" s="140" t="s">
        <v>314</v>
      </c>
      <c r="T91" s="140" t="s">
        <v>175</v>
      </c>
      <c r="U91" s="140" t="s">
        <v>89</v>
      </c>
      <c r="V91" s="140" t="s">
        <v>298</v>
      </c>
      <c r="W91" s="140" t="s">
        <v>92</v>
      </c>
      <c r="X91" s="140" t="s">
        <v>89</v>
      </c>
      <c r="Y91" s="140" t="s">
        <v>89</v>
      </c>
      <c r="Z91" s="140" t="s">
        <v>89</v>
      </c>
      <c r="AA91" s="140" t="s">
        <v>89</v>
      </c>
      <c r="AB91" s="140" t="s">
        <v>89</v>
      </c>
      <c r="AC91" s="140" t="s">
        <v>89</v>
      </c>
      <c r="AD91" s="140" t="s">
        <v>89</v>
      </c>
      <c r="AE91" s="140" t="s">
        <v>89</v>
      </c>
      <c r="AF91" s="140" t="s">
        <v>89</v>
      </c>
      <c r="AG91" s="140" t="s">
        <v>89</v>
      </c>
      <c r="AH91" s="140" t="s">
        <v>89</v>
      </c>
      <c r="AI91" s="140" t="s">
        <v>89</v>
      </c>
      <c r="AJ91" s="140" t="s">
        <v>89</v>
      </c>
      <c r="AK91" s="140" t="s">
        <v>89</v>
      </c>
      <c r="AL91" s="140" t="s">
        <v>89</v>
      </c>
      <c r="AM91" s="140" t="s">
        <v>89</v>
      </c>
      <c r="AN91" s="140" t="s">
        <v>89</v>
      </c>
      <c r="AO91" s="140" t="s">
        <v>89</v>
      </c>
      <c r="AP91" s="140" t="s">
        <v>89</v>
      </c>
      <c r="AQ91" s="140" t="s">
        <v>89</v>
      </c>
      <c r="AR91" s="140" t="s">
        <v>89</v>
      </c>
      <c r="AS91" s="140" t="s">
        <v>89</v>
      </c>
      <c r="AT91" s="140" t="s">
        <v>89</v>
      </c>
      <c r="AU91" s="140" t="s">
        <v>89</v>
      </c>
      <c r="AV91" s="140" t="s">
        <v>89</v>
      </c>
      <c r="AW91" s="140" t="s">
        <v>89</v>
      </c>
      <c r="AX91" s="140" t="s">
        <v>89</v>
      </c>
      <c r="AY91" s="140" t="s">
        <v>89</v>
      </c>
      <c r="AZ91" s="140" t="s">
        <v>89</v>
      </c>
      <c r="BA91" s="140" t="s">
        <v>89</v>
      </c>
      <c r="BB91" s="140" t="s">
        <v>89</v>
      </c>
    </row>
    <row r="92" spans="1:54" ht="96">
      <c r="A92" s="3">
        <f t="shared" si="1"/>
        <v>90</v>
      </c>
      <c r="B92" s="172">
        <v>43957.280578703707</v>
      </c>
      <c r="C92" s="172">
        <v>43957.298981481479</v>
      </c>
      <c r="D92" s="5" t="s">
        <v>93</v>
      </c>
      <c r="E92" s="3">
        <v>100</v>
      </c>
      <c r="F92" s="3">
        <v>1589</v>
      </c>
      <c r="G92" s="5" t="s">
        <v>85</v>
      </c>
      <c r="H92" s="172">
        <v>43957.29898806713</v>
      </c>
      <c r="I92" s="5" t="s">
        <v>862</v>
      </c>
      <c r="J92" s="5" t="s">
        <v>95</v>
      </c>
      <c r="K92" s="5" t="s">
        <v>88</v>
      </c>
      <c r="L92" s="3">
        <v>0.9</v>
      </c>
      <c r="M92" s="5" t="s">
        <v>213</v>
      </c>
      <c r="N92" s="5" t="s">
        <v>89</v>
      </c>
      <c r="O92" s="5" t="s">
        <v>89</v>
      </c>
      <c r="P92" s="5" t="s">
        <v>89</v>
      </c>
      <c r="Q92" s="5" t="s">
        <v>89</v>
      </c>
      <c r="R92" s="5" t="s">
        <v>863</v>
      </c>
      <c r="S92" s="5" t="s">
        <v>864</v>
      </c>
      <c r="T92" s="5" t="s">
        <v>240</v>
      </c>
      <c r="U92" s="5" t="s">
        <v>89</v>
      </c>
      <c r="V92" s="5" t="s">
        <v>298</v>
      </c>
      <c r="W92" s="5" t="s">
        <v>104</v>
      </c>
      <c r="X92" s="5" t="s">
        <v>865</v>
      </c>
      <c r="Y92" s="5" t="s">
        <v>177</v>
      </c>
      <c r="Z92" s="5" t="s">
        <v>106</v>
      </c>
      <c r="AA92" s="5" t="s">
        <v>89</v>
      </c>
      <c r="AB92" s="5" t="s">
        <v>186</v>
      </c>
      <c r="AC92" s="5" t="s">
        <v>112</v>
      </c>
      <c r="AD92" s="5" t="s">
        <v>866</v>
      </c>
      <c r="AE92" s="5" t="s">
        <v>182</v>
      </c>
      <c r="AF92" s="5" t="s">
        <v>127</v>
      </c>
      <c r="AG92" s="5" t="s">
        <v>867</v>
      </c>
      <c r="AH92" s="5" t="s">
        <v>177</v>
      </c>
      <c r="AI92" s="5" t="s">
        <v>127</v>
      </c>
      <c r="AJ92" s="5" t="s">
        <v>868</v>
      </c>
      <c r="AK92" s="5" t="s">
        <v>186</v>
      </c>
      <c r="AL92" s="5" t="s">
        <v>225</v>
      </c>
      <c r="AM92" s="5" t="s">
        <v>869</v>
      </c>
      <c r="AN92" s="5" t="s">
        <v>182</v>
      </c>
      <c r="AO92" s="5" t="s">
        <v>127</v>
      </c>
      <c r="AP92" s="5" t="s">
        <v>870</v>
      </c>
      <c r="AQ92" s="5" t="s">
        <v>179</v>
      </c>
      <c r="AR92" s="5" t="s">
        <v>168</v>
      </c>
      <c r="AS92" s="5" t="s">
        <v>871</v>
      </c>
      <c r="AT92" s="5" t="s">
        <v>115</v>
      </c>
      <c r="AU92" s="5" t="s">
        <v>872</v>
      </c>
      <c r="AV92" s="5" t="s">
        <v>873</v>
      </c>
      <c r="AW92" s="5" t="s">
        <v>118</v>
      </c>
      <c r="AX92" s="5" t="s">
        <v>235</v>
      </c>
      <c r="AY92" s="5" t="s">
        <v>89</v>
      </c>
      <c r="AZ92" s="5" t="s">
        <v>874</v>
      </c>
      <c r="BA92" s="5" t="s">
        <v>89</v>
      </c>
      <c r="BB92" s="5" t="s">
        <v>89</v>
      </c>
    </row>
    <row r="93" spans="1:54" ht="112">
      <c r="A93" s="3">
        <f t="shared" si="1"/>
        <v>91</v>
      </c>
      <c r="B93" s="172">
        <v>43957.336886574078</v>
      </c>
      <c r="C93" s="172">
        <v>43957.362256944441</v>
      </c>
      <c r="D93" s="5" t="s">
        <v>93</v>
      </c>
      <c r="E93" s="3">
        <v>100</v>
      </c>
      <c r="F93" s="3">
        <v>2192</v>
      </c>
      <c r="G93" s="5" t="s">
        <v>85</v>
      </c>
      <c r="H93" s="172">
        <v>43957.362282002316</v>
      </c>
      <c r="I93" s="5" t="s">
        <v>875</v>
      </c>
      <c r="J93" s="5" t="s">
        <v>95</v>
      </c>
      <c r="K93" s="5" t="s">
        <v>88</v>
      </c>
      <c r="L93" s="3">
        <v>0.9</v>
      </c>
      <c r="M93" s="5" t="s">
        <v>171</v>
      </c>
      <c r="N93" s="5" t="s">
        <v>89</v>
      </c>
      <c r="O93" s="5" t="s">
        <v>215</v>
      </c>
      <c r="P93" s="5" t="s">
        <v>89</v>
      </c>
      <c r="Q93" s="5" t="s">
        <v>876</v>
      </c>
      <c r="R93" s="5" t="s">
        <v>877</v>
      </c>
      <c r="S93" s="5" t="s">
        <v>878</v>
      </c>
      <c r="T93" s="5" t="s">
        <v>879</v>
      </c>
      <c r="U93" s="5" t="s">
        <v>89</v>
      </c>
      <c r="V93" s="5" t="s">
        <v>221</v>
      </c>
      <c r="W93" s="5" t="s">
        <v>104</v>
      </c>
      <c r="X93" s="5" t="s">
        <v>880</v>
      </c>
      <c r="Y93" s="5" t="s">
        <v>182</v>
      </c>
      <c r="Z93" s="5" t="s">
        <v>127</v>
      </c>
      <c r="AA93" s="5" t="s">
        <v>881</v>
      </c>
      <c r="AB93" s="5" t="s">
        <v>182</v>
      </c>
      <c r="AC93" s="5" t="s">
        <v>127</v>
      </c>
      <c r="AD93" s="5" t="s">
        <v>882</v>
      </c>
      <c r="AE93" s="5" t="s">
        <v>182</v>
      </c>
      <c r="AF93" s="5" t="s">
        <v>112</v>
      </c>
      <c r="AG93" s="5" t="s">
        <v>883</v>
      </c>
      <c r="AH93" s="5" t="s">
        <v>177</v>
      </c>
      <c r="AI93" s="5" t="s">
        <v>127</v>
      </c>
      <c r="AJ93" s="5" t="s">
        <v>884</v>
      </c>
      <c r="AK93" s="5" t="s">
        <v>182</v>
      </c>
      <c r="AL93" s="5" t="s">
        <v>127</v>
      </c>
      <c r="AM93" s="5" t="s">
        <v>885</v>
      </c>
      <c r="AN93" s="5" t="s">
        <v>177</v>
      </c>
      <c r="AO93" s="5" t="s">
        <v>127</v>
      </c>
      <c r="AP93" s="5" t="s">
        <v>886</v>
      </c>
      <c r="AQ93" s="5" t="s">
        <v>182</v>
      </c>
      <c r="AR93" s="5" t="s">
        <v>127</v>
      </c>
      <c r="AS93" s="5" t="s">
        <v>887</v>
      </c>
      <c r="AT93" s="5" t="s">
        <v>249</v>
      </c>
      <c r="AU93" s="5" t="s">
        <v>888</v>
      </c>
      <c r="AV93" s="5" t="s">
        <v>889</v>
      </c>
      <c r="AW93" s="5" t="s">
        <v>234</v>
      </c>
      <c r="AX93" s="5" t="s">
        <v>235</v>
      </c>
      <c r="AY93" s="5" t="s">
        <v>89</v>
      </c>
      <c r="AZ93" s="5" t="s">
        <v>890</v>
      </c>
      <c r="BA93" s="5" t="s">
        <v>89</v>
      </c>
      <c r="BB93" s="5" t="s">
        <v>89</v>
      </c>
    </row>
    <row r="94" spans="1:54" s="170" customFormat="1" ht="32">
      <c r="A94" s="170">
        <f t="shared" si="1"/>
        <v>92</v>
      </c>
      <c r="B94" s="171">
        <v>43943.473287037035</v>
      </c>
      <c r="C94" s="171">
        <v>43943.475046296298</v>
      </c>
      <c r="D94" s="140" t="s">
        <v>93</v>
      </c>
      <c r="E94" s="170">
        <v>24</v>
      </c>
      <c r="F94" s="170">
        <v>152</v>
      </c>
      <c r="G94" s="140" t="s">
        <v>145</v>
      </c>
      <c r="H94" s="171">
        <v>43957.475149282407</v>
      </c>
      <c r="I94" s="140" t="s">
        <v>891</v>
      </c>
      <c r="J94" s="140" t="s">
        <v>95</v>
      </c>
      <c r="K94" s="140" t="s">
        <v>88</v>
      </c>
      <c r="L94" s="170">
        <v>0.9</v>
      </c>
      <c r="M94" s="140" t="s">
        <v>467</v>
      </c>
      <c r="N94" s="140" t="s">
        <v>89</v>
      </c>
      <c r="O94" s="140" t="s">
        <v>89</v>
      </c>
      <c r="P94" s="140" t="s">
        <v>89</v>
      </c>
      <c r="Q94" s="140" t="s">
        <v>89</v>
      </c>
      <c r="R94" s="140" t="s">
        <v>89</v>
      </c>
      <c r="S94" s="140" t="s">
        <v>89</v>
      </c>
      <c r="T94" s="140" t="s">
        <v>89</v>
      </c>
      <c r="U94" s="140" t="s">
        <v>89</v>
      </c>
      <c r="V94" s="140" t="s">
        <v>89</v>
      </c>
      <c r="W94" s="140" t="s">
        <v>104</v>
      </c>
      <c r="X94" s="140" t="s">
        <v>892</v>
      </c>
      <c r="Y94" s="140" t="s">
        <v>89</v>
      </c>
      <c r="Z94" s="140" t="s">
        <v>89</v>
      </c>
      <c r="AA94" s="140" t="s">
        <v>89</v>
      </c>
      <c r="AB94" s="140" t="s">
        <v>89</v>
      </c>
      <c r="AC94" s="140" t="s">
        <v>89</v>
      </c>
      <c r="AD94" s="140" t="s">
        <v>89</v>
      </c>
      <c r="AE94" s="140" t="s">
        <v>89</v>
      </c>
      <c r="AF94" s="140" t="s">
        <v>89</v>
      </c>
      <c r="AG94" s="140" t="s">
        <v>89</v>
      </c>
      <c r="AH94" s="140" t="s">
        <v>89</v>
      </c>
      <c r="AI94" s="140" t="s">
        <v>89</v>
      </c>
      <c r="AJ94" s="140" t="s">
        <v>89</v>
      </c>
      <c r="AK94" s="140" t="s">
        <v>89</v>
      </c>
      <c r="AL94" s="140" t="s">
        <v>89</v>
      </c>
      <c r="AM94" s="140" t="s">
        <v>89</v>
      </c>
      <c r="AN94" s="140" t="s">
        <v>89</v>
      </c>
      <c r="AO94" s="140" t="s">
        <v>89</v>
      </c>
      <c r="AP94" s="140" t="s">
        <v>89</v>
      </c>
      <c r="AQ94" s="140" t="s">
        <v>89</v>
      </c>
      <c r="AR94" s="140" t="s">
        <v>89</v>
      </c>
      <c r="AS94" s="140" t="s">
        <v>89</v>
      </c>
      <c r="AT94" s="140" t="s">
        <v>89</v>
      </c>
      <c r="AU94" s="140" t="s">
        <v>89</v>
      </c>
      <c r="AV94" s="140" t="s">
        <v>89</v>
      </c>
      <c r="AW94" s="140" t="s">
        <v>89</v>
      </c>
      <c r="AX94" s="140" t="s">
        <v>89</v>
      </c>
      <c r="AY94" s="140" t="s">
        <v>89</v>
      </c>
      <c r="AZ94" s="140" t="s">
        <v>89</v>
      </c>
      <c r="BA94" s="140" t="s">
        <v>89</v>
      </c>
      <c r="BB94" s="140" t="s">
        <v>89</v>
      </c>
    </row>
    <row r="95" spans="1:54" ht="192">
      <c r="A95" s="3">
        <f t="shared" si="1"/>
        <v>93</v>
      </c>
      <c r="B95" s="172">
        <v>43943.468518518515</v>
      </c>
      <c r="C95" s="172">
        <v>43943.483425925922</v>
      </c>
      <c r="D95" s="5" t="s">
        <v>93</v>
      </c>
      <c r="E95" s="3">
        <v>59</v>
      </c>
      <c r="F95" s="3">
        <v>1288</v>
      </c>
      <c r="G95" s="5" t="s">
        <v>145</v>
      </c>
      <c r="H95" s="172">
        <v>43957.483555706021</v>
      </c>
      <c r="I95" s="5" t="s">
        <v>893</v>
      </c>
      <c r="J95" s="5" t="s">
        <v>95</v>
      </c>
      <c r="K95" s="5" t="s">
        <v>88</v>
      </c>
      <c r="L95" s="3">
        <v>0.9</v>
      </c>
      <c r="M95" s="5" t="s">
        <v>171</v>
      </c>
      <c r="N95" s="5" t="s">
        <v>89</v>
      </c>
      <c r="O95" s="5" t="s">
        <v>96</v>
      </c>
      <c r="P95" s="5" t="s">
        <v>89</v>
      </c>
      <c r="Q95" s="5" t="s">
        <v>894</v>
      </c>
      <c r="R95" s="5" t="s">
        <v>895</v>
      </c>
      <c r="S95" s="5" t="s">
        <v>896</v>
      </c>
      <c r="T95" s="5" t="s">
        <v>240</v>
      </c>
      <c r="U95" s="5" t="s">
        <v>89</v>
      </c>
      <c r="V95" s="5" t="s">
        <v>165</v>
      </c>
      <c r="W95" s="5" t="s">
        <v>104</v>
      </c>
      <c r="X95" s="5" t="s">
        <v>897</v>
      </c>
      <c r="Y95" s="5" t="s">
        <v>179</v>
      </c>
      <c r="Z95" s="5" t="s">
        <v>112</v>
      </c>
      <c r="AA95" s="5" t="s">
        <v>898</v>
      </c>
      <c r="AB95" s="5" t="s">
        <v>89</v>
      </c>
      <c r="AC95" s="5" t="s">
        <v>89</v>
      </c>
      <c r="AD95" s="5" t="s">
        <v>89</v>
      </c>
      <c r="AE95" s="5" t="s">
        <v>182</v>
      </c>
      <c r="AF95" s="5" t="s">
        <v>127</v>
      </c>
      <c r="AG95" s="5" t="s">
        <v>899</v>
      </c>
      <c r="AH95" s="5" t="s">
        <v>186</v>
      </c>
      <c r="AI95" s="5" t="s">
        <v>112</v>
      </c>
      <c r="AJ95" s="5" t="s">
        <v>900</v>
      </c>
      <c r="AK95" s="5" t="s">
        <v>89</v>
      </c>
      <c r="AL95" s="5" t="s">
        <v>89</v>
      </c>
      <c r="AM95" s="5" t="s">
        <v>89</v>
      </c>
      <c r="AN95" s="5" t="s">
        <v>89</v>
      </c>
      <c r="AO95" s="5" t="s">
        <v>89</v>
      </c>
      <c r="AP95" s="5" t="s">
        <v>89</v>
      </c>
      <c r="AQ95" s="5" t="s">
        <v>182</v>
      </c>
      <c r="AR95" s="5" t="s">
        <v>127</v>
      </c>
      <c r="AS95" s="5" t="s">
        <v>901</v>
      </c>
      <c r="AT95" s="5" t="s">
        <v>89</v>
      </c>
      <c r="AU95" s="5" t="s">
        <v>89</v>
      </c>
      <c r="AV95" s="5" t="s">
        <v>89</v>
      </c>
      <c r="AW95" s="5" t="s">
        <v>89</v>
      </c>
      <c r="AX95" s="5" t="s">
        <v>89</v>
      </c>
      <c r="AY95" s="5" t="s">
        <v>89</v>
      </c>
      <c r="AZ95" s="5" t="s">
        <v>89</v>
      </c>
      <c r="BA95" s="5" t="s">
        <v>89</v>
      </c>
      <c r="BB95" s="5" t="s">
        <v>89</v>
      </c>
    </row>
    <row r="96" spans="1:54" s="170" customFormat="1" ht="32">
      <c r="A96" s="170">
        <f t="shared" si="1"/>
        <v>94</v>
      </c>
      <c r="B96" s="171">
        <v>43957.834780092591</v>
      </c>
      <c r="C96" s="171">
        <v>43957.835162037038</v>
      </c>
      <c r="D96" s="140" t="s">
        <v>93</v>
      </c>
      <c r="E96" s="170">
        <v>100</v>
      </c>
      <c r="F96" s="170">
        <v>33</v>
      </c>
      <c r="G96" s="140" t="s">
        <v>85</v>
      </c>
      <c r="H96" s="171">
        <v>43957.835168460646</v>
      </c>
      <c r="I96" s="140" t="s">
        <v>902</v>
      </c>
      <c r="J96" s="140" t="s">
        <v>95</v>
      </c>
      <c r="K96" s="140" t="s">
        <v>88</v>
      </c>
      <c r="L96" s="170">
        <v>0.9</v>
      </c>
      <c r="M96" s="140" t="s">
        <v>328</v>
      </c>
      <c r="N96" s="140" t="s">
        <v>89</v>
      </c>
      <c r="O96" s="140" t="s">
        <v>89</v>
      </c>
      <c r="P96" s="140" t="s">
        <v>89</v>
      </c>
      <c r="Q96" s="140" t="s">
        <v>89</v>
      </c>
      <c r="R96" s="140" t="s">
        <v>89</v>
      </c>
      <c r="S96" s="140" t="s">
        <v>89</v>
      </c>
      <c r="T96" s="140" t="s">
        <v>89</v>
      </c>
      <c r="U96" s="140" t="s">
        <v>89</v>
      </c>
      <c r="V96" s="140" t="s">
        <v>89</v>
      </c>
      <c r="W96" s="140" t="s">
        <v>92</v>
      </c>
      <c r="X96" s="140" t="s">
        <v>89</v>
      </c>
      <c r="Y96" s="140" t="s">
        <v>89</v>
      </c>
      <c r="Z96" s="140" t="s">
        <v>89</v>
      </c>
      <c r="AA96" s="140" t="s">
        <v>89</v>
      </c>
      <c r="AB96" s="140" t="s">
        <v>89</v>
      </c>
      <c r="AC96" s="140" t="s">
        <v>89</v>
      </c>
      <c r="AD96" s="140" t="s">
        <v>89</v>
      </c>
      <c r="AE96" s="140" t="s">
        <v>89</v>
      </c>
      <c r="AF96" s="140" t="s">
        <v>89</v>
      </c>
      <c r="AG96" s="140" t="s">
        <v>89</v>
      </c>
      <c r="AH96" s="140" t="s">
        <v>89</v>
      </c>
      <c r="AI96" s="140" t="s">
        <v>89</v>
      </c>
      <c r="AJ96" s="140" t="s">
        <v>89</v>
      </c>
      <c r="AK96" s="140" t="s">
        <v>89</v>
      </c>
      <c r="AL96" s="140" t="s">
        <v>89</v>
      </c>
      <c r="AM96" s="140" t="s">
        <v>89</v>
      </c>
      <c r="AN96" s="140" t="s">
        <v>89</v>
      </c>
      <c r="AO96" s="140" t="s">
        <v>89</v>
      </c>
      <c r="AP96" s="140" t="s">
        <v>89</v>
      </c>
      <c r="AQ96" s="140" t="s">
        <v>89</v>
      </c>
      <c r="AR96" s="140" t="s">
        <v>89</v>
      </c>
      <c r="AS96" s="140" t="s">
        <v>89</v>
      </c>
      <c r="AT96" s="140" t="s">
        <v>89</v>
      </c>
      <c r="AU96" s="140" t="s">
        <v>89</v>
      </c>
      <c r="AV96" s="140" t="s">
        <v>89</v>
      </c>
      <c r="AW96" s="140" t="s">
        <v>89</v>
      </c>
      <c r="AX96" s="140" t="s">
        <v>89</v>
      </c>
      <c r="AY96" s="140" t="s">
        <v>89</v>
      </c>
      <c r="AZ96" s="140" t="s">
        <v>89</v>
      </c>
      <c r="BA96" s="140" t="s">
        <v>89</v>
      </c>
      <c r="BB96" s="140" t="s">
        <v>89</v>
      </c>
    </row>
    <row r="97" spans="1:54" ht="160">
      <c r="A97" s="3">
        <f t="shared" si="1"/>
        <v>95</v>
      </c>
      <c r="B97" s="172">
        <v>43957.649293981478</v>
      </c>
      <c r="C97" s="172">
        <v>43957.841192129628</v>
      </c>
      <c r="D97" s="5" t="s">
        <v>93</v>
      </c>
      <c r="E97" s="3">
        <v>100</v>
      </c>
      <c r="F97" s="3">
        <v>16580</v>
      </c>
      <c r="G97" s="5" t="s">
        <v>85</v>
      </c>
      <c r="H97" s="172">
        <v>43957.841210925922</v>
      </c>
      <c r="I97" s="5" t="s">
        <v>903</v>
      </c>
      <c r="J97" s="5" t="s">
        <v>95</v>
      </c>
      <c r="K97" s="5" t="s">
        <v>88</v>
      </c>
      <c r="L97" s="3">
        <v>0.9</v>
      </c>
      <c r="M97" s="5" t="s">
        <v>328</v>
      </c>
      <c r="N97" s="5" t="s">
        <v>89</v>
      </c>
      <c r="O97" s="5" t="s">
        <v>89</v>
      </c>
      <c r="P97" s="5" t="s">
        <v>89</v>
      </c>
      <c r="Q97" s="5" t="s">
        <v>89</v>
      </c>
      <c r="R97" s="5" t="s">
        <v>89</v>
      </c>
      <c r="S97" s="5" t="s">
        <v>89</v>
      </c>
      <c r="T97" s="5" t="s">
        <v>89</v>
      </c>
      <c r="U97" s="5" t="s">
        <v>89</v>
      </c>
      <c r="V97" s="5" t="s">
        <v>89</v>
      </c>
      <c r="W97" s="5" t="s">
        <v>104</v>
      </c>
      <c r="X97" s="5" t="s">
        <v>904</v>
      </c>
      <c r="Y97" s="5" t="s">
        <v>182</v>
      </c>
      <c r="Z97" s="5" t="s">
        <v>225</v>
      </c>
      <c r="AA97" s="5" t="s">
        <v>905</v>
      </c>
      <c r="AB97" s="5" t="s">
        <v>179</v>
      </c>
      <c r="AC97" s="5" t="s">
        <v>225</v>
      </c>
      <c r="AD97" s="5" t="s">
        <v>906</v>
      </c>
      <c r="AE97" s="5" t="s">
        <v>179</v>
      </c>
      <c r="AF97" s="5" t="s">
        <v>225</v>
      </c>
      <c r="AG97" s="5" t="s">
        <v>907</v>
      </c>
      <c r="AH97" s="5" t="s">
        <v>179</v>
      </c>
      <c r="AI97" s="5" t="s">
        <v>225</v>
      </c>
      <c r="AJ97" s="5" t="s">
        <v>908</v>
      </c>
      <c r="AK97" s="5" t="s">
        <v>179</v>
      </c>
      <c r="AL97" s="5" t="s">
        <v>225</v>
      </c>
      <c r="AM97" s="5" t="s">
        <v>909</v>
      </c>
      <c r="AN97" s="5" t="s">
        <v>179</v>
      </c>
      <c r="AO97" s="5" t="s">
        <v>225</v>
      </c>
      <c r="AP97" s="5" t="s">
        <v>910</v>
      </c>
      <c r="AQ97" s="5" t="s">
        <v>179</v>
      </c>
      <c r="AR97" s="5" t="s">
        <v>225</v>
      </c>
      <c r="AS97" s="5" t="s">
        <v>911</v>
      </c>
      <c r="AT97" s="5" t="s">
        <v>231</v>
      </c>
      <c r="AU97" s="5" t="s">
        <v>912</v>
      </c>
      <c r="AV97" s="5" t="s">
        <v>913</v>
      </c>
      <c r="AW97" s="5" t="s">
        <v>768</v>
      </c>
      <c r="AX97" s="5" t="s">
        <v>235</v>
      </c>
      <c r="AY97" s="5" t="s">
        <v>89</v>
      </c>
      <c r="AZ97" s="5" t="s">
        <v>914</v>
      </c>
      <c r="BA97" s="5" t="s">
        <v>89</v>
      </c>
      <c r="BB97" s="5" t="s">
        <v>89</v>
      </c>
    </row>
    <row r="98" spans="1:54" ht="160">
      <c r="A98" s="3">
        <f t="shared" si="1"/>
        <v>96</v>
      </c>
      <c r="B98" s="172">
        <v>43957.899386574078</v>
      </c>
      <c r="C98" s="172">
        <v>43957.905150462961</v>
      </c>
      <c r="D98" s="5" t="s">
        <v>93</v>
      </c>
      <c r="E98" s="3">
        <v>100</v>
      </c>
      <c r="F98" s="3">
        <v>497</v>
      </c>
      <c r="G98" s="5" t="s">
        <v>85</v>
      </c>
      <c r="H98" s="172">
        <v>43957.905179895832</v>
      </c>
      <c r="I98" s="5" t="s">
        <v>915</v>
      </c>
      <c r="J98" s="5" t="s">
        <v>95</v>
      </c>
      <c r="K98" s="5" t="s">
        <v>88</v>
      </c>
      <c r="L98" s="3">
        <v>0.9</v>
      </c>
      <c r="M98" s="5" t="s">
        <v>213</v>
      </c>
      <c r="N98" s="5" t="s">
        <v>89</v>
      </c>
      <c r="O98" s="5" t="s">
        <v>89</v>
      </c>
      <c r="P98" s="5" t="s">
        <v>89</v>
      </c>
      <c r="Q98" s="5" t="s">
        <v>89</v>
      </c>
      <c r="R98" s="5" t="s">
        <v>693</v>
      </c>
      <c r="S98" s="5" t="s">
        <v>916</v>
      </c>
      <c r="T98" s="5" t="s">
        <v>403</v>
      </c>
      <c r="U98" s="5" t="s">
        <v>917</v>
      </c>
      <c r="V98" s="5" t="s">
        <v>241</v>
      </c>
      <c r="W98" s="5" t="s">
        <v>104</v>
      </c>
      <c r="X98" s="5" t="s">
        <v>918</v>
      </c>
      <c r="Y98" s="5" t="s">
        <v>177</v>
      </c>
      <c r="Z98" s="5" t="s">
        <v>106</v>
      </c>
      <c r="AA98" s="5" t="s">
        <v>89</v>
      </c>
      <c r="AB98" s="5" t="s">
        <v>179</v>
      </c>
      <c r="AC98" s="5" t="s">
        <v>168</v>
      </c>
      <c r="AD98" s="5" t="s">
        <v>919</v>
      </c>
      <c r="AE98" s="5" t="s">
        <v>177</v>
      </c>
      <c r="AF98" s="5" t="s">
        <v>112</v>
      </c>
      <c r="AG98" s="5" t="s">
        <v>920</v>
      </c>
      <c r="AH98" s="5" t="s">
        <v>186</v>
      </c>
      <c r="AI98" s="5" t="s">
        <v>112</v>
      </c>
      <c r="AJ98" s="5" t="s">
        <v>921</v>
      </c>
      <c r="AK98" s="5" t="s">
        <v>177</v>
      </c>
      <c r="AL98" s="5" t="s">
        <v>106</v>
      </c>
      <c r="AM98" s="5" t="s">
        <v>89</v>
      </c>
      <c r="AN98" s="5" t="s">
        <v>186</v>
      </c>
      <c r="AO98" s="5" t="s">
        <v>112</v>
      </c>
      <c r="AP98" s="5" t="s">
        <v>922</v>
      </c>
      <c r="AQ98" s="5" t="s">
        <v>186</v>
      </c>
      <c r="AR98" s="5" t="s">
        <v>225</v>
      </c>
      <c r="AS98" s="5" t="s">
        <v>923</v>
      </c>
      <c r="AT98" s="5" t="s">
        <v>129</v>
      </c>
      <c r="AU98" s="5" t="s">
        <v>924</v>
      </c>
      <c r="AV98" s="5" t="s">
        <v>925</v>
      </c>
      <c r="AW98" s="5" t="s">
        <v>768</v>
      </c>
      <c r="AX98" s="5" t="s">
        <v>235</v>
      </c>
      <c r="AY98" s="5" t="s">
        <v>89</v>
      </c>
      <c r="AZ98" s="5" t="s">
        <v>926</v>
      </c>
      <c r="BA98" s="5" t="s">
        <v>89</v>
      </c>
      <c r="BB98" s="5" t="s">
        <v>89</v>
      </c>
    </row>
    <row r="99" spans="1:54" s="170" customFormat="1" ht="80">
      <c r="A99" s="170">
        <f t="shared" si="1"/>
        <v>97</v>
      </c>
      <c r="B99" s="171">
        <v>43958.100821759261</v>
      </c>
      <c r="C99" s="171">
        <v>43958.107060185182</v>
      </c>
      <c r="D99" s="140" t="s">
        <v>93</v>
      </c>
      <c r="E99" s="170">
        <v>100</v>
      </c>
      <c r="F99" s="170">
        <v>539</v>
      </c>
      <c r="G99" s="140" t="s">
        <v>85</v>
      </c>
      <c r="H99" s="171">
        <v>43958.10708854167</v>
      </c>
      <c r="I99" s="140" t="s">
        <v>927</v>
      </c>
      <c r="J99" s="140" t="s">
        <v>95</v>
      </c>
      <c r="K99" s="140" t="s">
        <v>88</v>
      </c>
      <c r="L99" s="170">
        <v>0.9</v>
      </c>
      <c r="M99" s="140" t="s">
        <v>171</v>
      </c>
      <c r="N99" s="140" t="s">
        <v>89</v>
      </c>
      <c r="O99" s="140" t="s">
        <v>160</v>
      </c>
      <c r="P99" s="140" t="s">
        <v>89</v>
      </c>
      <c r="Q99" s="140" t="s">
        <v>928</v>
      </c>
      <c r="R99" s="140" t="s">
        <v>929</v>
      </c>
      <c r="S99" s="140" t="s">
        <v>930</v>
      </c>
      <c r="T99" s="140" t="s">
        <v>355</v>
      </c>
      <c r="U99" s="140" t="s">
        <v>931</v>
      </c>
      <c r="V99" s="140" t="s">
        <v>241</v>
      </c>
      <c r="W99" s="140" t="s">
        <v>92</v>
      </c>
      <c r="X99" s="140" t="s">
        <v>89</v>
      </c>
      <c r="Y99" s="140" t="s">
        <v>89</v>
      </c>
      <c r="Z99" s="140" t="s">
        <v>89</v>
      </c>
      <c r="AA99" s="140" t="s">
        <v>89</v>
      </c>
      <c r="AB99" s="140" t="s">
        <v>89</v>
      </c>
      <c r="AC99" s="140" t="s">
        <v>89</v>
      </c>
      <c r="AD99" s="140" t="s">
        <v>89</v>
      </c>
      <c r="AE99" s="140" t="s">
        <v>89</v>
      </c>
      <c r="AF99" s="140" t="s">
        <v>89</v>
      </c>
      <c r="AG99" s="140" t="s">
        <v>89</v>
      </c>
      <c r="AH99" s="140" t="s">
        <v>89</v>
      </c>
      <c r="AI99" s="140" t="s">
        <v>89</v>
      </c>
      <c r="AJ99" s="140" t="s">
        <v>89</v>
      </c>
      <c r="AK99" s="140" t="s">
        <v>89</v>
      </c>
      <c r="AL99" s="140" t="s">
        <v>89</v>
      </c>
      <c r="AM99" s="140" t="s">
        <v>89</v>
      </c>
      <c r="AN99" s="140" t="s">
        <v>89</v>
      </c>
      <c r="AO99" s="140" t="s">
        <v>89</v>
      </c>
      <c r="AP99" s="140" t="s">
        <v>89</v>
      </c>
      <c r="AQ99" s="140" t="s">
        <v>89</v>
      </c>
      <c r="AR99" s="140" t="s">
        <v>89</v>
      </c>
      <c r="AS99" s="140" t="s">
        <v>89</v>
      </c>
      <c r="AT99" s="140" t="s">
        <v>89</v>
      </c>
      <c r="AU99" s="140" t="s">
        <v>89</v>
      </c>
      <c r="AV99" s="140" t="s">
        <v>89</v>
      </c>
      <c r="AW99" s="140" t="s">
        <v>89</v>
      </c>
      <c r="AX99" s="140" t="s">
        <v>89</v>
      </c>
      <c r="AY99" s="140" t="s">
        <v>89</v>
      </c>
      <c r="AZ99" s="140" t="s">
        <v>89</v>
      </c>
      <c r="BA99" s="140" t="s">
        <v>89</v>
      </c>
      <c r="BB99" s="140" t="s">
        <v>89</v>
      </c>
    </row>
    <row r="100" spans="1:54" ht="48">
      <c r="A100" s="3">
        <f t="shared" si="1"/>
        <v>98</v>
      </c>
      <c r="B100" s="172">
        <v>43958.172465277778</v>
      </c>
      <c r="C100" s="172">
        <v>43958.220972222225</v>
      </c>
      <c r="D100" s="5" t="s">
        <v>93</v>
      </c>
      <c r="E100" s="3">
        <v>100</v>
      </c>
      <c r="F100" s="3">
        <v>4191</v>
      </c>
      <c r="G100" s="5" t="s">
        <v>85</v>
      </c>
      <c r="H100" s="172">
        <v>43958.220999814817</v>
      </c>
      <c r="I100" s="5" t="s">
        <v>932</v>
      </c>
      <c r="J100" s="5" t="s">
        <v>95</v>
      </c>
      <c r="K100" s="5" t="s">
        <v>88</v>
      </c>
      <c r="L100" s="3">
        <v>0.9</v>
      </c>
      <c r="M100" s="5" t="s">
        <v>171</v>
      </c>
      <c r="N100" s="5" t="s">
        <v>89</v>
      </c>
      <c r="O100" s="5" t="s">
        <v>96</v>
      </c>
      <c r="P100" s="5" t="s">
        <v>89</v>
      </c>
      <c r="Q100" s="5" t="s">
        <v>933</v>
      </c>
      <c r="R100" s="5" t="s">
        <v>895</v>
      </c>
      <c r="S100" s="5" t="s">
        <v>934</v>
      </c>
      <c r="T100" s="5" t="s">
        <v>254</v>
      </c>
      <c r="U100" s="5" t="s">
        <v>89</v>
      </c>
      <c r="V100" s="5" t="s">
        <v>221</v>
      </c>
      <c r="W100" s="5" t="s">
        <v>104</v>
      </c>
      <c r="X100" s="5" t="s">
        <v>935</v>
      </c>
      <c r="Y100" s="5" t="s">
        <v>186</v>
      </c>
      <c r="Z100" s="5" t="s">
        <v>112</v>
      </c>
      <c r="AA100" s="5" t="s">
        <v>89</v>
      </c>
      <c r="AB100" s="5" t="s">
        <v>186</v>
      </c>
      <c r="AC100" s="5" t="s">
        <v>112</v>
      </c>
      <c r="AD100" s="5" t="s">
        <v>89</v>
      </c>
      <c r="AE100" s="5" t="s">
        <v>179</v>
      </c>
      <c r="AF100" s="5" t="s">
        <v>112</v>
      </c>
      <c r="AG100" s="5" t="s">
        <v>89</v>
      </c>
      <c r="AH100" s="5" t="s">
        <v>186</v>
      </c>
      <c r="AI100" s="5" t="s">
        <v>112</v>
      </c>
      <c r="AJ100" s="5" t="s">
        <v>89</v>
      </c>
      <c r="AK100" s="5" t="s">
        <v>186</v>
      </c>
      <c r="AL100" s="5" t="s">
        <v>112</v>
      </c>
      <c r="AM100" s="5" t="s">
        <v>89</v>
      </c>
      <c r="AN100" s="5" t="s">
        <v>182</v>
      </c>
      <c r="AO100" s="5" t="s">
        <v>112</v>
      </c>
      <c r="AP100" s="5" t="s">
        <v>89</v>
      </c>
      <c r="AQ100" s="5" t="s">
        <v>182</v>
      </c>
      <c r="AR100" s="5" t="s">
        <v>112</v>
      </c>
      <c r="AS100" s="5" t="s">
        <v>89</v>
      </c>
      <c r="AT100" s="5" t="s">
        <v>129</v>
      </c>
      <c r="AU100" s="5" t="s">
        <v>936</v>
      </c>
      <c r="AV100" s="5" t="s">
        <v>937</v>
      </c>
      <c r="AW100" s="5" t="s">
        <v>306</v>
      </c>
      <c r="AX100" s="5" t="s">
        <v>192</v>
      </c>
      <c r="AY100" s="5" t="s">
        <v>89</v>
      </c>
      <c r="AZ100" s="5" t="s">
        <v>89</v>
      </c>
      <c r="BA100" s="5" t="s">
        <v>89</v>
      </c>
      <c r="BB100" s="5" t="s">
        <v>89</v>
      </c>
    </row>
    <row r="101" spans="1:54" ht="96">
      <c r="A101" s="3">
        <f t="shared" si="1"/>
        <v>99</v>
      </c>
      <c r="B101" s="172">
        <v>43941.362824074073</v>
      </c>
      <c r="C101" s="172">
        <v>43944.418136574073</v>
      </c>
      <c r="D101" s="5" t="s">
        <v>93</v>
      </c>
      <c r="E101" s="3">
        <v>76</v>
      </c>
      <c r="F101" s="3">
        <v>263978</v>
      </c>
      <c r="G101" s="5" t="s">
        <v>145</v>
      </c>
      <c r="H101" s="172">
        <v>43958.418463981485</v>
      </c>
      <c r="I101" s="5" t="s">
        <v>938</v>
      </c>
      <c r="J101" s="5" t="s">
        <v>95</v>
      </c>
      <c r="K101" s="5" t="s">
        <v>88</v>
      </c>
      <c r="L101" s="3">
        <v>0.9</v>
      </c>
      <c r="M101" s="5" t="s">
        <v>213</v>
      </c>
      <c r="N101" s="5" t="s">
        <v>89</v>
      </c>
      <c r="O101" s="5" t="s">
        <v>89</v>
      </c>
      <c r="P101" s="5" t="s">
        <v>89</v>
      </c>
      <c r="Q101" s="5" t="s">
        <v>89</v>
      </c>
      <c r="R101" s="5" t="s">
        <v>939</v>
      </c>
      <c r="S101" s="5" t="s">
        <v>940</v>
      </c>
      <c r="T101" s="5" t="s">
        <v>486</v>
      </c>
      <c r="U101" s="5" t="s">
        <v>89</v>
      </c>
      <c r="V101" s="5" t="s">
        <v>241</v>
      </c>
      <c r="W101" s="5" t="s">
        <v>104</v>
      </c>
      <c r="X101" s="5" t="s">
        <v>941</v>
      </c>
      <c r="Y101" s="5" t="s">
        <v>177</v>
      </c>
      <c r="Z101" s="5" t="s">
        <v>106</v>
      </c>
      <c r="AA101" s="5" t="s">
        <v>89</v>
      </c>
      <c r="AB101" s="5" t="s">
        <v>177</v>
      </c>
      <c r="AC101" s="5" t="s">
        <v>106</v>
      </c>
      <c r="AD101" s="5" t="s">
        <v>89</v>
      </c>
      <c r="AE101" s="5" t="s">
        <v>177</v>
      </c>
      <c r="AF101" s="5" t="s">
        <v>112</v>
      </c>
      <c r="AG101" s="5" t="s">
        <v>89</v>
      </c>
      <c r="AH101" s="5" t="s">
        <v>177</v>
      </c>
      <c r="AI101" s="5" t="s">
        <v>106</v>
      </c>
      <c r="AJ101" s="5" t="s">
        <v>942</v>
      </c>
      <c r="AK101" s="5" t="s">
        <v>177</v>
      </c>
      <c r="AL101" s="5" t="s">
        <v>106</v>
      </c>
      <c r="AM101" s="5" t="s">
        <v>89</v>
      </c>
      <c r="AN101" s="5" t="s">
        <v>89</v>
      </c>
      <c r="AO101" s="5" t="s">
        <v>89</v>
      </c>
      <c r="AP101" s="5" t="s">
        <v>89</v>
      </c>
      <c r="AQ101" s="5" t="s">
        <v>177</v>
      </c>
      <c r="AR101" s="5" t="s">
        <v>127</v>
      </c>
      <c r="AS101" s="5" t="s">
        <v>943</v>
      </c>
      <c r="AT101" s="5" t="s">
        <v>89</v>
      </c>
      <c r="AU101" s="5" t="s">
        <v>89</v>
      </c>
      <c r="AV101" s="5" t="s">
        <v>89</v>
      </c>
      <c r="AW101" s="5" t="s">
        <v>89</v>
      </c>
      <c r="AX101" s="5" t="s">
        <v>89</v>
      </c>
      <c r="AY101" s="5" t="s">
        <v>89</v>
      </c>
      <c r="AZ101" s="5" t="s">
        <v>89</v>
      </c>
      <c r="BA101" s="5" t="s">
        <v>89</v>
      </c>
      <c r="BB101" s="5" t="s">
        <v>89</v>
      </c>
    </row>
    <row r="102" spans="1:54" s="170" customFormat="1" ht="16">
      <c r="A102" s="170">
        <f t="shared" si="1"/>
        <v>100</v>
      </c>
      <c r="B102" s="171">
        <v>43944.427488425928</v>
      </c>
      <c r="C102" s="171">
        <v>43944.427708333336</v>
      </c>
      <c r="D102" s="140" t="s">
        <v>93</v>
      </c>
      <c r="E102" s="170">
        <v>21</v>
      </c>
      <c r="F102" s="170">
        <v>19</v>
      </c>
      <c r="G102" s="140" t="s">
        <v>145</v>
      </c>
      <c r="H102" s="171">
        <v>43958.427992453704</v>
      </c>
      <c r="I102" s="140" t="s">
        <v>944</v>
      </c>
      <c r="J102" s="140" t="s">
        <v>95</v>
      </c>
      <c r="K102" s="140" t="s">
        <v>88</v>
      </c>
      <c r="L102" s="170">
        <v>0.9</v>
      </c>
      <c r="M102" s="140" t="s">
        <v>467</v>
      </c>
      <c r="N102" s="140" t="s">
        <v>89</v>
      </c>
      <c r="O102" s="140" t="s">
        <v>89</v>
      </c>
      <c r="P102" s="140" t="s">
        <v>89</v>
      </c>
      <c r="Q102" s="140" t="s">
        <v>89</v>
      </c>
      <c r="R102" s="140" t="s">
        <v>89</v>
      </c>
      <c r="S102" s="140" t="s">
        <v>89</v>
      </c>
      <c r="T102" s="140" t="s">
        <v>89</v>
      </c>
      <c r="U102" s="140" t="s">
        <v>89</v>
      </c>
      <c r="V102" s="140" t="s">
        <v>89</v>
      </c>
      <c r="W102" s="140" t="s">
        <v>104</v>
      </c>
      <c r="X102" s="140" t="s">
        <v>89</v>
      </c>
      <c r="Y102" s="140" t="s">
        <v>89</v>
      </c>
      <c r="Z102" s="140" t="s">
        <v>89</v>
      </c>
      <c r="AA102" s="140" t="s">
        <v>89</v>
      </c>
      <c r="AB102" s="140" t="s">
        <v>89</v>
      </c>
      <c r="AC102" s="140" t="s">
        <v>89</v>
      </c>
      <c r="AD102" s="140" t="s">
        <v>89</v>
      </c>
      <c r="AE102" s="140" t="s">
        <v>89</v>
      </c>
      <c r="AF102" s="140" t="s">
        <v>89</v>
      </c>
      <c r="AG102" s="140" t="s">
        <v>89</v>
      </c>
      <c r="AH102" s="140" t="s">
        <v>89</v>
      </c>
      <c r="AI102" s="140" t="s">
        <v>89</v>
      </c>
      <c r="AJ102" s="140" t="s">
        <v>89</v>
      </c>
      <c r="AK102" s="140" t="s">
        <v>89</v>
      </c>
      <c r="AL102" s="140" t="s">
        <v>89</v>
      </c>
      <c r="AM102" s="140" t="s">
        <v>89</v>
      </c>
      <c r="AN102" s="140" t="s">
        <v>89</v>
      </c>
      <c r="AO102" s="140" t="s">
        <v>89</v>
      </c>
      <c r="AP102" s="140" t="s">
        <v>89</v>
      </c>
      <c r="AQ102" s="140" t="s">
        <v>89</v>
      </c>
      <c r="AR102" s="140" t="s">
        <v>89</v>
      </c>
      <c r="AS102" s="140" t="s">
        <v>89</v>
      </c>
      <c r="AT102" s="140" t="s">
        <v>89</v>
      </c>
      <c r="AU102" s="140" t="s">
        <v>89</v>
      </c>
      <c r="AV102" s="140" t="s">
        <v>89</v>
      </c>
      <c r="AW102" s="140" t="s">
        <v>89</v>
      </c>
      <c r="AX102" s="140" t="s">
        <v>89</v>
      </c>
      <c r="AY102" s="140" t="s">
        <v>89</v>
      </c>
      <c r="AZ102" s="140" t="s">
        <v>89</v>
      </c>
      <c r="BA102" s="140" t="s">
        <v>89</v>
      </c>
      <c r="BB102" s="140" t="s">
        <v>89</v>
      </c>
    </row>
    <row r="103" spans="1:54" s="170" customFormat="1" ht="32">
      <c r="A103" s="170">
        <f t="shared" si="1"/>
        <v>101</v>
      </c>
      <c r="B103" s="171">
        <v>43958.535995370374</v>
      </c>
      <c r="C103" s="171">
        <v>43958.536851851852</v>
      </c>
      <c r="D103" s="140" t="s">
        <v>93</v>
      </c>
      <c r="E103" s="170">
        <v>100</v>
      </c>
      <c r="F103" s="170">
        <v>74</v>
      </c>
      <c r="G103" s="140" t="s">
        <v>85</v>
      </c>
      <c r="H103" s="171">
        <v>43958.536858541665</v>
      </c>
      <c r="I103" s="140" t="s">
        <v>945</v>
      </c>
      <c r="J103" s="140" t="s">
        <v>95</v>
      </c>
      <c r="K103" s="140" t="s">
        <v>88</v>
      </c>
      <c r="L103" s="170">
        <v>0.9</v>
      </c>
      <c r="M103" s="140" t="s">
        <v>171</v>
      </c>
      <c r="N103" s="140" t="s">
        <v>89</v>
      </c>
      <c r="O103" s="140" t="s">
        <v>160</v>
      </c>
      <c r="P103" s="140" t="s">
        <v>89</v>
      </c>
      <c r="Q103" s="140" t="s">
        <v>946</v>
      </c>
      <c r="R103" s="140" t="s">
        <v>401</v>
      </c>
      <c r="S103" s="140" t="s">
        <v>947</v>
      </c>
      <c r="T103" s="140" t="s">
        <v>164</v>
      </c>
      <c r="U103" s="140" t="s">
        <v>89</v>
      </c>
      <c r="V103" s="140" t="s">
        <v>221</v>
      </c>
      <c r="W103" s="140" t="s">
        <v>92</v>
      </c>
      <c r="X103" s="140" t="s">
        <v>89</v>
      </c>
      <c r="Y103" s="140" t="s">
        <v>89</v>
      </c>
      <c r="Z103" s="140" t="s">
        <v>89</v>
      </c>
      <c r="AA103" s="140" t="s">
        <v>89</v>
      </c>
      <c r="AB103" s="140" t="s">
        <v>89</v>
      </c>
      <c r="AC103" s="140" t="s">
        <v>89</v>
      </c>
      <c r="AD103" s="140" t="s">
        <v>89</v>
      </c>
      <c r="AE103" s="140" t="s">
        <v>89</v>
      </c>
      <c r="AF103" s="140" t="s">
        <v>89</v>
      </c>
      <c r="AG103" s="140" t="s">
        <v>89</v>
      </c>
      <c r="AH103" s="140" t="s">
        <v>89</v>
      </c>
      <c r="AI103" s="140" t="s">
        <v>89</v>
      </c>
      <c r="AJ103" s="140" t="s">
        <v>89</v>
      </c>
      <c r="AK103" s="140" t="s">
        <v>89</v>
      </c>
      <c r="AL103" s="140" t="s">
        <v>89</v>
      </c>
      <c r="AM103" s="140" t="s">
        <v>89</v>
      </c>
      <c r="AN103" s="140" t="s">
        <v>89</v>
      </c>
      <c r="AO103" s="140" t="s">
        <v>89</v>
      </c>
      <c r="AP103" s="140" t="s">
        <v>89</v>
      </c>
      <c r="AQ103" s="140" t="s">
        <v>89</v>
      </c>
      <c r="AR103" s="140" t="s">
        <v>89</v>
      </c>
      <c r="AS103" s="140" t="s">
        <v>89</v>
      </c>
      <c r="AT103" s="140" t="s">
        <v>89</v>
      </c>
      <c r="AU103" s="140" t="s">
        <v>89</v>
      </c>
      <c r="AV103" s="140" t="s">
        <v>89</v>
      </c>
      <c r="AW103" s="140" t="s">
        <v>89</v>
      </c>
      <c r="AX103" s="140" t="s">
        <v>89</v>
      </c>
      <c r="AY103" s="140" t="s">
        <v>89</v>
      </c>
      <c r="AZ103" s="140" t="s">
        <v>89</v>
      </c>
      <c r="BA103" s="140" t="s">
        <v>89</v>
      </c>
      <c r="BB103" s="140" t="s">
        <v>89</v>
      </c>
    </row>
    <row r="104" spans="1:54" ht="80">
      <c r="A104" s="3">
        <f t="shared" si="1"/>
        <v>102</v>
      </c>
      <c r="B104" s="172">
        <v>43958.5315625</v>
      </c>
      <c r="C104" s="172">
        <v>43958.546643518515</v>
      </c>
      <c r="D104" s="5" t="s">
        <v>93</v>
      </c>
      <c r="E104" s="3">
        <v>100</v>
      </c>
      <c r="F104" s="3">
        <v>1302</v>
      </c>
      <c r="G104" s="5" t="s">
        <v>85</v>
      </c>
      <c r="H104" s="172">
        <v>43958.546663553243</v>
      </c>
      <c r="I104" s="5" t="s">
        <v>948</v>
      </c>
      <c r="J104" s="5" t="s">
        <v>95</v>
      </c>
      <c r="K104" s="5" t="s">
        <v>88</v>
      </c>
      <c r="L104" s="3">
        <v>0.9</v>
      </c>
      <c r="M104" s="5" t="s">
        <v>213</v>
      </c>
      <c r="N104" s="5" t="s">
        <v>89</v>
      </c>
      <c r="O104" s="5" t="s">
        <v>89</v>
      </c>
      <c r="P104" s="5" t="s">
        <v>89</v>
      </c>
      <c r="Q104" s="5" t="s">
        <v>89</v>
      </c>
      <c r="R104" s="5" t="s">
        <v>949</v>
      </c>
      <c r="S104" s="5" t="s">
        <v>950</v>
      </c>
      <c r="T104" s="5" t="s">
        <v>951</v>
      </c>
      <c r="U104" s="5" t="s">
        <v>952</v>
      </c>
      <c r="V104" s="5" t="s">
        <v>298</v>
      </c>
      <c r="W104" s="5" t="s">
        <v>104</v>
      </c>
      <c r="X104" s="5" t="s">
        <v>953</v>
      </c>
      <c r="Y104" s="5" t="s">
        <v>177</v>
      </c>
      <c r="Z104" s="5" t="s">
        <v>106</v>
      </c>
      <c r="AA104" s="5" t="s">
        <v>89</v>
      </c>
      <c r="AB104" s="5" t="s">
        <v>177</v>
      </c>
      <c r="AC104" s="5" t="s">
        <v>106</v>
      </c>
      <c r="AD104" s="5" t="s">
        <v>89</v>
      </c>
      <c r="AE104" s="5" t="s">
        <v>182</v>
      </c>
      <c r="AF104" s="5" t="s">
        <v>127</v>
      </c>
      <c r="AG104" s="5" t="s">
        <v>954</v>
      </c>
      <c r="AH104" s="5" t="s">
        <v>182</v>
      </c>
      <c r="AI104" s="5" t="s">
        <v>127</v>
      </c>
      <c r="AJ104" s="5" t="s">
        <v>955</v>
      </c>
      <c r="AK104" s="5" t="s">
        <v>182</v>
      </c>
      <c r="AL104" s="5" t="s">
        <v>112</v>
      </c>
      <c r="AM104" s="5" t="s">
        <v>956</v>
      </c>
      <c r="AN104" s="5" t="s">
        <v>182</v>
      </c>
      <c r="AO104" s="5" t="s">
        <v>127</v>
      </c>
      <c r="AP104" s="5" t="s">
        <v>957</v>
      </c>
      <c r="AQ104" s="5" t="s">
        <v>182</v>
      </c>
      <c r="AR104" s="5" t="s">
        <v>112</v>
      </c>
      <c r="AS104" s="5" t="s">
        <v>958</v>
      </c>
      <c r="AT104" s="5" t="s">
        <v>188</v>
      </c>
      <c r="AU104" s="5" t="s">
        <v>89</v>
      </c>
      <c r="AV104" s="5" t="s">
        <v>959</v>
      </c>
      <c r="AW104" s="5" t="s">
        <v>960</v>
      </c>
      <c r="AX104" s="5" t="s">
        <v>368</v>
      </c>
      <c r="AY104" s="5" t="s">
        <v>961</v>
      </c>
      <c r="AZ104" s="5" t="s">
        <v>89</v>
      </c>
      <c r="BA104" s="5" t="s">
        <v>89</v>
      </c>
      <c r="BB104" s="5" t="s">
        <v>89</v>
      </c>
    </row>
    <row r="105" spans="1:54" s="170" customFormat="1" ht="48">
      <c r="A105" s="170">
        <f t="shared" si="1"/>
        <v>103</v>
      </c>
      <c r="B105" s="171">
        <v>43945.114004629628</v>
      </c>
      <c r="C105" s="171">
        <v>43945.115636574075</v>
      </c>
      <c r="D105" s="140" t="s">
        <v>93</v>
      </c>
      <c r="E105" s="170">
        <v>21</v>
      </c>
      <c r="F105" s="170">
        <v>140</v>
      </c>
      <c r="G105" s="140" t="s">
        <v>145</v>
      </c>
      <c r="H105" s="171">
        <v>43959.115680682873</v>
      </c>
      <c r="I105" s="140" t="s">
        <v>962</v>
      </c>
      <c r="J105" s="140" t="s">
        <v>95</v>
      </c>
      <c r="K105" s="140" t="s">
        <v>88</v>
      </c>
      <c r="L105" s="170">
        <v>0.9</v>
      </c>
      <c r="M105" s="140" t="s">
        <v>171</v>
      </c>
      <c r="N105" s="140" t="s">
        <v>89</v>
      </c>
      <c r="O105" s="140" t="s">
        <v>90</v>
      </c>
      <c r="P105" s="140" t="s">
        <v>89</v>
      </c>
      <c r="Q105" s="140" t="s">
        <v>963</v>
      </c>
      <c r="R105" s="140" t="s">
        <v>964</v>
      </c>
      <c r="S105" s="140" t="s">
        <v>965</v>
      </c>
      <c r="T105" s="140" t="s">
        <v>254</v>
      </c>
      <c r="U105" s="140" t="s">
        <v>89</v>
      </c>
      <c r="V105" s="140" t="s">
        <v>99</v>
      </c>
      <c r="W105" s="140" t="s">
        <v>104</v>
      </c>
      <c r="X105" s="140" t="s">
        <v>89</v>
      </c>
      <c r="Y105" s="140" t="s">
        <v>89</v>
      </c>
      <c r="Z105" s="140" t="s">
        <v>89</v>
      </c>
      <c r="AA105" s="140" t="s">
        <v>89</v>
      </c>
      <c r="AB105" s="140" t="s">
        <v>89</v>
      </c>
      <c r="AC105" s="140" t="s">
        <v>89</v>
      </c>
      <c r="AD105" s="140" t="s">
        <v>89</v>
      </c>
      <c r="AE105" s="140" t="s">
        <v>89</v>
      </c>
      <c r="AF105" s="140" t="s">
        <v>89</v>
      </c>
      <c r="AG105" s="140" t="s">
        <v>89</v>
      </c>
      <c r="AH105" s="140" t="s">
        <v>89</v>
      </c>
      <c r="AI105" s="140" t="s">
        <v>89</v>
      </c>
      <c r="AJ105" s="140" t="s">
        <v>89</v>
      </c>
      <c r="AK105" s="140" t="s">
        <v>89</v>
      </c>
      <c r="AL105" s="140" t="s">
        <v>89</v>
      </c>
      <c r="AM105" s="140" t="s">
        <v>89</v>
      </c>
      <c r="AN105" s="140" t="s">
        <v>89</v>
      </c>
      <c r="AO105" s="140" t="s">
        <v>89</v>
      </c>
      <c r="AP105" s="140" t="s">
        <v>89</v>
      </c>
      <c r="AQ105" s="140" t="s">
        <v>89</v>
      </c>
      <c r="AR105" s="140" t="s">
        <v>89</v>
      </c>
      <c r="AS105" s="140" t="s">
        <v>89</v>
      </c>
      <c r="AT105" s="140" t="s">
        <v>89</v>
      </c>
      <c r="AU105" s="140" t="s">
        <v>89</v>
      </c>
      <c r="AV105" s="140" t="s">
        <v>89</v>
      </c>
      <c r="AW105" s="140" t="s">
        <v>89</v>
      </c>
      <c r="AX105" s="140" t="s">
        <v>89</v>
      </c>
      <c r="AY105" s="140" t="s">
        <v>89</v>
      </c>
      <c r="AZ105" s="140" t="s">
        <v>89</v>
      </c>
      <c r="BA105" s="140" t="s">
        <v>89</v>
      </c>
      <c r="BB105" s="140" t="s">
        <v>89</v>
      </c>
    </row>
    <row r="106" spans="1:54" ht="80">
      <c r="A106" s="3">
        <f t="shared" si="1"/>
        <v>104</v>
      </c>
      <c r="B106" s="172">
        <v>43959.181250000001</v>
      </c>
      <c r="C106" s="172">
        <v>43959.185300925928</v>
      </c>
      <c r="D106" s="5" t="s">
        <v>93</v>
      </c>
      <c r="E106" s="3">
        <v>100</v>
      </c>
      <c r="F106" s="3">
        <v>349</v>
      </c>
      <c r="G106" s="5" t="s">
        <v>85</v>
      </c>
      <c r="H106" s="172">
        <v>43959.185319502314</v>
      </c>
      <c r="I106" s="5" t="s">
        <v>966</v>
      </c>
      <c r="J106" s="5" t="s">
        <v>95</v>
      </c>
      <c r="K106" s="5" t="s">
        <v>88</v>
      </c>
      <c r="L106" s="3">
        <v>0.9</v>
      </c>
      <c r="M106" s="5" t="s">
        <v>171</v>
      </c>
      <c r="N106" s="5" t="s">
        <v>89</v>
      </c>
      <c r="O106" s="5" t="s">
        <v>160</v>
      </c>
      <c r="P106" s="5" t="s">
        <v>89</v>
      </c>
      <c r="Q106" s="5" t="s">
        <v>967</v>
      </c>
      <c r="R106" s="5" t="s">
        <v>968</v>
      </c>
      <c r="S106" s="5" t="s">
        <v>969</v>
      </c>
      <c r="T106" s="5" t="s">
        <v>970</v>
      </c>
      <c r="U106" s="5" t="s">
        <v>89</v>
      </c>
      <c r="V106" s="5" t="s">
        <v>298</v>
      </c>
      <c r="W106" s="5" t="s">
        <v>104</v>
      </c>
      <c r="X106" s="5" t="s">
        <v>971</v>
      </c>
      <c r="Y106" s="5" t="s">
        <v>182</v>
      </c>
      <c r="Z106" s="5" t="s">
        <v>112</v>
      </c>
      <c r="AA106" s="5" t="s">
        <v>89</v>
      </c>
      <c r="AB106" s="5" t="s">
        <v>177</v>
      </c>
      <c r="AC106" s="5" t="s">
        <v>106</v>
      </c>
      <c r="AD106" s="5" t="s">
        <v>89</v>
      </c>
      <c r="AE106" s="5" t="s">
        <v>177</v>
      </c>
      <c r="AF106" s="5" t="s">
        <v>106</v>
      </c>
      <c r="AG106" s="5" t="s">
        <v>89</v>
      </c>
      <c r="AH106" s="5" t="s">
        <v>177</v>
      </c>
      <c r="AI106" s="5" t="s">
        <v>127</v>
      </c>
      <c r="AJ106" s="5" t="s">
        <v>89</v>
      </c>
      <c r="AK106" s="5" t="s">
        <v>177</v>
      </c>
      <c r="AL106" s="5" t="s">
        <v>106</v>
      </c>
      <c r="AM106" s="5" t="s">
        <v>89</v>
      </c>
      <c r="AN106" s="5" t="s">
        <v>177</v>
      </c>
      <c r="AO106" s="5" t="s">
        <v>106</v>
      </c>
      <c r="AP106" s="5" t="s">
        <v>89</v>
      </c>
      <c r="AQ106" s="5" t="s">
        <v>179</v>
      </c>
      <c r="AR106" s="5" t="s">
        <v>112</v>
      </c>
      <c r="AS106" s="5" t="s">
        <v>89</v>
      </c>
      <c r="AT106" s="5" t="s">
        <v>231</v>
      </c>
      <c r="AU106" s="5" t="s">
        <v>89</v>
      </c>
      <c r="AV106" s="5" t="s">
        <v>972</v>
      </c>
      <c r="AW106" s="5" t="s">
        <v>512</v>
      </c>
      <c r="AX106" s="5" t="s">
        <v>235</v>
      </c>
      <c r="AY106" s="5" t="s">
        <v>89</v>
      </c>
      <c r="AZ106" s="5" t="s">
        <v>89</v>
      </c>
      <c r="BA106" s="5" t="s">
        <v>89</v>
      </c>
      <c r="BB106" s="5" t="s">
        <v>89</v>
      </c>
    </row>
    <row r="107" spans="1:54" ht="64">
      <c r="A107" s="3">
        <f t="shared" si="1"/>
        <v>105</v>
      </c>
      <c r="B107" s="172">
        <v>43959.227013888885</v>
      </c>
      <c r="C107" s="172">
        <v>43959.243726851855</v>
      </c>
      <c r="D107" s="5" t="s">
        <v>93</v>
      </c>
      <c r="E107" s="3">
        <v>100</v>
      </c>
      <c r="F107" s="3">
        <v>1444</v>
      </c>
      <c r="G107" s="5" t="s">
        <v>85</v>
      </c>
      <c r="H107" s="172">
        <v>43959.243752418981</v>
      </c>
      <c r="I107" s="5" t="s">
        <v>973</v>
      </c>
      <c r="J107" s="5" t="s">
        <v>95</v>
      </c>
      <c r="K107" s="5" t="s">
        <v>88</v>
      </c>
      <c r="L107" s="3">
        <v>0.9</v>
      </c>
      <c r="M107" s="5" t="s">
        <v>171</v>
      </c>
      <c r="N107" s="5" t="s">
        <v>89</v>
      </c>
      <c r="O107" s="5" t="s">
        <v>160</v>
      </c>
      <c r="P107" s="5" t="s">
        <v>89</v>
      </c>
      <c r="Q107" s="5" t="s">
        <v>974</v>
      </c>
      <c r="R107" s="5" t="s">
        <v>739</v>
      </c>
      <c r="S107" s="5" t="s">
        <v>975</v>
      </c>
      <c r="T107" s="5" t="s">
        <v>219</v>
      </c>
      <c r="U107" s="5" t="s">
        <v>976</v>
      </c>
      <c r="V107" s="5" t="s">
        <v>298</v>
      </c>
      <c r="W107" s="5" t="s">
        <v>104</v>
      </c>
      <c r="X107" s="5" t="s">
        <v>977</v>
      </c>
      <c r="Y107" s="5" t="s">
        <v>182</v>
      </c>
      <c r="Z107" s="5" t="s">
        <v>225</v>
      </c>
      <c r="AA107" s="5" t="s">
        <v>978</v>
      </c>
      <c r="AB107" s="5" t="s">
        <v>182</v>
      </c>
      <c r="AC107" s="5" t="s">
        <v>168</v>
      </c>
      <c r="AD107" s="5" t="s">
        <v>979</v>
      </c>
      <c r="AE107" s="5" t="s">
        <v>177</v>
      </c>
      <c r="AF107" s="5" t="s">
        <v>168</v>
      </c>
      <c r="AG107" s="5" t="s">
        <v>980</v>
      </c>
      <c r="AH107" s="5" t="s">
        <v>182</v>
      </c>
      <c r="AI107" s="5" t="s">
        <v>168</v>
      </c>
      <c r="AJ107" s="5" t="s">
        <v>981</v>
      </c>
      <c r="AK107" s="5" t="s">
        <v>182</v>
      </c>
      <c r="AL107" s="5" t="s">
        <v>225</v>
      </c>
      <c r="AM107" s="5" t="s">
        <v>982</v>
      </c>
      <c r="AN107" s="5" t="s">
        <v>182</v>
      </c>
      <c r="AO107" s="5" t="s">
        <v>225</v>
      </c>
      <c r="AP107" s="5" t="s">
        <v>983</v>
      </c>
      <c r="AQ107" s="5" t="s">
        <v>177</v>
      </c>
      <c r="AR107" s="5" t="s">
        <v>112</v>
      </c>
      <c r="AS107" s="5" t="s">
        <v>89</v>
      </c>
      <c r="AT107" s="5" t="s">
        <v>141</v>
      </c>
      <c r="AU107" s="5" t="s">
        <v>984</v>
      </c>
      <c r="AV107" s="5" t="s">
        <v>985</v>
      </c>
      <c r="AW107" s="5" t="s">
        <v>118</v>
      </c>
      <c r="AX107" s="5" t="s">
        <v>368</v>
      </c>
      <c r="AY107" s="5" t="s">
        <v>986</v>
      </c>
      <c r="AZ107" s="5" t="s">
        <v>89</v>
      </c>
      <c r="BA107" s="5" t="s">
        <v>89</v>
      </c>
      <c r="BB107" s="5" t="s">
        <v>89</v>
      </c>
    </row>
    <row r="108" spans="1:54" ht="64">
      <c r="A108" s="3">
        <f t="shared" si="1"/>
        <v>106</v>
      </c>
      <c r="B108" s="172">
        <v>43945.158217592594</v>
      </c>
      <c r="C108" s="172">
        <v>43945.567187499997</v>
      </c>
      <c r="D108" s="5" t="s">
        <v>93</v>
      </c>
      <c r="E108" s="3">
        <v>50</v>
      </c>
      <c r="F108" s="3">
        <v>35334</v>
      </c>
      <c r="G108" s="5" t="s">
        <v>145</v>
      </c>
      <c r="H108" s="172">
        <v>43959.567455219905</v>
      </c>
      <c r="I108" s="5" t="s">
        <v>987</v>
      </c>
      <c r="J108" s="5" t="s">
        <v>95</v>
      </c>
      <c r="K108" s="5" t="s">
        <v>88</v>
      </c>
      <c r="L108" s="3">
        <v>0.9</v>
      </c>
      <c r="M108" s="5" t="s">
        <v>171</v>
      </c>
      <c r="N108" s="5" t="s">
        <v>89</v>
      </c>
      <c r="O108" s="5" t="s">
        <v>96</v>
      </c>
      <c r="P108" s="5" t="s">
        <v>89</v>
      </c>
      <c r="Q108" s="5" t="s">
        <v>988</v>
      </c>
      <c r="R108" s="5" t="s">
        <v>359</v>
      </c>
      <c r="S108" s="5" t="s">
        <v>989</v>
      </c>
      <c r="T108" s="5" t="s">
        <v>254</v>
      </c>
      <c r="U108" s="5" t="s">
        <v>89</v>
      </c>
      <c r="V108" s="5" t="s">
        <v>241</v>
      </c>
      <c r="W108" s="5" t="s">
        <v>104</v>
      </c>
      <c r="X108" s="5" t="s">
        <v>990</v>
      </c>
      <c r="Y108" s="5" t="s">
        <v>89</v>
      </c>
      <c r="Z108" s="5" t="s">
        <v>89</v>
      </c>
      <c r="AA108" s="5" t="s">
        <v>89</v>
      </c>
      <c r="AB108" s="5" t="s">
        <v>182</v>
      </c>
      <c r="AC108" s="5" t="s">
        <v>112</v>
      </c>
      <c r="AD108" s="5" t="s">
        <v>991</v>
      </c>
      <c r="AE108" s="5" t="s">
        <v>89</v>
      </c>
      <c r="AF108" s="5" t="s">
        <v>89</v>
      </c>
      <c r="AG108" s="5" t="s">
        <v>89</v>
      </c>
      <c r="AH108" s="5" t="s">
        <v>89</v>
      </c>
      <c r="AI108" s="5" t="s">
        <v>89</v>
      </c>
      <c r="AJ108" s="5" t="s">
        <v>89</v>
      </c>
      <c r="AK108" s="5" t="s">
        <v>89</v>
      </c>
      <c r="AL108" s="5" t="s">
        <v>89</v>
      </c>
      <c r="AM108" s="5" t="s">
        <v>89</v>
      </c>
      <c r="AN108" s="5" t="s">
        <v>186</v>
      </c>
      <c r="AO108" s="5" t="s">
        <v>225</v>
      </c>
      <c r="AP108" s="5" t="s">
        <v>992</v>
      </c>
      <c r="AQ108" s="5" t="s">
        <v>179</v>
      </c>
      <c r="AR108" s="5" t="s">
        <v>225</v>
      </c>
      <c r="AS108" s="5" t="s">
        <v>993</v>
      </c>
      <c r="AT108" s="5" t="s">
        <v>89</v>
      </c>
      <c r="AU108" s="5" t="s">
        <v>89</v>
      </c>
      <c r="AV108" s="5" t="s">
        <v>89</v>
      </c>
      <c r="AW108" s="5" t="s">
        <v>89</v>
      </c>
      <c r="AX108" s="5" t="s">
        <v>89</v>
      </c>
      <c r="AY108" s="5" t="s">
        <v>89</v>
      </c>
      <c r="AZ108" s="5" t="s">
        <v>89</v>
      </c>
      <c r="BA108" s="5" t="s">
        <v>89</v>
      </c>
      <c r="BB108" s="5" t="s">
        <v>89</v>
      </c>
    </row>
    <row r="109" spans="1:54" s="170" customFormat="1" ht="16">
      <c r="A109" s="170">
        <f t="shared" si="1"/>
        <v>107</v>
      </c>
      <c r="B109" s="171">
        <v>43959.58258101852</v>
      </c>
      <c r="C109" s="171">
        <v>43959.584016203706</v>
      </c>
      <c r="D109" s="140" t="s">
        <v>93</v>
      </c>
      <c r="E109" s="170">
        <v>100</v>
      </c>
      <c r="F109" s="170">
        <v>123</v>
      </c>
      <c r="G109" s="140" t="s">
        <v>85</v>
      </c>
      <c r="H109" s="171">
        <v>43959.584040185182</v>
      </c>
      <c r="I109" s="140" t="s">
        <v>994</v>
      </c>
      <c r="J109" s="140" t="s">
        <v>95</v>
      </c>
      <c r="K109" s="140" t="s">
        <v>88</v>
      </c>
      <c r="L109" s="170">
        <v>0.9</v>
      </c>
      <c r="M109" s="140" t="s">
        <v>213</v>
      </c>
      <c r="N109" s="140" t="s">
        <v>89</v>
      </c>
      <c r="O109" s="140" t="s">
        <v>89</v>
      </c>
      <c r="P109" s="140" t="s">
        <v>89</v>
      </c>
      <c r="Q109" s="140" t="s">
        <v>89</v>
      </c>
      <c r="R109" s="140" t="s">
        <v>995</v>
      </c>
      <c r="S109" s="140" t="s">
        <v>996</v>
      </c>
      <c r="T109" s="140" t="s">
        <v>728</v>
      </c>
      <c r="U109" s="140" t="s">
        <v>89</v>
      </c>
      <c r="V109" s="140" t="s">
        <v>298</v>
      </c>
      <c r="W109" s="140" t="s">
        <v>92</v>
      </c>
      <c r="X109" s="140" t="s">
        <v>89</v>
      </c>
      <c r="Y109" s="140" t="s">
        <v>89</v>
      </c>
      <c r="Z109" s="140" t="s">
        <v>89</v>
      </c>
      <c r="AA109" s="140" t="s">
        <v>89</v>
      </c>
      <c r="AB109" s="140" t="s">
        <v>89</v>
      </c>
      <c r="AC109" s="140" t="s">
        <v>89</v>
      </c>
      <c r="AD109" s="140" t="s">
        <v>89</v>
      </c>
      <c r="AE109" s="140" t="s">
        <v>89</v>
      </c>
      <c r="AF109" s="140" t="s">
        <v>89</v>
      </c>
      <c r="AG109" s="140" t="s">
        <v>89</v>
      </c>
      <c r="AH109" s="140" t="s">
        <v>89</v>
      </c>
      <c r="AI109" s="140" t="s">
        <v>89</v>
      </c>
      <c r="AJ109" s="140" t="s">
        <v>89</v>
      </c>
      <c r="AK109" s="140" t="s">
        <v>89</v>
      </c>
      <c r="AL109" s="140" t="s">
        <v>89</v>
      </c>
      <c r="AM109" s="140" t="s">
        <v>89</v>
      </c>
      <c r="AN109" s="140" t="s">
        <v>89</v>
      </c>
      <c r="AO109" s="140" t="s">
        <v>89</v>
      </c>
      <c r="AP109" s="140" t="s">
        <v>89</v>
      </c>
      <c r="AQ109" s="140" t="s">
        <v>89</v>
      </c>
      <c r="AR109" s="140" t="s">
        <v>89</v>
      </c>
      <c r="AS109" s="140" t="s">
        <v>89</v>
      </c>
      <c r="AT109" s="140" t="s">
        <v>89</v>
      </c>
      <c r="AU109" s="140" t="s">
        <v>89</v>
      </c>
      <c r="AV109" s="140" t="s">
        <v>89</v>
      </c>
      <c r="AW109" s="140" t="s">
        <v>89</v>
      </c>
      <c r="AX109" s="140" t="s">
        <v>89</v>
      </c>
      <c r="AY109" s="140" t="s">
        <v>89</v>
      </c>
      <c r="AZ109" s="140" t="s">
        <v>89</v>
      </c>
      <c r="BA109" s="140" t="s">
        <v>89</v>
      </c>
      <c r="BB109" s="140" t="s">
        <v>89</v>
      </c>
    </row>
    <row r="110" spans="1:54" ht="96">
      <c r="A110" s="3">
        <f t="shared" si="1"/>
        <v>108</v>
      </c>
      <c r="B110" s="172">
        <v>43947.474791666667</v>
      </c>
      <c r="C110" s="172">
        <v>43947.482256944444</v>
      </c>
      <c r="D110" s="5" t="s">
        <v>93</v>
      </c>
      <c r="E110" s="3">
        <v>90</v>
      </c>
      <c r="F110" s="3">
        <v>644</v>
      </c>
      <c r="G110" s="5" t="s">
        <v>145</v>
      </c>
      <c r="H110" s="172">
        <v>43961.482296527778</v>
      </c>
      <c r="I110" s="5" t="s">
        <v>997</v>
      </c>
      <c r="J110" s="5" t="s">
        <v>95</v>
      </c>
      <c r="K110" s="5" t="s">
        <v>88</v>
      </c>
      <c r="L110" s="3">
        <v>0.9</v>
      </c>
      <c r="M110" s="5" t="s">
        <v>171</v>
      </c>
      <c r="N110" s="5" t="s">
        <v>89</v>
      </c>
      <c r="O110" s="5" t="s">
        <v>90</v>
      </c>
      <c r="P110" s="5" t="s">
        <v>89</v>
      </c>
      <c r="Q110" s="5" t="s">
        <v>998</v>
      </c>
      <c r="R110" s="5" t="s">
        <v>999</v>
      </c>
      <c r="S110" s="5" t="s">
        <v>1000</v>
      </c>
      <c r="T110" s="5" t="s">
        <v>103</v>
      </c>
      <c r="U110" s="5" t="s">
        <v>89</v>
      </c>
      <c r="V110" s="5" t="s">
        <v>99</v>
      </c>
      <c r="W110" s="5" t="s">
        <v>104</v>
      </c>
      <c r="X110" s="5" t="s">
        <v>1001</v>
      </c>
      <c r="Y110" s="5" t="s">
        <v>89</v>
      </c>
      <c r="Z110" s="5" t="s">
        <v>89</v>
      </c>
      <c r="AA110" s="5" t="s">
        <v>89</v>
      </c>
      <c r="AB110" s="5" t="s">
        <v>182</v>
      </c>
      <c r="AC110" s="5" t="s">
        <v>112</v>
      </c>
      <c r="AD110" s="5" t="s">
        <v>1002</v>
      </c>
      <c r="AE110" s="5" t="s">
        <v>89</v>
      </c>
      <c r="AF110" s="5" t="s">
        <v>89</v>
      </c>
      <c r="AG110" s="5" t="s">
        <v>89</v>
      </c>
      <c r="AH110" s="5" t="s">
        <v>89</v>
      </c>
      <c r="AI110" s="5" t="s">
        <v>89</v>
      </c>
      <c r="AJ110" s="5" t="s">
        <v>89</v>
      </c>
      <c r="AK110" s="5" t="s">
        <v>89</v>
      </c>
      <c r="AL110" s="5" t="s">
        <v>89</v>
      </c>
      <c r="AM110" s="5" t="s">
        <v>89</v>
      </c>
      <c r="AN110" s="5" t="s">
        <v>89</v>
      </c>
      <c r="AO110" s="5" t="s">
        <v>89</v>
      </c>
      <c r="AP110" s="5" t="s">
        <v>89</v>
      </c>
      <c r="AQ110" s="5" t="s">
        <v>89</v>
      </c>
      <c r="AR110" s="5" t="s">
        <v>89</v>
      </c>
      <c r="AS110" s="5" t="s">
        <v>89</v>
      </c>
      <c r="AT110" s="5" t="s">
        <v>89</v>
      </c>
      <c r="AU110" s="5" t="s">
        <v>89</v>
      </c>
      <c r="AV110" s="5" t="s">
        <v>89</v>
      </c>
      <c r="AW110" s="5" t="s">
        <v>89</v>
      </c>
      <c r="AX110" s="5" t="s">
        <v>89</v>
      </c>
      <c r="AY110" s="5" t="s">
        <v>89</v>
      </c>
      <c r="AZ110" s="5" t="s">
        <v>89</v>
      </c>
      <c r="BA110" s="5" t="s">
        <v>89</v>
      </c>
      <c r="BB110" s="5" t="s">
        <v>89</v>
      </c>
    </row>
    <row r="111" spans="1:54" s="170" customFormat="1" ht="32">
      <c r="A111" s="170">
        <f t="shared" si="1"/>
        <v>109</v>
      </c>
      <c r="B111" s="171">
        <v>43962.158460648148</v>
      </c>
      <c r="C111" s="171">
        <v>43962.159247685187</v>
      </c>
      <c r="D111" s="140" t="s">
        <v>93</v>
      </c>
      <c r="E111" s="170">
        <v>100</v>
      </c>
      <c r="F111" s="170">
        <v>68</v>
      </c>
      <c r="G111" s="140" t="s">
        <v>85</v>
      </c>
      <c r="H111" s="171">
        <v>43962.159281377317</v>
      </c>
      <c r="I111" s="140" t="s">
        <v>1003</v>
      </c>
      <c r="J111" s="140" t="s">
        <v>1004</v>
      </c>
      <c r="K111" s="140" t="s">
        <v>88</v>
      </c>
      <c r="L111" s="170">
        <v>0.9</v>
      </c>
      <c r="M111" s="140" t="s">
        <v>259</v>
      </c>
      <c r="N111" s="140" t="s">
        <v>89</v>
      </c>
      <c r="O111" s="140" t="s">
        <v>215</v>
      </c>
      <c r="P111" s="140" t="s">
        <v>89</v>
      </c>
      <c r="Q111" s="140" t="s">
        <v>1005</v>
      </c>
      <c r="R111" s="140" t="s">
        <v>1006</v>
      </c>
      <c r="S111" s="140" t="s">
        <v>1007</v>
      </c>
      <c r="T111" s="140" t="s">
        <v>671</v>
      </c>
      <c r="U111" s="140" t="s">
        <v>89</v>
      </c>
      <c r="V111" s="140" t="s">
        <v>165</v>
      </c>
      <c r="W111" s="140" t="s">
        <v>92</v>
      </c>
      <c r="X111" s="140" t="s">
        <v>89</v>
      </c>
      <c r="Y111" s="140" t="s">
        <v>89</v>
      </c>
      <c r="Z111" s="140" t="s">
        <v>89</v>
      </c>
      <c r="AA111" s="140" t="s">
        <v>89</v>
      </c>
      <c r="AB111" s="140" t="s">
        <v>89</v>
      </c>
      <c r="AC111" s="140" t="s">
        <v>89</v>
      </c>
      <c r="AD111" s="140" t="s">
        <v>89</v>
      </c>
      <c r="AE111" s="140" t="s">
        <v>89</v>
      </c>
      <c r="AF111" s="140" t="s">
        <v>89</v>
      </c>
      <c r="AG111" s="140" t="s">
        <v>89</v>
      </c>
      <c r="AH111" s="140" t="s">
        <v>89</v>
      </c>
      <c r="AI111" s="140" t="s">
        <v>89</v>
      </c>
      <c r="AJ111" s="140" t="s">
        <v>89</v>
      </c>
      <c r="AK111" s="140" t="s">
        <v>89</v>
      </c>
      <c r="AL111" s="140" t="s">
        <v>89</v>
      </c>
      <c r="AM111" s="140" t="s">
        <v>89</v>
      </c>
      <c r="AN111" s="140" t="s">
        <v>89</v>
      </c>
      <c r="AO111" s="140" t="s">
        <v>89</v>
      </c>
      <c r="AP111" s="140" t="s">
        <v>89</v>
      </c>
      <c r="AQ111" s="140" t="s">
        <v>89</v>
      </c>
      <c r="AR111" s="140" t="s">
        <v>89</v>
      </c>
      <c r="AS111" s="140" t="s">
        <v>89</v>
      </c>
      <c r="AT111" s="140" t="s">
        <v>89</v>
      </c>
      <c r="AU111" s="140" t="s">
        <v>89</v>
      </c>
      <c r="AV111" s="140" t="s">
        <v>89</v>
      </c>
      <c r="AW111" s="140" t="s">
        <v>89</v>
      </c>
      <c r="AX111" s="140" t="s">
        <v>89</v>
      </c>
      <c r="AY111" s="140" t="s">
        <v>89</v>
      </c>
      <c r="AZ111" s="140" t="s">
        <v>89</v>
      </c>
      <c r="BA111" s="140" t="s">
        <v>89</v>
      </c>
      <c r="BB111" s="140" t="s">
        <v>89</v>
      </c>
    </row>
    <row r="112" spans="1:54" s="170" customFormat="1" ht="32">
      <c r="A112" s="170">
        <f t="shared" si="1"/>
        <v>110</v>
      </c>
      <c r="B112" s="171">
        <v>43962.33353009259</v>
      </c>
      <c r="C112" s="171">
        <v>43962.335162037038</v>
      </c>
      <c r="D112" s="140" t="s">
        <v>93</v>
      </c>
      <c r="E112" s="170">
        <v>100</v>
      </c>
      <c r="F112" s="170">
        <v>140</v>
      </c>
      <c r="G112" s="140" t="s">
        <v>85</v>
      </c>
      <c r="H112" s="171">
        <v>43962.335170590275</v>
      </c>
      <c r="I112" s="140" t="s">
        <v>1008</v>
      </c>
      <c r="J112" s="140" t="s">
        <v>1004</v>
      </c>
      <c r="K112" s="140" t="s">
        <v>88</v>
      </c>
      <c r="L112" s="170">
        <v>0.9</v>
      </c>
      <c r="M112" s="140" t="s">
        <v>259</v>
      </c>
      <c r="N112" s="140" t="s">
        <v>89</v>
      </c>
      <c r="O112" s="140" t="s">
        <v>215</v>
      </c>
      <c r="P112" s="140" t="s">
        <v>89</v>
      </c>
      <c r="Q112" s="140" t="s">
        <v>1009</v>
      </c>
      <c r="R112" s="140" t="s">
        <v>1010</v>
      </c>
      <c r="S112" s="140" t="s">
        <v>1011</v>
      </c>
      <c r="T112" s="140" t="s">
        <v>1012</v>
      </c>
      <c r="U112" s="140" t="s">
        <v>89</v>
      </c>
      <c r="V112" s="140" t="s">
        <v>99</v>
      </c>
      <c r="W112" s="140" t="s">
        <v>92</v>
      </c>
      <c r="X112" s="140" t="s">
        <v>89</v>
      </c>
      <c r="Y112" s="140" t="s">
        <v>89</v>
      </c>
      <c r="Z112" s="140" t="s">
        <v>89</v>
      </c>
      <c r="AA112" s="140" t="s">
        <v>89</v>
      </c>
      <c r="AB112" s="140" t="s">
        <v>89</v>
      </c>
      <c r="AC112" s="140" t="s">
        <v>89</v>
      </c>
      <c r="AD112" s="140" t="s">
        <v>89</v>
      </c>
      <c r="AE112" s="140" t="s">
        <v>89</v>
      </c>
      <c r="AF112" s="140" t="s">
        <v>89</v>
      </c>
      <c r="AG112" s="140" t="s">
        <v>89</v>
      </c>
      <c r="AH112" s="140" t="s">
        <v>89</v>
      </c>
      <c r="AI112" s="140" t="s">
        <v>89</v>
      </c>
      <c r="AJ112" s="140" t="s">
        <v>89</v>
      </c>
      <c r="AK112" s="140" t="s">
        <v>89</v>
      </c>
      <c r="AL112" s="140" t="s">
        <v>89</v>
      </c>
      <c r="AM112" s="140" t="s">
        <v>89</v>
      </c>
      <c r="AN112" s="140" t="s">
        <v>89</v>
      </c>
      <c r="AO112" s="140" t="s">
        <v>89</v>
      </c>
      <c r="AP112" s="140" t="s">
        <v>89</v>
      </c>
      <c r="AQ112" s="140" t="s">
        <v>89</v>
      </c>
      <c r="AR112" s="140" t="s">
        <v>89</v>
      </c>
      <c r="AS112" s="140" t="s">
        <v>89</v>
      </c>
      <c r="AT112" s="140" t="s">
        <v>89</v>
      </c>
      <c r="AU112" s="140" t="s">
        <v>89</v>
      </c>
      <c r="AV112" s="140" t="s">
        <v>89</v>
      </c>
      <c r="AW112" s="140" t="s">
        <v>89</v>
      </c>
      <c r="AX112" s="140" t="s">
        <v>89</v>
      </c>
      <c r="AY112" s="140" t="s">
        <v>89</v>
      </c>
      <c r="AZ112" s="140" t="s">
        <v>89</v>
      </c>
      <c r="BA112" s="140" t="s">
        <v>89</v>
      </c>
      <c r="BB112" s="140" t="s">
        <v>89</v>
      </c>
    </row>
    <row r="113" spans="1:54" s="170" customFormat="1" ht="80">
      <c r="A113" s="170">
        <f t="shared" si="1"/>
        <v>111</v>
      </c>
      <c r="B113" s="171">
        <v>43962.334745370368</v>
      </c>
      <c r="C113" s="171">
        <v>43962.352048611108</v>
      </c>
      <c r="D113" s="140" t="s">
        <v>93</v>
      </c>
      <c r="E113" s="170">
        <v>100</v>
      </c>
      <c r="F113" s="170">
        <v>1495</v>
      </c>
      <c r="G113" s="140" t="s">
        <v>85</v>
      </c>
      <c r="H113" s="171">
        <v>43962.352071018518</v>
      </c>
      <c r="I113" s="140" t="s">
        <v>1013</v>
      </c>
      <c r="J113" s="140" t="s">
        <v>95</v>
      </c>
      <c r="K113" s="140" t="s">
        <v>88</v>
      </c>
      <c r="L113" s="170">
        <v>0.9</v>
      </c>
      <c r="M113" s="140" t="s">
        <v>171</v>
      </c>
      <c r="N113" s="140" t="s">
        <v>89</v>
      </c>
      <c r="O113" s="140" t="s">
        <v>90</v>
      </c>
      <c r="P113" s="140" t="s">
        <v>89</v>
      </c>
      <c r="Q113" s="140" t="s">
        <v>1014</v>
      </c>
      <c r="R113" s="140" t="s">
        <v>1015</v>
      </c>
      <c r="S113" s="140" t="s">
        <v>1016</v>
      </c>
      <c r="T113" s="140" t="s">
        <v>103</v>
      </c>
      <c r="U113" s="140" t="s">
        <v>89</v>
      </c>
      <c r="V113" s="140" t="s">
        <v>221</v>
      </c>
      <c r="W113" s="140" t="s">
        <v>104</v>
      </c>
      <c r="X113" s="140" t="s">
        <v>1017</v>
      </c>
      <c r="Y113" s="140" t="s">
        <v>177</v>
      </c>
      <c r="Z113" s="140" t="s">
        <v>106</v>
      </c>
      <c r="AA113" s="140" t="s">
        <v>1018</v>
      </c>
      <c r="AB113" s="140" t="s">
        <v>177</v>
      </c>
      <c r="AC113" s="140" t="s">
        <v>106</v>
      </c>
      <c r="AD113" s="140" t="s">
        <v>1019</v>
      </c>
      <c r="AE113" s="140" t="s">
        <v>177</v>
      </c>
      <c r="AF113" s="140" t="s">
        <v>112</v>
      </c>
      <c r="AG113" s="140" t="s">
        <v>1020</v>
      </c>
      <c r="AH113" s="140" t="s">
        <v>177</v>
      </c>
      <c r="AI113" s="140" t="s">
        <v>106</v>
      </c>
      <c r="AJ113" s="140" t="s">
        <v>1021</v>
      </c>
      <c r="AK113" s="140" t="s">
        <v>177</v>
      </c>
      <c r="AL113" s="140" t="s">
        <v>106</v>
      </c>
      <c r="AM113" s="140" t="s">
        <v>1022</v>
      </c>
      <c r="AN113" s="140" t="s">
        <v>182</v>
      </c>
      <c r="AO113" s="140" t="s">
        <v>112</v>
      </c>
      <c r="AP113" s="140" t="s">
        <v>1023</v>
      </c>
      <c r="AQ113" s="140" t="s">
        <v>179</v>
      </c>
      <c r="AR113" s="140" t="s">
        <v>225</v>
      </c>
      <c r="AS113" s="140" t="s">
        <v>1024</v>
      </c>
      <c r="AT113" s="140" t="s">
        <v>129</v>
      </c>
      <c r="AU113" s="140" t="s">
        <v>1025</v>
      </c>
      <c r="AV113" s="140" t="s">
        <v>1026</v>
      </c>
      <c r="AW113" s="140" t="s">
        <v>1027</v>
      </c>
      <c r="AX113" s="140" t="s">
        <v>192</v>
      </c>
      <c r="AY113" s="140" t="s">
        <v>89</v>
      </c>
      <c r="AZ113" s="140" t="s">
        <v>1028</v>
      </c>
      <c r="BA113" s="140" t="s">
        <v>89</v>
      </c>
      <c r="BB113" s="140" t="s">
        <v>89</v>
      </c>
    </row>
    <row r="114" spans="1:54" ht="48">
      <c r="A114" s="3">
        <f t="shared" si="1"/>
        <v>112</v>
      </c>
      <c r="B114" s="172">
        <v>43962.367581018516</v>
      </c>
      <c r="C114" s="172">
        <v>43962.370891203704</v>
      </c>
      <c r="D114" s="5" t="s">
        <v>93</v>
      </c>
      <c r="E114" s="3">
        <v>100</v>
      </c>
      <c r="F114" s="3">
        <v>286</v>
      </c>
      <c r="G114" s="5" t="s">
        <v>85</v>
      </c>
      <c r="H114" s="172">
        <v>43962.370902986113</v>
      </c>
      <c r="I114" s="5" t="s">
        <v>1029</v>
      </c>
      <c r="J114" s="5" t="s">
        <v>95</v>
      </c>
      <c r="K114" s="5" t="s">
        <v>88</v>
      </c>
      <c r="L114" s="3">
        <v>0.9</v>
      </c>
      <c r="M114" s="5" t="s">
        <v>259</v>
      </c>
      <c r="N114" s="5" t="s">
        <v>89</v>
      </c>
      <c r="O114" s="5" t="s">
        <v>160</v>
      </c>
      <c r="P114" s="5" t="s">
        <v>89</v>
      </c>
      <c r="Q114" s="5" t="s">
        <v>1030</v>
      </c>
      <c r="R114" s="5" t="s">
        <v>1031</v>
      </c>
      <c r="S114" s="5" t="s">
        <v>1032</v>
      </c>
      <c r="T114" s="5" t="s">
        <v>254</v>
      </c>
      <c r="U114" s="5" t="s">
        <v>89</v>
      </c>
      <c r="V114" s="5" t="s">
        <v>221</v>
      </c>
      <c r="W114" s="5" t="s">
        <v>104</v>
      </c>
      <c r="X114" s="5" t="s">
        <v>1033</v>
      </c>
      <c r="Y114" s="5" t="s">
        <v>186</v>
      </c>
      <c r="Z114" s="5" t="s">
        <v>225</v>
      </c>
      <c r="AA114" s="5" t="s">
        <v>89</v>
      </c>
      <c r="AB114" s="5" t="s">
        <v>186</v>
      </c>
      <c r="AC114" s="5" t="s">
        <v>225</v>
      </c>
      <c r="AD114" s="5" t="s">
        <v>89</v>
      </c>
      <c r="AE114" s="5" t="s">
        <v>186</v>
      </c>
      <c r="AF114" s="5" t="s">
        <v>112</v>
      </c>
      <c r="AG114" s="5" t="s">
        <v>89</v>
      </c>
      <c r="AH114" s="5" t="s">
        <v>186</v>
      </c>
      <c r="AI114" s="5" t="s">
        <v>112</v>
      </c>
      <c r="AJ114" s="5" t="s">
        <v>89</v>
      </c>
      <c r="AK114" s="5" t="s">
        <v>182</v>
      </c>
      <c r="AL114" s="5" t="s">
        <v>225</v>
      </c>
      <c r="AM114" s="5" t="s">
        <v>89</v>
      </c>
      <c r="AN114" s="5" t="s">
        <v>182</v>
      </c>
      <c r="AO114" s="5" t="s">
        <v>112</v>
      </c>
      <c r="AP114" s="5" t="s">
        <v>89</v>
      </c>
      <c r="AQ114" s="5" t="s">
        <v>179</v>
      </c>
      <c r="AR114" s="5" t="s">
        <v>168</v>
      </c>
      <c r="AS114" s="5" t="s">
        <v>89</v>
      </c>
      <c r="AT114" s="5" t="s">
        <v>249</v>
      </c>
      <c r="AU114" s="5" t="s">
        <v>1034</v>
      </c>
      <c r="AV114" s="5" t="s">
        <v>1035</v>
      </c>
      <c r="AW114" s="5" t="s">
        <v>118</v>
      </c>
      <c r="AX114" s="5" t="s">
        <v>192</v>
      </c>
      <c r="AY114" s="5" t="s">
        <v>89</v>
      </c>
      <c r="AZ114" s="5" t="s">
        <v>89</v>
      </c>
      <c r="BA114" s="5" t="s">
        <v>89</v>
      </c>
      <c r="BB114" s="5" t="s">
        <v>89</v>
      </c>
    </row>
    <row r="115" spans="1:54" ht="208">
      <c r="A115" s="3">
        <f t="shared" si="1"/>
        <v>113</v>
      </c>
      <c r="B115" s="172">
        <v>43962.485381944447</v>
      </c>
      <c r="C115" s="172">
        <v>43962.501458333332</v>
      </c>
      <c r="D115" s="5" t="s">
        <v>93</v>
      </c>
      <c r="E115" s="3">
        <v>100</v>
      </c>
      <c r="F115" s="3">
        <v>1389</v>
      </c>
      <c r="G115" s="5" t="s">
        <v>85</v>
      </c>
      <c r="H115" s="172">
        <v>43962.501485358793</v>
      </c>
      <c r="I115" s="5" t="s">
        <v>1036</v>
      </c>
      <c r="J115" s="5" t="s">
        <v>95</v>
      </c>
      <c r="K115" s="5" t="s">
        <v>88</v>
      </c>
      <c r="L115" s="3">
        <v>0.9</v>
      </c>
      <c r="M115" s="5" t="s">
        <v>467</v>
      </c>
      <c r="N115" s="5" t="s">
        <v>89</v>
      </c>
      <c r="O115" s="5" t="s">
        <v>89</v>
      </c>
      <c r="P115" s="5" t="s">
        <v>89</v>
      </c>
      <c r="Q115" s="5" t="s">
        <v>89</v>
      </c>
      <c r="R115" s="5" t="s">
        <v>89</v>
      </c>
      <c r="S115" s="5" t="s">
        <v>89</v>
      </c>
      <c r="T115" s="5" t="s">
        <v>89</v>
      </c>
      <c r="U115" s="5" t="s">
        <v>89</v>
      </c>
      <c r="V115" s="5" t="s">
        <v>89</v>
      </c>
      <c r="W115" s="5" t="s">
        <v>104</v>
      </c>
      <c r="X115" s="5" t="s">
        <v>1037</v>
      </c>
      <c r="Y115" s="5" t="s">
        <v>177</v>
      </c>
      <c r="Z115" s="5" t="s">
        <v>106</v>
      </c>
      <c r="AA115" s="5" t="s">
        <v>89</v>
      </c>
      <c r="AB115" s="5" t="s">
        <v>179</v>
      </c>
      <c r="AC115" s="5" t="s">
        <v>112</v>
      </c>
      <c r="AD115" s="5" t="s">
        <v>1038</v>
      </c>
      <c r="AE115" s="5" t="s">
        <v>177</v>
      </c>
      <c r="AF115" s="5" t="s">
        <v>106</v>
      </c>
      <c r="AG115" s="5" t="s">
        <v>89</v>
      </c>
      <c r="AH115" s="5" t="s">
        <v>177</v>
      </c>
      <c r="AI115" s="5" t="s">
        <v>106</v>
      </c>
      <c r="AJ115" s="5" t="s">
        <v>89</v>
      </c>
      <c r="AK115" s="5" t="s">
        <v>177</v>
      </c>
      <c r="AL115" s="5" t="s">
        <v>106</v>
      </c>
      <c r="AM115" s="5" t="s">
        <v>89</v>
      </c>
      <c r="AN115" s="5" t="s">
        <v>177</v>
      </c>
      <c r="AO115" s="5" t="s">
        <v>106</v>
      </c>
      <c r="AP115" s="5" t="s">
        <v>89</v>
      </c>
      <c r="AQ115" s="5" t="s">
        <v>177</v>
      </c>
      <c r="AR115" s="5" t="s">
        <v>106</v>
      </c>
      <c r="AS115" s="5" t="s">
        <v>89</v>
      </c>
      <c r="AT115" s="5" t="s">
        <v>188</v>
      </c>
      <c r="AU115" s="5" t="s">
        <v>1039</v>
      </c>
      <c r="AV115" s="5" t="s">
        <v>117</v>
      </c>
      <c r="AW115" s="5" t="s">
        <v>118</v>
      </c>
      <c r="AX115" s="5" t="s">
        <v>235</v>
      </c>
      <c r="AY115" s="5" t="s">
        <v>89</v>
      </c>
      <c r="AZ115" s="5" t="s">
        <v>89</v>
      </c>
      <c r="BA115" s="5" t="s">
        <v>89</v>
      </c>
      <c r="BB115" s="5" t="s">
        <v>89</v>
      </c>
    </row>
    <row r="116" spans="1:54" ht="128">
      <c r="A116" s="3">
        <f t="shared" si="1"/>
        <v>114</v>
      </c>
      <c r="B116" s="172">
        <v>43962.543368055558</v>
      </c>
      <c r="C116" s="172">
        <v>43962.555949074071</v>
      </c>
      <c r="D116" s="5" t="s">
        <v>93</v>
      </c>
      <c r="E116" s="3">
        <v>100</v>
      </c>
      <c r="F116" s="3">
        <v>1087</v>
      </c>
      <c r="G116" s="5" t="s">
        <v>85</v>
      </c>
      <c r="H116" s="172">
        <v>43962.555977256947</v>
      </c>
      <c r="I116" s="5" t="s">
        <v>1040</v>
      </c>
      <c r="J116" s="5" t="s">
        <v>95</v>
      </c>
      <c r="K116" s="5" t="s">
        <v>88</v>
      </c>
      <c r="L116" s="3">
        <v>0.9</v>
      </c>
      <c r="M116" s="5" t="s">
        <v>194</v>
      </c>
      <c r="N116" s="5" t="s">
        <v>1041</v>
      </c>
      <c r="O116" s="5" t="s">
        <v>90</v>
      </c>
      <c r="P116" s="5" t="s">
        <v>89</v>
      </c>
      <c r="Q116" s="5" t="s">
        <v>1042</v>
      </c>
      <c r="R116" s="5" t="s">
        <v>1043</v>
      </c>
      <c r="S116" s="5" t="s">
        <v>1044</v>
      </c>
      <c r="T116" s="5" t="s">
        <v>1045</v>
      </c>
      <c r="U116" s="5" t="s">
        <v>89</v>
      </c>
      <c r="V116" s="5" t="s">
        <v>241</v>
      </c>
      <c r="W116" s="5" t="s">
        <v>104</v>
      </c>
      <c r="X116" s="5" t="s">
        <v>1046</v>
      </c>
      <c r="Y116" s="5" t="s">
        <v>186</v>
      </c>
      <c r="Z116" s="5" t="s">
        <v>225</v>
      </c>
      <c r="AA116" s="5" t="s">
        <v>1047</v>
      </c>
      <c r="AB116" s="5" t="s">
        <v>179</v>
      </c>
      <c r="AC116" s="5" t="s">
        <v>168</v>
      </c>
      <c r="AD116" s="5" t="s">
        <v>1048</v>
      </c>
      <c r="AE116" s="5" t="s">
        <v>179</v>
      </c>
      <c r="AF116" s="5" t="s">
        <v>168</v>
      </c>
      <c r="AG116" s="5" t="s">
        <v>1049</v>
      </c>
      <c r="AH116" s="5" t="s">
        <v>182</v>
      </c>
      <c r="AI116" s="5" t="s">
        <v>112</v>
      </c>
      <c r="AJ116" s="5" t="s">
        <v>1050</v>
      </c>
      <c r="AK116" s="5" t="s">
        <v>177</v>
      </c>
      <c r="AL116" s="5" t="s">
        <v>112</v>
      </c>
      <c r="AM116" s="5" t="s">
        <v>89</v>
      </c>
      <c r="AN116" s="5" t="s">
        <v>186</v>
      </c>
      <c r="AO116" s="5" t="s">
        <v>225</v>
      </c>
      <c r="AP116" s="5" t="s">
        <v>1051</v>
      </c>
      <c r="AQ116" s="5" t="s">
        <v>179</v>
      </c>
      <c r="AR116" s="5" t="s">
        <v>168</v>
      </c>
      <c r="AS116" s="5" t="s">
        <v>1052</v>
      </c>
      <c r="AT116" s="5" t="s">
        <v>115</v>
      </c>
      <c r="AU116" s="5" t="s">
        <v>1053</v>
      </c>
      <c r="AV116" s="5" t="s">
        <v>1054</v>
      </c>
      <c r="AW116" s="5" t="s">
        <v>118</v>
      </c>
      <c r="AX116" s="5" t="s">
        <v>192</v>
      </c>
      <c r="AY116" s="5" t="s">
        <v>89</v>
      </c>
      <c r="AZ116" s="5" t="s">
        <v>89</v>
      </c>
      <c r="BA116" s="5" t="s">
        <v>89</v>
      </c>
      <c r="BB116" s="5" t="s">
        <v>89</v>
      </c>
    </row>
    <row r="117" spans="1:54" ht="48">
      <c r="A117" s="3">
        <f t="shared" si="1"/>
        <v>115</v>
      </c>
      <c r="B117" s="172">
        <v>43963.030648148146</v>
      </c>
      <c r="C117" s="172">
        <v>43963.035034722219</v>
      </c>
      <c r="D117" s="5" t="s">
        <v>93</v>
      </c>
      <c r="E117" s="3">
        <v>100</v>
      </c>
      <c r="F117" s="3">
        <v>378</v>
      </c>
      <c r="G117" s="5" t="s">
        <v>85</v>
      </c>
      <c r="H117" s="172">
        <v>43963.035058321759</v>
      </c>
      <c r="I117" s="5" t="s">
        <v>1055</v>
      </c>
      <c r="J117" s="5" t="s">
        <v>1004</v>
      </c>
      <c r="K117" s="5" t="s">
        <v>88</v>
      </c>
      <c r="L117" s="3">
        <v>0.9</v>
      </c>
      <c r="M117" s="5" t="s">
        <v>213</v>
      </c>
      <c r="N117" s="5" t="s">
        <v>89</v>
      </c>
      <c r="O117" s="5" t="s">
        <v>89</v>
      </c>
      <c r="P117" s="5" t="s">
        <v>89</v>
      </c>
      <c r="Q117" s="5" t="s">
        <v>89</v>
      </c>
      <c r="R117" s="5" t="s">
        <v>1056</v>
      </c>
      <c r="S117" s="5" t="s">
        <v>1057</v>
      </c>
      <c r="T117" s="5" t="s">
        <v>879</v>
      </c>
      <c r="U117" s="5" t="s">
        <v>89</v>
      </c>
      <c r="V117" s="5" t="s">
        <v>298</v>
      </c>
      <c r="W117" s="5" t="s">
        <v>104</v>
      </c>
      <c r="X117" s="5" t="s">
        <v>1058</v>
      </c>
      <c r="Y117" s="5" t="s">
        <v>182</v>
      </c>
      <c r="Z117" s="5" t="s">
        <v>127</v>
      </c>
      <c r="AA117" s="5" t="s">
        <v>89</v>
      </c>
      <c r="AB117" s="5" t="s">
        <v>182</v>
      </c>
      <c r="AC117" s="5" t="s">
        <v>127</v>
      </c>
      <c r="AD117" s="5" t="s">
        <v>89</v>
      </c>
      <c r="AE117" s="5" t="s">
        <v>182</v>
      </c>
      <c r="AF117" s="5" t="s">
        <v>112</v>
      </c>
      <c r="AG117" s="5" t="s">
        <v>89</v>
      </c>
      <c r="AH117" s="5" t="s">
        <v>182</v>
      </c>
      <c r="AI117" s="5" t="s">
        <v>127</v>
      </c>
      <c r="AJ117" s="5" t="s">
        <v>89</v>
      </c>
      <c r="AK117" s="5" t="s">
        <v>182</v>
      </c>
      <c r="AL117" s="5" t="s">
        <v>127</v>
      </c>
      <c r="AM117" s="5" t="s">
        <v>89</v>
      </c>
      <c r="AN117" s="5" t="s">
        <v>177</v>
      </c>
      <c r="AO117" s="5" t="s">
        <v>106</v>
      </c>
      <c r="AP117" s="5" t="s">
        <v>89</v>
      </c>
      <c r="AQ117" s="5" t="s">
        <v>177</v>
      </c>
      <c r="AR117" s="5" t="s">
        <v>106</v>
      </c>
      <c r="AS117" s="5" t="s">
        <v>89</v>
      </c>
      <c r="AT117" s="5" t="s">
        <v>207</v>
      </c>
      <c r="AU117" s="5" t="s">
        <v>89</v>
      </c>
      <c r="AV117" s="5" t="s">
        <v>1059</v>
      </c>
      <c r="AW117" s="5" t="s">
        <v>464</v>
      </c>
      <c r="AX117" s="5" t="s">
        <v>368</v>
      </c>
      <c r="AY117" s="5" t="s">
        <v>986</v>
      </c>
      <c r="AZ117" s="5" t="s">
        <v>89</v>
      </c>
      <c r="BA117" s="5" t="s">
        <v>89</v>
      </c>
      <c r="BB117" s="5" t="s">
        <v>89</v>
      </c>
    </row>
    <row r="118" spans="1:54" s="170" customFormat="1" ht="32">
      <c r="A118" s="170">
        <f t="shared" si="1"/>
        <v>116</v>
      </c>
      <c r="B118" s="171">
        <v>43963.036377314813</v>
      </c>
      <c r="C118" s="171">
        <v>43963.03733796296</v>
      </c>
      <c r="D118" s="140" t="s">
        <v>93</v>
      </c>
      <c r="E118" s="170">
        <v>100</v>
      </c>
      <c r="F118" s="170">
        <v>82</v>
      </c>
      <c r="G118" s="140" t="s">
        <v>85</v>
      </c>
      <c r="H118" s="171">
        <v>43963.037355891203</v>
      </c>
      <c r="I118" s="140" t="s">
        <v>1060</v>
      </c>
      <c r="J118" s="140" t="s">
        <v>1004</v>
      </c>
      <c r="K118" s="140" t="s">
        <v>88</v>
      </c>
      <c r="L118" s="170">
        <v>0.9</v>
      </c>
      <c r="M118" s="140" t="s">
        <v>194</v>
      </c>
      <c r="N118" s="140" t="s">
        <v>1061</v>
      </c>
      <c r="O118" s="140" t="s">
        <v>215</v>
      </c>
      <c r="P118" s="140" t="s">
        <v>89</v>
      </c>
      <c r="Q118" s="140" t="s">
        <v>1062</v>
      </c>
      <c r="R118" s="140" t="s">
        <v>1063</v>
      </c>
      <c r="S118" s="140" t="s">
        <v>1064</v>
      </c>
      <c r="T118" s="140" t="s">
        <v>1065</v>
      </c>
      <c r="U118" s="140" t="s">
        <v>1066</v>
      </c>
      <c r="V118" s="140" t="s">
        <v>99</v>
      </c>
      <c r="W118" s="140" t="s">
        <v>92</v>
      </c>
      <c r="X118" s="140" t="s">
        <v>89</v>
      </c>
      <c r="Y118" s="140" t="s">
        <v>89</v>
      </c>
      <c r="Z118" s="140" t="s">
        <v>89</v>
      </c>
      <c r="AA118" s="140" t="s">
        <v>89</v>
      </c>
      <c r="AB118" s="140" t="s">
        <v>89</v>
      </c>
      <c r="AC118" s="140" t="s">
        <v>89</v>
      </c>
      <c r="AD118" s="140" t="s">
        <v>89</v>
      </c>
      <c r="AE118" s="140" t="s">
        <v>89</v>
      </c>
      <c r="AF118" s="140" t="s">
        <v>89</v>
      </c>
      <c r="AG118" s="140" t="s">
        <v>89</v>
      </c>
      <c r="AH118" s="140" t="s">
        <v>89</v>
      </c>
      <c r="AI118" s="140" t="s">
        <v>89</v>
      </c>
      <c r="AJ118" s="140" t="s">
        <v>89</v>
      </c>
      <c r="AK118" s="140" t="s">
        <v>89</v>
      </c>
      <c r="AL118" s="140" t="s">
        <v>89</v>
      </c>
      <c r="AM118" s="140" t="s">
        <v>89</v>
      </c>
      <c r="AN118" s="140" t="s">
        <v>89</v>
      </c>
      <c r="AO118" s="140" t="s">
        <v>89</v>
      </c>
      <c r="AP118" s="140" t="s">
        <v>89</v>
      </c>
      <c r="AQ118" s="140" t="s">
        <v>89</v>
      </c>
      <c r="AR118" s="140" t="s">
        <v>89</v>
      </c>
      <c r="AS118" s="140" t="s">
        <v>89</v>
      </c>
      <c r="AT118" s="140" t="s">
        <v>89</v>
      </c>
      <c r="AU118" s="140" t="s">
        <v>89</v>
      </c>
      <c r="AV118" s="140" t="s">
        <v>89</v>
      </c>
      <c r="AW118" s="140" t="s">
        <v>89</v>
      </c>
      <c r="AX118" s="140" t="s">
        <v>89</v>
      </c>
      <c r="AY118" s="140" t="s">
        <v>89</v>
      </c>
      <c r="AZ118" s="140" t="s">
        <v>89</v>
      </c>
      <c r="BA118" s="140" t="s">
        <v>89</v>
      </c>
      <c r="BB118" s="140" t="s">
        <v>89</v>
      </c>
    </row>
    <row r="119" spans="1:54" s="170" customFormat="1" ht="16">
      <c r="A119" s="170">
        <f t="shared" si="1"/>
        <v>117</v>
      </c>
      <c r="B119" s="171">
        <v>43949.051122685189</v>
      </c>
      <c r="C119" s="171">
        <v>43949.052268518521</v>
      </c>
      <c r="D119" s="140" t="s">
        <v>93</v>
      </c>
      <c r="E119" s="170">
        <v>2</v>
      </c>
      <c r="F119" s="170">
        <v>98</v>
      </c>
      <c r="G119" s="140" t="s">
        <v>145</v>
      </c>
      <c r="H119" s="171">
        <v>43963.052331828701</v>
      </c>
      <c r="I119" s="140" t="s">
        <v>1067</v>
      </c>
      <c r="J119" s="140" t="s">
        <v>95</v>
      </c>
      <c r="K119" s="140" t="s">
        <v>88</v>
      </c>
      <c r="L119" s="170">
        <v>0.9</v>
      </c>
      <c r="M119" s="140" t="s">
        <v>89</v>
      </c>
      <c r="N119" s="140" t="s">
        <v>89</v>
      </c>
      <c r="O119" s="140" t="s">
        <v>89</v>
      </c>
      <c r="P119" s="140" t="s">
        <v>89</v>
      </c>
      <c r="Q119" s="140" t="s">
        <v>89</v>
      </c>
      <c r="R119" s="140" t="s">
        <v>89</v>
      </c>
      <c r="S119" s="140" t="s">
        <v>89</v>
      </c>
      <c r="T119" s="140" t="s">
        <v>89</v>
      </c>
      <c r="U119" s="140" t="s">
        <v>89</v>
      </c>
      <c r="V119" s="140" t="s">
        <v>89</v>
      </c>
      <c r="W119" s="140" t="s">
        <v>89</v>
      </c>
      <c r="X119" s="140" t="s">
        <v>89</v>
      </c>
      <c r="Y119" s="140" t="s">
        <v>89</v>
      </c>
      <c r="Z119" s="140" t="s">
        <v>89</v>
      </c>
      <c r="AA119" s="140" t="s">
        <v>89</v>
      </c>
      <c r="AB119" s="140" t="s">
        <v>89</v>
      </c>
      <c r="AC119" s="140" t="s">
        <v>89</v>
      </c>
      <c r="AD119" s="140" t="s">
        <v>89</v>
      </c>
      <c r="AE119" s="140" t="s">
        <v>89</v>
      </c>
      <c r="AF119" s="140" t="s">
        <v>89</v>
      </c>
      <c r="AG119" s="140" t="s">
        <v>89</v>
      </c>
      <c r="AH119" s="140" t="s">
        <v>89</v>
      </c>
      <c r="AI119" s="140" t="s">
        <v>89</v>
      </c>
      <c r="AJ119" s="140" t="s">
        <v>89</v>
      </c>
      <c r="AK119" s="140" t="s">
        <v>89</v>
      </c>
      <c r="AL119" s="140" t="s">
        <v>89</v>
      </c>
      <c r="AM119" s="140" t="s">
        <v>89</v>
      </c>
      <c r="AN119" s="140" t="s">
        <v>89</v>
      </c>
      <c r="AO119" s="140" t="s">
        <v>89</v>
      </c>
      <c r="AP119" s="140" t="s">
        <v>89</v>
      </c>
      <c r="AQ119" s="140" t="s">
        <v>89</v>
      </c>
      <c r="AR119" s="140" t="s">
        <v>89</v>
      </c>
      <c r="AS119" s="140" t="s">
        <v>89</v>
      </c>
      <c r="AT119" s="140" t="s">
        <v>89</v>
      </c>
      <c r="AU119" s="140" t="s">
        <v>89</v>
      </c>
      <c r="AV119" s="140" t="s">
        <v>89</v>
      </c>
      <c r="AW119" s="140" t="s">
        <v>89</v>
      </c>
      <c r="AX119" s="140" t="s">
        <v>89</v>
      </c>
      <c r="AY119" s="140" t="s">
        <v>89</v>
      </c>
      <c r="AZ119" s="140" t="s">
        <v>89</v>
      </c>
      <c r="BA119" s="140" t="s">
        <v>89</v>
      </c>
      <c r="BB119" s="140" t="s">
        <v>89</v>
      </c>
    </row>
    <row r="120" spans="1:54" s="170" customFormat="1" ht="32">
      <c r="A120" s="170">
        <f t="shared" si="1"/>
        <v>118</v>
      </c>
      <c r="B120" s="171">
        <v>43963.095416666663</v>
      </c>
      <c r="C120" s="171">
        <v>43963.096504629626</v>
      </c>
      <c r="D120" s="140" t="s">
        <v>93</v>
      </c>
      <c r="E120" s="170">
        <v>100</v>
      </c>
      <c r="F120" s="170">
        <v>94</v>
      </c>
      <c r="G120" s="140" t="s">
        <v>85</v>
      </c>
      <c r="H120" s="171">
        <v>43963.096531689815</v>
      </c>
      <c r="I120" s="140" t="s">
        <v>1068</v>
      </c>
      <c r="J120" s="140" t="s">
        <v>1004</v>
      </c>
      <c r="K120" s="140" t="s">
        <v>88</v>
      </c>
      <c r="L120" s="170">
        <v>0.9</v>
      </c>
      <c r="M120" s="140" t="s">
        <v>171</v>
      </c>
      <c r="N120" s="140" t="s">
        <v>89</v>
      </c>
      <c r="O120" s="140" t="s">
        <v>90</v>
      </c>
      <c r="P120" s="140" t="s">
        <v>89</v>
      </c>
      <c r="Q120" s="140" t="s">
        <v>1069</v>
      </c>
      <c r="R120" s="140" t="s">
        <v>1070</v>
      </c>
      <c r="S120" s="140" t="s">
        <v>1071</v>
      </c>
      <c r="T120" s="140" t="s">
        <v>254</v>
      </c>
      <c r="U120" s="140" t="s">
        <v>89</v>
      </c>
      <c r="V120" s="140" t="s">
        <v>99</v>
      </c>
      <c r="W120" s="140" t="s">
        <v>92</v>
      </c>
      <c r="X120" s="140" t="s">
        <v>89</v>
      </c>
      <c r="Y120" s="140" t="s">
        <v>89</v>
      </c>
      <c r="Z120" s="140" t="s">
        <v>89</v>
      </c>
      <c r="AA120" s="140" t="s">
        <v>89</v>
      </c>
      <c r="AB120" s="140" t="s">
        <v>89</v>
      </c>
      <c r="AC120" s="140" t="s">
        <v>89</v>
      </c>
      <c r="AD120" s="140" t="s">
        <v>89</v>
      </c>
      <c r="AE120" s="140" t="s">
        <v>89</v>
      </c>
      <c r="AF120" s="140" t="s">
        <v>89</v>
      </c>
      <c r="AG120" s="140" t="s">
        <v>89</v>
      </c>
      <c r="AH120" s="140" t="s">
        <v>89</v>
      </c>
      <c r="AI120" s="140" t="s">
        <v>89</v>
      </c>
      <c r="AJ120" s="140" t="s">
        <v>89</v>
      </c>
      <c r="AK120" s="140" t="s">
        <v>89</v>
      </c>
      <c r="AL120" s="140" t="s">
        <v>89</v>
      </c>
      <c r="AM120" s="140" t="s">
        <v>89</v>
      </c>
      <c r="AN120" s="140" t="s">
        <v>89</v>
      </c>
      <c r="AO120" s="140" t="s">
        <v>89</v>
      </c>
      <c r="AP120" s="140" t="s">
        <v>89</v>
      </c>
      <c r="AQ120" s="140" t="s">
        <v>89</v>
      </c>
      <c r="AR120" s="140" t="s">
        <v>89</v>
      </c>
      <c r="AS120" s="140" t="s">
        <v>89</v>
      </c>
      <c r="AT120" s="140" t="s">
        <v>89</v>
      </c>
      <c r="AU120" s="140" t="s">
        <v>89</v>
      </c>
      <c r="AV120" s="140" t="s">
        <v>89</v>
      </c>
      <c r="AW120" s="140" t="s">
        <v>89</v>
      </c>
      <c r="AX120" s="140" t="s">
        <v>89</v>
      </c>
      <c r="AY120" s="140" t="s">
        <v>89</v>
      </c>
      <c r="AZ120" s="140" t="s">
        <v>89</v>
      </c>
      <c r="BA120" s="140" t="s">
        <v>89</v>
      </c>
      <c r="BB120" s="140" t="s">
        <v>89</v>
      </c>
    </row>
    <row r="121" spans="1:54" s="170" customFormat="1" ht="16">
      <c r="A121" s="170">
        <f t="shared" si="1"/>
        <v>119</v>
      </c>
      <c r="B121" s="171">
        <v>43963.098553240743</v>
      </c>
      <c r="C121" s="171">
        <v>43963.099444444444</v>
      </c>
      <c r="D121" s="140" t="s">
        <v>93</v>
      </c>
      <c r="E121" s="170">
        <v>100</v>
      </c>
      <c r="F121" s="170">
        <v>77</v>
      </c>
      <c r="G121" s="140" t="s">
        <v>85</v>
      </c>
      <c r="H121" s="171">
        <v>43963.099456053242</v>
      </c>
      <c r="I121" s="140" t="s">
        <v>1072</v>
      </c>
      <c r="J121" s="140" t="s">
        <v>1004</v>
      </c>
      <c r="K121" s="140" t="s">
        <v>88</v>
      </c>
      <c r="L121" s="170">
        <v>0.9</v>
      </c>
      <c r="M121" s="140" t="s">
        <v>213</v>
      </c>
      <c r="N121" s="140" t="s">
        <v>89</v>
      </c>
      <c r="O121" s="140" t="s">
        <v>89</v>
      </c>
      <c r="P121" s="140" t="s">
        <v>89</v>
      </c>
      <c r="Q121" s="140" t="s">
        <v>89</v>
      </c>
      <c r="R121" s="140" t="s">
        <v>1073</v>
      </c>
      <c r="S121" s="140" t="s">
        <v>952</v>
      </c>
      <c r="T121" s="140" t="s">
        <v>504</v>
      </c>
      <c r="U121" s="140" t="s">
        <v>89</v>
      </c>
      <c r="V121" s="140" t="s">
        <v>241</v>
      </c>
      <c r="W121" s="140" t="s">
        <v>92</v>
      </c>
      <c r="X121" s="140" t="s">
        <v>89</v>
      </c>
      <c r="Y121" s="140" t="s">
        <v>89</v>
      </c>
      <c r="Z121" s="140" t="s">
        <v>89</v>
      </c>
      <c r="AA121" s="140" t="s">
        <v>89</v>
      </c>
      <c r="AB121" s="140" t="s">
        <v>89</v>
      </c>
      <c r="AC121" s="140" t="s">
        <v>89</v>
      </c>
      <c r="AD121" s="140" t="s">
        <v>89</v>
      </c>
      <c r="AE121" s="140" t="s">
        <v>89</v>
      </c>
      <c r="AF121" s="140" t="s">
        <v>89</v>
      </c>
      <c r="AG121" s="140" t="s">
        <v>89</v>
      </c>
      <c r="AH121" s="140" t="s">
        <v>89</v>
      </c>
      <c r="AI121" s="140" t="s">
        <v>89</v>
      </c>
      <c r="AJ121" s="140" t="s">
        <v>89</v>
      </c>
      <c r="AK121" s="140" t="s">
        <v>89</v>
      </c>
      <c r="AL121" s="140" t="s">
        <v>89</v>
      </c>
      <c r="AM121" s="140" t="s">
        <v>89</v>
      </c>
      <c r="AN121" s="140" t="s">
        <v>89</v>
      </c>
      <c r="AO121" s="140" t="s">
        <v>89</v>
      </c>
      <c r="AP121" s="140" t="s">
        <v>89</v>
      </c>
      <c r="AQ121" s="140" t="s">
        <v>89</v>
      </c>
      <c r="AR121" s="140" t="s">
        <v>89</v>
      </c>
      <c r="AS121" s="140" t="s">
        <v>89</v>
      </c>
      <c r="AT121" s="140" t="s">
        <v>89</v>
      </c>
      <c r="AU121" s="140" t="s">
        <v>89</v>
      </c>
      <c r="AV121" s="140" t="s">
        <v>89</v>
      </c>
      <c r="AW121" s="140" t="s">
        <v>89</v>
      </c>
      <c r="AX121" s="140" t="s">
        <v>89</v>
      </c>
      <c r="AY121" s="140" t="s">
        <v>89</v>
      </c>
      <c r="AZ121" s="140" t="s">
        <v>89</v>
      </c>
      <c r="BA121" s="140" t="s">
        <v>89</v>
      </c>
      <c r="BB121" s="140" t="s">
        <v>89</v>
      </c>
    </row>
    <row r="122" spans="1:54" s="170" customFormat="1" ht="16">
      <c r="A122" s="170">
        <f t="shared" si="1"/>
        <v>120</v>
      </c>
      <c r="B122" s="171">
        <v>43963.101087962961</v>
      </c>
      <c r="C122" s="171">
        <v>43963.103726851848</v>
      </c>
      <c r="D122" s="140" t="s">
        <v>93</v>
      </c>
      <c r="E122" s="170">
        <v>100</v>
      </c>
      <c r="F122" s="170">
        <v>227</v>
      </c>
      <c r="G122" s="140" t="s">
        <v>85</v>
      </c>
      <c r="H122" s="171">
        <v>43963.103737291669</v>
      </c>
      <c r="I122" s="140" t="s">
        <v>1074</v>
      </c>
      <c r="J122" s="140" t="s">
        <v>1004</v>
      </c>
      <c r="K122" s="140" t="s">
        <v>88</v>
      </c>
      <c r="L122" s="170">
        <v>0.9</v>
      </c>
      <c r="M122" s="140" t="s">
        <v>89</v>
      </c>
      <c r="N122" s="140" t="s">
        <v>89</v>
      </c>
      <c r="O122" s="140" t="s">
        <v>89</v>
      </c>
      <c r="P122" s="140" t="s">
        <v>89</v>
      </c>
      <c r="Q122" s="140" t="s">
        <v>89</v>
      </c>
      <c r="R122" s="140" t="s">
        <v>89</v>
      </c>
      <c r="S122" s="140" t="s">
        <v>89</v>
      </c>
      <c r="T122" s="140" t="s">
        <v>89</v>
      </c>
      <c r="U122" s="140" t="s">
        <v>89</v>
      </c>
      <c r="V122" s="140" t="s">
        <v>89</v>
      </c>
      <c r="W122" s="140" t="s">
        <v>89</v>
      </c>
      <c r="X122" s="140" t="s">
        <v>89</v>
      </c>
      <c r="Y122" s="140" t="s">
        <v>89</v>
      </c>
      <c r="Z122" s="140" t="s">
        <v>89</v>
      </c>
      <c r="AA122" s="140" t="s">
        <v>89</v>
      </c>
      <c r="AB122" s="140" t="s">
        <v>89</v>
      </c>
      <c r="AC122" s="140" t="s">
        <v>89</v>
      </c>
      <c r="AD122" s="140" t="s">
        <v>89</v>
      </c>
      <c r="AE122" s="140" t="s">
        <v>89</v>
      </c>
      <c r="AF122" s="140" t="s">
        <v>89</v>
      </c>
      <c r="AG122" s="140" t="s">
        <v>89</v>
      </c>
      <c r="AH122" s="140" t="s">
        <v>89</v>
      </c>
      <c r="AI122" s="140" t="s">
        <v>89</v>
      </c>
      <c r="AJ122" s="140" t="s">
        <v>89</v>
      </c>
      <c r="AK122" s="140" t="s">
        <v>89</v>
      </c>
      <c r="AL122" s="140" t="s">
        <v>89</v>
      </c>
      <c r="AM122" s="140" t="s">
        <v>89</v>
      </c>
      <c r="AN122" s="140" t="s">
        <v>89</v>
      </c>
      <c r="AO122" s="140" t="s">
        <v>89</v>
      </c>
      <c r="AP122" s="140" t="s">
        <v>89</v>
      </c>
      <c r="AQ122" s="140" t="s">
        <v>89</v>
      </c>
      <c r="AR122" s="140" t="s">
        <v>89</v>
      </c>
      <c r="AS122" s="140" t="s">
        <v>89</v>
      </c>
      <c r="AT122" s="140" t="s">
        <v>129</v>
      </c>
      <c r="AU122" s="140" t="s">
        <v>89</v>
      </c>
      <c r="AV122" s="140" t="s">
        <v>89</v>
      </c>
      <c r="AW122" s="140" t="s">
        <v>89</v>
      </c>
      <c r="AX122" s="140" t="s">
        <v>89</v>
      </c>
      <c r="AY122" s="140" t="s">
        <v>89</v>
      </c>
      <c r="AZ122" s="140" t="s">
        <v>89</v>
      </c>
      <c r="BA122" s="140" t="s">
        <v>89</v>
      </c>
      <c r="BB122" s="140" t="s">
        <v>89</v>
      </c>
    </row>
    <row r="123" spans="1:54" ht="48">
      <c r="A123" s="3">
        <f t="shared" si="1"/>
        <v>121</v>
      </c>
      <c r="B123" s="172">
        <v>43963.101909722223</v>
      </c>
      <c r="C123" s="172">
        <v>43963.108622685184</v>
      </c>
      <c r="D123" s="5" t="s">
        <v>93</v>
      </c>
      <c r="E123" s="3">
        <v>100</v>
      </c>
      <c r="F123" s="3">
        <v>580</v>
      </c>
      <c r="G123" s="5" t="s">
        <v>85</v>
      </c>
      <c r="H123" s="172">
        <v>43963.108651331022</v>
      </c>
      <c r="I123" s="5" t="s">
        <v>1075</v>
      </c>
      <c r="J123" s="5" t="s">
        <v>1004</v>
      </c>
      <c r="K123" s="5" t="s">
        <v>88</v>
      </c>
      <c r="L123" s="3">
        <v>0.9</v>
      </c>
      <c r="M123" s="5" t="s">
        <v>171</v>
      </c>
      <c r="N123" s="5" t="s">
        <v>89</v>
      </c>
      <c r="O123" s="5" t="s">
        <v>160</v>
      </c>
      <c r="P123" s="5" t="s">
        <v>89</v>
      </c>
      <c r="Q123" s="5" t="s">
        <v>1076</v>
      </c>
      <c r="R123" s="5" t="s">
        <v>1077</v>
      </c>
      <c r="S123" s="5" t="s">
        <v>1078</v>
      </c>
      <c r="T123" s="5" t="s">
        <v>254</v>
      </c>
      <c r="U123" s="5" t="s">
        <v>89</v>
      </c>
      <c r="V123" s="5" t="s">
        <v>241</v>
      </c>
      <c r="W123" s="5" t="s">
        <v>104</v>
      </c>
      <c r="X123" s="5" t="s">
        <v>1079</v>
      </c>
      <c r="Y123" s="5" t="s">
        <v>182</v>
      </c>
      <c r="Z123" s="5" t="s">
        <v>127</v>
      </c>
      <c r="AA123" s="5" t="s">
        <v>1080</v>
      </c>
      <c r="AB123" s="5" t="s">
        <v>182</v>
      </c>
      <c r="AC123" s="5" t="s">
        <v>127</v>
      </c>
      <c r="AD123" s="5" t="s">
        <v>1081</v>
      </c>
      <c r="AE123" s="5" t="s">
        <v>182</v>
      </c>
      <c r="AF123" s="5" t="s">
        <v>106</v>
      </c>
      <c r="AG123" s="5" t="s">
        <v>1082</v>
      </c>
      <c r="AH123" s="5" t="s">
        <v>177</v>
      </c>
      <c r="AI123" s="5" t="s">
        <v>106</v>
      </c>
      <c r="AJ123" s="5" t="s">
        <v>89</v>
      </c>
      <c r="AK123" s="5" t="s">
        <v>177</v>
      </c>
      <c r="AL123" s="5" t="s">
        <v>106</v>
      </c>
      <c r="AM123" s="5" t="s">
        <v>89</v>
      </c>
      <c r="AN123" s="5" t="s">
        <v>182</v>
      </c>
      <c r="AO123" s="5" t="s">
        <v>127</v>
      </c>
      <c r="AP123" s="5" t="s">
        <v>89</v>
      </c>
      <c r="AQ123" s="5" t="s">
        <v>177</v>
      </c>
      <c r="AR123" s="5" t="s">
        <v>106</v>
      </c>
      <c r="AS123" s="5" t="s">
        <v>89</v>
      </c>
      <c r="AT123" s="5" t="s">
        <v>141</v>
      </c>
      <c r="AU123" s="5" t="s">
        <v>89</v>
      </c>
      <c r="AV123" s="5" t="s">
        <v>1083</v>
      </c>
      <c r="AW123" s="5" t="s">
        <v>512</v>
      </c>
      <c r="AX123" s="5" t="s">
        <v>235</v>
      </c>
      <c r="AY123" s="5" t="s">
        <v>89</v>
      </c>
      <c r="AZ123" s="5" t="s">
        <v>89</v>
      </c>
      <c r="BA123" s="5" t="s">
        <v>89</v>
      </c>
      <c r="BB123" s="5" t="s">
        <v>89</v>
      </c>
    </row>
    <row r="124" spans="1:54" s="170" customFormat="1" ht="32">
      <c r="A124" s="170">
        <f t="shared" si="1"/>
        <v>122</v>
      </c>
      <c r="B124" s="171">
        <v>43963.1172337963</v>
      </c>
      <c r="C124" s="171">
        <v>43963.118703703702</v>
      </c>
      <c r="D124" s="140" t="s">
        <v>93</v>
      </c>
      <c r="E124" s="170">
        <v>100</v>
      </c>
      <c r="F124" s="170">
        <v>127</v>
      </c>
      <c r="G124" s="140" t="s">
        <v>85</v>
      </c>
      <c r="H124" s="171">
        <v>43963.118717638892</v>
      </c>
      <c r="I124" s="140" t="s">
        <v>1084</v>
      </c>
      <c r="J124" s="140" t="s">
        <v>1004</v>
      </c>
      <c r="K124" s="140" t="s">
        <v>88</v>
      </c>
      <c r="L124" s="170">
        <v>0.9</v>
      </c>
      <c r="M124" s="140" t="s">
        <v>213</v>
      </c>
      <c r="N124" s="140" t="s">
        <v>89</v>
      </c>
      <c r="O124" s="140" t="s">
        <v>89</v>
      </c>
      <c r="P124" s="140" t="s">
        <v>89</v>
      </c>
      <c r="Q124" s="140" t="s">
        <v>89</v>
      </c>
      <c r="R124" s="140" t="s">
        <v>1085</v>
      </c>
      <c r="S124" s="140" t="s">
        <v>777</v>
      </c>
      <c r="T124" s="140" t="s">
        <v>355</v>
      </c>
      <c r="U124" s="140" t="s">
        <v>1086</v>
      </c>
      <c r="V124" s="140" t="s">
        <v>241</v>
      </c>
      <c r="W124" s="140" t="s">
        <v>92</v>
      </c>
      <c r="X124" s="140" t="s">
        <v>89</v>
      </c>
      <c r="Y124" s="140" t="s">
        <v>89</v>
      </c>
      <c r="Z124" s="140" t="s">
        <v>89</v>
      </c>
      <c r="AA124" s="140" t="s">
        <v>89</v>
      </c>
      <c r="AB124" s="140" t="s">
        <v>89</v>
      </c>
      <c r="AC124" s="140" t="s">
        <v>89</v>
      </c>
      <c r="AD124" s="140" t="s">
        <v>89</v>
      </c>
      <c r="AE124" s="140" t="s">
        <v>89</v>
      </c>
      <c r="AF124" s="140" t="s">
        <v>89</v>
      </c>
      <c r="AG124" s="140" t="s">
        <v>89</v>
      </c>
      <c r="AH124" s="140" t="s">
        <v>89</v>
      </c>
      <c r="AI124" s="140" t="s">
        <v>89</v>
      </c>
      <c r="AJ124" s="140" t="s">
        <v>89</v>
      </c>
      <c r="AK124" s="140" t="s">
        <v>89</v>
      </c>
      <c r="AL124" s="140" t="s">
        <v>89</v>
      </c>
      <c r="AM124" s="140" t="s">
        <v>89</v>
      </c>
      <c r="AN124" s="140" t="s">
        <v>89</v>
      </c>
      <c r="AO124" s="140" t="s">
        <v>89</v>
      </c>
      <c r="AP124" s="140" t="s">
        <v>89</v>
      </c>
      <c r="AQ124" s="140" t="s">
        <v>89</v>
      </c>
      <c r="AR124" s="140" t="s">
        <v>89</v>
      </c>
      <c r="AS124" s="140" t="s">
        <v>89</v>
      </c>
      <c r="AT124" s="140" t="s">
        <v>89</v>
      </c>
      <c r="AU124" s="140" t="s">
        <v>89</v>
      </c>
      <c r="AV124" s="140" t="s">
        <v>89</v>
      </c>
      <c r="AW124" s="140" t="s">
        <v>89</v>
      </c>
      <c r="AX124" s="140" t="s">
        <v>89</v>
      </c>
      <c r="AY124" s="140" t="s">
        <v>89</v>
      </c>
      <c r="AZ124" s="140" t="s">
        <v>89</v>
      </c>
      <c r="BA124" s="140" t="s">
        <v>89</v>
      </c>
      <c r="BB124" s="140" t="s">
        <v>89</v>
      </c>
    </row>
    <row r="125" spans="1:54" s="170" customFormat="1" ht="64">
      <c r="A125" s="170">
        <f t="shared" si="1"/>
        <v>123</v>
      </c>
      <c r="B125" s="171">
        <v>43949.118148148147</v>
      </c>
      <c r="C125" s="171">
        <v>43949.120381944442</v>
      </c>
      <c r="D125" s="140" t="s">
        <v>93</v>
      </c>
      <c r="E125" s="170">
        <v>24</v>
      </c>
      <c r="F125" s="170">
        <v>192</v>
      </c>
      <c r="G125" s="140" t="s">
        <v>145</v>
      </c>
      <c r="H125" s="171">
        <v>43963.120484340281</v>
      </c>
      <c r="I125" s="140" t="s">
        <v>1087</v>
      </c>
      <c r="J125" s="140" t="s">
        <v>95</v>
      </c>
      <c r="K125" s="140" t="s">
        <v>88</v>
      </c>
      <c r="L125" s="170">
        <v>0.7</v>
      </c>
      <c r="M125" s="140" t="s">
        <v>213</v>
      </c>
      <c r="N125" s="140" t="s">
        <v>89</v>
      </c>
      <c r="O125" s="140" t="s">
        <v>89</v>
      </c>
      <c r="P125" s="140" t="s">
        <v>89</v>
      </c>
      <c r="Q125" s="140" t="s">
        <v>89</v>
      </c>
      <c r="R125" s="140" t="s">
        <v>1088</v>
      </c>
      <c r="S125" s="140" t="s">
        <v>1089</v>
      </c>
      <c r="T125" s="140" t="s">
        <v>254</v>
      </c>
      <c r="U125" s="140" t="s">
        <v>89</v>
      </c>
      <c r="V125" s="140" t="s">
        <v>241</v>
      </c>
      <c r="W125" s="140" t="s">
        <v>104</v>
      </c>
      <c r="X125" s="140" t="s">
        <v>1090</v>
      </c>
      <c r="Y125" s="140" t="s">
        <v>89</v>
      </c>
      <c r="Z125" s="140" t="s">
        <v>89</v>
      </c>
      <c r="AA125" s="140" t="s">
        <v>89</v>
      </c>
      <c r="AB125" s="140" t="s">
        <v>89</v>
      </c>
      <c r="AC125" s="140" t="s">
        <v>89</v>
      </c>
      <c r="AD125" s="140" t="s">
        <v>89</v>
      </c>
      <c r="AE125" s="140" t="s">
        <v>89</v>
      </c>
      <c r="AF125" s="140" t="s">
        <v>89</v>
      </c>
      <c r="AG125" s="140" t="s">
        <v>89</v>
      </c>
      <c r="AH125" s="140" t="s">
        <v>89</v>
      </c>
      <c r="AI125" s="140" t="s">
        <v>89</v>
      </c>
      <c r="AJ125" s="140" t="s">
        <v>89</v>
      </c>
      <c r="AK125" s="140" t="s">
        <v>89</v>
      </c>
      <c r="AL125" s="140" t="s">
        <v>89</v>
      </c>
      <c r="AM125" s="140" t="s">
        <v>89</v>
      </c>
      <c r="AN125" s="140" t="s">
        <v>89</v>
      </c>
      <c r="AO125" s="140" t="s">
        <v>89</v>
      </c>
      <c r="AP125" s="140" t="s">
        <v>89</v>
      </c>
      <c r="AQ125" s="140" t="s">
        <v>89</v>
      </c>
      <c r="AR125" s="140" t="s">
        <v>89</v>
      </c>
      <c r="AS125" s="140" t="s">
        <v>89</v>
      </c>
      <c r="AT125" s="140" t="s">
        <v>89</v>
      </c>
      <c r="AU125" s="140" t="s">
        <v>89</v>
      </c>
      <c r="AV125" s="140" t="s">
        <v>89</v>
      </c>
      <c r="AW125" s="140" t="s">
        <v>89</v>
      </c>
      <c r="AX125" s="140" t="s">
        <v>89</v>
      </c>
      <c r="AY125" s="140" t="s">
        <v>89</v>
      </c>
      <c r="AZ125" s="140" t="s">
        <v>89</v>
      </c>
      <c r="BA125" s="140" t="s">
        <v>89</v>
      </c>
      <c r="BB125" s="140" t="s">
        <v>89</v>
      </c>
    </row>
    <row r="126" spans="1:54" s="170" customFormat="1" ht="32">
      <c r="A126" s="170">
        <f t="shared" si="1"/>
        <v>124</v>
      </c>
      <c r="B126" s="171">
        <v>43963.120613425926</v>
      </c>
      <c r="C126" s="171">
        <v>43963.12090277778</v>
      </c>
      <c r="D126" s="140" t="s">
        <v>93</v>
      </c>
      <c r="E126" s="170">
        <v>100</v>
      </c>
      <c r="F126" s="170">
        <v>24</v>
      </c>
      <c r="G126" s="140" t="s">
        <v>85</v>
      </c>
      <c r="H126" s="171">
        <v>43963.1209084375</v>
      </c>
      <c r="I126" s="140" t="s">
        <v>1091</v>
      </c>
      <c r="J126" s="140" t="s">
        <v>1004</v>
      </c>
      <c r="K126" s="140" t="s">
        <v>88</v>
      </c>
      <c r="L126" s="170">
        <v>0.9</v>
      </c>
      <c r="M126" s="140" t="s">
        <v>328</v>
      </c>
      <c r="N126" s="140" t="s">
        <v>89</v>
      </c>
      <c r="O126" s="140" t="s">
        <v>89</v>
      </c>
      <c r="P126" s="140" t="s">
        <v>89</v>
      </c>
      <c r="Q126" s="140" t="s">
        <v>89</v>
      </c>
      <c r="R126" s="140" t="s">
        <v>89</v>
      </c>
      <c r="S126" s="140" t="s">
        <v>89</v>
      </c>
      <c r="T126" s="140" t="s">
        <v>89</v>
      </c>
      <c r="U126" s="140" t="s">
        <v>89</v>
      </c>
      <c r="V126" s="140" t="s">
        <v>89</v>
      </c>
      <c r="W126" s="140" t="s">
        <v>92</v>
      </c>
      <c r="X126" s="140" t="s">
        <v>89</v>
      </c>
      <c r="Y126" s="140" t="s">
        <v>89</v>
      </c>
      <c r="Z126" s="140" t="s">
        <v>89</v>
      </c>
      <c r="AA126" s="140" t="s">
        <v>89</v>
      </c>
      <c r="AB126" s="140" t="s">
        <v>89</v>
      </c>
      <c r="AC126" s="140" t="s">
        <v>89</v>
      </c>
      <c r="AD126" s="140" t="s">
        <v>89</v>
      </c>
      <c r="AE126" s="140" t="s">
        <v>89</v>
      </c>
      <c r="AF126" s="140" t="s">
        <v>89</v>
      </c>
      <c r="AG126" s="140" t="s">
        <v>89</v>
      </c>
      <c r="AH126" s="140" t="s">
        <v>89</v>
      </c>
      <c r="AI126" s="140" t="s">
        <v>89</v>
      </c>
      <c r="AJ126" s="140" t="s">
        <v>89</v>
      </c>
      <c r="AK126" s="140" t="s">
        <v>89</v>
      </c>
      <c r="AL126" s="140" t="s">
        <v>89</v>
      </c>
      <c r="AM126" s="140" t="s">
        <v>89</v>
      </c>
      <c r="AN126" s="140" t="s">
        <v>89</v>
      </c>
      <c r="AO126" s="140" t="s">
        <v>89</v>
      </c>
      <c r="AP126" s="140" t="s">
        <v>89</v>
      </c>
      <c r="AQ126" s="140" t="s">
        <v>89</v>
      </c>
      <c r="AR126" s="140" t="s">
        <v>89</v>
      </c>
      <c r="AS126" s="140" t="s">
        <v>89</v>
      </c>
      <c r="AT126" s="140" t="s">
        <v>89</v>
      </c>
      <c r="AU126" s="140" t="s">
        <v>89</v>
      </c>
      <c r="AV126" s="140" t="s">
        <v>89</v>
      </c>
      <c r="AW126" s="140" t="s">
        <v>89</v>
      </c>
      <c r="AX126" s="140" t="s">
        <v>89</v>
      </c>
      <c r="AY126" s="140" t="s">
        <v>89</v>
      </c>
      <c r="AZ126" s="140" t="s">
        <v>89</v>
      </c>
      <c r="BA126" s="140" t="s">
        <v>89</v>
      </c>
      <c r="BB126" s="140" t="s">
        <v>89</v>
      </c>
    </row>
    <row r="127" spans="1:54" ht="192">
      <c r="A127" s="3">
        <f t="shared" si="1"/>
        <v>125</v>
      </c>
      <c r="B127" s="172">
        <v>43963.117268518516</v>
      </c>
      <c r="C127" s="172">
        <v>43963.129791666666</v>
      </c>
      <c r="D127" s="5" t="s">
        <v>93</v>
      </c>
      <c r="E127" s="3">
        <v>100</v>
      </c>
      <c r="F127" s="3">
        <v>1082</v>
      </c>
      <c r="G127" s="5" t="s">
        <v>85</v>
      </c>
      <c r="H127" s="172">
        <v>43963.129820162038</v>
      </c>
      <c r="I127" s="5" t="s">
        <v>1092</v>
      </c>
      <c r="J127" s="5" t="s">
        <v>1004</v>
      </c>
      <c r="K127" s="5" t="s">
        <v>88</v>
      </c>
      <c r="L127" s="3">
        <v>0.9</v>
      </c>
      <c r="M127" s="5" t="s">
        <v>259</v>
      </c>
      <c r="N127" s="5" t="s">
        <v>89</v>
      </c>
      <c r="O127" s="5" t="s">
        <v>160</v>
      </c>
      <c r="P127" s="5" t="s">
        <v>89</v>
      </c>
      <c r="Q127" s="5" t="s">
        <v>1093</v>
      </c>
      <c r="R127" s="5" t="s">
        <v>1094</v>
      </c>
      <c r="S127" s="5" t="s">
        <v>1095</v>
      </c>
      <c r="T127" s="5" t="s">
        <v>1096</v>
      </c>
      <c r="U127" s="5" t="s">
        <v>89</v>
      </c>
      <c r="V127" s="5" t="s">
        <v>165</v>
      </c>
      <c r="W127" s="5" t="s">
        <v>104</v>
      </c>
      <c r="X127" s="5" t="s">
        <v>1097</v>
      </c>
      <c r="Y127" s="5" t="s">
        <v>179</v>
      </c>
      <c r="Z127" s="5" t="s">
        <v>168</v>
      </c>
      <c r="AA127" s="5" t="s">
        <v>89</v>
      </c>
      <c r="AB127" s="5" t="s">
        <v>179</v>
      </c>
      <c r="AC127" s="5" t="s">
        <v>168</v>
      </c>
      <c r="AD127" s="5" t="s">
        <v>89</v>
      </c>
      <c r="AE127" s="5" t="s">
        <v>179</v>
      </c>
      <c r="AF127" s="5" t="s">
        <v>168</v>
      </c>
      <c r="AG127" s="5" t="s">
        <v>89</v>
      </c>
      <c r="AH127" s="5" t="s">
        <v>186</v>
      </c>
      <c r="AI127" s="5" t="s">
        <v>225</v>
      </c>
      <c r="AJ127" s="5" t="s">
        <v>1098</v>
      </c>
      <c r="AK127" s="5" t="s">
        <v>179</v>
      </c>
      <c r="AL127" s="5" t="s">
        <v>168</v>
      </c>
      <c r="AM127" s="5" t="s">
        <v>1099</v>
      </c>
      <c r="AN127" s="5" t="s">
        <v>186</v>
      </c>
      <c r="AO127" s="5" t="s">
        <v>225</v>
      </c>
      <c r="AP127" s="5" t="s">
        <v>1100</v>
      </c>
      <c r="AQ127" s="5" t="s">
        <v>179</v>
      </c>
      <c r="AR127" s="5" t="s">
        <v>225</v>
      </c>
      <c r="AS127" s="5" t="s">
        <v>1101</v>
      </c>
      <c r="AT127" s="5" t="s">
        <v>141</v>
      </c>
      <c r="AU127" s="5" t="s">
        <v>1102</v>
      </c>
      <c r="AV127" s="5" t="s">
        <v>1103</v>
      </c>
      <c r="AW127" s="5" t="s">
        <v>350</v>
      </c>
      <c r="AX127" s="5" t="s">
        <v>368</v>
      </c>
      <c r="AY127" s="5" t="s">
        <v>477</v>
      </c>
      <c r="AZ127" s="5" t="s">
        <v>1104</v>
      </c>
      <c r="BA127" s="5" t="s">
        <v>89</v>
      </c>
      <c r="BB127" s="5" t="s">
        <v>89</v>
      </c>
    </row>
    <row r="128" spans="1:54" ht="32">
      <c r="A128" s="3">
        <f t="shared" si="1"/>
        <v>126</v>
      </c>
      <c r="B128" s="172">
        <v>43963.12263888889</v>
      </c>
      <c r="C128" s="172">
        <v>43963.130798611113</v>
      </c>
      <c r="D128" s="5" t="s">
        <v>93</v>
      </c>
      <c r="E128" s="3">
        <v>100</v>
      </c>
      <c r="F128" s="3">
        <v>704</v>
      </c>
      <c r="G128" s="5" t="s">
        <v>85</v>
      </c>
      <c r="H128" s="172">
        <v>43963.13080684028</v>
      </c>
      <c r="I128" s="5" t="s">
        <v>1105</v>
      </c>
      <c r="J128" s="5" t="s">
        <v>1004</v>
      </c>
      <c r="K128" s="5" t="s">
        <v>88</v>
      </c>
      <c r="L128" s="3">
        <v>0.9</v>
      </c>
      <c r="M128" s="5" t="s">
        <v>171</v>
      </c>
      <c r="N128" s="5" t="s">
        <v>89</v>
      </c>
      <c r="O128" s="5" t="s">
        <v>90</v>
      </c>
      <c r="P128" s="5" t="s">
        <v>89</v>
      </c>
      <c r="Q128" s="5" t="s">
        <v>1106</v>
      </c>
      <c r="R128" s="5" t="s">
        <v>1107</v>
      </c>
      <c r="S128" s="5" t="s">
        <v>1108</v>
      </c>
      <c r="T128" s="5" t="s">
        <v>103</v>
      </c>
      <c r="U128" s="5" t="s">
        <v>89</v>
      </c>
      <c r="V128" s="5" t="s">
        <v>99</v>
      </c>
      <c r="W128" s="5" t="s">
        <v>104</v>
      </c>
      <c r="X128" s="5" t="s">
        <v>1109</v>
      </c>
      <c r="Y128" s="5" t="s">
        <v>177</v>
      </c>
      <c r="Z128" s="5" t="s">
        <v>106</v>
      </c>
      <c r="AA128" s="5" t="s">
        <v>89</v>
      </c>
      <c r="AB128" s="5" t="s">
        <v>182</v>
      </c>
      <c r="AC128" s="5" t="s">
        <v>127</v>
      </c>
      <c r="AD128" s="5" t="s">
        <v>89</v>
      </c>
      <c r="AE128" s="5" t="s">
        <v>182</v>
      </c>
      <c r="AF128" s="5" t="s">
        <v>112</v>
      </c>
      <c r="AG128" s="5" t="s">
        <v>89</v>
      </c>
      <c r="AH128" s="5" t="s">
        <v>186</v>
      </c>
      <c r="AI128" s="5" t="s">
        <v>112</v>
      </c>
      <c r="AJ128" s="5" t="s">
        <v>1110</v>
      </c>
      <c r="AK128" s="5" t="s">
        <v>182</v>
      </c>
      <c r="AL128" s="5" t="s">
        <v>112</v>
      </c>
      <c r="AM128" s="5" t="s">
        <v>89</v>
      </c>
      <c r="AN128" s="5" t="s">
        <v>177</v>
      </c>
      <c r="AO128" s="5" t="s">
        <v>106</v>
      </c>
      <c r="AP128" s="5" t="s">
        <v>89</v>
      </c>
      <c r="AQ128" s="5" t="s">
        <v>182</v>
      </c>
      <c r="AR128" s="5" t="s">
        <v>127</v>
      </c>
      <c r="AS128" s="5" t="s">
        <v>89</v>
      </c>
      <c r="AT128" s="5" t="s">
        <v>249</v>
      </c>
      <c r="AU128" s="5" t="s">
        <v>89</v>
      </c>
      <c r="AV128" s="5" t="s">
        <v>1111</v>
      </c>
      <c r="AW128" s="5" t="s">
        <v>464</v>
      </c>
      <c r="AX128" s="5" t="s">
        <v>368</v>
      </c>
      <c r="AY128" s="5" t="s">
        <v>1112</v>
      </c>
      <c r="AZ128" s="5" t="s">
        <v>89</v>
      </c>
      <c r="BA128" s="5" t="s">
        <v>89</v>
      </c>
      <c r="BB128" s="5" t="s">
        <v>89</v>
      </c>
    </row>
    <row r="129" spans="1:54" s="170" customFormat="1" ht="16">
      <c r="A129" s="170">
        <f t="shared" si="1"/>
        <v>127</v>
      </c>
      <c r="B129" s="171">
        <v>43963.126921296294</v>
      </c>
      <c r="C129" s="171">
        <v>43963.134791666664</v>
      </c>
      <c r="D129" s="140" t="s">
        <v>93</v>
      </c>
      <c r="E129" s="170">
        <v>100</v>
      </c>
      <c r="F129" s="170">
        <v>679</v>
      </c>
      <c r="G129" s="140" t="s">
        <v>85</v>
      </c>
      <c r="H129" s="171">
        <v>43963.134814328703</v>
      </c>
      <c r="I129" s="140" t="s">
        <v>1113</v>
      </c>
      <c r="J129" s="140" t="s">
        <v>1004</v>
      </c>
      <c r="K129" s="140" t="s">
        <v>88</v>
      </c>
      <c r="L129" s="170">
        <v>0.9</v>
      </c>
      <c r="M129" s="140" t="s">
        <v>213</v>
      </c>
      <c r="N129" s="140" t="s">
        <v>89</v>
      </c>
      <c r="O129" s="140" t="s">
        <v>89</v>
      </c>
      <c r="P129" s="140" t="s">
        <v>89</v>
      </c>
      <c r="Q129" s="140" t="s">
        <v>89</v>
      </c>
      <c r="R129" s="140" t="s">
        <v>1114</v>
      </c>
      <c r="S129" s="140" t="s">
        <v>1115</v>
      </c>
      <c r="T129" s="140" t="s">
        <v>103</v>
      </c>
      <c r="U129" s="140" t="s">
        <v>89</v>
      </c>
      <c r="V129" s="140" t="s">
        <v>221</v>
      </c>
      <c r="W129" s="140" t="s">
        <v>92</v>
      </c>
      <c r="X129" s="140" t="s">
        <v>89</v>
      </c>
      <c r="Y129" s="140" t="s">
        <v>89</v>
      </c>
      <c r="Z129" s="140" t="s">
        <v>89</v>
      </c>
      <c r="AA129" s="140" t="s">
        <v>89</v>
      </c>
      <c r="AB129" s="140" t="s">
        <v>89</v>
      </c>
      <c r="AC129" s="140" t="s">
        <v>89</v>
      </c>
      <c r="AD129" s="140" t="s">
        <v>89</v>
      </c>
      <c r="AE129" s="140" t="s">
        <v>89</v>
      </c>
      <c r="AF129" s="140" t="s">
        <v>89</v>
      </c>
      <c r="AG129" s="140" t="s">
        <v>89</v>
      </c>
      <c r="AH129" s="140" t="s">
        <v>89</v>
      </c>
      <c r="AI129" s="140" t="s">
        <v>89</v>
      </c>
      <c r="AJ129" s="140" t="s">
        <v>89</v>
      </c>
      <c r="AK129" s="140" t="s">
        <v>89</v>
      </c>
      <c r="AL129" s="140" t="s">
        <v>89</v>
      </c>
      <c r="AM129" s="140" t="s">
        <v>89</v>
      </c>
      <c r="AN129" s="140" t="s">
        <v>89</v>
      </c>
      <c r="AO129" s="140" t="s">
        <v>89</v>
      </c>
      <c r="AP129" s="140" t="s">
        <v>89</v>
      </c>
      <c r="AQ129" s="140" t="s">
        <v>89</v>
      </c>
      <c r="AR129" s="140" t="s">
        <v>89</v>
      </c>
      <c r="AS129" s="140" t="s">
        <v>89</v>
      </c>
      <c r="AT129" s="140" t="s">
        <v>89</v>
      </c>
      <c r="AU129" s="140" t="s">
        <v>89</v>
      </c>
      <c r="AV129" s="140" t="s">
        <v>89</v>
      </c>
      <c r="AW129" s="140" t="s">
        <v>89</v>
      </c>
      <c r="AX129" s="140" t="s">
        <v>89</v>
      </c>
      <c r="AY129" s="140" t="s">
        <v>89</v>
      </c>
      <c r="AZ129" s="140" t="s">
        <v>89</v>
      </c>
      <c r="BA129" s="140" t="s">
        <v>89</v>
      </c>
      <c r="BB129" s="140" t="s">
        <v>89</v>
      </c>
    </row>
    <row r="130" spans="1:54" ht="272">
      <c r="A130" s="3">
        <f t="shared" si="1"/>
        <v>128</v>
      </c>
      <c r="B130" s="172">
        <v>43963.092060185183</v>
      </c>
      <c r="C130" s="172">
        <v>43963.13689814815</v>
      </c>
      <c r="D130" s="5" t="s">
        <v>93</v>
      </c>
      <c r="E130" s="3">
        <v>100</v>
      </c>
      <c r="F130" s="3">
        <v>3873</v>
      </c>
      <c r="G130" s="5" t="s">
        <v>85</v>
      </c>
      <c r="H130" s="172">
        <v>43963.136906701387</v>
      </c>
      <c r="I130" s="5" t="s">
        <v>1116</v>
      </c>
      <c r="J130" s="5" t="s">
        <v>1004</v>
      </c>
      <c r="K130" s="5" t="s">
        <v>88</v>
      </c>
      <c r="L130" s="3">
        <v>0.9</v>
      </c>
      <c r="M130" s="5" t="s">
        <v>328</v>
      </c>
      <c r="N130" s="5" t="s">
        <v>89</v>
      </c>
      <c r="O130" s="5" t="s">
        <v>89</v>
      </c>
      <c r="P130" s="5" t="s">
        <v>89</v>
      </c>
      <c r="Q130" s="5" t="s">
        <v>89</v>
      </c>
      <c r="R130" s="5" t="s">
        <v>89</v>
      </c>
      <c r="S130" s="5" t="s">
        <v>89</v>
      </c>
      <c r="T130" s="5" t="s">
        <v>89</v>
      </c>
      <c r="U130" s="5" t="s">
        <v>89</v>
      </c>
      <c r="V130" s="5" t="s">
        <v>89</v>
      </c>
      <c r="W130" s="5" t="s">
        <v>104</v>
      </c>
      <c r="X130" s="5" t="s">
        <v>1117</v>
      </c>
      <c r="Y130" s="5" t="s">
        <v>179</v>
      </c>
      <c r="Z130" s="5" t="s">
        <v>168</v>
      </c>
      <c r="AA130" s="5" t="s">
        <v>1118</v>
      </c>
      <c r="AB130" s="5" t="s">
        <v>179</v>
      </c>
      <c r="AC130" s="5" t="s">
        <v>112</v>
      </c>
      <c r="AD130" s="5" t="s">
        <v>1119</v>
      </c>
      <c r="AE130" s="5" t="s">
        <v>182</v>
      </c>
      <c r="AF130" s="5" t="s">
        <v>127</v>
      </c>
      <c r="AG130" s="5" t="s">
        <v>1120</v>
      </c>
      <c r="AH130" s="5" t="s">
        <v>186</v>
      </c>
      <c r="AI130" s="5" t="s">
        <v>112</v>
      </c>
      <c r="AJ130" s="5" t="s">
        <v>1121</v>
      </c>
      <c r="AK130" s="5" t="s">
        <v>179</v>
      </c>
      <c r="AL130" s="5" t="s">
        <v>225</v>
      </c>
      <c r="AM130" s="5" t="s">
        <v>1122</v>
      </c>
      <c r="AN130" s="5" t="s">
        <v>179</v>
      </c>
      <c r="AO130" s="5" t="s">
        <v>112</v>
      </c>
      <c r="AP130" s="5" t="s">
        <v>1123</v>
      </c>
      <c r="AQ130" s="5" t="s">
        <v>179</v>
      </c>
      <c r="AR130" s="5" t="s">
        <v>112</v>
      </c>
      <c r="AS130" s="5" t="s">
        <v>1124</v>
      </c>
      <c r="AT130" s="5" t="s">
        <v>231</v>
      </c>
      <c r="AU130" s="5" t="s">
        <v>1125</v>
      </c>
      <c r="AV130" s="5" t="s">
        <v>1126</v>
      </c>
      <c r="AW130" s="5" t="s">
        <v>118</v>
      </c>
      <c r="AX130" s="5" t="s">
        <v>368</v>
      </c>
      <c r="AY130" s="5" t="s">
        <v>1127</v>
      </c>
      <c r="AZ130" s="5" t="s">
        <v>1128</v>
      </c>
      <c r="BA130" s="5" t="s">
        <v>89</v>
      </c>
      <c r="BB130" s="5" t="s">
        <v>89</v>
      </c>
    </row>
    <row r="131" spans="1:54" ht="96">
      <c r="A131" s="3">
        <f t="shared" si="1"/>
        <v>129</v>
      </c>
      <c r="B131" s="172">
        <v>43963.134247685186</v>
      </c>
      <c r="C131" s="172">
        <v>43963.142129629632</v>
      </c>
      <c r="D131" s="5" t="s">
        <v>93</v>
      </c>
      <c r="E131" s="3">
        <v>100</v>
      </c>
      <c r="F131" s="3">
        <v>680</v>
      </c>
      <c r="G131" s="5" t="s">
        <v>85</v>
      </c>
      <c r="H131" s="172">
        <v>43963.142136087961</v>
      </c>
      <c r="I131" s="5" t="s">
        <v>1129</v>
      </c>
      <c r="J131" s="5" t="s">
        <v>1004</v>
      </c>
      <c r="K131" s="5" t="s">
        <v>88</v>
      </c>
      <c r="L131" s="3">
        <v>0.9</v>
      </c>
      <c r="M131" s="5" t="s">
        <v>194</v>
      </c>
      <c r="N131" s="5" t="s">
        <v>1130</v>
      </c>
      <c r="O131" s="5" t="s">
        <v>89</v>
      </c>
      <c r="P131" s="5" t="s">
        <v>1131</v>
      </c>
      <c r="Q131" s="5" t="s">
        <v>89</v>
      </c>
      <c r="R131" s="5" t="s">
        <v>89</v>
      </c>
      <c r="S131" s="5" t="s">
        <v>89</v>
      </c>
      <c r="T131" s="5" t="s">
        <v>89</v>
      </c>
      <c r="U131" s="5" t="s">
        <v>89</v>
      </c>
      <c r="V131" s="5" t="s">
        <v>89</v>
      </c>
      <c r="W131" s="5" t="s">
        <v>104</v>
      </c>
      <c r="X131" s="5" t="s">
        <v>1132</v>
      </c>
      <c r="Y131" s="5" t="s">
        <v>89</v>
      </c>
      <c r="Z131" s="5" t="s">
        <v>89</v>
      </c>
      <c r="AA131" s="5" t="s">
        <v>89</v>
      </c>
      <c r="AB131" s="5" t="s">
        <v>179</v>
      </c>
      <c r="AC131" s="5" t="s">
        <v>112</v>
      </c>
      <c r="AD131" s="5" t="s">
        <v>89</v>
      </c>
      <c r="AE131" s="5" t="s">
        <v>179</v>
      </c>
      <c r="AF131" s="5" t="s">
        <v>127</v>
      </c>
      <c r="AG131" s="5" t="s">
        <v>89</v>
      </c>
      <c r="AH131" s="5" t="s">
        <v>179</v>
      </c>
      <c r="AI131" s="5" t="s">
        <v>225</v>
      </c>
      <c r="AJ131" s="5" t="s">
        <v>89</v>
      </c>
      <c r="AK131" s="5" t="s">
        <v>186</v>
      </c>
      <c r="AL131" s="5" t="s">
        <v>127</v>
      </c>
      <c r="AM131" s="5" t="s">
        <v>89</v>
      </c>
      <c r="AN131" s="5" t="s">
        <v>179</v>
      </c>
      <c r="AO131" s="5" t="s">
        <v>225</v>
      </c>
      <c r="AP131" s="5" t="s">
        <v>1133</v>
      </c>
      <c r="AQ131" s="5" t="s">
        <v>179</v>
      </c>
      <c r="AR131" s="5" t="s">
        <v>225</v>
      </c>
      <c r="AS131" s="5" t="s">
        <v>1134</v>
      </c>
      <c r="AT131" s="5" t="s">
        <v>141</v>
      </c>
      <c r="AU131" s="5" t="s">
        <v>89</v>
      </c>
      <c r="AV131" s="5" t="s">
        <v>1135</v>
      </c>
      <c r="AW131" s="5" t="s">
        <v>1136</v>
      </c>
      <c r="AX131" s="5" t="s">
        <v>368</v>
      </c>
      <c r="AY131" s="5" t="s">
        <v>1137</v>
      </c>
      <c r="AZ131" s="5" t="s">
        <v>1138</v>
      </c>
      <c r="BA131" s="5" t="s">
        <v>89</v>
      </c>
      <c r="BB131" s="5" t="s">
        <v>89</v>
      </c>
    </row>
    <row r="132" spans="1:54" ht="80">
      <c r="A132" s="3">
        <f t="shared" si="1"/>
        <v>130</v>
      </c>
      <c r="B132" s="172">
        <v>43963.136192129627</v>
      </c>
      <c r="C132" s="172">
        <v>43963.146238425928</v>
      </c>
      <c r="D132" s="5" t="s">
        <v>93</v>
      </c>
      <c r="E132" s="3">
        <v>100</v>
      </c>
      <c r="F132" s="3">
        <v>868</v>
      </c>
      <c r="G132" s="5" t="s">
        <v>85</v>
      </c>
      <c r="H132" s="172">
        <v>43963.146269999997</v>
      </c>
      <c r="I132" s="5" t="s">
        <v>1139</v>
      </c>
      <c r="J132" s="5" t="s">
        <v>1004</v>
      </c>
      <c r="K132" s="5" t="s">
        <v>88</v>
      </c>
      <c r="L132" s="3">
        <v>0.9</v>
      </c>
      <c r="M132" s="5" t="s">
        <v>171</v>
      </c>
      <c r="N132" s="5" t="s">
        <v>89</v>
      </c>
      <c r="O132" s="5" t="s">
        <v>160</v>
      </c>
      <c r="P132" s="5" t="s">
        <v>89</v>
      </c>
      <c r="Q132" s="5" t="s">
        <v>1140</v>
      </c>
      <c r="R132" s="5" t="s">
        <v>1141</v>
      </c>
      <c r="S132" s="5" t="s">
        <v>1142</v>
      </c>
      <c r="T132" s="5" t="s">
        <v>254</v>
      </c>
      <c r="U132" s="5" t="s">
        <v>89</v>
      </c>
      <c r="V132" s="5" t="s">
        <v>165</v>
      </c>
      <c r="W132" s="5" t="s">
        <v>104</v>
      </c>
      <c r="X132" s="5" t="s">
        <v>1143</v>
      </c>
      <c r="Y132" s="5" t="s">
        <v>177</v>
      </c>
      <c r="Z132" s="5" t="s">
        <v>106</v>
      </c>
      <c r="AA132" s="5" t="s">
        <v>89</v>
      </c>
      <c r="AB132" s="5" t="s">
        <v>182</v>
      </c>
      <c r="AC132" s="5" t="s">
        <v>106</v>
      </c>
      <c r="AD132" s="5" t="s">
        <v>89</v>
      </c>
      <c r="AE132" s="5" t="s">
        <v>179</v>
      </c>
      <c r="AF132" s="5" t="s">
        <v>112</v>
      </c>
      <c r="AG132" s="5" t="s">
        <v>1144</v>
      </c>
      <c r="AH132" s="5" t="s">
        <v>186</v>
      </c>
      <c r="AI132" s="5" t="s">
        <v>127</v>
      </c>
      <c r="AJ132" s="5" t="s">
        <v>1145</v>
      </c>
      <c r="AK132" s="5" t="s">
        <v>182</v>
      </c>
      <c r="AL132" s="5" t="s">
        <v>106</v>
      </c>
      <c r="AM132" s="5" t="s">
        <v>89</v>
      </c>
      <c r="AN132" s="5" t="s">
        <v>179</v>
      </c>
      <c r="AO132" s="5" t="s">
        <v>127</v>
      </c>
      <c r="AP132" s="5" t="s">
        <v>1146</v>
      </c>
      <c r="AQ132" s="5" t="s">
        <v>186</v>
      </c>
      <c r="AR132" s="5" t="s">
        <v>127</v>
      </c>
      <c r="AS132" s="5" t="s">
        <v>89</v>
      </c>
      <c r="AT132" s="5" t="s">
        <v>129</v>
      </c>
      <c r="AU132" s="5" t="s">
        <v>89</v>
      </c>
      <c r="AV132" s="5" t="s">
        <v>1147</v>
      </c>
      <c r="AW132" s="5" t="s">
        <v>1136</v>
      </c>
      <c r="AX132" s="5" t="s">
        <v>368</v>
      </c>
      <c r="AY132" s="5" t="s">
        <v>1137</v>
      </c>
      <c r="AZ132" s="5" t="s">
        <v>89</v>
      </c>
      <c r="BA132" s="5" t="s">
        <v>89</v>
      </c>
      <c r="BB132" s="5" t="s">
        <v>89</v>
      </c>
    </row>
    <row r="133" spans="1:54" ht="128">
      <c r="A133" s="3">
        <f t="shared" ref="A133:A196" si="2">A132+1</f>
        <v>131</v>
      </c>
      <c r="B133" s="172">
        <v>43963.120150462964</v>
      </c>
      <c r="C133" s="172">
        <v>43963.154108796298</v>
      </c>
      <c r="D133" s="5" t="s">
        <v>93</v>
      </c>
      <c r="E133" s="3">
        <v>100</v>
      </c>
      <c r="F133" s="3">
        <v>2934</v>
      </c>
      <c r="G133" s="5" t="s">
        <v>85</v>
      </c>
      <c r="H133" s="172">
        <v>43963.154131192132</v>
      </c>
      <c r="I133" s="5" t="s">
        <v>1148</v>
      </c>
      <c r="J133" s="5" t="s">
        <v>1004</v>
      </c>
      <c r="K133" s="5" t="s">
        <v>88</v>
      </c>
      <c r="L133" s="3">
        <v>0.9</v>
      </c>
      <c r="M133" s="5" t="s">
        <v>213</v>
      </c>
      <c r="N133" s="5" t="s">
        <v>89</v>
      </c>
      <c r="O133" s="5" t="s">
        <v>89</v>
      </c>
      <c r="P133" s="5" t="s">
        <v>89</v>
      </c>
      <c r="Q133" s="5" t="s">
        <v>89</v>
      </c>
      <c r="R133" s="5" t="s">
        <v>1149</v>
      </c>
      <c r="S133" s="5" t="s">
        <v>1150</v>
      </c>
      <c r="T133" s="5" t="s">
        <v>310</v>
      </c>
      <c r="U133" s="5" t="s">
        <v>89</v>
      </c>
      <c r="V133" s="5" t="s">
        <v>221</v>
      </c>
      <c r="W133" s="5" t="s">
        <v>104</v>
      </c>
      <c r="X133" s="5" t="s">
        <v>1151</v>
      </c>
      <c r="Y133" s="5" t="s">
        <v>177</v>
      </c>
      <c r="Z133" s="5" t="s">
        <v>106</v>
      </c>
      <c r="AA133" s="5" t="s">
        <v>1152</v>
      </c>
      <c r="AB133" s="5" t="s">
        <v>182</v>
      </c>
      <c r="AC133" s="5" t="s">
        <v>127</v>
      </c>
      <c r="AD133" s="5" t="s">
        <v>1153</v>
      </c>
      <c r="AE133" s="5" t="s">
        <v>177</v>
      </c>
      <c r="AF133" s="5" t="s">
        <v>106</v>
      </c>
      <c r="AG133" s="5" t="s">
        <v>89</v>
      </c>
      <c r="AH133" s="5" t="s">
        <v>177</v>
      </c>
      <c r="AI133" s="5" t="s">
        <v>106</v>
      </c>
      <c r="AJ133" s="5" t="s">
        <v>1154</v>
      </c>
      <c r="AK133" s="5" t="s">
        <v>186</v>
      </c>
      <c r="AL133" s="5" t="s">
        <v>112</v>
      </c>
      <c r="AM133" s="5" t="s">
        <v>1155</v>
      </c>
      <c r="AN133" s="5" t="s">
        <v>177</v>
      </c>
      <c r="AO133" s="5" t="s">
        <v>112</v>
      </c>
      <c r="AP133" s="5" t="s">
        <v>1156</v>
      </c>
      <c r="AQ133" s="5" t="s">
        <v>179</v>
      </c>
      <c r="AR133" s="5" t="s">
        <v>112</v>
      </c>
      <c r="AS133" s="5" t="s">
        <v>1157</v>
      </c>
      <c r="AT133" s="5" t="s">
        <v>141</v>
      </c>
      <c r="AU133" s="5" t="s">
        <v>1158</v>
      </c>
      <c r="AV133" s="5" t="s">
        <v>1159</v>
      </c>
      <c r="AW133" s="5" t="s">
        <v>1160</v>
      </c>
      <c r="AX133" s="5" t="s">
        <v>368</v>
      </c>
      <c r="AY133" s="5" t="s">
        <v>1161</v>
      </c>
      <c r="AZ133" s="5" t="s">
        <v>1162</v>
      </c>
      <c r="BA133" s="5" t="s">
        <v>89</v>
      </c>
      <c r="BB133" s="5" t="s">
        <v>89</v>
      </c>
    </row>
    <row r="134" spans="1:54" ht="48">
      <c r="A134" s="3">
        <f t="shared" si="2"/>
        <v>132</v>
      </c>
      <c r="B134" s="172">
        <v>43963.155740740738</v>
      </c>
      <c r="C134" s="172">
        <v>43963.158807870372</v>
      </c>
      <c r="D134" s="5" t="s">
        <v>93</v>
      </c>
      <c r="E134" s="3">
        <v>100</v>
      </c>
      <c r="F134" s="3">
        <v>265</v>
      </c>
      <c r="G134" s="5" t="s">
        <v>85</v>
      </c>
      <c r="H134" s="172">
        <v>43963.158821319441</v>
      </c>
      <c r="I134" s="5" t="s">
        <v>1163</v>
      </c>
      <c r="J134" s="5" t="s">
        <v>1004</v>
      </c>
      <c r="K134" s="5" t="s">
        <v>88</v>
      </c>
      <c r="L134" s="3">
        <v>0.9</v>
      </c>
      <c r="M134" s="5" t="s">
        <v>213</v>
      </c>
      <c r="N134" s="5" t="s">
        <v>89</v>
      </c>
      <c r="O134" s="5" t="s">
        <v>89</v>
      </c>
      <c r="P134" s="5" t="s">
        <v>89</v>
      </c>
      <c r="Q134" s="5" t="s">
        <v>89</v>
      </c>
      <c r="R134" s="5" t="s">
        <v>1164</v>
      </c>
      <c r="S134" s="5" t="s">
        <v>1165</v>
      </c>
      <c r="T134" s="5" t="s">
        <v>619</v>
      </c>
      <c r="U134" s="5" t="s">
        <v>89</v>
      </c>
      <c r="V134" s="5" t="s">
        <v>165</v>
      </c>
      <c r="W134" s="5" t="s">
        <v>104</v>
      </c>
      <c r="X134" s="5" t="s">
        <v>1166</v>
      </c>
      <c r="Y134" s="5" t="s">
        <v>177</v>
      </c>
      <c r="Z134" s="5" t="s">
        <v>127</v>
      </c>
      <c r="AA134" s="5" t="s">
        <v>1167</v>
      </c>
      <c r="AB134" s="5" t="s">
        <v>177</v>
      </c>
      <c r="AC134" s="5" t="s">
        <v>127</v>
      </c>
      <c r="AD134" s="5" t="s">
        <v>89</v>
      </c>
      <c r="AE134" s="5" t="s">
        <v>177</v>
      </c>
      <c r="AF134" s="5" t="s">
        <v>127</v>
      </c>
      <c r="AG134" s="5" t="s">
        <v>1167</v>
      </c>
      <c r="AH134" s="5" t="s">
        <v>177</v>
      </c>
      <c r="AI134" s="5" t="s">
        <v>127</v>
      </c>
      <c r="AJ134" s="5" t="s">
        <v>1167</v>
      </c>
      <c r="AK134" s="5" t="s">
        <v>182</v>
      </c>
      <c r="AL134" s="5" t="s">
        <v>127</v>
      </c>
      <c r="AM134" s="5" t="s">
        <v>1168</v>
      </c>
      <c r="AN134" s="5" t="s">
        <v>182</v>
      </c>
      <c r="AO134" s="5" t="s">
        <v>127</v>
      </c>
      <c r="AP134" s="5" t="s">
        <v>1169</v>
      </c>
      <c r="AQ134" s="5" t="s">
        <v>177</v>
      </c>
      <c r="AR134" s="5" t="s">
        <v>127</v>
      </c>
      <c r="AS134" s="5" t="s">
        <v>1167</v>
      </c>
      <c r="AT134" s="5" t="s">
        <v>115</v>
      </c>
      <c r="AU134" s="5" t="s">
        <v>1167</v>
      </c>
      <c r="AV134" s="5" t="s">
        <v>1170</v>
      </c>
      <c r="AW134" s="5" t="s">
        <v>306</v>
      </c>
      <c r="AX134" s="5" t="s">
        <v>235</v>
      </c>
      <c r="AY134" s="5" t="s">
        <v>89</v>
      </c>
      <c r="AZ134" s="5" t="s">
        <v>89</v>
      </c>
      <c r="BA134" s="5" t="s">
        <v>89</v>
      </c>
      <c r="BB134" s="5" t="s">
        <v>89</v>
      </c>
    </row>
    <row r="135" spans="1:54" ht="176">
      <c r="A135" s="3">
        <f t="shared" si="2"/>
        <v>133</v>
      </c>
      <c r="B135" s="172">
        <v>43963.133275462962</v>
      </c>
      <c r="C135" s="172">
        <v>43963.163171296299</v>
      </c>
      <c r="D135" s="5" t="s">
        <v>93</v>
      </c>
      <c r="E135" s="3">
        <v>100</v>
      </c>
      <c r="F135" s="3">
        <v>2583</v>
      </c>
      <c r="G135" s="5" t="s">
        <v>85</v>
      </c>
      <c r="H135" s="172">
        <v>43963.163194456021</v>
      </c>
      <c r="I135" s="5" t="s">
        <v>1171</v>
      </c>
      <c r="J135" s="5" t="s">
        <v>1004</v>
      </c>
      <c r="K135" s="5" t="s">
        <v>88</v>
      </c>
      <c r="L135" s="3">
        <v>0.9</v>
      </c>
      <c r="M135" s="5" t="s">
        <v>194</v>
      </c>
      <c r="N135" s="5" t="s">
        <v>1172</v>
      </c>
      <c r="O135" s="5" t="s">
        <v>90</v>
      </c>
      <c r="P135" s="5" t="s">
        <v>89</v>
      </c>
      <c r="Q135" s="5" t="s">
        <v>1173</v>
      </c>
      <c r="R135" s="5" t="s">
        <v>1174</v>
      </c>
      <c r="S135" s="5" t="s">
        <v>1175</v>
      </c>
      <c r="T135" s="5" t="s">
        <v>1176</v>
      </c>
      <c r="U135" s="5" t="s">
        <v>1177</v>
      </c>
      <c r="V135" s="5" t="s">
        <v>241</v>
      </c>
      <c r="W135" s="5" t="s">
        <v>104</v>
      </c>
      <c r="X135" s="5" t="s">
        <v>1178</v>
      </c>
      <c r="Y135" s="5" t="s">
        <v>179</v>
      </c>
      <c r="Z135" s="5" t="s">
        <v>168</v>
      </c>
      <c r="AA135" s="5" t="s">
        <v>1179</v>
      </c>
      <c r="AB135" s="5" t="s">
        <v>179</v>
      </c>
      <c r="AC135" s="5" t="s">
        <v>168</v>
      </c>
      <c r="AD135" s="5" t="s">
        <v>1180</v>
      </c>
      <c r="AE135" s="5" t="s">
        <v>177</v>
      </c>
      <c r="AF135" s="5" t="s">
        <v>225</v>
      </c>
      <c r="AG135" s="5" t="s">
        <v>1181</v>
      </c>
      <c r="AH135" s="5" t="s">
        <v>179</v>
      </c>
      <c r="AI135" s="5" t="s">
        <v>225</v>
      </c>
      <c r="AJ135" s="5" t="s">
        <v>1182</v>
      </c>
      <c r="AK135" s="5" t="s">
        <v>179</v>
      </c>
      <c r="AL135" s="5" t="s">
        <v>225</v>
      </c>
      <c r="AM135" s="5" t="s">
        <v>1183</v>
      </c>
      <c r="AN135" s="5" t="s">
        <v>179</v>
      </c>
      <c r="AO135" s="5" t="s">
        <v>168</v>
      </c>
      <c r="AP135" s="5" t="s">
        <v>1184</v>
      </c>
      <c r="AQ135" s="5" t="s">
        <v>177</v>
      </c>
      <c r="AR135" s="5" t="s">
        <v>112</v>
      </c>
      <c r="AS135" s="5" t="s">
        <v>1185</v>
      </c>
      <c r="AT135" s="5" t="s">
        <v>89</v>
      </c>
      <c r="AU135" s="5" t="s">
        <v>1186</v>
      </c>
      <c r="AV135" s="5" t="s">
        <v>1187</v>
      </c>
      <c r="AW135" s="5" t="s">
        <v>602</v>
      </c>
      <c r="AX135" s="5" t="s">
        <v>368</v>
      </c>
      <c r="AY135" s="5" t="s">
        <v>1188</v>
      </c>
      <c r="AZ135" s="5" t="s">
        <v>1189</v>
      </c>
      <c r="BA135" s="5" t="s">
        <v>89</v>
      </c>
      <c r="BB135" s="5" t="s">
        <v>89</v>
      </c>
    </row>
    <row r="136" spans="1:54" s="170" customFormat="1" ht="32">
      <c r="A136" s="170">
        <f t="shared" si="2"/>
        <v>134</v>
      </c>
      <c r="B136" s="171">
        <v>43963.163113425922</v>
      </c>
      <c r="C136" s="171">
        <v>43963.163819444446</v>
      </c>
      <c r="D136" s="140" t="s">
        <v>93</v>
      </c>
      <c r="E136" s="170">
        <v>100</v>
      </c>
      <c r="F136" s="170">
        <v>60</v>
      </c>
      <c r="G136" s="140" t="s">
        <v>85</v>
      </c>
      <c r="H136" s="171">
        <v>43963.16382292824</v>
      </c>
      <c r="I136" s="140" t="s">
        <v>1190</v>
      </c>
      <c r="J136" s="140" t="s">
        <v>1004</v>
      </c>
      <c r="K136" s="140" t="s">
        <v>88</v>
      </c>
      <c r="L136" s="170">
        <v>0.9</v>
      </c>
      <c r="M136" s="140" t="s">
        <v>171</v>
      </c>
      <c r="N136" s="140" t="s">
        <v>89</v>
      </c>
      <c r="O136" s="140" t="s">
        <v>90</v>
      </c>
      <c r="P136" s="140" t="s">
        <v>89</v>
      </c>
      <c r="Q136" s="140" t="s">
        <v>1191</v>
      </c>
      <c r="R136" s="140" t="s">
        <v>1192</v>
      </c>
      <c r="S136" s="140" t="s">
        <v>1193</v>
      </c>
      <c r="T136" s="140" t="s">
        <v>879</v>
      </c>
      <c r="U136" s="140" t="s">
        <v>89</v>
      </c>
      <c r="V136" s="140" t="s">
        <v>298</v>
      </c>
      <c r="W136" s="140" t="s">
        <v>92</v>
      </c>
      <c r="X136" s="140" t="s">
        <v>89</v>
      </c>
      <c r="Y136" s="140" t="s">
        <v>89</v>
      </c>
      <c r="Z136" s="140" t="s">
        <v>89</v>
      </c>
      <c r="AA136" s="140" t="s">
        <v>89</v>
      </c>
      <c r="AB136" s="140" t="s">
        <v>89</v>
      </c>
      <c r="AC136" s="140" t="s">
        <v>89</v>
      </c>
      <c r="AD136" s="140" t="s">
        <v>89</v>
      </c>
      <c r="AE136" s="140" t="s">
        <v>89</v>
      </c>
      <c r="AF136" s="140" t="s">
        <v>89</v>
      </c>
      <c r="AG136" s="140" t="s">
        <v>89</v>
      </c>
      <c r="AH136" s="140" t="s">
        <v>89</v>
      </c>
      <c r="AI136" s="140" t="s">
        <v>89</v>
      </c>
      <c r="AJ136" s="140" t="s">
        <v>89</v>
      </c>
      <c r="AK136" s="140" t="s">
        <v>89</v>
      </c>
      <c r="AL136" s="140" t="s">
        <v>89</v>
      </c>
      <c r="AM136" s="140" t="s">
        <v>89</v>
      </c>
      <c r="AN136" s="140" t="s">
        <v>89</v>
      </c>
      <c r="AO136" s="140" t="s">
        <v>89</v>
      </c>
      <c r="AP136" s="140" t="s">
        <v>89</v>
      </c>
      <c r="AQ136" s="140" t="s">
        <v>89</v>
      </c>
      <c r="AR136" s="140" t="s">
        <v>89</v>
      </c>
      <c r="AS136" s="140" t="s">
        <v>89</v>
      </c>
      <c r="AT136" s="140" t="s">
        <v>89</v>
      </c>
      <c r="AU136" s="140" t="s">
        <v>89</v>
      </c>
      <c r="AV136" s="140" t="s">
        <v>89</v>
      </c>
      <c r="AW136" s="140" t="s">
        <v>89</v>
      </c>
      <c r="AX136" s="140" t="s">
        <v>89</v>
      </c>
      <c r="AY136" s="140" t="s">
        <v>89</v>
      </c>
      <c r="AZ136" s="140" t="s">
        <v>89</v>
      </c>
      <c r="BA136" s="140" t="s">
        <v>89</v>
      </c>
      <c r="BB136" s="140" t="s">
        <v>89</v>
      </c>
    </row>
    <row r="137" spans="1:54" ht="96">
      <c r="A137" s="3">
        <f t="shared" si="2"/>
        <v>135</v>
      </c>
      <c r="B137" s="172">
        <v>43962.297488425924</v>
      </c>
      <c r="C137" s="172">
        <v>43963.165567129632</v>
      </c>
      <c r="D137" s="5" t="s">
        <v>93</v>
      </c>
      <c r="E137" s="3">
        <v>100</v>
      </c>
      <c r="F137" s="3">
        <v>75002</v>
      </c>
      <c r="G137" s="5" t="s">
        <v>85</v>
      </c>
      <c r="H137" s="172">
        <v>43963.165580694447</v>
      </c>
      <c r="I137" s="5" t="s">
        <v>1194</v>
      </c>
      <c r="J137" s="5" t="s">
        <v>95</v>
      </c>
      <c r="K137" s="5" t="s">
        <v>88</v>
      </c>
      <c r="L137" s="3">
        <v>0.9</v>
      </c>
      <c r="M137" s="5" t="s">
        <v>213</v>
      </c>
      <c r="N137" s="5" t="s">
        <v>89</v>
      </c>
      <c r="O137" s="5" t="s">
        <v>89</v>
      </c>
      <c r="P137" s="5" t="s">
        <v>89</v>
      </c>
      <c r="Q137" s="5" t="s">
        <v>89</v>
      </c>
      <c r="R137" s="5" t="s">
        <v>1195</v>
      </c>
      <c r="S137" s="5" t="s">
        <v>1196</v>
      </c>
      <c r="T137" s="5" t="s">
        <v>355</v>
      </c>
      <c r="U137" s="5" t="s">
        <v>1197</v>
      </c>
      <c r="V137" s="5" t="s">
        <v>241</v>
      </c>
      <c r="W137" s="5" t="s">
        <v>104</v>
      </c>
      <c r="X137" s="5" t="s">
        <v>1198</v>
      </c>
      <c r="Y137" s="5" t="s">
        <v>186</v>
      </c>
      <c r="Z137" s="5" t="s">
        <v>225</v>
      </c>
      <c r="AA137" s="5" t="s">
        <v>1199</v>
      </c>
      <c r="AB137" s="5" t="s">
        <v>186</v>
      </c>
      <c r="AC137" s="5" t="s">
        <v>225</v>
      </c>
      <c r="AD137" s="5" t="s">
        <v>1200</v>
      </c>
      <c r="AE137" s="5" t="s">
        <v>186</v>
      </c>
      <c r="AF137" s="5" t="s">
        <v>225</v>
      </c>
      <c r="AG137" s="5" t="s">
        <v>1201</v>
      </c>
      <c r="AH137" s="5" t="s">
        <v>186</v>
      </c>
      <c r="AI137" s="5" t="s">
        <v>225</v>
      </c>
      <c r="AJ137" s="5" t="s">
        <v>1202</v>
      </c>
      <c r="AK137" s="5" t="s">
        <v>186</v>
      </c>
      <c r="AL137" s="5" t="s">
        <v>112</v>
      </c>
      <c r="AM137" s="5" t="s">
        <v>1203</v>
      </c>
      <c r="AN137" s="5" t="s">
        <v>186</v>
      </c>
      <c r="AO137" s="5" t="s">
        <v>225</v>
      </c>
      <c r="AP137" s="5" t="s">
        <v>1204</v>
      </c>
      <c r="AQ137" s="5" t="s">
        <v>179</v>
      </c>
      <c r="AR137" s="5" t="s">
        <v>225</v>
      </c>
      <c r="AS137" s="5" t="s">
        <v>1205</v>
      </c>
      <c r="AT137" s="5" t="s">
        <v>115</v>
      </c>
      <c r="AU137" s="5" t="s">
        <v>89</v>
      </c>
      <c r="AV137" s="5" t="s">
        <v>1206</v>
      </c>
      <c r="AW137" s="5" t="s">
        <v>118</v>
      </c>
      <c r="AX137" s="5" t="s">
        <v>192</v>
      </c>
      <c r="AY137" s="5" t="s">
        <v>89</v>
      </c>
      <c r="AZ137" s="5" t="s">
        <v>89</v>
      </c>
      <c r="BA137" s="5" t="s">
        <v>89</v>
      </c>
      <c r="BB137" s="5" t="s">
        <v>89</v>
      </c>
    </row>
    <row r="138" spans="1:54" ht="112">
      <c r="A138" s="3">
        <f t="shared" si="2"/>
        <v>136</v>
      </c>
      <c r="B138" s="172">
        <v>43963.148379629631</v>
      </c>
      <c r="C138" s="172">
        <v>43963.175254629627</v>
      </c>
      <c r="D138" s="5" t="s">
        <v>93</v>
      </c>
      <c r="E138" s="3">
        <v>100</v>
      </c>
      <c r="F138" s="3">
        <v>2322</v>
      </c>
      <c r="G138" s="5" t="s">
        <v>85</v>
      </c>
      <c r="H138" s="172">
        <v>43963.175275046298</v>
      </c>
      <c r="I138" s="5" t="s">
        <v>1207</v>
      </c>
      <c r="J138" s="5" t="s">
        <v>1004</v>
      </c>
      <c r="K138" s="5" t="s">
        <v>88</v>
      </c>
      <c r="L138" s="3">
        <v>0.9</v>
      </c>
      <c r="M138" s="5" t="s">
        <v>213</v>
      </c>
      <c r="N138" s="5" t="s">
        <v>89</v>
      </c>
      <c r="O138" s="5" t="s">
        <v>89</v>
      </c>
      <c r="P138" s="5" t="s">
        <v>89</v>
      </c>
      <c r="Q138" s="5" t="s">
        <v>89</v>
      </c>
      <c r="R138" s="5" t="s">
        <v>895</v>
      </c>
      <c r="S138" s="5" t="s">
        <v>1208</v>
      </c>
      <c r="T138" s="5" t="s">
        <v>951</v>
      </c>
      <c r="U138" s="5" t="s">
        <v>1209</v>
      </c>
      <c r="V138" s="5" t="s">
        <v>298</v>
      </c>
      <c r="W138" s="5" t="s">
        <v>104</v>
      </c>
      <c r="X138" s="5" t="s">
        <v>1210</v>
      </c>
      <c r="Y138" s="5" t="s">
        <v>179</v>
      </c>
      <c r="Z138" s="5" t="s">
        <v>225</v>
      </c>
      <c r="AA138" s="5" t="s">
        <v>1211</v>
      </c>
      <c r="AB138" s="5" t="s">
        <v>177</v>
      </c>
      <c r="AC138" s="5" t="s">
        <v>106</v>
      </c>
      <c r="AD138" s="5" t="s">
        <v>89</v>
      </c>
      <c r="AE138" s="5" t="s">
        <v>186</v>
      </c>
      <c r="AF138" s="5" t="s">
        <v>112</v>
      </c>
      <c r="AG138" s="5" t="s">
        <v>1212</v>
      </c>
      <c r="AH138" s="5" t="s">
        <v>186</v>
      </c>
      <c r="AI138" s="5" t="s">
        <v>225</v>
      </c>
      <c r="AJ138" s="5" t="s">
        <v>1213</v>
      </c>
      <c r="AK138" s="5" t="s">
        <v>186</v>
      </c>
      <c r="AL138" s="5" t="s">
        <v>112</v>
      </c>
      <c r="AM138" s="5" t="s">
        <v>1214</v>
      </c>
      <c r="AN138" s="5" t="s">
        <v>177</v>
      </c>
      <c r="AO138" s="5" t="s">
        <v>106</v>
      </c>
      <c r="AP138" s="5" t="s">
        <v>89</v>
      </c>
      <c r="AQ138" s="5" t="s">
        <v>179</v>
      </c>
      <c r="AR138" s="5" t="s">
        <v>225</v>
      </c>
      <c r="AS138" s="5" t="s">
        <v>1215</v>
      </c>
      <c r="AT138" s="5" t="s">
        <v>115</v>
      </c>
      <c r="AU138" s="5" t="s">
        <v>1216</v>
      </c>
      <c r="AV138" s="5" t="s">
        <v>1217</v>
      </c>
      <c r="AW138" s="5" t="s">
        <v>464</v>
      </c>
      <c r="AX138" s="5" t="s">
        <v>368</v>
      </c>
      <c r="AY138" s="5" t="s">
        <v>1218</v>
      </c>
      <c r="AZ138" s="5" t="s">
        <v>89</v>
      </c>
      <c r="BA138" s="5" t="s">
        <v>89</v>
      </c>
      <c r="BB138" s="5" t="s">
        <v>89</v>
      </c>
    </row>
    <row r="139" spans="1:54" ht="176">
      <c r="A139" s="3">
        <f t="shared" si="2"/>
        <v>137</v>
      </c>
      <c r="B139" s="172">
        <v>43963.168333333335</v>
      </c>
      <c r="C139" s="172">
        <v>43963.180567129632</v>
      </c>
      <c r="D139" s="5" t="s">
        <v>93</v>
      </c>
      <c r="E139" s="3">
        <v>100</v>
      </c>
      <c r="F139" s="3">
        <v>1056</v>
      </c>
      <c r="G139" s="5" t="s">
        <v>85</v>
      </c>
      <c r="H139" s="172">
        <v>43963.180573912039</v>
      </c>
      <c r="I139" s="5" t="s">
        <v>1219</v>
      </c>
      <c r="J139" s="5" t="s">
        <v>1004</v>
      </c>
      <c r="K139" s="5" t="s">
        <v>88</v>
      </c>
      <c r="L139" s="3">
        <v>0.9</v>
      </c>
      <c r="M139" s="5" t="s">
        <v>171</v>
      </c>
      <c r="N139" s="5" t="s">
        <v>89</v>
      </c>
      <c r="O139" s="5" t="s">
        <v>90</v>
      </c>
      <c r="P139" s="5" t="s">
        <v>89</v>
      </c>
      <c r="Q139" s="5" t="s">
        <v>1220</v>
      </c>
      <c r="R139" s="5" t="s">
        <v>1221</v>
      </c>
      <c r="S139" s="5" t="s">
        <v>314</v>
      </c>
      <c r="T139" s="5" t="s">
        <v>175</v>
      </c>
      <c r="U139" s="5" t="s">
        <v>89</v>
      </c>
      <c r="V139" s="5" t="s">
        <v>165</v>
      </c>
      <c r="W139" s="5" t="s">
        <v>104</v>
      </c>
      <c r="X139" s="5" t="s">
        <v>1222</v>
      </c>
      <c r="Y139" s="5" t="s">
        <v>186</v>
      </c>
      <c r="Z139" s="5" t="s">
        <v>112</v>
      </c>
      <c r="AA139" s="5" t="s">
        <v>1223</v>
      </c>
      <c r="AB139" s="5" t="s">
        <v>186</v>
      </c>
      <c r="AC139" s="5" t="s">
        <v>112</v>
      </c>
      <c r="AD139" s="5" t="s">
        <v>1224</v>
      </c>
      <c r="AE139" s="5" t="s">
        <v>186</v>
      </c>
      <c r="AF139" s="5" t="s">
        <v>112</v>
      </c>
      <c r="AG139" s="5" t="s">
        <v>89</v>
      </c>
      <c r="AH139" s="5" t="s">
        <v>186</v>
      </c>
      <c r="AI139" s="5" t="s">
        <v>112</v>
      </c>
      <c r="AJ139" s="5" t="s">
        <v>89</v>
      </c>
      <c r="AK139" s="5" t="s">
        <v>186</v>
      </c>
      <c r="AL139" s="5" t="s">
        <v>112</v>
      </c>
      <c r="AM139" s="5" t="s">
        <v>89</v>
      </c>
      <c r="AN139" s="5" t="s">
        <v>186</v>
      </c>
      <c r="AO139" s="5" t="s">
        <v>112</v>
      </c>
      <c r="AP139" s="5" t="s">
        <v>1225</v>
      </c>
      <c r="AQ139" s="5" t="s">
        <v>186</v>
      </c>
      <c r="AR139" s="5" t="s">
        <v>112</v>
      </c>
      <c r="AS139" s="5" t="s">
        <v>1226</v>
      </c>
      <c r="AT139" s="5" t="s">
        <v>207</v>
      </c>
      <c r="AU139" s="5" t="s">
        <v>89</v>
      </c>
      <c r="AV139" s="5" t="s">
        <v>1227</v>
      </c>
      <c r="AW139" s="5" t="s">
        <v>306</v>
      </c>
      <c r="AX139" s="5" t="s">
        <v>1228</v>
      </c>
      <c r="AY139" s="5" t="s">
        <v>89</v>
      </c>
      <c r="AZ139" s="5" t="s">
        <v>1229</v>
      </c>
      <c r="BA139" s="5" t="s">
        <v>89</v>
      </c>
      <c r="BB139" s="5" t="s">
        <v>89</v>
      </c>
    </row>
    <row r="140" spans="1:54" s="170" customFormat="1" ht="16">
      <c r="A140" s="170">
        <f t="shared" si="2"/>
        <v>138</v>
      </c>
      <c r="B140" s="171">
        <v>43963.110208333332</v>
      </c>
      <c r="C140" s="171">
        <v>43963.184351851851</v>
      </c>
      <c r="D140" s="140" t="s">
        <v>93</v>
      </c>
      <c r="E140" s="170">
        <v>100</v>
      </c>
      <c r="F140" s="170">
        <v>6406</v>
      </c>
      <c r="G140" s="140" t="s">
        <v>85</v>
      </c>
      <c r="H140" s="171">
        <v>43963.184359189814</v>
      </c>
      <c r="I140" s="140" t="s">
        <v>1230</v>
      </c>
      <c r="J140" s="140" t="s">
        <v>1004</v>
      </c>
      <c r="K140" s="140" t="s">
        <v>88</v>
      </c>
      <c r="L140" s="170">
        <v>0.9</v>
      </c>
      <c r="M140" s="140" t="s">
        <v>213</v>
      </c>
      <c r="N140" s="140" t="s">
        <v>89</v>
      </c>
      <c r="O140" s="140" t="s">
        <v>89</v>
      </c>
      <c r="P140" s="140" t="s">
        <v>89</v>
      </c>
      <c r="Q140" s="140" t="s">
        <v>89</v>
      </c>
      <c r="R140" s="140" t="s">
        <v>1231</v>
      </c>
      <c r="S140" s="140" t="s">
        <v>1232</v>
      </c>
      <c r="T140" s="140" t="s">
        <v>103</v>
      </c>
      <c r="U140" s="140" t="s">
        <v>89</v>
      </c>
      <c r="V140" s="140" t="s">
        <v>99</v>
      </c>
      <c r="W140" s="140" t="s">
        <v>92</v>
      </c>
      <c r="X140" s="140" t="s">
        <v>89</v>
      </c>
      <c r="Y140" s="140" t="s">
        <v>89</v>
      </c>
      <c r="Z140" s="140" t="s">
        <v>89</v>
      </c>
      <c r="AA140" s="140" t="s">
        <v>89</v>
      </c>
      <c r="AB140" s="140" t="s">
        <v>89</v>
      </c>
      <c r="AC140" s="140" t="s">
        <v>89</v>
      </c>
      <c r="AD140" s="140" t="s">
        <v>89</v>
      </c>
      <c r="AE140" s="140" t="s">
        <v>89</v>
      </c>
      <c r="AF140" s="140" t="s">
        <v>89</v>
      </c>
      <c r="AG140" s="140" t="s">
        <v>89</v>
      </c>
      <c r="AH140" s="140" t="s">
        <v>89</v>
      </c>
      <c r="AI140" s="140" t="s">
        <v>89</v>
      </c>
      <c r="AJ140" s="140" t="s">
        <v>89</v>
      </c>
      <c r="AK140" s="140" t="s">
        <v>89</v>
      </c>
      <c r="AL140" s="140" t="s">
        <v>89</v>
      </c>
      <c r="AM140" s="140" t="s">
        <v>89</v>
      </c>
      <c r="AN140" s="140" t="s">
        <v>89</v>
      </c>
      <c r="AO140" s="140" t="s">
        <v>89</v>
      </c>
      <c r="AP140" s="140" t="s">
        <v>89</v>
      </c>
      <c r="AQ140" s="140" t="s">
        <v>89</v>
      </c>
      <c r="AR140" s="140" t="s">
        <v>89</v>
      </c>
      <c r="AS140" s="140" t="s">
        <v>89</v>
      </c>
      <c r="AT140" s="140" t="s">
        <v>89</v>
      </c>
      <c r="AU140" s="140" t="s">
        <v>89</v>
      </c>
      <c r="AV140" s="140" t="s">
        <v>89</v>
      </c>
      <c r="AW140" s="140" t="s">
        <v>89</v>
      </c>
      <c r="AX140" s="140" t="s">
        <v>89</v>
      </c>
      <c r="AY140" s="140" t="s">
        <v>89</v>
      </c>
      <c r="AZ140" s="140" t="s">
        <v>89</v>
      </c>
      <c r="BA140" s="140" t="s">
        <v>89</v>
      </c>
      <c r="BB140" s="140" t="s">
        <v>89</v>
      </c>
    </row>
    <row r="141" spans="1:54" ht="48">
      <c r="A141" s="3">
        <f t="shared" si="2"/>
        <v>139</v>
      </c>
      <c r="B141" s="172">
        <v>43963.1953587963</v>
      </c>
      <c r="C141" s="172">
        <v>43963.197418981479</v>
      </c>
      <c r="D141" s="5" t="s">
        <v>93</v>
      </c>
      <c r="E141" s="3">
        <v>100</v>
      </c>
      <c r="F141" s="3">
        <v>178</v>
      </c>
      <c r="G141" s="5" t="s">
        <v>85</v>
      </c>
      <c r="H141" s="172">
        <v>43963.197441793978</v>
      </c>
      <c r="I141" s="5" t="s">
        <v>1233</v>
      </c>
      <c r="J141" s="5" t="s">
        <v>1004</v>
      </c>
      <c r="K141" s="5" t="s">
        <v>88</v>
      </c>
      <c r="L141" s="3">
        <v>0.9</v>
      </c>
      <c r="M141" s="5" t="s">
        <v>213</v>
      </c>
      <c r="N141" s="5" t="s">
        <v>89</v>
      </c>
      <c r="O141" s="5" t="s">
        <v>89</v>
      </c>
      <c r="P141" s="5" t="s">
        <v>89</v>
      </c>
      <c r="Q141" s="5" t="s">
        <v>89</v>
      </c>
      <c r="R141" s="5" t="s">
        <v>1234</v>
      </c>
      <c r="S141" s="5" t="s">
        <v>1235</v>
      </c>
      <c r="T141" s="5" t="s">
        <v>254</v>
      </c>
      <c r="U141" s="5" t="s">
        <v>89</v>
      </c>
      <c r="V141" s="5" t="s">
        <v>298</v>
      </c>
      <c r="W141" s="5" t="s">
        <v>104</v>
      </c>
      <c r="X141" s="5" t="s">
        <v>1236</v>
      </c>
      <c r="Y141" s="5" t="s">
        <v>186</v>
      </c>
      <c r="Z141" s="5" t="s">
        <v>225</v>
      </c>
      <c r="AA141" s="5" t="s">
        <v>89</v>
      </c>
      <c r="AB141" s="5" t="s">
        <v>186</v>
      </c>
      <c r="AC141" s="5" t="s">
        <v>112</v>
      </c>
      <c r="AD141" s="5" t="s">
        <v>89</v>
      </c>
      <c r="AE141" s="5" t="s">
        <v>186</v>
      </c>
      <c r="AF141" s="5" t="s">
        <v>168</v>
      </c>
      <c r="AG141" s="5" t="s">
        <v>89</v>
      </c>
      <c r="AH141" s="5" t="s">
        <v>179</v>
      </c>
      <c r="AI141" s="5" t="s">
        <v>225</v>
      </c>
      <c r="AJ141" s="5" t="s">
        <v>89</v>
      </c>
      <c r="AK141" s="5" t="s">
        <v>179</v>
      </c>
      <c r="AL141" s="5" t="s">
        <v>225</v>
      </c>
      <c r="AM141" s="5" t="s">
        <v>89</v>
      </c>
      <c r="AN141" s="5" t="s">
        <v>186</v>
      </c>
      <c r="AO141" s="5" t="s">
        <v>112</v>
      </c>
      <c r="AP141" s="5" t="s">
        <v>89</v>
      </c>
      <c r="AQ141" s="5" t="s">
        <v>186</v>
      </c>
      <c r="AR141" s="5" t="s">
        <v>168</v>
      </c>
      <c r="AS141" s="5" t="s">
        <v>89</v>
      </c>
      <c r="AT141" s="5" t="s">
        <v>129</v>
      </c>
      <c r="AU141" s="5" t="s">
        <v>89</v>
      </c>
      <c r="AV141" s="5" t="s">
        <v>1237</v>
      </c>
      <c r="AW141" s="5" t="s">
        <v>306</v>
      </c>
      <c r="AX141" s="5" t="s">
        <v>368</v>
      </c>
      <c r="AY141" s="5" t="s">
        <v>89</v>
      </c>
      <c r="AZ141" s="5" t="s">
        <v>89</v>
      </c>
      <c r="BA141" s="5" t="s">
        <v>89</v>
      </c>
      <c r="BB141" s="5" t="s">
        <v>89</v>
      </c>
    </row>
    <row r="142" spans="1:54" s="170" customFormat="1" ht="32">
      <c r="A142" s="170">
        <f t="shared" si="2"/>
        <v>140</v>
      </c>
      <c r="B142" s="171">
        <v>43963.224664351852</v>
      </c>
      <c r="C142" s="171">
        <v>43963.225937499999</v>
      </c>
      <c r="D142" s="140" t="s">
        <v>93</v>
      </c>
      <c r="E142" s="170">
        <v>100</v>
      </c>
      <c r="F142" s="170">
        <v>110</v>
      </c>
      <c r="G142" s="140" t="s">
        <v>85</v>
      </c>
      <c r="H142" s="171">
        <v>43963.225950266205</v>
      </c>
      <c r="I142" s="140" t="s">
        <v>1238</v>
      </c>
      <c r="J142" s="140" t="s">
        <v>1004</v>
      </c>
      <c r="K142" s="140" t="s">
        <v>88</v>
      </c>
      <c r="L142" s="170">
        <v>0.9</v>
      </c>
      <c r="M142" s="140" t="s">
        <v>328</v>
      </c>
      <c r="N142" s="140" t="s">
        <v>89</v>
      </c>
      <c r="O142" s="140" t="s">
        <v>89</v>
      </c>
      <c r="P142" s="140" t="s">
        <v>89</v>
      </c>
      <c r="Q142" s="140" t="s">
        <v>89</v>
      </c>
      <c r="R142" s="140" t="s">
        <v>89</v>
      </c>
      <c r="S142" s="140" t="s">
        <v>89</v>
      </c>
      <c r="T142" s="140" t="s">
        <v>89</v>
      </c>
      <c r="U142" s="140" t="s">
        <v>89</v>
      </c>
      <c r="V142" s="140" t="s">
        <v>89</v>
      </c>
      <c r="W142" s="140" t="s">
        <v>92</v>
      </c>
      <c r="X142" s="140" t="s">
        <v>89</v>
      </c>
      <c r="Y142" s="140" t="s">
        <v>89</v>
      </c>
      <c r="Z142" s="140" t="s">
        <v>89</v>
      </c>
      <c r="AA142" s="140" t="s">
        <v>89</v>
      </c>
      <c r="AB142" s="140" t="s">
        <v>89</v>
      </c>
      <c r="AC142" s="140" t="s">
        <v>89</v>
      </c>
      <c r="AD142" s="140" t="s">
        <v>89</v>
      </c>
      <c r="AE142" s="140" t="s">
        <v>89</v>
      </c>
      <c r="AF142" s="140" t="s">
        <v>89</v>
      </c>
      <c r="AG142" s="140" t="s">
        <v>89</v>
      </c>
      <c r="AH142" s="140" t="s">
        <v>89</v>
      </c>
      <c r="AI142" s="140" t="s">
        <v>89</v>
      </c>
      <c r="AJ142" s="140" t="s">
        <v>89</v>
      </c>
      <c r="AK142" s="140" t="s">
        <v>89</v>
      </c>
      <c r="AL142" s="140" t="s">
        <v>89</v>
      </c>
      <c r="AM142" s="140" t="s">
        <v>89</v>
      </c>
      <c r="AN142" s="140" t="s">
        <v>89</v>
      </c>
      <c r="AO142" s="140" t="s">
        <v>89</v>
      </c>
      <c r="AP142" s="140" t="s">
        <v>89</v>
      </c>
      <c r="AQ142" s="140" t="s">
        <v>89</v>
      </c>
      <c r="AR142" s="140" t="s">
        <v>89</v>
      </c>
      <c r="AS142" s="140" t="s">
        <v>89</v>
      </c>
      <c r="AT142" s="140" t="s">
        <v>89</v>
      </c>
      <c r="AU142" s="140" t="s">
        <v>89</v>
      </c>
      <c r="AV142" s="140" t="s">
        <v>89</v>
      </c>
      <c r="AW142" s="140" t="s">
        <v>89</v>
      </c>
      <c r="AX142" s="140" t="s">
        <v>89</v>
      </c>
      <c r="AY142" s="140" t="s">
        <v>89</v>
      </c>
      <c r="AZ142" s="140" t="s">
        <v>89</v>
      </c>
      <c r="BA142" s="140" t="s">
        <v>89</v>
      </c>
      <c r="BB142" s="140" t="s">
        <v>89</v>
      </c>
    </row>
    <row r="143" spans="1:54" s="170" customFormat="1" ht="32">
      <c r="A143" s="170">
        <f t="shared" si="2"/>
        <v>141</v>
      </c>
      <c r="B143" s="171">
        <v>43963.22351851852</v>
      </c>
      <c r="C143" s="171">
        <v>43963.225949074076</v>
      </c>
      <c r="D143" s="140" t="s">
        <v>93</v>
      </c>
      <c r="E143" s="170">
        <v>100</v>
      </c>
      <c r="F143" s="170">
        <v>209</v>
      </c>
      <c r="G143" s="140" t="s">
        <v>85</v>
      </c>
      <c r="H143" s="171">
        <v>43963.22595266204</v>
      </c>
      <c r="I143" s="140" t="s">
        <v>1239</v>
      </c>
      <c r="J143" s="140" t="s">
        <v>1004</v>
      </c>
      <c r="K143" s="140" t="s">
        <v>88</v>
      </c>
      <c r="L143" s="170">
        <v>0.9</v>
      </c>
      <c r="M143" s="140" t="s">
        <v>171</v>
      </c>
      <c r="N143" s="140" t="s">
        <v>89</v>
      </c>
      <c r="O143" s="140" t="s">
        <v>160</v>
      </c>
      <c r="P143" s="140" t="s">
        <v>89</v>
      </c>
      <c r="Q143" s="140" t="s">
        <v>1240</v>
      </c>
      <c r="R143" s="140" t="s">
        <v>1241</v>
      </c>
      <c r="S143" s="140" t="s">
        <v>1242</v>
      </c>
      <c r="T143" s="140" t="s">
        <v>164</v>
      </c>
      <c r="U143" s="140" t="s">
        <v>89</v>
      </c>
      <c r="V143" s="140" t="s">
        <v>241</v>
      </c>
      <c r="W143" s="140" t="s">
        <v>92</v>
      </c>
      <c r="X143" s="140" t="s">
        <v>89</v>
      </c>
      <c r="Y143" s="140" t="s">
        <v>89</v>
      </c>
      <c r="Z143" s="140" t="s">
        <v>89</v>
      </c>
      <c r="AA143" s="140" t="s">
        <v>89</v>
      </c>
      <c r="AB143" s="140" t="s">
        <v>89</v>
      </c>
      <c r="AC143" s="140" t="s">
        <v>89</v>
      </c>
      <c r="AD143" s="140" t="s">
        <v>89</v>
      </c>
      <c r="AE143" s="140" t="s">
        <v>89</v>
      </c>
      <c r="AF143" s="140" t="s">
        <v>89</v>
      </c>
      <c r="AG143" s="140" t="s">
        <v>89</v>
      </c>
      <c r="AH143" s="140" t="s">
        <v>89</v>
      </c>
      <c r="AI143" s="140" t="s">
        <v>89</v>
      </c>
      <c r="AJ143" s="140" t="s">
        <v>89</v>
      </c>
      <c r="AK143" s="140" t="s">
        <v>89</v>
      </c>
      <c r="AL143" s="140" t="s">
        <v>89</v>
      </c>
      <c r="AM143" s="140" t="s">
        <v>89</v>
      </c>
      <c r="AN143" s="140" t="s">
        <v>89</v>
      </c>
      <c r="AO143" s="140" t="s">
        <v>89</v>
      </c>
      <c r="AP143" s="140" t="s">
        <v>89</v>
      </c>
      <c r="AQ143" s="140" t="s">
        <v>89</v>
      </c>
      <c r="AR143" s="140" t="s">
        <v>89</v>
      </c>
      <c r="AS143" s="140" t="s">
        <v>89</v>
      </c>
      <c r="AT143" s="140" t="s">
        <v>89</v>
      </c>
      <c r="AU143" s="140" t="s">
        <v>89</v>
      </c>
      <c r="AV143" s="140" t="s">
        <v>89</v>
      </c>
      <c r="AW143" s="140" t="s">
        <v>89</v>
      </c>
      <c r="AX143" s="140" t="s">
        <v>89</v>
      </c>
      <c r="AY143" s="140" t="s">
        <v>89</v>
      </c>
      <c r="AZ143" s="140" t="s">
        <v>89</v>
      </c>
      <c r="BA143" s="140" t="s">
        <v>89</v>
      </c>
      <c r="BB143" s="140" t="s">
        <v>89</v>
      </c>
    </row>
    <row r="144" spans="1:54" ht="48">
      <c r="A144" s="3">
        <f t="shared" si="2"/>
        <v>142</v>
      </c>
      <c r="B144" s="172">
        <v>43963.234652777777</v>
      </c>
      <c r="C144" s="172">
        <v>43963.239988425928</v>
      </c>
      <c r="D144" s="5" t="s">
        <v>93</v>
      </c>
      <c r="E144" s="3">
        <v>100</v>
      </c>
      <c r="F144" s="3">
        <v>460</v>
      </c>
      <c r="G144" s="5" t="s">
        <v>85</v>
      </c>
      <c r="H144" s="172">
        <v>43963.240009780093</v>
      </c>
      <c r="I144" s="5" t="s">
        <v>1243</v>
      </c>
      <c r="J144" s="5" t="s">
        <v>1004</v>
      </c>
      <c r="K144" s="5" t="s">
        <v>88</v>
      </c>
      <c r="L144" s="3">
        <v>0.9</v>
      </c>
      <c r="M144" s="5" t="s">
        <v>171</v>
      </c>
      <c r="N144" s="5" t="s">
        <v>89</v>
      </c>
      <c r="O144" s="5" t="s">
        <v>160</v>
      </c>
      <c r="P144" s="5" t="s">
        <v>89</v>
      </c>
      <c r="Q144" s="5" t="s">
        <v>1244</v>
      </c>
      <c r="R144" s="5" t="s">
        <v>1245</v>
      </c>
      <c r="S144" s="5" t="s">
        <v>1246</v>
      </c>
      <c r="T144" s="5" t="s">
        <v>254</v>
      </c>
      <c r="U144" s="5" t="s">
        <v>89</v>
      </c>
      <c r="V144" s="5" t="s">
        <v>298</v>
      </c>
      <c r="W144" s="5" t="s">
        <v>104</v>
      </c>
      <c r="X144" s="5" t="s">
        <v>1247</v>
      </c>
      <c r="Y144" s="5" t="s">
        <v>182</v>
      </c>
      <c r="Z144" s="5" t="s">
        <v>112</v>
      </c>
      <c r="AA144" s="5" t="s">
        <v>1248</v>
      </c>
      <c r="AB144" s="5" t="s">
        <v>177</v>
      </c>
      <c r="AC144" s="5" t="s">
        <v>106</v>
      </c>
      <c r="AD144" s="5" t="s">
        <v>89</v>
      </c>
      <c r="AE144" s="5" t="s">
        <v>182</v>
      </c>
      <c r="AF144" s="5" t="s">
        <v>112</v>
      </c>
      <c r="AG144" s="5" t="s">
        <v>1249</v>
      </c>
      <c r="AH144" s="5" t="s">
        <v>182</v>
      </c>
      <c r="AI144" s="5" t="s">
        <v>112</v>
      </c>
      <c r="AJ144" s="5" t="s">
        <v>1250</v>
      </c>
      <c r="AK144" s="5" t="s">
        <v>186</v>
      </c>
      <c r="AL144" s="5" t="s">
        <v>112</v>
      </c>
      <c r="AM144" s="5" t="s">
        <v>1251</v>
      </c>
      <c r="AN144" s="5" t="s">
        <v>186</v>
      </c>
      <c r="AO144" s="5" t="s">
        <v>112</v>
      </c>
      <c r="AP144" s="5" t="s">
        <v>1252</v>
      </c>
      <c r="AQ144" s="5" t="s">
        <v>182</v>
      </c>
      <c r="AR144" s="5" t="s">
        <v>127</v>
      </c>
      <c r="AS144" s="5" t="s">
        <v>89</v>
      </c>
      <c r="AT144" s="5" t="s">
        <v>207</v>
      </c>
      <c r="AU144" s="5" t="s">
        <v>89</v>
      </c>
      <c r="AV144" s="5" t="s">
        <v>1253</v>
      </c>
      <c r="AW144" s="5" t="s">
        <v>768</v>
      </c>
      <c r="AX144" s="5" t="s">
        <v>368</v>
      </c>
      <c r="AY144" s="5" t="s">
        <v>1137</v>
      </c>
      <c r="AZ144" s="5" t="s">
        <v>89</v>
      </c>
      <c r="BA144" s="5" t="s">
        <v>89</v>
      </c>
      <c r="BB144" s="5" t="s">
        <v>89</v>
      </c>
    </row>
    <row r="145" spans="1:54" s="170" customFormat="1" ht="48">
      <c r="A145" s="170">
        <f t="shared" si="2"/>
        <v>143</v>
      </c>
      <c r="B145" s="171">
        <v>43963.243541666663</v>
      </c>
      <c r="C145" s="171">
        <v>43963.245057870372</v>
      </c>
      <c r="D145" s="140" t="s">
        <v>93</v>
      </c>
      <c r="E145" s="170">
        <v>100</v>
      </c>
      <c r="F145" s="170">
        <v>131</v>
      </c>
      <c r="G145" s="140" t="s">
        <v>85</v>
      </c>
      <c r="H145" s="171">
        <v>43963.24506947917</v>
      </c>
      <c r="I145" s="140" t="s">
        <v>1254</v>
      </c>
      <c r="J145" s="140" t="s">
        <v>1004</v>
      </c>
      <c r="K145" s="140" t="s">
        <v>88</v>
      </c>
      <c r="L145" s="170">
        <v>0.9</v>
      </c>
      <c r="M145" s="140" t="s">
        <v>194</v>
      </c>
      <c r="N145" s="140" t="s">
        <v>1255</v>
      </c>
      <c r="O145" s="140" t="s">
        <v>89</v>
      </c>
      <c r="P145" s="140" t="s">
        <v>1256</v>
      </c>
      <c r="Q145" s="140" t="s">
        <v>89</v>
      </c>
      <c r="R145" s="140" t="s">
        <v>89</v>
      </c>
      <c r="S145" s="140" t="s">
        <v>89</v>
      </c>
      <c r="T145" s="140" t="s">
        <v>89</v>
      </c>
      <c r="U145" s="140" t="s">
        <v>89</v>
      </c>
      <c r="V145" s="140" t="s">
        <v>89</v>
      </c>
      <c r="W145" s="140" t="s">
        <v>92</v>
      </c>
      <c r="X145" s="140" t="s">
        <v>89</v>
      </c>
      <c r="Y145" s="140" t="s">
        <v>89</v>
      </c>
      <c r="Z145" s="140" t="s">
        <v>89</v>
      </c>
      <c r="AA145" s="140" t="s">
        <v>89</v>
      </c>
      <c r="AB145" s="140" t="s">
        <v>89</v>
      </c>
      <c r="AC145" s="140" t="s">
        <v>89</v>
      </c>
      <c r="AD145" s="140" t="s">
        <v>89</v>
      </c>
      <c r="AE145" s="140" t="s">
        <v>89</v>
      </c>
      <c r="AF145" s="140" t="s">
        <v>89</v>
      </c>
      <c r="AG145" s="140" t="s">
        <v>89</v>
      </c>
      <c r="AH145" s="140" t="s">
        <v>89</v>
      </c>
      <c r="AI145" s="140" t="s">
        <v>89</v>
      </c>
      <c r="AJ145" s="140" t="s">
        <v>89</v>
      </c>
      <c r="AK145" s="140" t="s">
        <v>89</v>
      </c>
      <c r="AL145" s="140" t="s">
        <v>89</v>
      </c>
      <c r="AM145" s="140" t="s">
        <v>89</v>
      </c>
      <c r="AN145" s="140" t="s">
        <v>89</v>
      </c>
      <c r="AO145" s="140" t="s">
        <v>89</v>
      </c>
      <c r="AP145" s="140" t="s">
        <v>89</v>
      </c>
      <c r="AQ145" s="140" t="s">
        <v>89</v>
      </c>
      <c r="AR145" s="140" t="s">
        <v>89</v>
      </c>
      <c r="AS145" s="140" t="s">
        <v>89</v>
      </c>
      <c r="AT145" s="140" t="s">
        <v>89</v>
      </c>
      <c r="AU145" s="140" t="s">
        <v>89</v>
      </c>
      <c r="AV145" s="140" t="s">
        <v>89</v>
      </c>
      <c r="AW145" s="140" t="s">
        <v>89</v>
      </c>
      <c r="AX145" s="140" t="s">
        <v>89</v>
      </c>
      <c r="AY145" s="140" t="s">
        <v>89</v>
      </c>
      <c r="AZ145" s="140" t="s">
        <v>89</v>
      </c>
      <c r="BA145" s="140" t="s">
        <v>89</v>
      </c>
      <c r="BB145" s="140" t="s">
        <v>89</v>
      </c>
    </row>
    <row r="146" spans="1:54" ht="112">
      <c r="A146" s="3">
        <f t="shared" si="2"/>
        <v>144</v>
      </c>
      <c r="B146" s="172">
        <v>43944.300578703704</v>
      </c>
      <c r="C146" s="172">
        <v>43949.255300925928</v>
      </c>
      <c r="D146" s="5" t="s">
        <v>93</v>
      </c>
      <c r="E146" s="3">
        <v>50</v>
      </c>
      <c r="F146" s="3">
        <v>428088</v>
      </c>
      <c r="G146" s="5" t="s">
        <v>145</v>
      </c>
      <c r="H146" s="172">
        <v>43963.255363634256</v>
      </c>
      <c r="I146" s="5" t="s">
        <v>1257</v>
      </c>
      <c r="J146" s="5" t="s">
        <v>95</v>
      </c>
      <c r="K146" s="5" t="s">
        <v>88</v>
      </c>
      <c r="L146" s="3">
        <v>0.9</v>
      </c>
      <c r="M146" s="5" t="s">
        <v>171</v>
      </c>
      <c r="N146" s="5" t="s">
        <v>89</v>
      </c>
      <c r="O146" s="5" t="s">
        <v>90</v>
      </c>
      <c r="P146" s="5" t="s">
        <v>89</v>
      </c>
      <c r="Q146" s="5" t="s">
        <v>1258</v>
      </c>
      <c r="R146" s="5" t="s">
        <v>1259</v>
      </c>
      <c r="S146" s="5" t="s">
        <v>1260</v>
      </c>
      <c r="T146" s="5" t="s">
        <v>1012</v>
      </c>
      <c r="U146" s="5" t="s">
        <v>89</v>
      </c>
      <c r="V146" s="5" t="s">
        <v>99</v>
      </c>
      <c r="W146" s="5" t="s">
        <v>104</v>
      </c>
      <c r="X146" s="5" t="s">
        <v>1261</v>
      </c>
      <c r="Y146" s="5" t="s">
        <v>186</v>
      </c>
      <c r="Z146" s="5" t="s">
        <v>127</v>
      </c>
      <c r="AA146" s="5" t="s">
        <v>1262</v>
      </c>
      <c r="AB146" s="5" t="s">
        <v>89</v>
      </c>
      <c r="AC146" s="5" t="s">
        <v>89</v>
      </c>
      <c r="AD146" s="5" t="s">
        <v>89</v>
      </c>
      <c r="AE146" s="5" t="s">
        <v>89</v>
      </c>
      <c r="AF146" s="5" t="s">
        <v>89</v>
      </c>
      <c r="AG146" s="5" t="s">
        <v>89</v>
      </c>
      <c r="AH146" s="5" t="s">
        <v>177</v>
      </c>
      <c r="AI146" s="5" t="s">
        <v>106</v>
      </c>
      <c r="AJ146" s="5" t="s">
        <v>89</v>
      </c>
      <c r="AK146" s="5" t="s">
        <v>89</v>
      </c>
      <c r="AL146" s="5" t="s">
        <v>89</v>
      </c>
      <c r="AM146" s="5" t="s">
        <v>89</v>
      </c>
      <c r="AN146" s="5" t="s">
        <v>89</v>
      </c>
      <c r="AO146" s="5" t="s">
        <v>89</v>
      </c>
      <c r="AP146" s="5" t="s">
        <v>89</v>
      </c>
      <c r="AQ146" s="5" t="s">
        <v>179</v>
      </c>
      <c r="AR146" s="5" t="s">
        <v>225</v>
      </c>
      <c r="AS146" s="5" t="s">
        <v>1263</v>
      </c>
      <c r="AT146" s="5" t="s">
        <v>89</v>
      </c>
      <c r="AU146" s="5" t="s">
        <v>89</v>
      </c>
      <c r="AV146" s="5" t="s">
        <v>89</v>
      </c>
      <c r="AW146" s="5" t="s">
        <v>89</v>
      </c>
      <c r="AX146" s="5" t="s">
        <v>89</v>
      </c>
      <c r="AY146" s="5" t="s">
        <v>89</v>
      </c>
      <c r="AZ146" s="5" t="s">
        <v>89</v>
      </c>
      <c r="BA146" s="5" t="s">
        <v>89</v>
      </c>
      <c r="BB146" s="5" t="s">
        <v>89</v>
      </c>
    </row>
    <row r="147" spans="1:54" s="170" customFormat="1" ht="48">
      <c r="A147" s="170">
        <f t="shared" si="2"/>
        <v>145</v>
      </c>
      <c r="B147" s="171">
        <v>43963.259976851848</v>
      </c>
      <c r="C147" s="171">
        <v>43963.261307870373</v>
      </c>
      <c r="D147" s="140" t="s">
        <v>93</v>
      </c>
      <c r="E147" s="170">
        <v>100</v>
      </c>
      <c r="F147" s="170">
        <v>115</v>
      </c>
      <c r="G147" s="140" t="s">
        <v>85</v>
      </c>
      <c r="H147" s="171">
        <v>43963.261323599538</v>
      </c>
      <c r="I147" s="140" t="s">
        <v>1264</v>
      </c>
      <c r="J147" s="140" t="s">
        <v>1004</v>
      </c>
      <c r="K147" s="140" t="s">
        <v>88</v>
      </c>
      <c r="L147" s="170">
        <v>0.9</v>
      </c>
      <c r="M147" s="140" t="s">
        <v>194</v>
      </c>
      <c r="N147" s="140" t="s">
        <v>1265</v>
      </c>
      <c r="O147" s="140" t="s">
        <v>96</v>
      </c>
      <c r="P147" s="140" t="s">
        <v>89</v>
      </c>
      <c r="Q147" s="140" t="s">
        <v>1266</v>
      </c>
      <c r="R147" s="140" t="s">
        <v>1267</v>
      </c>
      <c r="S147" s="140" t="s">
        <v>256</v>
      </c>
      <c r="T147" s="140" t="s">
        <v>175</v>
      </c>
      <c r="U147" s="140" t="s">
        <v>89</v>
      </c>
      <c r="V147" s="140" t="s">
        <v>221</v>
      </c>
      <c r="W147" s="140" t="s">
        <v>92</v>
      </c>
      <c r="X147" s="140" t="s">
        <v>89</v>
      </c>
      <c r="Y147" s="140" t="s">
        <v>89</v>
      </c>
      <c r="Z147" s="140" t="s">
        <v>89</v>
      </c>
      <c r="AA147" s="140" t="s">
        <v>89</v>
      </c>
      <c r="AB147" s="140" t="s">
        <v>89</v>
      </c>
      <c r="AC147" s="140" t="s">
        <v>89</v>
      </c>
      <c r="AD147" s="140" t="s">
        <v>89</v>
      </c>
      <c r="AE147" s="140" t="s">
        <v>89</v>
      </c>
      <c r="AF147" s="140" t="s">
        <v>89</v>
      </c>
      <c r="AG147" s="140" t="s">
        <v>89</v>
      </c>
      <c r="AH147" s="140" t="s">
        <v>89</v>
      </c>
      <c r="AI147" s="140" t="s">
        <v>89</v>
      </c>
      <c r="AJ147" s="140" t="s">
        <v>89</v>
      </c>
      <c r="AK147" s="140" t="s">
        <v>89</v>
      </c>
      <c r="AL147" s="140" t="s">
        <v>89</v>
      </c>
      <c r="AM147" s="140" t="s">
        <v>89</v>
      </c>
      <c r="AN147" s="140" t="s">
        <v>89</v>
      </c>
      <c r="AO147" s="140" t="s">
        <v>89</v>
      </c>
      <c r="AP147" s="140" t="s">
        <v>89</v>
      </c>
      <c r="AQ147" s="140" t="s">
        <v>89</v>
      </c>
      <c r="AR147" s="140" t="s">
        <v>89</v>
      </c>
      <c r="AS147" s="140" t="s">
        <v>89</v>
      </c>
      <c r="AT147" s="140" t="s">
        <v>89</v>
      </c>
      <c r="AU147" s="140" t="s">
        <v>89</v>
      </c>
      <c r="AV147" s="140" t="s">
        <v>89</v>
      </c>
      <c r="AW147" s="140" t="s">
        <v>89</v>
      </c>
      <c r="AX147" s="140" t="s">
        <v>89</v>
      </c>
      <c r="AY147" s="140" t="s">
        <v>89</v>
      </c>
      <c r="AZ147" s="140" t="s">
        <v>89</v>
      </c>
      <c r="BA147" s="140" t="s">
        <v>89</v>
      </c>
      <c r="BB147" s="140" t="s">
        <v>89</v>
      </c>
    </row>
    <row r="148" spans="1:54" ht="64">
      <c r="A148" s="3">
        <f t="shared" si="2"/>
        <v>146</v>
      </c>
      <c r="B148" s="172">
        <v>43963.318159722221</v>
      </c>
      <c r="C148" s="172">
        <v>43963.329456018517</v>
      </c>
      <c r="D148" s="5" t="s">
        <v>93</v>
      </c>
      <c r="E148" s="3">
        <v>100</v>
      </c>
      <c r="F148" s="3">
        <v>976</v>
      </c>
      <c r="G148" s="5" t="s">
        <v>85</v>
      </c>
      <c r="H148" s="172">
        <v>43963.329482870373</v>
      </c>
      <c r="I148" s="5" t="s">
        <v>1268</v>
      </c>
      <c r="J148" s="5" t="s">
        <v>1004</v>
      </c>
      <c r="K148" s="5" t="s">
        <v>88</v>
      </c>
      <c r="L148" s="3">
        <v>0.9</v>
      </c>
      <c r="M148" s="5" t="s">
        <v>194</v>
      </c>
      <c r="N148" s="5" t="s">
        <v>1269</v>
      </c>
      <c r="O148" s="5" t="s">
        <v>90</v>
      </c>
      <c r="P148" s="5" t="s">
        <v>89</v>
      </c>
      <c r="Q148" s="5" t="s">
        <v>1270</v>
      </c>
      <c r="R148" s="5" t="s">
        <v>1271</v>
      </c>
      <c r="S148" s="5" t="s">
        <v>1272</v>
      </c>
      <c r="T148" s="5" t="s">
        <v>240</v>
      </c>
      <c r="U148" s="5" t="s">
        <v>89</v>
      </c>
      <c r="V148" s="5" t="s">
        <v>241</v>
      </c>
      <c r="W148" s="5" t="s">
        <v>104</v>
      </c>
      <c r="X148" s="5" t="s">
        <v>1273</v>
      </c>
      <c r="Y148" s="5" t="s">
        <v>182</v>
      </c>
      <c r="Z148" s="5" t="s">
        <v>112</v>
      </c>
      <c r="AA148" s="5" t="s">
        <v>1274</v>
      </c>
      <c r="AB148" s="5" t="s">
        <v>182</v>
      </c>
      <c r="AC148" s="5" t="s">
        <v>225</v>
      </c>
      <c r="AD148" s="5" t="s">
        <v>1275</v>
      </c>
      <c r="AE148" s="5" t="s">
        <v>182</v>
      </c>
      <c r="AF148" s="5" t="s">
        <v>225</v>
      </c>
      <c r="AG148" s="5" t="s">
        <v>1276</v>
      </c>
      <c r="AH148" s="5" t="s">
        <v>182</v>
      </c>
      <c r="AI148" s="5" t="s">
        <v>225</v>
      </c>
      <c r="AJ148" s="5" t="s">
        <v>1277</v>
      </c>
      <c r="AK148" s="5" t="s">
        <v>177</v>
      </c>
      <c r="AL148" s="5" t="s">
        <v>106</v>
      </c>
      <c r="AM148" s="5" t="s">
        <v>1278</v>
      </c>
      <c r="AN148" s="5" t="s">
        <v>182</v>
      </c>
      <c r="AO148" s="5" t="s">
        <v>127</v>
      </c>
      <c r="AP148" s="5" t="s">
        <v>1279</v>
      </c>
      <c r="AQ148" s="5" t="s">
        <v>182</v>
      </c>
      <c r="AR148" s="5" t="s">
        <v>112</v>
      </c>
      <c r="AS148" s="5" t="s">
        <v>1280</v>
      </c>
      <c r="AT148" s="5" t="s">
        <v>188</v>
      </c>
      <c r="AU148" s="5" t="s">
        <v>1281</v>
      </c>
      <c r="AV148" s="5" t="s">
        <v>1282</v>
      </c>
      <c r="AW148" s="5" t="s">
        <v>306</v>
      </c>
      <c r="AX148" s="5" t="s">
        <v>192</v>
      </c>
      <c r="AY148" s="5" t="s">
        <v>89</v>
      </c>
      <c r="AZ148" s="5" t="s">
        <v>89</v>
      </c>
      <c r="BA148" s="5" t="s">
        <v>89</v>
      </c>
      <c r="BB148" s="5" t="s">
        <v>89</v>
      </c>
    </row>
    <row r="149" spans="1:54" ht="240">
      <c r="A149" s="3">
        <f t="shared" si="2"/>
        <v>147</v>
      </c>
      <c r="B149" s="172">
        <v>43963.332499999997</v>
      </c>
      <c r="C149" s="172">
        <v>43963.351053240738</v>
      </c>
      <c r="D149" s="5" t="s">
        <v>93</v>
      </c>
      <c r="E149" s="3">
        <v>100</v>
      </c>
      <c r="F149" s="3">
        <v>1602</v>
      </c>
      <c r="G149" s="5" t="s">
        <v>85</v>
      </c>
      <c r="H149" s="172">
        <v>43963.351062048612</v>
      </c>
      <c r="I149" s="5" t="s">
        <v>1283</v>
      </c>
      <c r="J149" s="5" t="s">
        <v>1004</v>
      </c>
      <c r="K149" s="5" t="s">
        <v>88</v>
      </c>
      <c r="L149" s="3">
        <v>0.9</v>
      </c>
      <c r="M149" s="5" t="s">
        <v>171</v>
      </c>
      <c r="N149" s="5" t="s">
        <v>89</v>
      </c>
      <c r="O149" s="5" t="s">
        <v>160</v>
      </c>
      <c r="P149" s="5" t="s">
        <v>89</v>
      </c>
      <c r="Q149" s="5" t="s">
        <v>1284</v>
      </c>
      <c r="R149" s="5" t="s">
        <v>401</v>
      </c>
      <c r="S149" s="5" t="s">
        <v>1285</v>
      </c>
      <c r="T149" s="5" t="s">
        <v>175</v>
      </c>
      <c r="U149" s="5" t="s">
        <v>89</v>
      </c>
      <c r="V149" s="5" t="s">
        <v>165</v>
      </c>
      <c r="W149" s="5" t="s">
        <v>104</v>
      </c>
      <c r="X149" s="5" t="s">
        <v>1286</v>
      </c>
      <c r="Y149" s="5" t="s">
        <v>186</v>
      </c>
      <c r="Z149" s="5" t="s">
        <v>112</v>
      </c>
      <c r="AA149" s="5" t="s">
        <v>1287</v>
      </c>
      <c r="AB149" s="5" t="s">
        <v>179</v>
      </c>
      <c r="AC149" s="5" t="s">
        <v>225</v>
      </c>
      <c r="AD149" s="5" t="s">
        <v>1288</v>
      </c>
      <c r="AE149" s="5" t="s">
        <v>179</v>
      </c>
      <c r="AF149" s="5" t="s">
        <v>168</v>
      </c>
      <c r="AG149" s="5" t="s">
        <v>1289</v>
      </c>
      <c r="AH149" s="5" t="s">
        <v>186</v>
      </c>
      <c r="AI149" s="5" t="s">
        <v>225</v>
      </c>
      <c r="AJ149" s="5" t="s">
        <v>1290</v>
      </c>
      <c r="AK149" s="5" t="s">
        <v>177</v>
      </c>
      <c r="AL149" s="5" t="s">
        <v>225</v>
      </c>
      <c r="AM149" s="5" t="s">
        <v>1291</v>
      </c>
      <c r="AN149" s="5" t="s">
        <v>179</v>
      </c>
      <c r="AO149" s="5" t="s">
        <v>225</v>
      </c>
      <c r="AP149" s="5" t="s">
        <v>1292</v>
      </c>
      <c r="AQ149" s="5" t="s">
        <v>179</v>
      </c>
      <c r="AR149" s="5" t="s">
        <v>225</v>
      </c>
      <c r="AS149" s="5" t="s">
        <v>1293</v>
      </c>
      <c r="AT149" s="5" t="s">
        <v>129</v>
      </c>
      <c r="AU149" s="5" t="s">
        <v>89</v>
      </c>
      <c r="AV149" s="5" t="s">
        <v>1294</v>
      </c>
      <c r="AW149" s="5" t="s">
        <v>118</v>
      </c>
      <c r="AX149" s="5" t="s">
        <v>192</v>
      </c>
      <c r="AY149" s="5" t="s">
        <v>89</v>
      </c>
      <c r="AZ149" s="5" t="s">
        <v>89</v>
      </c>
      <c r="BA149" s="5" t="s">
        <v>89</v>
      </c>
      <c r="BB149" s="5" t="s">
        <v>89</v>
      </c>
    </row>
    <row r="150" spans="1:54" s="170" customFormat="1" ht="32">
      <c r="A150" s="170">
        <f t="shared" si="2"/>
        <v>148</v>
      </c>
      <c r="B150" s="171">
        <v>43963.379687499997</v>
      </c>
      <c r="C150" s="171">
        <v>43963.382476851853</v>
      </c>
      <c r="D150" s="140" t="s">
        <v>93</v>
      </c>
      <c r="E150" s="170">
        <v>100</v>
      </c>
      <c r="F150" s="170">
        <v>240</v>
      </c>
      <c r="G150" s="140" t="s">
        <v>85</v>
      </c>
      <c r="H150" s="171">
        <v>43963.382494444442</v>
      </c>
      <c r="I150" s="140" t="s">
        <v>1295</v>
      </c>
      <c r="J150" s="140" t="s">
        <v>1004</v>
      </c>
      <c r="K150" s="140" t="s">
        <v>88</v>
      </c>
      <c r="L150" s="170">
        <v>0.9</v>
      </c>
      <c r="M150" s="140" t="s">
        <v>171</v>
      </c>
      <c r="N150" s="140" t="s">
        <v>89</v>
      </c>
      <c r="O150" s="140" t="s">
        <v>160</v>
      </c>
      <c r="P150" s="140" t="s">
        <v>89</v>
      </c>
      <c r="Q150" s="140" t="s">
        <v>1296</v>
      </c>
      <c r="R150" s="140" t="s">
        <v>1297</v>
      </c>
      <c r="S150" s="140" t="s">
        <v>1298</v>
      </c>
      <c r="T150" s="140" t="s">
        <v>1096</v>
      </c>
      <c r="U150" s="140" t="s">
        <v>89</v>
      </c>
      <c r="V150" s="140" t="s">
        <v>99</v>
      </c>
      <c r="W150" s="140" t="s">
        <v>92</v>
      </c>
      <c r="X150" s="140" t="s">
        <v>89</v>
      </c>
      <c r="Y150" s="140" t="s">
        <v>89</v>
      </c>
      <c r="Z150" s="140" t="s">
        <v>89</v>
      </c>
      <c r="AA150" s="140" t="s">
        <v>89</v>
      </c>
      <c r="AB150" s="140" t="s">
        <v>89</v>
      </c>
      <c r="AC150" s="140" t="s">
        <v>89</v>
      </c>
      <c r="AD150" s="140" t="s">
        <v>89</v>
      </c>
      <c r="AE150" s="140" t="s">
        <v>89</v>
      </c>
      <c r="AF150" s="140" t="s">
        <v>89</v>
      </c>
      <c r="AG150" s="140" t="s">
        <v>89</v>
      </c>
      <c r="AH150" s="140" t="s">
        <v>89</v>
      </c>
      <c r="AI150" s="140" t="s">
        <v>89</v>
      </c>
      <c r="AJ150" s="140" t="s">
        <v>89</v>
      </c>
      <c r="AK150" s="140" t="s">
        <v>89</v>
      </c>
      <c r="AL150" s="140" t="s">
        <v>89</v>
      </c>
      <c r="AM150" s="140" t="s">
        <v>89</v>
      </c>
      <c r="AN150" s="140" t="s">
        <v>89</v>
      </c>
      <c r="AO150" s="140" t="s">
        <v>89</v>
      </c>
      <c r="AP150" s="140" t="s">
        <v>89</v>
      </c>
      <c r="AQ150" s="140" t="s">
        <v>89</v>
      </c>
      <c r="AR150" s="140" t="s">
        <v>89</v>
      </c>
      <c r="AS150" s="140" t="s">
        <v>89</v>
      </c>
      <c r="AT150" s="140" t="s">
        <v>89</v>
      </c>
      <c r="AU150" s="140" t="s">
        <v>89</v>
      </c>
      <c r="AV150" s="140" t="s">
        <v>89</v>
      </c>
      <c r="AW150" s="140" t="s">
        <v>89</v>
      </c>
      <c r="AX150" s="140" t="s">
        <v>89</v>
      </c>
      <c r="AY150" s="140" t="s">
        <v>89</v>
      </c>
      <c r="AZ150" s="140" t="s">
        <v>89</v>
      </c>
      <c r="BA150" s="140" t="s">
        <v>89</v>
      </c>
      <c r="BB150" s="140" t="s">
        <v>89</v>
      </c>
    </row>
    <row r="151" spans="1:54" s="170" customFormat="1" ht="48">
      <c r="A151" s="170">
        <f t="shared" si="2"/>
        <v>149</v>
      </c>
      <c r="B151" s="171">
        <v>43963.39571759259</v>
      </c>
      <c r="C151" s="171">
        <v>43963.397719907407</v>
      </c>
      <c r="D151" s="140" t="s">
        <v>93</v>
      </c>
      <c r="E151" s="170">
        <v>100</v>
      </c>
      <c r="F151" s="170">
        <v>173</v>
      </c>
      <c r="G151" s="140" t="s">
        <v>85</v>
      </c>
      <c r="H151" s="171">
        <v>43963.397730937497</v>
      </c>
      <c r="I151" s="140" t="s">
        <v>1299</v>
      </c>
      <c r="J151" s="140" t="s">
        <v>1004</v>
      </c>
      <c r="K151" s="140" t="s">
        <v>88</v>
      </c>
      <c r="L151" s="170">
        <v>0.9</v>
      </c>
      <c r="M151" s="140" t="s">
        <v>194</v>
      </c>
      <c r="N151" s="140" t="s">
        <v>1300</v>
      </c>
      <c r="O151" s="140" t="s">
        <v>160</v>
      </c>
      <c r="P151" s="140" t="s">
        <v>89</v>
      </c>
      <c r="Q151" s="140" t="s">
        <v>1301</v>
      </c>
      <c r="R151" s="140" t="s">
        <v>1302</v>
      </c>
      <c r="S151" s="140" t="s">
        <v>1303</v>
      </c>
      <c r="T151" s="140" t="s">
        <v>103</v>
      </c>
      <c r="U151" s="140" t="s">
        <v>89</v>
      </c>
      <c r="V151" s="140" t="s">
        <v>165</v>
      </c>
      <c r="W151" s="140" t="s">
        <v>92</v>
      </c>
      <c r="X151" s="140" t="s">
        <v>89</v>
      </c>
      <c r="Y151" s="140" t="s">
        <v>89</v>
      </c>
      <c r="Z151" s="140" t="s">
        <v>89</v>
      </c>
      <c r="AA151" s="140" t="s">
        <v>89</v>
      </c>
      <c r="AB151" s="140" t="s">
        <v>89</v>
      </c>
      <c r="AC151" s="140" t="s">
        <v>89</v>
      </c>
      <c r="AD151" s="140" t="s">
        <v>89</v>
      </c>
      <c r="AE151" s="140" t="s">
        <v>89</v>
      </c>
      <c r="AF151" s="140" t="s">
        <v>89</v>
      </c>
      <c r="AG151" s="140" t="s">
        <v>89</v>
      </c>
      <c r="AH151" s="140" t="s">
        <v>89</v>
      </c>
      <c r="AI151" s="140" t="s">
        <v>89</v>
      </c>
      <c r="AJ151" s="140" t="s">
        <v>89</v>
      </c>
      <c r="AK151" s="140" t="s">
        <v>89</v>
      </c>
      <c r="AL151" s="140" t="s">
        <v>89</v>
      </c>
      <c r="AM151" s="140" t="s">
        <v>89</v>
      </c>
      <c r="AN151" s="140" t="s">
        <v>89</v>
      </c>
      <c r="AO151" s="140" t="s">
        <v>89</v>
      </c>
      <c r="AP151" s="140" t="s">
        <v>89</v>
      </c>
      <c r="AQ151" s="140" t="s">
        <v>89</v>
      </c>
      <c r="AR151" s="140" t="s">
        <v>89</v>
      </c>
      <c r="AS151" s="140" t="s">
        <v>89</v>
      </c>
      <c r="AT151" s="140" t="s">
        <v>89</v>
      </c>
      <c r="AU151" s="140" t="s">
        <v>89</v>
      </c>
      <c r="AV151" s="140" t="s">
        <v>89</v>
      </c>
      <c r="AW151" s="140" t="s">
        <v>89</v>
      </c>
      <c r="AX151" s="140" t="s">
        <v>89</v>
      </c>
      <c r="AY151" s="140" t="s">
        <v>89</v>
      </c>
      <c r="AZ151" s="140" t="s">
        <v>89</v>
      </c>
      <c r="BA151" s="140" t="s">
        <v>89</v>
      </c>
      <c r="BB151" s="140" t="s">
        <v>89</v>
      </c>
    </row>
    <row r="152" spans="1:54" s="170" customFormat="1" ht="32">
      <c r="A152" s="170">
        <f t="shared" si="2"/>
        <v>150</v>
      </c>
      <c r="B152" s="171">
        <v>43963.399837962963</v>
      </c>
      <c r="C152" s="171">
        <v>43963.401423611111</v>
      </c>
      <c r="D152" s="140" t="s">
        <v>93</v>
      </c>
      <c r="E152" s="170">
        <v>100</v>
      </c>
      <c r="F152" s="170">
        <v>136</v>
      </c>
      <c r="G152" s="140" t="s">
        <v>85</v>
      </c>
      <c r="H152" s="171">
        <v>43963.401426620374</v>
      </c>
      <c r="I152" s="140" t="s">
        <v>1304</v>
      </c>
      <c r="J152" s="140" t="s">
        <v>1004</v>
      </c>
      <c r="K152" s="140" t="s">
        <v>88</v>
      </c>
      <c r="L152" s="170">
        <v>0.9</v>
      </c>
      <c r="M152" s="140" t="s">
        <v>213</v>
      </c>
      <c r="N152" s="140" t="s">
        <v>89</v>
      </c>
      <c r="O152" s="140" t="s">
        <v>89</v>
      </c>
      <c r="P152" s="140" t="s">
        <v>89</v>
      </c>
      <c r="Q152" s="140" t="s">
        <v>89</v>
      </c>
      <c r="R152" s="140" t="s">
        <v>1305</v>
      </c>
      <c r="S152" s="140" t="s">
        <v>314</v>
      </c>
      <c r="T152" s="140" t="s">
        <v>175</v>
      </c>
      <c r="U152" s="140" t="s">
        <v>89</v>
      </c>
      <c r="V152" s="140" t="s">
        <v>241</v>
      </c>
      <c r="W152" s="140" t="s">
        <v>92</v>
      </c>
      <c r="X152" s="140" t="s">
        <v>89</v>
      </c>
      <c r="Y152" s="140" t="s">
        <v>89</v>
      </c>
      <c r="Z152" s="140" t="s">
        <v>89</v>
      </c>
      <c r="AA152" s="140" t="s">
        <v>89</v>
      </c>
      <c r="AB152" s="140" t="s">
        <v>89</v>
      </c>
      <c r="AC152" s="140" t="s">
        <v>89</v>
      </c>
      <c r="AD152" s="140" t="s">
        <v>89</v>
      </c>
      <c r="AE152" s="140" t="s">
        <v>89</v>
      </c>
      <c r="AF152" s="140" t="s">
        <v>89</v>
      </c>
      <c r="AG152" s="140" t="s">
        <v>89</v>
      </c>
      <c r="AH152" s="140" t="s">
        <v>89</v>
      </c>
      <c r="AI152" s="140" t="s">
        <v>89</v>
      </c>
      <c r="AJ152" s="140" t="s">
        <v>89</v>
      </c>
      <c r="AK152" s="140" t="s">
        <v>89</v>
      </c>
      <c r="AL152" s="140" t="s">
        <v>89</v>
      </c>
      <c r="AM152" s="140" t="s">
        <v>89</v>
      </c>
      <c r="AN152" s="140" t="s">
        <v>89</v>
      </c>
      <c r="AO152" s="140" t="s">
        <v>89</v>
      </c>
      <c r="AP152" s="140" t="s">
        <v>89</v>
      </c>
      <c r="AQ152" s="140" t="s">
        <v>89</v>
      </c>
      <c r="AR152" s="140" t="s">
        <v>89</v>
      </c>
      <c r="AS152" s="140" t="s">
        <v>89</v>
      </c>
      <c r="AT152" s="140" t="s">
        <v>89</v>
      </c>
      <c r="AU152" s="140" t="s">
        <v>89</v>
      </c>
      <c r="AV152" s="140" t="s">
        <v>89</v>
      </c>
      <c r="AW152" s="140" t="s">
        <v>89</v>
      </c>
      <c r="AX152" s="140" t="s">
        <v>89</v>
      </c>
      <c r="AY152" s="140" t="s">
        <v>89</v>
      </c>
      <c r="AZ152" s="140" t="s">
        <v>89</v>
      </c>
      <c r="BA152" s="140" t="s">
        <v>89</v>
      </c>
      <c r="BB152" s="140" t="s">
        <v>89</v>
      </c>
    </row>
    <row r="153" spans="1:54" s="170" customFormat="1" ht="16">
      <c r="A153" s="170">
        <f t="shared" si="2"/>
        <v>151</v>
      </c>
      <c r="B153" s="171">
        <v>43963.402048611111</v>
      </c>
      <c r="C153" s="171">
        <v>43963.402986111112</v>
      </c>
      <c r="D153" s="140" t="s">
        <v>93</v>
      </c>
      <c r="E153" s="170">
        <v>100</v>
      </c>
      <c r="F153" s="170">
        <v>80</v>
      </c>
      <c r="G153" s="140" t="s">
        <v>85</v>
      </c>
      <c r="H153" s="171">
        <v>43963.402988831018</v>
      </c>
      <c r="I153" s="140" t="s">
        <v>1306</v>
      </c>
      <c r="J153" s="140" t="s">
        <v>1004</v>
      </c>
      <c r="K153" s="140" t="s">
        <v>88</v>
      </c>
      <c r="L153" s="170">
        <v>0.9</v>
      </c>
      <c r="M153" s="140" t="s">
        <v>213</v>
      </c>
      <c r="N153" s="140" t="s">
        <v>89</v>
      </c>
      <c r="O153" s="140" t="s">
        <v>89</v>
      </c>
      <c r="P153" s="140" t="s">
        <v>89</v>
      </c>
      <c r="Q153" s="140" t="s">
        <v>89</v>
      </c>
      <c r="R153" s="140" t="s">
        <v>1307</v>
      </c>
      <c r="S153" s="140" t="s">
        <v>1308</v>
      </c>
      <c r="T153" s="140" t="s">
        <v>175</v>
      </c>
      <c r="U153" s="140" t="s">
        <v>89</v>
      </c>
      <c r="V153" s="140" t="s">
        <v>221</v>
      </c>
      <c r="W153" s="140" t="s">
        <v>92</v>
      </c>
      <c r="X153" s="140" t="s">
        <v>89</v>
      </c>
      <c r="Y153" s="140" t="s">
        <v>89</v>
      </c>
      <c r="Z153" s="140" t="s">
        <v>89</v>
      </c>
      <c r="AA153" s="140" t="s">
        <v>89</v>
      </c>
      <c r="AB153" s="140" t="s">
        <v>89</v>
      </c>
      <c r="AC153" s="140" t="s">
        <v>89</v>
      </c>
      <c r="AD153" s="140" t="s">
        <v>89</v>
      </c>
      <c r="AE153" s="140" t="s">
        <v>89</v>
      </c>
      <c r="AF153" s="140" t="s">
        <v>89</v>
      </c>
      <c r="AG153" s="140" t="s">
        <v>89</v>
      </c>
      <c r="AH153" s="140" t="s">
        <v>89</v>
      </c>
      <c r="AI153" s="140" t="s">
        <v>89</v>
      </c>
      <c r="AJ153" s="140" t="s">
        <v>89</v>
      </c>
      <c r="AK153" s="140" t="s">
        <v>89</v>
      </c>
      <c r="AL153" s="140" t="s">
        <v>89</v>
      </c>
      <c r="AM153" s="140" t="s">
        <v>89</v>
      </c>
      <c r="AN153" s="140" t="s">
        <v>89</v>
      </c>
      <c r="AO153" s="140" t="s">
        <v>89</v>
      </c>
      <c r="AP153" s="140" t="s">
        <v>89</v>
      </c>
      <c r="AQ153" s="140" t="s">
        <v>89</v>
      </c>
      <c r="AR153" s="140" t="s">
        <v>89</v>
      </c>
      <c r="AS153" s="140" t="s">
        <v>89</v>
      </c>
      <c r="AT153" s="140" t="s">
        <v>89</v>
      </c>
      <c r="AU153" s="140" t="s">
        <v>89</v>
      </c>
      <c r="AV153" s="140" t="s">
        <v>89</v>
      </c>
      <c r="AW153" s="140" t="s">
        <v>89</v>
      </c>
      <c r="AX153" s="140" t="s">
        <v>89</v>
      </c>
      <c r="AY153" s="140" t="s">
        <v>89</v>
      </c>
      <c r="AZ153" s="140" t="s">
        <v>89</v>
      </c>
      <c r="BA153" s="140" t="s">
        <v>89</v>
      </c>
      <c r="BB153" s="140" t="s">
        <v>89</v>
      </c>
    </row>
    <row r="154" spans="1:54" s="170" customFormat="1" ht="32">
      <c r="A154" s="170">
        <f t="shared" si="2"/>
        <v>152</v>
      </c>
      <c r="B154" s="171">
        <v>43963.403055555558</v>
      </c>
      <c r="C154" s="171">
        <v>43963.406886574077</v>
      </c>
      <c r="D154" s="140" t="s">
        <v>93</v>
      </c>
      <c r="E154" s="170">
        <v>100</v>
      </c>
      <c r="F154" s="170">
        <v>331</v>
      </c>
      <c r="G154" s="140" t="s">
        <v>85</v>
      </c>
      <c r="H154" s="171">
        <v>43963.40691283565</v>
      </c>
      <c r="I154" s="140" t="s">
        <v>1309</v>
      </c>
      <c r="J154" s="140" t="s">
        <v>1004</v>
      </c>
      <c r="K154" s="140" t="s">
        <v>88</v>
      </c>
      <c r="L154" s="170">
        <v>0.9</v>
      </c>
      <c r="M154" s="140" t="s">
        <v>171</v>
      </c>
      <c r="N154" s="140" t="s">
        <v>89</v>
      </c>
      <c r="O154" s="140" t="s">
        <v>160</v>
      </c>
      <c r="P154" s="140" t="s">
        <v>89</v>
      </c>
      <c r="Q154" s="140" t="s">
        <v>1310</v>
      </c>
      <c r="R154" s="140" t="s">
        <v>1311</v>
      </c>
      <c r="S154" s="140" t="s">
        <v>1312</v>
      </c>
      <c r="T154" s="140" t="s">
        <v>254</v>
      </c>
      <c r="U154" s="140" t="s">
        <v>89</v>
      </c>
      <c r="V154" s="140" t="s">
        <v>99</v>
      </c>
      <c r="W154" s="140" t="s">
        <v>92</v>
      </c>
      <c r="X154" s="140" t="s">
        <v>89</v>
      </c>
      <c r="Y154" s="140" t="s">
        <v>89</v>
      </c>
      <c r="Z154" s="140" t="s">
        <v>89</v>
      </c>
      <c r="AA154" s="140" t="s">
        <v>89</v>
      </c>
      <c r="AB154" s="140" t="s">
        <v>89</v>
      </c>
      <c r="AC154" s="140" t="s">
        <v>89</v>
      </c>
      <c r="AD154" s="140" t="s">
        <v>89</v>
      </c>
      <c r="AE154" s="140" t="s">
        <v>89</v>
      </c>
      <c r="AF154" s="140" t="s">
        <v>89</v>
      </c>
      <c r="AG154" s="140" t="s">
        <v>89</v>
      </c>
      <c r="AH154" s="140" t="s">
        <v>89</v>
      </c>
      <c r="AI154" s="140" t="s">
        <v>89</v>
      </c>
      <c r="AJ154" s="140" t="s">
        <v>89</v>
      </c>
      <c r="AK154" s="140" t="s">
        <v>89</v>
      </c>
      <c r="AL154" s="140" t="s">
        <v>89</v>
      </c>
      <c r="AM154" s="140" t="s">
        <v>89</v>
      </c>
      <c r="AN154" s="140" t="s">
        <v>89</v>
      </c>
      <c r="AO154" s="140" t="s">
        <v>89</v>
      </c>
      <c r="AP154" s="140" t="s">
        <v>89</v>
      </c>
      <c r="AQ154" s="140" t="s">
        <v>89</v>
      </c>
      <c r="AR154" s="140" t="s">
        <v>89</v>
      </c>
      <c r="AS154" s="140" t="s">
        <v>89</v>
      </c>
      <c r="AT154" s="140" t="s">
        <v>89</v>
      </c>
      <c r="AU154" s="140" t="s">
        <v>89</v>
      </c>
      <c r="AV154" s="140" t="s">
        <v>89</v>
      </c>
      <c r="AW154" s="140" t="s">
        <v>89</v>
      </c>
      <c r="AX154" s="140" t="s">
        <v>89</v>
      </c>
      <c r="AY154" s="140" t="s">
        <v>89</v>
      </c>
      <c r="AZ154" s="140" t="s">
        <v>89</v>
      </c>
      <c r="BA154" s="140" t="s">
        <v>89</v>
      </c>
      <c r="BB154" s="140" t="s">
        <v>89</v>
      </c>
    </row>
    <row r="155" spans="1:54" ht="64">
      <c r="A155" s="3">
        <f t="shared" si="2"/>
        <v>153</v>
      </c>
      <c r="B155" s="172">
        <v>43963.430902777778</v>
      </c>
      <c r="C155" s="172">
        <v>43963.444004629629</v>
      </c>
      <c r="D155" s="5" t="s">
        <v>93</v>
      </c>
      <c r="E155" s="3">
        <v>100</v>
      </c>
      <c r="F155" s="3">
        <v>1132</v>
      </c>
      <c r="G155" s="5" t="s">
        <v>85</v>
      </c>
      <c r="H155" s="172">
        <v>43963.444019155089</v>
      </c>
      <c r="I155" s="5" t="s">
        <v>1313</v>
      </c>
      <c r="J155" s="5" t="s">
        <v>1004</v>
      </c>
      <c r="K155" s="5" t="s">
        <v>88</v>
      </c>
      <c r="L155" s="3">
        <v>0.9</v>
      </c>
      <c r="M155" s="5" t="s">
        <v>171</v>
      </c>
      <c r="N155" s="5" t="s">
        <v>89</v>
      </c>
      <c r="O155" s="5" t="s">
        <v>215</v>
      </c>
      <c r="P155" s="5" t="s">
        <v>89</v>
      </c>
      <c r="Q155" s="5" t="s">
        <v>1314</v>
      </c>
      <c r="R155" s="5" t="s">
        <v>1315</v>
      </c>
      <c r="S155" s="5" t="s">
        <v>777</v>
      </c>
      <c r="T155" s="5" t="s">
        <v>1316</v>
      </c>
      <c r="U155" s="5" t="s">
        <v>89</v>
      </c>
      <c r="V155" s="5" t="s">
        <v>221</v>
      </c>
      <c r="W155" s="5" t="s">
        <v>104</v>
      </c>
      <c r="X155" s="5" t="s">
        <v>1317</v>
      </c>
      <c r="Y155" s="5" t="s">
        <v>179</v>
      </c>
      <c r="Z155" s="5" t="s">
        <v>225</v>
      </c>
      <c r="AA155" s="5" t="s">
        <v>1318</v>
      </c>
      <c r="AB155" s="5" t="s">
        <v>179</v>
      </c>
      <c r="AC155" s="5" t="s">
        <v>225</v>
      </c>
      <c r="AD155" s="5" t="s">
        <v>1319</v>
      </c>
      <c r="AE155" s="5" t="s">
        <v>179</v>
      </c>
      <c r="AF155" s="5" t="s">
        <v>225</v>
      </c>
      <c r="AG155" s="5" t="s">
        <v>1320</v>
      </c>
      <c r="AH155" s="5" t="s">
        <v>179</v>
      </c>
      <c r="AI155" s="5" t="s">
        <v>225</v>
      </c>
      <c r="AJ155" s="5" t="s">
        <v>1321</v>
      </c>
      <c r="AK155" s="5" t="s">
        <v>182</v>
      </c>
      <c r="AL155" s="5" t="s">
        <v>112</v>
      </c>
      <c r="AM155" s="5" t="s">
        <v>1322</v>
      </c>
      <c r="AN155" s="5" t="s">
        <v>179</v>
      </c>
      <c r="AO155" s="5" t="s">
        <v>225</v>
      </c>
      <c r="AP155" s="5" t="s">
        <v>1323</v>
      </c>
      <c r="AQ155" s="5" t="s">
        <v>179</v>
      </c>
      <c r="AR155" s="5" t="s">
        <v>225</v>
      </c>
      <c r="AS155" s="5" t="s">
        <v>1324</v>
      </c>
      <c r="AT155" s="5" t="s">
        <v>141</v>
      </c>
      <c r="AU155" s="5" t="s">
        <v>1325</v>
      </c>
      <c r="AV155" s="5" t="s">
        <v>1326</v>
      </c>
      <c r="AW155" s="5" t="s">
        <v>464</v>
      </c>
      <c r="AX155" s="5" t="s">
        <v>192</v>
      </c>
      <c r="AY155" s="5" t="s">
        <v>89</v>
      </c>
      <c r="AZ155" s="5" t="s">
        <v>89</v>
      </c>
      <c r="BA155" s="5" t="s">
        <v>89</v>
      </c>
      <c r="BB155" s="5" t="s">
        <v>89</v>
      </c>
    </row>
    <row r="156" spans="1:54" ht="176">
      <c r="A156" s="3">
        <f t="shared" si="2"/>
        <v>154</v>
      </c>
      <c r="B156" s="172">
        <v>43963.394930555558</v>
      </c>
      <c r="C156" s="172">
        <v>43963.486643518518</v>
      </c>
      <c r="D156" s="5" t="s">
        <v>93</v>
      </c>
      <c r="E156" s="3">
        <v>100</v>
      </c>
      <c r="F156" s="3">
        <v>7924</v>
      </c>
      <c r="G156" s="5" t="s">
        <v>85</v>
      </c>
      <c r="H156" s="172">
        <v>43963.486656574074</v>
      </c>
      <c r="I156" s="5" t="s">
        <v>1327</v>
      </c>
      <c r="J156" s="5" t="s">
        <v>1004</v>
      </c>
      <c r="K156" s="5" t="s">
        <v>88</v>
      </c>
      <c r="L156" s="3">
        <v>0.9</v>
      </c>
      <c r="M156" s="5" t="s">
        <v>467</v>
      </c>
      <c r="N156" s="5" t="s">
        <v>89</v>
      </c>
      <c r="O156" s="5" t="s">
        <v>89</v>
      </c>
      <c r="P156" s="5" t="s">
        <v>89</v>
      </c>
      <c r="Q156" s="5" t="s">
        <v>89</v>
      </c>
      <c r="R156" s="5" t="s">
        <v>89</v>
      </c>
      <c r="S156" s="5" t="s">
        <v>89</v>
      </c>
      <c r="T156" s="5" t="s">
        <v>89</v>
      </c>
      <c r="U156" s="5" t="s">
        <v>89</v>
      </c>
      <c r="V156" s="5" t="s">
        <v>89</v>
      </c>
      <c r="W156" s="5" t="s">
        <v>104</v>
      </c>
      <c r="X156" s="5" t="s">
        <v>1328</v>
      </c>
      <c r="Y156" s="5" t="s">
        <v>177</v>
      </c>
      <c r="Z156" s="5" t="s">
        <v>106</v>
      </c>
      <c r="AA156" s="5" t="s">
        <v>1329</v>
      </c>
      <c r="AB156" s="5" t="s">
        <v>179</v>
      </c>
      <c r="AC156" s="5" t="s">
        <v>112</v>
      </c>
      <c r="AD156" s="5" t="s">
        <v>1330</v>
      </c>
      <c r="AE156" s="5" t="s">
        <v>177</v>
      </c>
      <c r="AF156" s="5" t="s">
        <v>168</v>
      </c>
      <c r="AG156" s="5" t="s">
        <v>1331</v>
      </c>
      <c r="AH156" s="5" t="s">
        <v>186</v>
      </c>
      <c r="AI156" s="5" t="s">
        <v>112</v>
      </c>
      <c r="AJ156" s="5" t="s">
        <v>1332</v>
      </c>
      <c r="AK156" s="5" t="s">
        <v>182</v>
      </c>
      <c r="AL156" s="5" t="s">
        <v>112</v>
      </c>
      <c r="AM156" s="5" t="s">
        <v>1333</v>
      </c>
      <c r="AN156" s="5" t="s">
        <v>179</v>
      </c>
      <c r="AO156" s="5" t="s">
        <v>112</v>
      </c>
      <c r="AP156" s="5" t="s">
        <v>1334</v>
      </c>
      <c r="AQ156" s="5" t="s">
        <v>182</v>
      </c>
      <c r="AR156" s="5" t="s">
        <v>127</v>
      </c>
      <c r="AS156" s="5" t="s">
        <v>1335</v>
      </c>
      <c r="AT156" s="5" t="s">
        <v>249</v>
      </c>
      <c r="AU156" s="5" t="s">
        <v>1336</v>
      </c>
      <c r="AV156" s="5" t="s">
        <v>1337</v>
      </c>
      <c r="AW156" s="5" t="s">
        <v>158</v>
      </c>
      <c r="AX156" s="5" t="s">
        <v>368</v>
      </c>
      <c r="AY156" s="5" t="s">
        <v>1338</v>
      </c>
      <c r="AZ156" s="5" t="s">
        <v>1339</v>
      </c>
      <c r="BA156" s="5" t="s">
        <v>89</v>
      </c>
      <c r="BB156" s="5" t="s">
        <v>89</v>
      </c>
    </row>
    <row r="157" spans="1:54" ht="96">
      <c r="A157" s="3">
        <f t="shared" si="2"/>
        <v>155</v>
      </c>
      <c r="B157" s="172">
        <v>43963.516203703701</v>
      </c>
      <c r="C157" s="172">
        <v>43963.52516203704</v>
      </c>
      <c r="D157" s="5" t="s">
        <v>93</v>
      </c>
      <c r="E157" s="3">
        <v>100</v>
      </c>
      <c r="F157" s="3">
        <v>773</v>
      </c>
      <c r="G157" s="5" t="s">
        <v>85</v>
      </c>
      <c r="H157" s="172">
        <v>43963.525167071763</v>
      </c>
      <c r="I157" s="5" t="s">
        <v>1340</v>
      </c>
      <c r="J157" s="5" t="s">
        <v>1004</v>
      </c>
      <c r="K157" s="5" t="s">
        <v>88</v>
      </c>
      <c r="L157" s="3">
        <v>0.9</v>
      </c>
      <c r="M157" s="5" t="s">
        <v>213</v>
      </c>
      <c r="N157" s="5" t="s">
        <v>89</v>
      </c>
      <c r="O157" s="5" t="s">
        <v>89</v>
      </c>
      <c r="P157" s="5" t="s">
        <v>89</v>
      </c>
      <c r="Q157" s="5" t="s">
        <v>89</v>
      </c>
      <c r="R157" s="5" t="s">
        <v>359</v>
      </c>
      <c r="S157" s="5" t="s">
        <v>1341</v>
      </c>
      <c r="T157" s="5" t="s">
        <v>671</v>
      </c>
      <c r="U157" s="5" t="s">
        <v>89</v>
      </c>
      <c r="V157" s="5" t="s">
        <v>241</v>
      </c>
      <c r="W157" s="5" t="s">
        <v>104</v>
      </c>
      <c r="X157" s="5" t="s">
        <v>1342</v>
      </c>
      <c r="Y157" s="5" t="s">
        <v>182</v>
      </c>
      <c r="Z157" s="5" t="s">
        <v>112</v>
      </c>
      <c r="AA157" s="5" t="s">
        <v>1343</v>
      </c>
      <c r="AB157" s="5" t="s">
        <v>186</v>
      </c>
      <c r="AC157" s="5" t="s">
        <v>225</v>
      </c>
      <c r="AD157" s="5" t="s">
        <v>1344</v>
      </c>
      <c r="AE157" s="5" t="s">
        <v>179</v>
      </c>
      <c r="AF157" s="5" t="s">
        <v>225</v>
      </c>
      <c r="AG157" s="5" t="s">
        <v>1345</v>
      </c>
      <c r="AH157" s="5" t="s">
        <v>186</v>
      </c>
      <c r="AI157" s="5" t="s">
        <v>225</v>
      </c>
      <c r="AJ157" s="5" t="s">
        <v>1346</v>
      </c>
      <c r="AK157" s="5" t="s">
        <v>179</v>
      </c>
      <c r="AL157" s="5" t="s">
        <v>225</v>
      </c>
      <c r="AM157" s="5" t="s">
        <v>1347</v>
      </c>
      <c r="AN157" s="5" t="s">
        <v>186</v>
      </c>
      <c r="AO157" s="5" t="s">
        <v>225</v>
      </c>
      <c r="AP157" s="5" t="s">
        <v>1348</v>
      </c>
      <c r="AQ157" s="5" t="s">
        <v>182</v>
      </c>
      <c r="AR157" s="5" t="s">
        <v>112</v>
      </c>
      <c r="AS157" s="5" t="s">
        <v>1349</v>
      </c>
      <c r="AT157" s="5" t="s">
        <v>115</v>
      </c>
      <c r="AU157" s="5" t="s">
        <v>89</v>
      </c>
      <c r="AV157" s="5" t="s">
        <v>1350</v>
      </c>
      <c r="AW157" s="5" t="s">
        <v>118</v>
      </c>
      <c r="AX157" s="5" t="s">
        <v>368</v>
      </c>
      <c r="AY157" s="5" t="s">
        <v>1351</v>
      </c>
      <c r="AZ157" s="5" t="s">
        <v>89</v>
      </c>
      <c r="BA157" s="5" t="s">
        <v>89</v>
      </c>
      <c r="BB157" s="5" t="s">
        <v>89</v>
      </c>
    </row>
    <row r="158" spans="1:54" ht="48">
      <c r="A158" s="3">
        <f t="shared" si="2"/>
        <v>156</v>
      </c>
      <c r="B158" s="172">
        <v>43963.543900462966</v>
      </c>
      <c r="C158" s="172">
        <v>43963.552303240744</v>
      </c>
      <c r="D158" s="5" t="s">
        <v>93</v>
      </c>
      <c r="E158" s="3">
        <v>100</v>
      </c>
      <c r="F158" s="3">
        <v>725</v>
      </c>
      <c r="G158" s="5" t="s">
        <v>85</v>
      </c>
      <c r="H158" s="172">
        <v>43963.552320358795</v>
      </c>
      <c r="I158" s="5" t="s">
        <v>1352</v>
      </c>
      <c r="J158" s="5" t="s">
        <v>1004</v>
      </c>
      <c r="K158" s="5" t="s">
        <v>88</v>
      </c>
      <c r="L158" s="3">
        <v>0.7</v>
      </c>
      <c r="M158" s="5" t="s">
        <v>171</v>
      </c>
      <c r="N158" s="5" t="s">
        <v>89</v>
      </c>
      <c r="O158" s="5" t="s">
        <v>160</v>
      </c>
      <c r="P158" s="5" t="s">
        <v>89</v>
      </c>
      <c r="Q158" s="5" t="s">
        <v>237</v>
      </c>
      <c r="R158" s="5" t="s">
        <v>1353</v>
      </c>
      <c r="S158" s="5" t="s">
        <v>1354</v>
      </c>
      <c r="T158" s="5" t="s">
        <v>1355</v>
      </c>
      <c r="U158" s="5" t="s">
        <v>1356</v>
      </c>
      <c r="V158" s="5" t="s">
        <v>221</v>
      </c>
      <c r="W158" s="5" t="s">
        <v>104</v>
      </c>
      <c r="X158" s="5" t="s">
        <v>1357</v>
      </c>
      <c r="Y158" s="5" t="s">
        <v>179</v>
      </c>
      <c r="Z158" s="5" t="s">
        <v>168</v>
      </c>
      <c r="AA158" s="5" t="s">
        <v>89</v>
      </c>
      <c r="AB158" s="5" t="s">
        <v>179</v>
      </c>
      <c r="AC158" s="5" t="s">
        <v>168</v>
      </c>
      <c r="AD158" s="5" t="s">
        <v>89</v>
      </c>
      <c r="AE158" s="5" t="s">
        <v>186</v>
      </c>
      <c r="AF158" s="5" t="s">
        <v>168</v>
      </c>
      <c r="AG158" s="5" t="s">
        <v>89</v>
      </c>
      <c r="AH158" s="5" t="s">
        <v>186</v>
      </c>
      <c r="AI158" s="5" t="s">
        <v>112</v>
      </c>
      <c r="AJ158" s="5" t="s">
        <v>89</v>
      </c>
      <c r="AK158" s="5" t="s">
        <v>177</v>
      </c>
      <c r="AL158" s="5" t="s">
        <v>106</v>
      </c>
      <c r="AM158" s="5" t="s">
        <v>89</v>
      </c>
      <c r="AN158" s="5" t="s">
        <v>186</v>
      </c>
      <c r="AO158" s="5" t="s">
        <v>168</v>
      </c>
      <c r="AP158" s="5" t="s">
        <v>89</v>
      </c>
      <c r="AQ158" s="5" t="s">
        <v>186</v>
      </c>
      <c r="AR158" s="5" t="s">
        <v>112</v>
      </c>
      <c r="AS158" s="5" t="s">
        <v>89</v>
      </c>
      <c r="AT158" s="5" t="s">
        <v>115</v>
      </c>
      <c r="AU158" s="5" t="s">
        <v>1358</v>
      </c>
      <c r="AV158" s="5" t="s">
        <v>1359</v>
      </c>
      <c r="AW158" s="5" t="s">
        <v>280</v>
      </c>
      <c r="AX158" s="5" t="s">
        <v>368</v>
      </c>
      <c r="AY158" s="5" t="s">
        <v>477</v>
      </c>
      <c r="AZ158" s="5" t="s">
        <v>89</v>
      </c>
      <c r="BA158" s="5" t="s">
        <v>89</v>
      </c>
      <c r="BB158" s="5" t="s">
        <v>89</v>
      </c>
    </row>
    <row r="159" spans="1:54" s="170" customFormat="1" ht="32">
      <c r="A159" s="170">
        <f t="shared" si="2"/>
        <v>157</v>
      </c>
      <c r="B159" s="171">
        <v>43963.57234953704</v>
      </c>
      <c r="C159" s="171">
        <v>43963.572893518518</v>
      </c>
      <c r="D159" s="140" t="s">
        <v>93</v>
      </c>
      <c r="E159" s="170">
        <v>100</v>
      </c>
      <c r="F159" s="170">
        <v>47</v>
      </c>
      <c r="G159" s="140" t="s">
        <v>85</v>
      </c>
      <c r="H159" s="171">
        <v>43963.572914421296</v>
      </c>
      <c r="I159" s="140" t="s">
        <v>1360</v>
      </c>
      <c r="J159" s="140" t="s">
        <v>1004</v>
      </c>
      <c r="K159" s="140" t="s">
        <v>88</v>
      </c>
      <c r="L159" s="170">
        <v>0.9</v>
      </c>
      <c r="M159" s="140" t="s">
        <v>328</v>
      </c>
      <c r="N159" s="140" t="s">
        <v>89</v>
      </c>
      <c r="O159" s="140" t="s">
        <v>89</v>
      </c>
      <c r="P159" s="140" t="s">
        <v>89</v>
      </c>
      <c r="Q159" s="140" t="s">
        <v>89</v>
      </c>
      <c r="R159" s="140" t="s">
        <v>89</v>
      </c>
      <c r="S159" s="140" t="s">
        <v>89</v>
      </c>
      <c r="T159" s="140" t="s">
        <v>89</v>
      </c>
      <c r="U159" s="140" t="s">
        <v>89</v>
      </c>
      <c r="V159" s="140" t="s">
        <v>89</v>
      </c>
      <c r="W159" s="140" t="s">
        <v>92</v>
      </c>
      <c r="X159" s="140" t="s">
        <v>89</v>
      </c>
      <c r="Y159" s="140" t="s">
        <v>89</v>
      </c>
      <c r="Z159" s="140" t="s">
        <v>89</v>
      </c>
      <c r="AA159" s="140" t="s">
        <v>89</v>
      </c>
      <c r="AB159" s="140" t="s">
        <v>89</v>
      </c>
      <c r="AC159" s="140" t="s">
        <v>89</v>
      </c>
      <c r="AD159" s="140" t="s">
        <v>89</v>
      </c>
      <c r="AE159" s="140" t="s">
        <v>89</v>
      </c>
      <c r="AF159" s="140" t="s">
        <v>89</v>
      </c>
      <c r="AG159" s="140" t="s">
        <v>89</v>
      </c>
      <c r="AH159" s="140" t="s">
        <v>89</v>
      </c>
      <c r="AI159" s="140" t="s">
        <v>89</v>
      </c>
      <c r="AJ159" s="140" t="s">
        <v>89</v>
      </c>
      <c r="AK159" s="140" t="s">
        <v>89</v>
      </c>
      <c r="AL159" s="140" t="s">
        <v>89</v>
      </c>
      <c r="AM159" s="140" t="s">
        <v>89</v>
      </c>
      <c r="AN159" s="140" t="s">
        <v>89</v>
      </c>
      <c r="AO159" s="140" t="s">
        <v>89</v>
      </c>
      <c r="AP159" s="140" t="s">
        <v>89</v>
      </c>
      <c r="AQ159" s="140" t="s">
        <v>89</v>
      </c>
      <c r="AR159" s="140" t="s">
        <v>89</v>
      </c>
      <c r="AS159" s="140" t="s">
        <v>89</v>
      </c>
      <c r="AT159" s="140" t="s">
        <v>89</v>
      </c>
      <c r="AU159" s="140" t="s">
        <v>89</v>
      </c>
      <c r="AV159" s="140" t="s">
        <v>89</v>
      </c>
      <c r="AW159" s="140" t="s">
        <v>89</v>
      </c>
      <c r="AX159" s="140" t="s">
        <v>89</v>
      </c>
      <c r="AY159" s="140" t="s">
        <v>89</v>
      </c>
      <c r="AZ159" s="140" t="s">
        <v>89</v>
      </c>
      <c r="BA159" s="140" t="s">
        <v>89</v>
      </c>
      <c r="BB159" s="140" t="s">
        <v>89</v>
      </c>
    </row>
    <row r="160" spans="1:54" s="170" customFormat="1" ht="48">
      <c r="A160" s="170">
        <f t="shared" si="2"/>
        <v>158</v>
      </c>
      <c r="B160" s="171">
        <v>43963.581469907411</v>
      </c>
      <c r="C160" s="171">
        <v>43963.582986111112</v>
      </c>
      <c r="D160" s="140" t="s">
        <v>93</v>
      </c>
      <c r="E160" s="170">
        <v>100</v>
      </c>
      <c r="F160" s="170">
        <v>131</v>
      </c>
      <c r="G160" s="140" t="s">
        <v>85</v>
      </c>
      <c r="H160" s="171">
        <v>43963.582995196761</v>
      </c>
      <c r="I160" s="140" t="s">
        <v>1361</v>
      </c>
      <c r="J160" s="140" t="s">
        <v>1004</v>
      </c>
      <c r="K160" s="140" t="s">
        <v>88</v>
      </c>
      <c r="L160" s="170">
        <v>0.9</v>
      </c>
      <c r="M160" s="140" t="s">
        <v>171</v>
      </c>
      <c r="N160" s="140" t="s">
        <v>89</v>
      </c>
      <c r="O160" s="140" t="s">
        <v>160</v>
      </c>
      <c r="P160" s="140" t="s">
        <v>89</v>
      </c>
      <c r="Q160" s="140" t="s">
        <v>1362</v>
      </c>
      <c r="R160" s="140" t="s">
        <v>1363</v>
      </c>
      <c r="S160" s="140" t="s">
        <v>1364</v>
      </c>
      <c r="T160" s="140" t="s">
        <v>412</v>
      </c>
      <c r="U160" s="140" t="s">
        <v>1365</v>
      </c>
      <c r="V160" s="140" t="s">
        <v>298</v>
      </c>
      <c r="W160" s="140" t="s">
        <v>92</v>
      </c>
      <c r="X160" s="140" t="s">
        <v>89</v>
      </c>
      <c r="Y160" s="140" t="s">
        <v>89</v>
      </c>
      <c r="Z160" s="140" t="s">
        <v>89</v>
      </c>
      <c r="AA160" s="140" t="s">
        <v>89</v>
      </c>
      <c r="AB160" s="140" t="s">
        <v>89</v>
      </c>
      <c r="AC160" s="140" t="s">
        <v>89</v>
      </c>
      <c r="AD160" s="140" t="s">
        <v>89</v>
      </c>
      <c r="AE160" s="140" t="s">
        <v>89</v>
      </c>
      <c r="AF160" s="140" t="s">
        <v>89</v>
      </c>
      <c r="AG160" s="140" t="s">
        <v>89</v>
      </c>
      <c r="AH160" s="140" t="s">
        <v>89</v>
      </c>
      <c r="AI160" s="140" t="s">
        <v>89</v>
      </c>
      <c r="AJ160" s="140" t="s">
        <v>89</v>
      </c>
      <c r="AK160" s="140" t="s">
        <v>89</v>
      </c>
      <c r="AL160" s="140" t="s">
        <v>89</v>
      </c>
      <c r="AM160" s="140" t="s">
        <v>89</v>
      </c>
      <c r="AN160" s="140" t="s">
        <v>89</v>
      </c>
      <c r="AO160" s="140" t="s">
        <v>89</v>
      </c>
      <c r="AP160" s="140" t="s">
        <v>89</v>
      </c>
      <c r="AQ160" s="140" t="s">
        <v>89</v>
      </c>
      <c r="AR160" s="140" t="s">
        <v>89</v>
      </c>
      <c r="AS160" s="140" t="s">
        <v>89</v>
      </c>
      <c r="AT160" s="140" t="s">
        <v>89</v>
      </c>
      <c r="AU160" s="140" t="s">
        <v>89</v>
      </c>
      <c r="AV160" s="140" t="s">
        <v>89</v>
      </c>
      <c r="AW160" s="140" t="s">
        <v>89</v>
      </c>
      <c r="AX160" s="140" t="s">
        <v>89</v>
      </c>
      <c r="AY160" s="140" t="s">
        <v>89</v>
      </c>
      <c r="AZ160" s="140" t="s">
        <v>89</v>
      </c>
      <c r="BA160" s="140" t="s">
        <v>89</v>
      </c>
      <c r="BB160" s="140" t="s">
        <v>89</v>
      </c>
    </row>
    <row r="161" spans="1:54" ht="32">
      <c r="A161" s="3">
        <f t="shared" si="2"/>
        <v>159</v>
      </c>
      <c r="B161" s="172">
        <v>43963.423993055556</v>
      </c>
      <c r="C161" s="172">
        <v>43963.58520833333</v>
      </c>
      <c r="D161" s="5" t="s">
        <v>93</v>
      </c>
      <c r="E161" s="3">
        <v>100</v>
      </c>
      <c r="F161" s="3">
        <v>13928</v>
      </c>
      <c r="G161" s="5" t="s">
        <v>85</v>
      </c>
      <c r="H161" s="172">
        <v>43963.585234687504</v>
      </c>
      <c r="I161" s="5" t="s">
        <v>1366</v>
      </c>
      <c r="J161" s="5" t="s">
        <v>1004</v>
      </c>
      <c r="K161" s="5" t="s">
        <v>88</v>
      </c>
      <c r="L161" s="3">
        <v>0.9</v>
      </c>
      <c r="M161" s="5" t="s">
        <v>171</v>
      </c>
      <c r="N161" s="5" t="s">
        <v>89</v>
      </c>
      <c r="O161" s="5" t="s">
        <v>215</v>
      </c>
      <c r="P161" s="5" t="s">
        <v>89</v>
      </c>
      <c r="Q161" s="5" t="s">
        <v>1367</v>
      </c>
      <c r="R161" s="5" t="s">
        <v>1368</v>
      </c>
      <c r="S161" s="5" t="s">
        <v>1369</v>
      </c>
      <c r="T161" s="5" t="s">
        <v>619</v>
      </c>
      <c r="U161" s="5" t="s">
        <v>89</v>
      </c>
      <c r="V161" s="5" t="s">
        <v>99</v>
      </c>
      <c r="W161" s="5" t="s">
        <v>104</v>
      </c>
      <c r="X161" s="5" t="s">
        <v>89</v>
      </c>
      <c r="Y161" s="5" t="s">
        <v>182</v>
      </c>
      <c r="Z161" s="5" t="s">
        <v>127</v>
      </c>
      <c r="AA161" s="5" t="s">
        <v>89</v>
      </c>
      <c r="AB161" s="5" t="s">
        <v>177</v>
      </c>
      <c r="AC161" s="5" t="s">
        <v>89</v>
      </c>
      <c r="AD161" s="5" t="s">
        <v>89</v>
      </c>
      <c r="AE161" s="5" t="s">
        <v>177</v>
      </c>
      <c r="AF161" s="5" t="s">
        <v>106</v>
      </c>
      <c r="AG161" s="5" t="s">
        <v>89</v>
      </c>
      <c r="AH161" s="5" t="s">
        <v>182</v>
      </c>
      <c r="AI161" s="5" t="s">
        <v>225</v>
      </c>
      <c r="AJ161" s="5" t="s">
        <v>89</v>
      </c>
      <c r="AK161" s="5" t="s">
        <v>179</v>
      </c>
      <c r="AL161" s="5" t="s">
        <v>225</v>
      </c>
      <c r="AM161" s="5" t="s">
        <v>89</v>
      </c>
      <c r="AN161" s="5" t="s">
        <v>177</v>
      </c>
      <c r="AO161" s="5" t="s">
        <v>106</v>
      </c>
      <c r="AP161" s="5" t="s">
        <v>89</v>
      </c>
      <c r="AQ161" s="5" t="s">
        <v>186</v>
      </c>
      <c r="AR161" s="5" t="s">
        <v>112</v>
      </c>
      <c r="AS161" s="5" t="s">
        <v>89</v>
      </c>
      <c r="AT161" s="5" t="s">
        <v>141</v>
      </c>
      <c r="AU161" s="5" t="s">
        <v>89</v>
      </c>
      <c r="AV161" s="5" t="s">
        <v>1370</v>
      </c>
      <c r="AW161" s="5" t="s">
        <v>191</v>
      </c>
      <c r="AX161" s="5" t="s">
        <v>1228</v>
      </c>
      <c r="AY161" s="5" t="s">
        <v>89</v>
      </c>
      <c r="AZ161" s="5" t="s">
        <v>89</v>
      </c>
      <c r="BA161" s="5" t="s">
        <v>89</v>
      </c>
      <c r="BB161" s="5" t="s">
        <v>89</v>
      </c>
    </row>
    <row r="162" spans="1:54" ht="64">
      <c r="A162" s="3">
        <f t="shared" si="2"/>
        <v>160</v>
      </c>
      <c r="B162" s="172">
        <v>43963.98636574074</v>
      </c>
      <c r="C162" s="172">
        <v>43963.992118055554</v>
      </c>
      <c r="D162" s="5" t="s">
        <v>93</v>
      </c>
      <c r="E162" s="3">
        <v>100</v>
      </c>
      <c r="F162" s="3">
        <v>496</v>
      </c>
      <c r="G162" s="5" t="s">
        <v>85</v>
      </c>
      <c r="H162" s="172">
        <v>43963.992125462966</v>
      </c>
      <c r="I162" s="5" t="s">
        <v>1371</v>
      </c>
      <c r="J162" s="5" t="s">
        <v>1004</v>
      </c>
      <c r="K162" s="5" t="s">
        <v>88</v>
      </c>
      <c r="L162" s="3">
        <v>0.9</v>
      </c>
      <c r="M162" s="5" t="s">
        <v>171</v>
      </c>
      <c r="N162" s="5" t="s">
        <v>89</v>
      </c>
      <c r="O162" s="5" t="s">
        <v>160</v>
      </c>
      <c r="P162" s="5" t="s">
        <v>89</v>
      </c>
      <c r="Q162" s="5" t="s">
        <v>237</v>
      </c>
      <c r="R162" s="5" t="s">
        <v>1372</v>
      </c>
      <c r="S162" s="5" t="s">
        <v>1373</v>
      </c>
      <c r="T162" s="5" t="s">
        <v>175</v>
      </c>
      <c r="U162" s="5" t="s">
        <v>89</v>
      </c>
      <c r="V162" s="5" t="s">
        <v>99</v>
      </c>
      <c r="W162" s="5" t="s">
        <v>104</v>
      </c>
      <c r="X162" s="5" t="s">
        <v>1374</v>
      </c>
      <c r="Y162" s="5" t="s">
        <v>177</v>
      </c>
      <c r="Z162" s="5" t="s">
        <v>106</v>
      </c>
      <c r="AA162" s="5" t="s">
        <v>89</v>
      </c>
      <c r="AB162" s="5" t="s">
        <v>186</v>
      </c>
      <c r="AC162" s="5" t="s">
        <v>112</v>
      </c>
      <c r="AD162" s="5" t="s">
        <v>89</v>
      </c>
      <c r="AE162" s="5" t="s">
        <v>182</v>
      </c>
      <c r="AF162" s="5" t="s">
        <v>127</v>
      </c>
      <c r="AG162" s="5" t="s">
        <v>89</v>
      </c>
      <c r="AH162" s="5" t="s">
        <v>177</v>
      </c>
      <c r="AI162" s="5" t="s">
        <v>127</v>
      </c>
      <c r="AJ162" s="5" t="s">
        <v>89</v>
      </c>
      <c r="AK162" s="5" t="s">
        <v>177</v>
      </c>
      <c r="AL162" s="5" t="s">
        <v>106</v>
      </c>
      <c r="AM162" s="5" t="s">
        <v>89</v>
      </c>
      <c r="AN162" s="5" t="s">
        <v>182</v>
      </c>
      <c r="AO162" s="5" t="s">
        <v>112</v>
      </c>
      <c r="AP162" s="5" t="s">
        <v>89</v>
      </c>
      <c r="AQ162" s="5" t="s">
        <v>182</v>
      </c>
      <c r="AR162" s="5" t="s">
        <v>112</v>
      </c>
      <c r="AS162" s="5" t="s">
        <v>1375</v>
      </c>
      <c r="AT162" s="5" t="s">
        <v>141</v>
      </c>
      <c r="AU162" s="5" t="s">
        <v>89</v>
      </c>
      <c r="AV162" s="5" t="s">
        <v>1376</v>
      </c>
      <c r="AW162" s="5" t="s">
        <v>1136</v>
      </c>
      <c r="AX162" s="5" t="s">
        <v>1228</v>
      </c>
      <c r="AY162" s="5" t="s">
        <v>89</v>
      </c>
      <c r="AZ162" s="5" t="s">
        <v>89</v>
      </c>
      <c r="BA162" s="5" t="s">
        <v>89</v>
      </c>
      <c r="BB162" s="5" t="s">
        <v>89</v>
      </c>
    </row>
    <row r="163" spans="1:54" ht="335">
      <c r="A163" s="3">
        <f t="shared" si="2"/>
        <v>161</v>
      </c>
      <c r="B163" s="172">
        <v>43964.046643518515</v>
      </c>
      <c r="C163" s="172">
        <v>43964.080277777779</v>
      </c>
      <c r="D163" s="5" t="s">
        <v>93</v>
      </c>
      <c r="E163" s="3">
        <v>100</v>
      </c>
      <c r="F163" s="3">
        <v>2905</v>
      </c>
      <c r="G163" s="5" t="s">
        <v>85</v>
      </c>
      <c r="H163" s="172">
        <v>43964.080288935183</v>
      </c>
      <c r="I163" s="5" t="s">
        <v>1377</v>
      </c>
      <c r="J163" s="5" t="s">
        <v>1004</v>
      </c>
      <c r="K163" s="5" t="s">
        <v>88</v>
      </c>
      <c r="L163" s="3">
        <v>0.9</v>
      </c>
      <c r="M163" s="5" t="s">
        <v>171</v>
      </c>
      <c r="N163" s="5" t="s">
        <v>89</v>
      </c>
      <c r="O163" s="5" t="s">
        <v>90</v>
      </c>
      <c r="P163" s="5" t="s">
        <v>89</v>
      </c>
      <c r="Q163" s="5" t="s">
        <v>1378</v>
      </c>
      <c r="R163" s="5" t="s">
        <v>1379</v>
      </c>
      <c r="S163" s="5" t="s">
        <v>1380</v>
      </c>
      <c r="T163" s="5" t="s">
        <v>619</v>
      </c>
      <c r="U163" s="5" t="s">
        <v>89</v>
      </c>
      <c r="V163" s="5" t="s">
        <v>221</v>
      </c>
      <c r="W163" s="5" t="s">
        <v>104</v>
      </c>
      <c r="X163" s="5" t="s">
        <v>1381</v>
      </c>
      <c r="Y163" s="5" t="s">
        <v>179</v>
      </c>
      <c r="Z163" s="5" t="s">
        <v>225</v>
      </c>
      <c r="AA163" s="5" t="s">
        <v>1382</v>
      </c>
      <c r="AB163" s="5" t="s">
        <v>179</v>
      </c>
      <c r="AC163" s="5" t="s">
        <v>225</v>
      </c>
      <c r="AD163" s="5" t="s">
        <v>1383</v>
      </c>
      <c r="AE163" s="5" t="s">
        <v>186</v>
      </c>
      <c r="AF163" s="5" t="s">
        <v>112</v>
      </c>
      <c r="AG163" s="5" t="s">
        <v>1384</v>
      </c>
      <c r="AH163" s="5" t="s">
        <v>179</v>
      </c>
      <c r="AI163" s="5" t="s">
        <v>225</v>
      </c>
      <c r="AJ163" s="5" t="s">
        <v>1385</v>
      </c>
      <c r="AK163" s="5" t="s">
        <v>179</v>
      </c>
      <c r="AL163" s="5" t="s">
        <v>168</v>
      </c>
      <c r="AM163" s="5" t="s">
        <v>1386</v>
      </c>
      <c r="AN163" s="5" t="s">
        <v>179</v>
      </c>
      <c r="AO163" s="5" t="s">
        <v>168</v>
      </c>
      <c r="AP163" s="5" t="s">
        <v>1387</v>
      </c>
      <c r="AQ163" s="5" t="s">
        <v>179</v>
      </c>
      <c r="AR163" s="5" t="s">
        <v>225</v>
      </c>
      <c r="AS163" s="5" t="s">
        <v>1388</v>
      </c>
      <c r="AT163" s="5" t="s">
        <v>89</v>
      </c>
      <c r="AU163" s="5" t="s">
        <v>1389</v>
      </c>
      <c r="AV163" s="5" t="s">
        <v>1390</v>
      </c>
      <c r="AW163" s="5" t="s">
        <v>234</v>
      </c>
      <c r="AX163" s="5" t="s">
        <v>235</v>
      </c>
      <c r="AY163" s="5" t="s">
        <v>89</v>
      </c>
      <c r="AZ163" s="5" t="s">
        <v>1391</v>
      </c>
      <c r="BA163" s="5" t="s">
        <v>89</v>
      </c>
      <c r="BB163" s="5" t="s">
        <v>89</v>
      </c>
    </row>
    <row r="164" spans="1:54" s="170" customFormat="1" ht="32">
      <c r="A164" s="170">
        <f t="shared" si="2"/>
        <v>162</v>
      </c>
      <c r="B164" s="171">
        <v>43964.098900462966</v>
      </c>
      <c r="C164" s="171">
        <v>43964.099282407406</v>
      </c>
      <c r="D164" s="140" t="s">
        <v>93</v>
      </c>
      <c r="E164" s="170">
        <v>100</v>
      </c>
      <c r="F164" s="170">
        <v>32</v>
      </c>
      <c r="G164" s="140" t="s">
        <v>85</v>
      </c>
      <c r="H164" s="171">
        <v>43964.099304861113</v>
      </c>
      <c r="I164" s="140" t="s">
        <v>1392</v>
      </c>
      <c r="J164" s="140" t="s">
        <v>1004</v>
      </c>
      <c r="K164" s="140" t="s">
        <v>88</v>
      </c>
      <c r="L164" s="170">
        <v>0.9</v>
      </c>
      <c r="M164" s="140" t="s">
        <v>328</v>
      </c>
      <c r="N164" s="140" t="s">
        <v>89</v>
      </c>
      <c r="O164" s="140" t="s">
        <v>89</v>
      </c>
      <c r="P164" s="140" t="s">
        <v>89</v>
      </c>
      <c r="Q164" s="140" t="s">
        <v>89</v>
      </c>
      <c r="R164" s="140" t="s">
        <v>89</v>
      </c>
      <c r="S164" s="140" t="s">
        <v>89</v>
      </c>
      <c r="T164" s="140" t="s">
        <v>89</v>
      </c>
      <c r="U164" s="140" t="s">
        <v>89</v>
      </c>
      <c r="V164" s="140" t="s">
        <v>89</v>
      </c>
      <c r="W164" s="140" t="s">
        <v>92</v>
      </c>
      <c r="X164" s="140" t="s">
        <v>89</v>
      </c>
      <c r="Y164" s="140" t="s">
        <v>89</v>
      </c>
      <c r="Z164" s="140" t="s">
        <v>89</v>
      </c>
      <c r="AA164" s="140" t="s">
        <v>89</v>
      </c>
      <c r="AB164" s="140" t="s">
        <v>89</v>
      </c>
      <c r="AC164" s="140" t="s">
        <v>89</v>
      </c>
      <c r="AD164" s="140" t="s">
        <v>89</v>
      </c>
      <c r="AE164" s="140" t="s">
        <v>89</v>
      </c>
      <c r="AF164" s="140" t="s">
        <v>89</v>
      </c>
      <c r="AG164" s="140" t="s">
        <v>89</v>
      </c>
      <c r="AH164" s="140" t="s">
        <v>89</v>
      </c>
      <c r="AI164" s="140" t="s">
        <v>89</v>
      </c>
      <c r="AJ164" s="140" t="s">
        <v>89</v>
      </c>
      <c r="AK164" s="140" t="s">
        <v>89</v>
      </c>
      <c r="AL164" s="140" t="s">
        <v>89</v>
      </c>
      <c r="AM164" s="140" t="s">
        <v>89</v>
      </c>
      <c r="AN164" s="140" t="s">
        <v>89</v>
      </c>
      <c r="AO164" s="140" t="s">
        <v>89</v>
      </c>
      <c r="AP164" s="140" t="s">
        <v>89</v>
      </c>
      <c r="AQ164" s="140" t="s">
        <v>89</v>
      </c>
      <c r="AR164" s="140" t="s">
        <v>89</v>
      </c>
      <c r="AS164" s="140" t="s">
        <v>89</v>
      </c>
      <c r="AT164" s="140" t="s">
        <v>89</v>
      </c>
      <c r="AU164" s="140" t="s">
        <v>89</v>
      </c>
      <c r="AV164" s="140" t="s">
        <v>89</v>
      </c>
      <c r="AW164" s="140" t="s">
        <v>89</v>
      </c>
      <c r="AX164" s="140" t="s">
        <v>89</v>
      </c>
      <c r="AY164" s="140" t="s">
        <v>89</v>
      </c>
      <c r="AZ164" s="140" t="s">
        <v>89</v>
      </c>
      <c r="BA164" s="140" t="s">
        <v>89</v>
      </c>
      <c r="BB164" s="140" t="s">
        <v>89</v>
      </c>
    </row>
    <row r="165" spans="1:54" ht="80">
      <c r="A165" s="3">
        <f t="shared" si="2"/>
        <v>163</v>
      </c>
      <c r="B165" s="172">
        <v>43963.842534722222</v>
      </c>
      <c r="C165" s="172">
        <v>43964.132800925923</v>
      </c>
      <c r="D165" s="5" t="s">
        <v>93</v>
      </c>
      <c r="E165" s="3">
        <v>100</v>
      </c>
      <c r="F165" s="3">
        <v>25079</v>
      </c>
      <c r="G165" s="5" t="s">
        <v>85</v>
      </c>
      <c r="H165" s="172">
        <v>43964.132829548609</v>
      </c>
      <c r="I165" s="5" t="s">
        <v>1393</v>
      </c>
      <c r="J165" s="5" t="s">
        <v>1004</v>
      </c>
      <c r="K165" s="5" t="s">
        <v>88</v>
      </c>
      <c r="L165" s="3">
        <v>0.9</v>
      </c>
      <c r="M165" s="5" t="s">
        <v>213</v>
      </c>
      <c r="N165" s="5" t="s">
        <v>89</v>
      </c>
      <c r="O165" s="5" t="s">
        <v>89</v>
      </c>
      <c r="P165" s="5" t="s">
        <v>89</v>
      </c>
      <c r="Q165" s="5" t="s">
        <v>89</v>
      </c>
      <c r="R165" s="5" t="s">
        <v>1394</v>
      </c>
      <c r="S165" s="5" t="s">
        <v>1395</v>
      </c>
      <c r="T165" s="5" t="s">
        <v>164</v>
      </c>
      <c r="U165" s="5" t="s">
        <v>89</v>
      </c>
      <c r="V165" s="5" t="s">
        <v>99</v>
      </c>
      <c r="W165" s="5" t="s">
        <v>104</v>
      </c>
      <c r="X165" s="5" t="s">
        <v>1396</v>
      </c>
      <c r="Y165" s="5" t="s">
        <v>186</v>
      </c>
      <c r="Z165" s="5" t="s">
        <v>225</v>
      </c>
      <c r="AA165" s="5" t="s">
        <v>1397</v>
      </c>
      <c r="AB165" s="5" t="s">
        <v>186</v>
      </c>
      <c r="AC165" s="5" t="s">
        <v>112</v>
      </c>
      <c r="AD165" s="5" t="s">
        <v>1398</v>
      </c>
      <c r="AE165" s="5" t="s">
        <v>186</v>
      </c>
      <c r="AF165" s="5" t="s">
        <v>225</v>
      </c>
      <c r="AG165" s="5" t="s">
        <v>1399</v>
      </c>
      <c r="AH165" s="5" t="s">
        <v>186</v>
      </c>
      <c r="AI165" s="5" t="s">
        <v>112</v>
      </c>
      <c r="AJ165" s="5" t="s">
        <v>1400</v>
      </c>
      <c r="AK165" s="5" t="s">
        <v>186</v>
      </c>
      <c r="AL165" s="5" t="s">
        <v>225</v>
      </c>
      <c r="AM165" s="5" t="s">
        <v>1401</v>
      </c>
      <c r="AN165" s="5" t="s">
        <v>179</v>
      </c>
      <c r="AO165" s="5" t="s">
        <v>225</v>
      </c>
      <c r="AP165" s="5" t="s">
        <v>1402</v>
      </c>
      <c r="AQ165" s="5" t="s">
        <v>179</v>
      </c>
      <c r="AR165" s="5" t="s">
        <v>225</v>
      </c>
      <c r="AS165" s="5" t="s">
        <v>1403</v>
      </c>
      <c r="AT165" s="5" t="s">
        <v>141</v>
      </c>
      <c r="AU165" s="5" t="s">
        <v>89</v>
      </c>
      <c r="AV165" s="5" t="s">
        <v>1404</v>
      </c>
      <c r="AW165" s="5" t="s">
        <v>1405</v>
      </c>
      <c r="AX165" s="5" t="s">
        <v>235</v>
      </c>
      <c r="AY165" s="5" t="s">
        <v>89</v>
      </c>
      <c r="AZ165" s="5" t="s">
        <v>89</v>
      </c>
      <c r="BA165" s="5" t="s">
        <v>89</v>
      </c>
      <c r="BB165" s="5" t="s">
        <v>89</v>
      </c>
    </row>
    <row r="166" spans="1:54" ht="112">
      <c r="A166" s="3">
        <f t="shared" si="2"/>
        <v>164</v>
      </c>
      <c r="B166" s="172">
        <v>43964.236342592594</v>
      </c>
      <c r="C166" s="172">
        <v>43964.250833333332</v>
      </c>
      <c r="D166" s="5" t="s">
        <v>93</v>
      </c>
      <c r="E166" s="3">
        <v>100</v>
      </c>
      <c r="F166" s="3">
        <v>1252</v>
      </c>
      <c r="G166" s="5" t="s">
        <v>85</v>
      </c>
      <c r="H166" s="172">
        <v>43964.250865057867</v>
      </c>
      <c r="I166" s="5" t="s">
        <v>1406</v>
      </c>
      <c r="J166" s="5" t="s">
        <v>1004</v>
      </c>
      <c r="K166" s="5" t="s">
        <v>88</v>
      </c>
      <c r="L166" s="3">
        <v>0.9</v>
      </c>
      <c r="M166" s="5" t="s">
        <v>171</v>
      </c>
      <c r="N166" s="5" t="s">
        <v>89</v>
      </c>
      <c r="O166" s="5" t="s">
        <v>160</v>
      </c>
      <c r="P166" s="5" t="s">
        <v>89</v>
      </c>
      <c r="Q166" s="5" t="s">
        <v>1407</v>
      </c>
      <c r="R166" s="5" t="s">
        <v>1408</v>
      </c>
      <c r="S166" s="5" t="s">
        <v>1409</v>
      </c>
      <c r="T166" s="5" t="s">
        <v>442</v>
      </c>
      <c r="U166" s="5" t="s">
        <v>89</v>
      </c>
      <c r="V166" s="5" t="s">
        <v>99</v>
      </c>
      <c r="W166" s="5" t="s">
        <v>104</v>
      </c>
      <c r="X166" s="5" t="s">
        <v>1410</v>
      </c>
      <c r="Y166" s="5" t="s">
        <v>177</v>
      </c>
      <c r="Z166" s="5" t="s">
        <v>127</v>
      </c>
      <c r="AA166" s="5" t="s">
        <v>1411</v>
      </c>
      <c r="AB166" s="5" t="s">
        <v>186</v>
      </c>
      <c r="AC166" s="5" t="s">
        <v>168</v>
      </c>
      <c r="AD166" s="5" t="s">
        <v>1412</v>
      </c>
      <c r="AE166" s="5" t="s">
        <v>179</v>
      </c>
      <c r="AF166" s="5" t="s">
        <v>168</v>
      </c>
      <c r="AG166" s="5" t="s">
        <v>1413</v>
      </c>
      <c r="AH166" s="5" t="s">
        <v>182</v>
      </c>
      <c r="AI166" s="5" t="s">
        <v>112</v>
      </c>
      <c r="AJ166" s="5" t="s">
        <v>1414</v>
      </c>
      <c r="AK166" s="5" t="s">
        <v>186</v>
      </c>
      <c r="AL166" s="5" t="s">
        <v>225</v>
      </c>
      <c r="AM166" s="5" t="s">
        <v>1415</v>
      </c>
      <c r="AN166" s="5" t="s">
        <v>186</v>
      </c>
      <c r="AO166" s="5" t="s">
        <v>168</v>
      </c>
      <c r="AP166" s="5" t="s">
        <v>1416</v>
      </c>
      <c r="AQ166" s="5" t="s">
        <v>182</v>
      </c>
      <c r="AR166" s="5" t="s">
        <v>112</v>
      </c>
      <c r="AS166" s="5" t="s">
        <v>1417</v>
      </c>
      <c r="AT166" s="5" t="s">
        <v>141</v>
      </c>
      <c r="AU166" s="5" t="s">
        <v>89</v>
      </c>
      <c r="AV166" s="5" t="s">
        <v>1418</v>
      </c>
      <c r="AW166" s="5" t="s">
        <v>257</v>
      </c>
      <c r="AX166" s="5" t="s">
        <v>235</v>
      </c>
      <c r="AY166" s="5" t="s">
        <v>89</v>
      </c>
      <c r="AZ166" s="5" t="s">
        <v>398</v>
      </c>
      <c r="BA166" s="5" t="s">
        <v>89</v>
      </c>
      <c r="BB166" s="5" t="s">
        <v>89</v>
      </c>
    </row>
    <row r="167" spans="1:54" ht="32">
      <c r="A167" s="3">
        <f t="shared" si="2"/>
        <v>165</v>
      </c>
      <c r="B167" s="172">
        <v>43950.267974537041</v>
      </c>
      <c r="C167" s="172">
        <v>43950.268784722219</v>
      </c>
      <c r="D167" s="5" t="s">
        <v>93</v>
      </c>
      <c r="E167" s="3">
        <v>33</v>
      </c>
      <c r="F167" s="3">
        <v>70</v>
      </c>
      <c r="G167" s="5" t="s">
        <v>145</v>
      </c>
      <c r="H167" s="172">
        <v>43964.268872731482</v>
      </c>
      <c r="I167" s="5" t="s">
        <v>1419</v>
      </c>
      <c r="J167" s="5" t="s">
        <v>95</v>
      </c>
      <c r="K167" s="5" t="s">
        <v>88</v>
      </c>
      <c r="L167" s="3">
        <v>0.9</v>
      </c>
      <c r="M167" s="5" t="s">
        <v>328</v>
      </c>
      <c r="N167" s="5" t="s">
        <v>89</v>
      </c>
      <c r="O167" s="5" t="s">
        <v>89</v>
      </c>
      <c r="P167" s="5" t="s">
        <v>89</v>
      </c>
      <c r="Q167" s="5" t="s">
        <v>89</v>
      </c>
      <c r="R167" s="5" t="s">
        <v>89</v>
      </c>
      <c r="S167" s="5" t="s">
        <v>89</v>
      </c>
      <c r="T167" s="5" t="s">
        <v>89</v>
      </c>
      <c r="U167" s="5" t="s">
        <v>89</v>
      </c>
      <c r="V167" s="5" t="s">
        <v>89</v>
      </c>
      <c r="W167" s="5" t="s">
        <v>104</v>
      </c>
      <c r="X167" s="5" t="s">
        <v>1420</v>
      </c>
      <c r="Y167" s="5" t="s">
        <v>89</v>
      </c>
      <c r="Z167" s="5" t="s">
        <v>89</v>
      </c>
      <c r="AA167" s="5" t="s">
        <v>89</v>
      </c>
      <c r="AB167" s="5" t="s">
        <v>89</v>
      </c>
      <c r="AC167" s="5" t="s">
        <v>89</v>
      </c>
      <c r="AD167" s="5" t="s">
        <v>89</v>
      </c>
      <c r="AE167" s="5" t="s">
        <v>89</v>
      </c>
      <c r="AF167" s="5" t="s">
        <v>89</v>
      </c>
      <c r="AG167" s="5" t="s">
        <v>89</v>
      </c>
      <c r="AH167" s="5" t="s">
        <v>179</v>
      </c>
      <c r="AI167" s="5" t="s">
        <v>112</v>
      </c>
      <c r="AJ167" s="5" t="s">
        <v>89</v>
      </c>
      <c r="AK167" s="5" t="s">
        <v>89</v>
      </c>
      <c r="AL167" s="5" t="s">
        <v>89</v>
      </c>
      <c r="AM167" s="5" t="s">
        <v>89</v>
      </c>
      <c r="AN167" s="5" t="s">
        <v>89</v>
      </c>
      <c r="AO167" s="5" t="s">
        <v>89</v>
      </c>
      <c r="AP167" s="5" t="s">
        <v>89</v>
      </c>
      <c r="AQ167" s="5" t="s">
        <v>89</v>
      </c>
      <c r="AR167" s="5" t="s">
        <v>89</v>
      </c>
      <c r="AS167" s="5" t="s">
        <v>89</v>
      </c>
      <c r="AT167" s="5" t="s">
        <v>89</v>
      </c>
      <c r="AU167" s="5" t="s">
        <v>89</v>
      </c>
      <c r="AV167" s="5" t="s">
        <v>89</v>
      </c>
      <c r="AW167" s="5" t="s">
        <v>89</v>
      </c>
      <c r="AX167" s="5" t="s">
        <v>89</v>
      </c>
      <c r="AY167" s="5" t="s">
        <v>89</v>
      </c>
      <c r="AZ167" s="5" t="s">
        <v>89</v>
      </c>
      <c r="BA167" s="5" t="s">
        <v>89</v>
      </c>
      <c r="BB167" s="5" t="s">
        <v>89</v>
      </c>
    </row>
    <row r="168" spans="1:54" s="170" customFormat="1" ht="32">
      <c r="A168" s="170">
        <f t="shared" si="2"/>
        <v>166</v>
      </c>
      <c r="B168" s="171">
        <v>43950.341284722221</v>
      </c>
      <c r="C168" s="171">
        <v>43950.341874999998</v>
      </c>
      <c r="D168" s="140" t="s">
        <v>93</v>
      </c>
      <c r="E168" s="170">
        <v>9</v>
      </c>
      <c r="F168" s="170">
        <v>51</v>
      </c>
      <c r="G168" s="140" t="s">
        <v>145</v>
      </c>
      <c r="H168" s="171">
        <v>43964.342067638892</v>
      </c>
      <c r="I168" s="140" t="s">
        <v>1421</v>
      </c>
      <c r="J168" s="140" t="s">
        <v>95</v>
      </c>
      <c r="K168" s="140" t="s">
        <v>88</v>
      </c>
      <c r="L168" s="170">
        <v>0.9</v>
      </c>
      <c r="M168" s="140" t="s">
        <v>171</v>
      </c>
      <c r="N168" s="140" t="s">
        <v>89</v>
      </c>
      <c r="O168" s="140" t="s">
        <v>160</v>
      </c>
      <c r="P168" s="140" t="s">
        <v>89</v>
      </c>
      <c r="Q168" s="140" t="s">
        <v>89</v>
      </c>
      <c r="R168" s="140" t="s">
        <v>89</v>
      </c>
      <c r="S168" s="140" t="s">
        <v>89</v>
      </c>
      <c r="T168" s="140" t="s">
        <v>89</v>
      </c>
      <c r="U168" s="140" t="s">
        <v>89</v>
      </c>
      <c r="V168" s="140" t="s">
        <v>89</v>
      </c>
      <c r="W168" s="140" t="s">
        <v>89</v>
      </c>
      <c r="X168" s="140" t="s">
        <v>89</v>
      </c>
      <c r="Y168" s="140" t="s">
        <v>89</v>
      </c>
      <c r="Z168" s="140" t="s">
        <v>89</v>
      </c>
      <c r="AA168" s="140" t="s">
        <v>89</v>
      </c>
      <c r="AB168" s="140" t="s">
        <v>89</v>
      </c>
      <c r="AC168" s="140" t="s">
        <v>89</v>
      </c>
      <c r="AD168" s="140" t="s">
        <v>89</v>
      </c>
      <c r="AE168" s="140" t="s">
        <v>89</v>
      </c>
      <c r="AF168" s="140" t="s">
        <v>89</v>
      </c>
      <c r="AG168" s="140" t="s">
        <v>89</v>
      </c>
      <c r="AH168" s="140" t="s">
        <v>89</v>
      </c>
      <c r="AI168" s="140" t="s">
        <v>89</v>
      </c>
      <c r="AJ168" s="140" t="s">
        <v>89</v>
      </c>
      <c r="AK168" s="140" t="s">
        <v>89</v>
      </c>
      <c r="AL168" s="140" t="s">
        <v>89</v>
      </c>
      <c r="AM168" s="140" t="s">
        <v>89</v>
      </c>
      <c r="AN168" s="140" t="s">
        <v>89</v>
      </c>
      <c r="AO168" s="140" t="s">
        <v>89</v>
      </c>
      <c r="AP168" s="140" t="s">
        <v>89</v>
      </c>
      <c r="AQ168" s="140" t="s">
        <v>89</v>
      </c>
      <c r="AR168" s="140" t="s">
        <v>89</v>
      </c>
      <c r="AS168" s="140" t="s">
        <v>89</v>
      </c>
      <c r="AT168" s="140" t="s">
        <v>89</v>
      </c>
      <c r="AU168" s="140" t="s">
        <v>89</v>
      </c>
      <c r="AV168" s="140" t="s">
        <v>89</v>
      </c>
      <c r="AW168" s="140" t="s">
        <v>89</v>
      </c>
      <c r="AX168" s="140" t="s">
        <v>89</v>
      </c>
      <c r="AY168" s="140" t="s">
        <v>89</v>
      </c>
      <c r="AZ168" s="140" t="s">
        <v>89</v>
      </c>
      <c r="BA168" s="140" t="s">
        <v>89</v>
      </c>
      <c r="BB168" s="140" t="s">
        <v>89</v>
      </c>
    </row>
    <row r="169" spans="1:54" s="170" customFormat="1" ht="16">
      <c r="A169" s="170">
        <f t="shared" si="2"/>
        <v>167</v>
      </c>
      <c r="B169" s="171">
        <v>43950.349814814814</v>
      </c>
      <c r="C169" s="171">
        <v>43950.349895833337</v>
      </c>
      <c r="D169" s="140" t="s">
        <v>93</v>
      </c>
      <c r="E169" s="170">
        <v>2</v>
      </c>
      <c r="F169" s="170">
        <v>6</v>
      </c>
      <c r="G169" s="140" t="s">
        <v>145</v>
      </c>
      <c r="H169" s="171">
        <v>43964.350654699076</v>
      </c>
      <c r="I169" s="140" t="s">
        <v>1422</v>
      </c>
      <c r="J169" s="140" t="s">
        <v>95</v>
      </c>
      <c r="K169" s="140" t="s">
        <v>88</v>
      </c>
      <c r="L169" s="140" t="s">
        <v>89</v>
      </c>
      <c r="M169" s="140" t="s">
        <v>89</v>
      </c>
      <c r="N169" s="140" t="s">
        <v>89</v>
      </c>
      <c r="O169" s="140" t="s">
        <v>89</v>
      </c>
      <c r="P169" s="140" t="s">
        <v>89</v>
      </c>
      <c r="Q169" s="140" t="s">
        <v>89</v>
      </c>
      <c r="R169" s="140" t="s">
        <v>89</v>
      </c>
      <c r="S169" s="140" t="s">
        <v>89</v>
      </c>
      <c r="T169" s="140" t="s">
        <v>89</v>
      </c>
      <c r="U169" s="140" t="s">
        <v>89</v>
      </c>
      <c r="V169" s="140" t="s">
        <v>89</v>
      </c>
      <c r="W169" s="140" t="s">
        <v>89</v>
      </c>
      <c r="X169" s="140" t="s">
        <v>89</v>
      </c>
      <c r="Y169" s="140" t="s">
        <v>89</v>
      </c>
      <c r="Z169" s="140" t="s">
        <v>89</v>
      </c>
      <c r="AA169" s="140" t="s">
        <v>89</v>
      </c>
      <c r="AB169" s="140" t="s">
        <v>89</v>
      </c>
      <c r="AC169" s="140" t="s">
        <v>89</v>
      </c>
      <c r="AD169" s="140" t="s">
        <v>89</v>
      </c>
      <c r="AE169" s="140" t="s">
        <v>89</v>
      </c>
      <c r="AF169" s="140" t="s">
        <v>89</v>
      </c>
      <c r="AG169" s="140" t="s">
        <v>89</v>
      </c>
      <c r="AH169" s="140" t="s">
        <v>89</v>
      </c>
      <c r="AI169" s="140" t="s">
        <v>89</v>
      </c>
      <c r="AJ169" s="140" t="s">
        <v>89</v>
      </c>
      <c r="AK169" s="140" t="s">
        <v>89</v>
      </c>
      <c r="AL169" s="140" t="s">
        <v>89</v>
      </c>
      <c r="AM169" s="140" t="s">
        <v>89</v>
      </c>
      <c r="AN169" s="140" t="s">
        <v>89</v>
      </c>
      <c r="AO169" s="140" t="s">
        <v>89</v>
      </c>
      <c r="AP169" s="140" t="s">
        <v>89</v>
      </c>
      <c r="AQ169" s="140" t="s">
        <v>89</v>
      </c>
      <c r="AR169" s="140" t="s">
        <v>89</v>
      </c>
      <c r="AS169" s="140" t="s">
        <v>89</v>
      </c>
      <c r="AT169" s="140" t="s">
        <v>89</v>
      </c>
      <c r="AU169" s="140" t="s">
        <v>89</v>
      </c>
      <c r="AV169" s="140" t="s">
        <v>89</v>
      </c>
      <c r="AW169" s="140" t="s">
        <v>89</v>
      </c>
      <c r="AX169" s="140" t="s">
        <v>89</v>
      </c>
      <c r="AY169" s="140" t="s">
        <v>89</v>
      </c>
      <c r="AZ169" s="140" t="s">
        <v>89</v>
      </c>
      <c r="BA169" s="140" t="s">
        <v>89</v>
      </c>
      <c r="BB169" s="140" t="s">
        <v>89</v>
      </c>
    </row>
    <row r="170" spans="1:54" ht="32">
      <c r="A170" s="3">
        <f t="shared" si="2"/>
        <v>168</v>
      </c>
      <c r="B170" s="172">
        <v>43950.37604166667</v>
      </c>
      <c r="C170" s="172">
        <v>43950.379386574074</v>
      </c>
      <c r="D170" s="5" t="s">
        <v>93</v>
      </c>
      <c r="E170" s="3">
        <v>33</v>
      </c>
      <c r="F170" s="3">
        <v>289</v>
      </c>
      <c r="G170" s="5" t="s">
        <v>145</v>
      </c>
      <c r="H170" s="172">
        <v>43964.379427731481</v>
      </c>
      <c r="I170" s="5" t="s">
        <v>1423</v>
      </c>
      <c r="J170" s="5" t="s">
        <v>95</v>
      </c>
      <c r="K170" s="5" t="s">
        <v>88</v>
      </c>
      <c r="L170" s="3">
        <v>0.9</v>
      </c>
      <c r="M170" s="5" t="s">
        <v>171</v>
      </c>
      <c r="N170" s="5" t="s">
        <v>89</v>
      </c>
      <c r="O170" s="5" t="s">
        <v>160</v>
      </c>
      <c r="P170" s="5" t="s">
        <v>89</v>
      </c>
      <c r="Q170" s="5" t="s">
        <v>1424</v>
      </c>
      <c r="R170" s="5" t="s">
        <v>1425</v>
      </c>
      <c r="S170" s="5" t="s">
        <v>1426</v>
      </c>
      <c r="T170" s="5" t="s">
        <v>619</v>
      </c>
      <c r="U170" s="5" t="s">
        <v>89</v>
      </c>
      <c r="V170" s="5" t="s">
        <v>165</v>
      </c>
      <c r="W170" s="5" t="s">
        <v>104</v>
      </c>
      <c r="X170" s="5" t="s">
        <v>1427</v>
      </c>
      <c r="Y170" s="5" t="s">
        <v>89</v>
      </c>
      <c r="Z170" s="5" t="s">
        <v>89</v>
      </c>
      <c r="AA170" s="5" t="s">
        <v>89</v>
      </c>
      <c r="AB170" s="5" t="s">
        <v>89</v>
      </c>
      <c r="AC170" s="5" t="s">
        <v>89</v>
      </c>
      <c r="AD170" s="5" t="s">
        <v>89</v>
      </c>
      <c r="AE170" s="5" t="s">
        <v>89</v>
      </c>
      <c r="AF170" s="5" t="s">
        <v>89</v>
      </c>
      <c r="AG170" s="5" t="s">
        <v>89</v>
      </c>
      <c r="AH170" s="5" t="s">
        <v>89</v>
      </c>
      <c r="AI170" s="5" t="s">
        <v>89</v>
      </c>
      <c r="AJ170" s="5" t="s">
        <v>89</v>
      </c>
      <c r="AK170" s="5" t="s">
        <v>89</v>
      </c>
      <c r="AL170" s="5" t="s">
        <v>89</v>
      </c>
      <c r="AM170" s="5" t="s">
        <v>89</v>
      </c>
      <c r="AN170" s="5" t="s">
        <v>89</v>
      </c>
      <c r="AO170" s="5" t="s">
        <v>89</v>
      </c>
      <c r="AP170" s="5" t="s">
        <v>89</v>
      </c>
      <c r="AQ170" s="5" t="s">
        <v>182</v>
      </c>
      <c r="AR170" s="5" t="s">
        <v>127</v>
      </c>
      <c r="AS170" s="5" t="s">
        <v>1428</v>
      </c>
      <c r="AT170" s="5" t="s">
        <v>89</v>
      </c>
      <c r="AU170" s="5" t="s">
        <v>89</v>
      </c>
      <c r="AV170" s="5" t="s">
        <v>89</v>
      </c>
      <c r="AW170" s="5" t="s">
        <v>89</v>
      </c>
      <c r="AX170" s="5" t="s">
        <v>89</v>
      </c>
      <c r="AY170" s="5" t="s">
        <v>89</v>
      </c>
      <c r="AZ170" s="5" t="s">
        <v>89</v>
      </c>
      <c r="BA170" s="5" t="s">
        <v>89</v>
      </c>
      <c r="BB170" s="5" t="s">
        <v>89</v>
      </c>
    </row>
    <row r="171" spans="1:54" ht="256">
      <c r="A171" s="3">
        <f t="shared" si="2"/>
        <v>169</v>
      </c>
      <c r="B171" s="172">
        <v>43964.428379629629</v>
      </c>
      <c r="C171" s="172">
        <v>43964.477581018517</v>
      </c>
      <c r="D171" s="5" t="s">
        <v>93</v>
      </c>
      <c r="E171" s="3">
        <v>100</v>
      </c>
      <c r="F171" s="3">
        <v>4250</v>
      </c>
      <c r="G171" s="5" t="s">
        <v>85</v>
      </c>
      <c r="H171" s="172">
        <v>43964.477588807873</v>
      </c>
      <c r="I171" s="5" t="s">
        <v>1429</v>
      </c>
      <c r="J171" s="5" t="s">
        <v>1004</v>
      </c>
      <c r="K171" s="5" t="s">
        <v>88</v>
      </c>
      <c r="L171" s="3">
        <v>0.9</v>
      </c>
      <c r="M171" s="5" t="s">
        <v>213</v>
      </c>
      <c r="N171" s="5" t="s">
        <v>89</v>
      </c>
      <c r="O171" s="5" t="s">
        <v>89</v>
      </c>
      <c r="P171" s="5" t="s">
        <v>89</v>
      </c>
      <c r="Q171" s="5" t="s">
        <v>89</v>
      </c>
      <c r="R171" s="5" t="s">
        <v>1430</v>
      </c>
      <c r="S171" s="5" t="s">
        <v>1431</v>
      </c>
      <c r="T171" s="5" t="s">
        <v>442</v>
      </c>
      <c r="U171" s="5" t="s">
        <v>89</v>
      </c>
      <c r="V171" s="5" t="s">
        <v>241</v>
      </c>
      <c r="W171" s="5" t="s">
        <v>104</v>
      </c>
      <c r="X171" s="5" t="s">
        <v>1432</v>
      </c>
      <c r="Y171" s="5" t="s">
        <v>179</v>
      </c>
      <c r="Z171" s="5" t="s">
        <v>225</v>
      </c>
      <c r="AA171" s="5" t="s">
        <v>1433</v>
      </c>
      <c r="AB171" s="5" t="s">
        <v>179</v>
      </c>
      <c r="AC171" s="5" t="s">
        <v>225</v>
      </c>
      <c r="AD171" s="5" t="s">
        <v>1434</v>
      </c>
      <c r="AE171" s="5" t="s">
        <v>179</v>
      </c>
      <c r="AF171" s="5" t="s">
        <v>225</v>
      </c>
      <c r="AG171" s="5" t="s">
        <v>1435</v>
      </c>
      <c r="AH171" s="5" t="s">
        <v>179</v>
      </c>
      <c r="AI171" s="5" t="s">
        <v>225</v>
      </c>
      <c r="AJ171" s="5" t="s">
        <v>1436</v>
      </c>
      <c r="AK171" s="5" t="s">
        <v>179</v>
      </c>
      <c r="AL171" s="5" t="s">
        <v>225</v>
      </c>
      <c r="AM171" s="5" t="s">
        <v>1437</v>
      </c>
      <c r="AN171" s="5" t="s">
        <v>179</v>
      </c>
      <c r="AO171" s="5" t="s">
        <v>225</v>
      </c>
      <c r="AP171" s="5" t="s">
        <v>1438</v>
      </c>
      <c r="AQ171" s="5" t="s">
        <v>179</v>
      </c>
      <c r="AR171" s="5" t="s">
        <v>225</v>
      </c>
      <c r="AS171" s="5" t="s">
        <v>1439</v>
      </c>
      <c r="AT171" s="5" t="s">
        <v>141</v>
      </c>
      <c r="AU171" s="5" t="s">
        <v>1440</v>
      </c>
      <c r="AV171" s="5" t="s">
        <v>1441</v>
      </c>
      <c r="AW171" s="5" t="s">
        <v>1442</v>
      </c>
      <c r="AX171" s="5" t="s">
        <v>368</v>
      </c>
      <c r="AY171" s="5" t="s">
        <v>477</v>
      </c>
      <c r="AZ171" s="5" t="s">
        <v>89</v>
      </c>
      <c r="BA171" s="5" t="s">
        <v>89</v>
      </c>
      <c r="BB171" s="5" t="s">
        <v>89</v>
      </c>
    </row>
    <row r="172" spans="1:54" ht="128">
      <c r="A172" s="3">
        <f t="shared" si="2"/>
        <v>170</v>
      </c>
      <c r="B172" s="172">
        <v>43964.440787037034</v>
      </c>
      <c r="C172" s="172">
        <v>43964.519479166665</v>
      </c>
      <c r="D172" s="5" t="s">
        <v>93</v>
      </c>
      <c r="E172" s="3">
        <v>100</v>
      </c>
      <c r="F172" s="3">
        <v>6798</v>
      </c>
      <c r="G172" s="5" t="s">
        <v>85</v>
      </c>
      <c r="H172" s="172">
        <v>43964.519486180558</v>
      </c>
      <c r="I172" s="5" t="s">
        <v>1443</v>
      </c>
      <c r="J172" s="5" t="s">
        <v>95</v>
      </c>
      <c r="K172" s="5" t="s">
        <v>88</v>
      </c>
      <c r="L172" s="3">
        <v>0.9</v>
      </c>
      <c r="M172" s="5" t="s">
        <v>171</v>
      </c>
      <c r="N172" s="5" t="s">
        <v>89</v>
      </c>
      <c r="O172" s="5" t="s">
        <v>160</v>
      </c>
      <c r="P172" s="5" t="s">
        <v>89</v>
      </c>
      <c r="Q172" s="5" t="s">
        <v>1444</v>
      </c>
      <c r="R172" s="5" t="s">
        <v>1445</v>
      </c>
      <c r="S172" s="5" t="s">
        <v>1446</v>
      </c>
      <c r="T172" s="5" t="s">
        <v>240</v>
      </c>
      <c r="U172" s="5" t="s">
        <v>89</v>
      </c>
      <c r="V172" s="5" t="s">
        <v>241</v>
      </c>
      <c r="W172" s="5" t="s">
        <v>104</v>
      </c>
      <c r="X172" s="5" t="s">
        <v>1447</v>
      </c>
      <c r="Y172" s="5" t="s">
        <v>179</v>
      </c>
      <c r="Z172" s="5" t="s">
        <v>225</v>
      </c>
      <c r="AA172" s="5" t="s">
        <v>1448</v>
      </c>
      <c r="AB172" s="5" t="s">
        <v>186</v>
      </c>
      <c r="AC172" s="5" t="s">
        <v>112</v>
      </c>
      <c r="AD172" s="5" t="s">
        <v>1449</v>
      </c>
      <c r="AE172" s="5" t="s">
        <v>179</v>
      </c>
      <c r="AF172" s="5" t="s">
        <v>127</v>
      </c>
      <c r="AG172" s="5" t="s">
        <v>1450</v>
      </c>
      <c r="AH172" s="5" t="s">
        <v>186</v>
      </c>
      <c r="AI172" s="5" t="s">
        <v>112</v>
      </c>
      <c r="AJ172" s="5" t="s">
        <v>1451</v>
      </c>
      <c r="AK172" s="5" t="s">
        <v>179</v>
      </c>
      <c r="AL172" s="5" t="s">
        <v>112</v>
      </c>
      <c r="AM172" s="5" t="s">
        <v>1452</v>
      </c>
      <c r="AN172" s="5" t="s">
        <v>179</v>
      </c>
      <c r="AO172" s="5" t="s">
        <v>112</v>
      </c>
      <c r="AP172" s="5" t="s">
        <v>1453</v>
      </c>
      <c r="AQ172" s="5" t="s">
        <v>179</v>
      </c>
      <c r="AR172" s="5" t="s">
        <v>225</v>
      </c>
      <c r="AS172" s="5" t="s">
        <v>1454</v>
      </c>
      <c r="AT172" s="5" t="s">
        <v>141</v>
      </c>
      <c r="AU172" s="5" t="s">
        <v>1455</v>
      </c>
      <c r="AV172" s="5" t="s">
        <v>1456</v>
      </c>
      <c r="AW172" s="5" t="s">
        <v>306</v>
      </c>
      <c r="AX172" s="5" t="s">
        <v>192</v>
      </c>
      <c r="AY172" s="5" t="s">
        <v>89</v>
      </c>
      <c r="AZ172" s="5" t="s">
        <v>89</v>
      </c>
      <c r="BA172" s="5" t="s">
        <v>89</v>
      </c>
      <c r="BB172" s="5" t="s">
        <v>89</v>
      </c>
    </row>
    <row r="173" spans="1:54" s="170" customFormat="1" ht="16">
      <c r="A173" s="170">
        <f t="shared" si="2"/>
        <v>171</v>
      </c>
      <c r="B173" s="171">
        <v>43951.102650462963</v>
      </c>
      <c r="C173" s="171">
        <v>43951.102847222224</v>
      </c>
      <c r="D173" s="140" t="s">
        <v>93</v>
      </c>
      <c r="E173" s="170">
        <v>2</v>
      </c>
      <c r="F173" s="170">
        <v>16</v>
      </c>
      <c r="G173" s="140" t="s">
        <v>145</v>
      </c>
      <c r="H173" s="171">
        <v>43965.10299832176</v>
      </c>
      <c r="I173" s="140" t="s">
        <v>1457</v>
      </c>
      <c r="J173" s="140" t="s">
        <v>95</v>
      </c>
      <c r="K173" s="140" t="s">
        <v>88</v>
      </c>
      <c r="L173" s="170">
        <v>0.9</v>
      </c>
      <c r="M173" s="140" t="s">
        <v>89</v>
      </c>
      <c r="N173" s="140" t="s">
        <v>89</v>
      </c>
      <c r="O173" s="140" t="s">
        <v>89</v>
      </c>
      <c r="P173" s="140" t="s">
        <v>89</v>
      </c>
      <c r="Q173" s="140" t="s">
        <v>89</v>
      </c>
      <c r="R173" s="140" t="s">
        <v>89</v>
      </c>
      <c r="S173" s="140" t="s">
        <v>89</v>
      </c>
      <c r="T173" s="140" t="s">
        <v>89</v>
      </c>
      <c r="U173" s="140" t="s">
        <v>89</v>
      </c>
      <c r="V173" s="140" t="s">
        <v>89</v>
      </c>
      <c r="W173" s="140" t="s">
        <v>89</v>
      </c>
      <c r="X173" s="140" t="s">
        <v>89</v>
      </c>
      <c r="Y173" s="140" t="s">
        <v>89</v>
      </c>
      <c r="Z173" s="140" t="s">
        <v>89</v>
      </c>
      <c r="AA173" s="140" t="s">
        <v>89</v>
      </c>
      <c r="AB173" s="140" t="s">
        <v>89</v>
      </c>
      <c r="AC173" s="140" t="s">
        <v>89</v>
      </c>
      <c r="AD173" s="140" t="s">
        <v>89</v>
      </c>
      <c r="AE173" s="140" t="s">
        <v>89</v>
      </c>
      <c r="AF173" s="140" t="s">
        <v>89</v>
      </c>
      <c r="AG173" s="140" t="s">
        <v>89</v>
      </c>
      <c r="AH173" s="140" t="s">
        <v>89</v>
      </c>
      <c r="AI173" s="140" t="s">
        <v>89</v>
      </c>
      <c r="AJ173" s="140" t="s">
        <v>89</v>
      </c>
      <c r="AK173" s="140" t="s">
        <v>89</v>
      </c>
      <c r="AL173" s="140" t="s">
        <v>89</v>
      </c>
      <c r="AM173" s="140" t="s">
        <v>89</v>
      </c>
      <c r="AN173" s="140" t="s">
        <v>89</v>
      </c>
      <c r="AO173" s="140" t="s">
        <v>89</v>
      </c>
      <c r="AP173" s="140" t="s">
        <v>89</v>
      </c>
      <c r="AQ173" s="140" t="s">
        <v>89</v>
      </c>
      <c r="AR173" s="140" t="s">
        <v>89</v>
      </c>
      <c r="AS173" s="140" t="s">
        <v>89</v>
      </c>
      <c r="AT173" s="140" t="s">
        <v>89</v>
      </c>
      <c r="AU173" s="140" t="s">
        <v>89</v>
      </c>
      <c r="AV173" s="140" t="s">
        <v>89</v>
      </c>
      <c r="AW173" s="140" t="s">
        <v>89</v>
      </c>
      <c r="AX173" s="140" t="s">
        <v>89</v>
      </c>
      <c r="AY173" s="140" t="s">
        <v>89</v>
      </c>
      <c r="AZ173" s="140" t="s">
        <v>89</v>
      </c>
      <c r="BA173" s="140" t="s">
        <v>89</v>
      </c>
      <c r="BB173" s="140" t="s">
        <v>89</v>
      </c>
    </row>
    <row r="174" spans="1:54" ht="32">
      <c r="A174" s="196">
        <f t="shared" si="2"/>
        <v>172</v>
      </c>
      <c r="B174" s="172">
        <v>43951.248773148145</v>
      </c>
      <c r="C174" s="172">
        <v>43951.249780092592</v>
      </c>
      <c r="D174" s="5" t="s">
        <v>93</v>
      </c>
      <c r="E174" s="3">
        <v>21</v>
      </c>
      <c r="F174" s="3">
        <v>87</v>
      </c>
      <c r="G174" s="5" t="s">
        <v>145</v>
      </c>
      <c r="H174" s="172">
        <v>43965.24988865741</v>
      </c>
      <c r="I174" s="5" t="s">
        <v>1458</v>
      </c>
      <c r="J174" s="5" t="s">
        <v>95</v>
      </c>
      <c r="K174" s="5" t="s">
        <v>88</v>
      </c>
      <c r="L174" s="3">
        <v>0.9</v>
      </c>
      <c r="M174" s="5" t="s">
        <v>171</v>
      </c>
      <c r="N174" s="5" t="s">
        <v>89</v>
      </c>
      <c r="O174" s="5" t="s">
        <v>160</v>
      </c>
      <c r="P174" s="5" t="s">
        <v>89</v>
      </c>
      <c r="Q174" s="5" t="s">
        <v>1459</v>
      </c>
      <c r="R174" s="5" t="s">
        <v>1460</v>
      </c>
      <c r="S174" s="5" t="s">
        <v>1461</v>
      </c>
      <c r="T174" s="5" t="s">
        <v>619</v>
      </c>
      <c r="U174" s="5" t="s">
        <v>89</v>
      </c>
      <c r="V174" s="5" t="s">
        <v>221</v>
      </c>
      <c r="W174" s="5" t="s">
        <v>104</v>
      </c>
      <c r="X174" s="5" t="s">
        <v>89</v>
      </c>
      <c r="Y174" s="5" t="s">
        <v>89</v>
      </c>
      <c r="Z174" s="5" t="s">
        <v>89</v>
      </c>
      <c r="AA174" s="5" t="s">
        <v>89</v>
      </c>
      <c r="AB174" s="5" t="s">
        <v>89</v>
      </c>
      <c r="AC174" s="5" t="s">
        <v>89</v>
      </c>
      <c r="AD174" s="5" t="s">
        <v>89</v>
      </c>
      <c r="AE174" s="5" t="s">
        <v>89</v>
      </c>
      <c r="AF174" s="5" t="s">
        <v>89</v>
      </c>
      <c r="AG174" s="5" t="s">
        <v>89</v>
      </c>
      <c r="AH174" s="5" t="s">
        <v>89</v>
      </c>
      <c r="AI174" s="5" t="s">
        <v>89</v>
      </c>
      <c r="AJ174" s="5" t="s">
        <v>89</v>
      </c>
      <c r="AK174" s="5" t="s">
        <v>89</v>
      </c>
      <c r="AL174" s="5" t="s">
        <v>89</v>
      </c>
      <c r="AM174" s="5" t="s">
        <v>89</v>
      </c>
      <c r="AN174" s="5" t="s">
        <v>89</v>
      </c>
      <c r="AO174" s="5" t="s">
        <v>89</v>
      </c>
      <c r="AP174" s="5" t="s">
        <v>89</v>
      </c>
      <c r="AQ174" s="5" t="s">
        <v>89</v>
      </c>
      <c r="AR174" s="5" t="s">
        <v>89</v>
      </c>
      <c r="AS174" s="5" t="s">
        <v>89</v>
      </c>
      <c r="AT174" s="5" t="s">
        <v>89</v>
      </c>
      <c r="AU174" s="5" t="s">
        <v>89</v>
      </c>
      <c r="AV174" s="5" t="s">
        <v>89</v>
      </c>
      <c r="AW174" s="5" t="s">
        <v>89</v>
      </c>
      <c r="AX174" s="5" t="s">
        <v>89</v>
      </c>
      <c r="AY174" s="5" t="s">
        <v>89</v>
      </c>
      <c r="AZ174" s="5" t="s">
        <v>89</v>
      </c>
      <c r="BA174" s="5" t="s">
        <v>89</v>
      </c>
      <c r="BB174" s="5" t="s">
        <v>89</v>
      </c>
    </row>
    <row r="175" spans="1:54" ht="32">
      <c r="A175" s="3">
        <f t="shared" si="2"/>
        <v>173</v>
      </c>
      <c r="B175" s="172">
        <v>43965.251435185186</v>
      </c>
      <c r="C175" s="172">
        <v>43965.255590277775</v>
      </c>
      <c r="D175" s="5" t="s">
        <v>93</v>
      </c>
      <c r="E175" s="3">
        <v>100</v>
      </c>
      <c r="F175" s="3">
        <v>359</v>
      </c>
      <c r="G175" s="5" t="s">
        <v>85</v>
      </c>
      <c r="H175" s="172">
        <v>43965.25560300926</v>
      </c>
      <c r="I175" s="5" t="s">
        <v>1462</v>
      </c>
      <c r="J175" s="5" t="s">
        <v>1004</v>
      </c>
      <c r="K175" s="5" t="s">
        <v>88</v>
      </c>
      <c r="L175" s="3">
        <v>0.9</v>
      </c>
      <c r="M175" s="5" t="s">
        <v>213</v>
      </c>
      <c r="N175" s="5" t="s">
        <v>89</v>
      </c>
      <c r="O175" s="5" t="s">
        <v>89</v>
      </c>
      <c r="P175" s="5" t="s">
        <v>89</v>
      </c>
      <c r="Q175" s="5" t="s">
        <v>89</v>
      </c>
      <c r="R175" s="5" t="s">
        <v>1463</v>
      </c>
      <c r="S175" s="5" t="s">
        <v>1464</v>
      </c>
      <c r="T175" s="5" t="s">
        <v>310</v>
      </c>
      <c r="U175" s="5" t="s">
        <v>89</v>
      </c>
      <c r="V175" s="5" t="s">
        <v>298</v>
      </c>
      <c r="W175" s="5" t="s">
        <v>104</v>
      </c>
      <c r="X175" s="5" t="s">
        <v>1465</v>
      </c>
      <c r="Y175" s="5" t="s">
        <v>182</v>
      </c>
      <c r="Z175" s="5" t="s">
        <v>112</v>
      </c>
      <c r="AA175" s="5" t="s">
        <v>89</v>
      </c>
      <c r="AB175" s="5" t="s">
        <v>182</v>
      </c>
      <c r="AC175" s="5" t="s">
        <v>112</v>
      </c>
      <c r="AD175" s="5" t="s">
        <v>89</v>
      </c>
      <c r="AE175" s="5" t="s">
        <v>182</v>
      </c>
      <c r="AF175" s="5" t="s">
        <v>112</v>
      </c>
      <c r="AG175" s="5" t="s">
        <v>89</v>
      </c>
      <c r="AH175" s="5" t="s">
        <v>182</v>
      </c>
      <c r="AI175" s="5" t="s">
        <v>112</v>
      </c>
      <c r="AJ175" s="5" t="s">
        <v>89</v>
      </c>
      <c r="AK175" s="5" t="s">
        <v>177</v>
      </c>
      <c r="AL175" s="5" t="s">
        <v>106</v>
      </c>
      <c r="AM175" s="5" t="s">
        <v>89</v>
      </c>
      <c r="AN175" s="5" t="s">
        <v>182</v>
      </c>
      <c r="AO175" s="5" t="s">
        <v>112</v>
      </c>
      <c r="AP175" s="5" t="s">
        <v>89</v>
      </c>
      <c r="AQ175" s="5" t="s">
        <v>177</v>
      </c>
      <c r="AR175" s="5" t="s">
        <v>106</v>
      </c>
      <c r="AS175" s="5" t="s">
        <v>89</v>
      </c>
      <c r="AT175" s="5" t="s">
        <v>141</v>
      </c>
      <c r="AU175" s="5" t="s">
        <v>89</v>
      </c>
      <c r="AV175" s="5" t="s">
        <v>1466</v>
      </c>
      <c r="AW175" s="5" t="s">
        <v>499</v>
      </c>
      <c r="AX175" s="5" t="s">
        <v>368</v>
      </c>
      <c r="AY175" s="5" t="s">
        <v>1467</v>
      </c>
      <c r="AZ175" s="5" t="s">
        <v>89</v>
      </c>
      <c r="BA175" s="5" t="s">
        <v>89</v>
      </c>
      <c r="BB175" s="5" t="s">
        <v>89</v>
      </c>
    </row>
    <row r="176" spans="1:54" s="170" customFormat="1" ht="32">
      <c r="A176" s="170">
        <f t="shared" si="2"/>
        <v>174</v>
      </c>
      <c r="B176" s="171">
        <v>43951.278148148151</v>
      </c>
      <c r="C176" s="171">
        <v>43951.278668981482</v>
      </c>
      <c r="D176" s="140" t="s">
        <v>93</v>
      </c>
      <c r="E176" s="170">
        <v>9</v>
      </c>
      <c r="F176" s="170">
        <v>44</v>
      </c>
      <c r="G176" s="140" t="s">
        <v>145</v>
      </c>
      <c r="H176" s="171">
        <v>43965.278698287038</v>
      </c>
      <c r="I176" s="140" t="s">
        <v>1468</v>
      </c>
      <c r="J176" s="140" t="s">
        <v>95</v>
      </c>
      <c r="K176" s="140" t="s">
        <v>88</v>
      </c>
      <c r="L176" s="170">
        <v>0.9</v>
      </c>
      <c r="M176" s="140" t="s">
        <v>171</v>
      </c>
      <c r="N176" s="140" t="s">
        <v>89</v>
      </c>
      <c r="O176" s="140" t="s">
        <v>160</v>
      </c>
      <c r="P176" s="140" t="s">
        <v>89</v>
      </c>
      <c r="Q176" s="140" t="s">
        <v>89</v>
      </c>
      <c r="R176" s="140" t="s">
        <v>89</v>
      </c>
      <c r="S176" s="140" t="s">
        <v>89</v>
      </c>
      <c r="T176" s="140" t="s">
        <v>89</v>
      </c>
      <c r="U176" s="140" t="s">
        <v>89</v>
      </c>
      <c r="V176" s="140" t="s">
        <v>89</v>
      </c>
      <c r="W176" s="140" t="s">
        <v>89</v>
      </c>
      <c r="X176" s="140" t="s">
        <v>89</v>
      </c>
      <c r="Y176" s="140" t="s">
        <v>89</v>
      </c>
      <c r="Z176" s="140" t="s">
        <v>89</v>
      </c>
      <c r="AA176" s="140" t="s">
        <v>89</v>
      </c>
      <c r="AB176" s="140" t="s">
        <v>89</v>
      </c>
      <c r="AC176" s="140" t="s">
        <v>89</v>
      </c>
      <c r="AD176" s="140" t="s">
        <v>89</v>
      </c>
      <c r="AE176" s="140" t="s">
        <v>89</v>
      </c>
      <c r="AF176" s="140" t="s">
        <v>89</v>
      </c>
      <c r="AG176" s="140" t="s">
        <v>89</v>
      </c>
      <c r="AH176" s="140" t="s">
        <v>89</v>
      </c>
      <c r="AI176" s="140" t="s">
        <v>89</v>
      </c>
      <c r="AJ176" s="140" t="s">
        <v>89</v>
      </c>
      <c r="AK176" s="140" t="s">
        <v>89</v>
      </c>
      <c r="AL176" s="140" t="s">
        <v>89</v>
      </c>
      <c r="AM176" s="140" t="s">
        <v>89</v>
      </c>
      <c r="AN176" s="140" t="s">
        <v>89</v>
      </c>
      <c r="AO176" s="140" t="s">
        <v>89</v>
      </c>
      <c r="AP176" s="140" t="s">
        <v>89</v>
      </c>
      <c r="AQ176" s="140" t="s">
        <v>89</v>
      </c>
      <c r="AR176" s="140" t="s">
        <v>89</v>
      </c>
      <c r="AS176" s="140" t="s">
        <v>89</v>
      </c>
      <c r="AT176" s="140" t="s">
        <v>89</v>
      </c>
      <c r="AU176" s="140" t="s">
        <v>89</v>
      </c>
      <c r="AV176" s="140" t="s">
        <v>89</v>
      </c>
      <c r="AW176" s="140" t="s">
        <v>89</v>
      </c>
      <c r="AX176" s="140" t="s">
        <v>89</v>
      </c>
      <c r="AY176" s="140" t="s">
        <v>89</v>
      </c>
      <c r="AZ176" s="140" t="s">
        <v>89</v>
      </c>
      <c r="BA176" s="140" t="s">
        <v>89</v>
      </c>
      <c r="BB176" s="140" t="s">
        <v>89</v>
      </c>
    </row>
    <row r="177" spans="1:54" ht="16">
      <c r="A177" s="196">
        <f t="shared" si="2"/>
        <v>175</v>
      </c>
      <c r="B177" s="172">
        <v>43951.362523148149</v>
      </c>
      <c r="C177" s="172">
        <v>43951.36309027778</v>
      </c>
      <c r="D177" s="5" t="s">
        <v>93</v>
      </c>
      <c r="E177" s="3">
        <v>24</v>
      </c>
      <c r="F177" s="3">
        <v>49</v>
      </c>
      <c r="G177" s="5" t="s">
        <v>145</v>
      </c>
      <c r="H177" s="172">
        <v>43965.363129548612</v>
      </c>
      <c r="I177" s="5" t="s">
        <v>1469</v>
      </c>
      <c r="J177" s="5" t="s">
        <v>95</v>
      </c>
      <c r="K177" s="5" t="s">
        <v>88</v>
      </c>
      <c r="L177" s="3">
        <v>0.9</v>
      </c>
      <c r="M177" s="5" t="s">
        <v>171</v>
      </c>
      <c r="N177" s="5" t="s">
        <v>89</v>
      </c>
      <c r="O177" s="5" t="s">
        <v>89</v>
      </c>
      <c r="P177" s="5" t="s">
        <v>237</v>
      </c>
      <c r="Q177" s="5" t="s">
        <v>89</v>
      </c>
      <c r="R177" s="5" t="s">
        <v>89</v>
      </c>
      <c r="S177" s="5" t="s">
        <v>89</v>
      </c>
      <c r="T177" s="5" t="s">
        <v>89</v>
      </c>
      <c r="U177" s="5" t="s">
        <v>89</v>
      </c>
      <c r="V177" s="5" t="s">
        <v>89</v>
      </c>
      <c r="W177" s="5" t="s">
        <v>104</v>
      </c>
      <c r="X177" s="5" t="s">
        <v>89</v>
      </c>
      <c r="Y177" s="5" t="s">
        <v>89</v>
      </c>
      <c r="Z177" s="5" t="s">
        <v>89</v>
      </c>
      <c r="AA177" s="5" t="s">
        <v>89</v>
      </c>
      <c r="AB177" s="5" t="s">
        <v>89</v>
      </c>
      <c r="AC177" s="5" t="s">
        <v>89</v>
      </c>
      <c r="AD177" s="5" t="s">
        <v>89</v>
      </c>
      <c r="AE177" s="5" t="s">
        <v>89</v>
      </c>
      <c r="AF177" s="5" t="s">
        <v>89</v>
      </c>
      <c r="AG177" s="5" t="s">
        <v>89</v>
      </c>
      <c r="AH177" s="5" t="s">
        <v>89</v>
      </c>
      <c r="AI177" s="5" t="s">
        <v>89</v>
      </c>
      <c r="AJ177" s="5" t="s">
        <v>89</v>
      </c>
      <c r="AK177" s="5" t="s">
        <v>89</v>
      </c>
      <c r="AL177" s="5" t="s">
        <v>89</v>
      </c>
      <c r="AM177" s="5" t="s">
        <v>89</v>
      </c>
      <c r="AN177" s="5" t="s">
        <v>89</v>
      </c>
      <c r="AO177" s="5" t="s">
        <v>89</v>
      </c>
      <c r="AP177" s="5" t="s">
        <v>89</v>
      </c>
      <c r="AQ177" s="5" t="s">
        <v>89</v>
      </c>
      <c r="AR177" s="5" t="s">
        <v>89</v>
      </c>
      <c r="AS177" s="5" t="s">
        <v>89</v>
      </c>
      <c r="AT177" s="5" t="s">
        <v>89</v>
      </c>
      <c r="AU177" s="5" t="s">
        <v>89</v>
      </c>
      <c r="AV177" s="5" t="s">
        <v>89</v>
      </c>
      <c r="AW177" s="5" t="s">
        <v>89</v>
      </c>
      <c r="AX177" s="5" t="s">
        <v>89</v>
      </c>
      <c r="AY177" s="5" t="s">
        <v>89</v>
      </c>
      <c r="AZ177" s="5" t="s">
        <v>89</v>
      </c>
      <c r="BA177" s="5" t="s">
        <v>89</v>
      </c>
      <c r="BB177" s="5" t="s">
        <v>89</v>
      </c>
    </row>
    <row r="178" spans="1:54" ht="96">
      <c r="A178" s="3">
        <f t="shared" si="2"/>
        <v>176</v>
      </c>
      <c r="B178" s="172">
        <v>43965.536944444444</v>
      </c>
      <c r="C178" s="172">
        <v>43965.551770833335</v>
      </c>
      <c r="D178" s="5" t="s">
        <v>93</v>
      </c>
      <c r="E178" s="3">
        <v>100</v>
      </c>
      <c r="F178" s="3">
        <v>1281</v>
      </c>
      <c r="G178" s="5" t="s">
        <v>85</v>
      </c>
      <c r="H178" s="172">
        <v>43965.551793587962</v>
      </c>
      <c r="I178" s="5" t="s">
        <v>1470</v>
      </c>
      <c r="J178" s="5" t="s">
        <v>1004</v>
      </c>
      <c r="K178" s="5" t="s">
        <v>88</v>
      </c>
      <c r="L178" s="3">
        <v>0.9</v>
      </c>
      <c r="M178" s="5" t="s">
        <v>213</v>
      </c>
      <c r="N178" s="5" t="s">
        <v>89</v>
      </c>
      <c r="O178" s="5" t="s">
        <v>89</v>
      </c>
      <c r="P178" s="5" t="s">
        <v>89</v>
      </c>
      <c r="Q178" s="5" t="s">
        <v>89</v>
      </c>
      <c r="R178" s="5" t="s">
        <v>1164</v>
      </c>
      <c r="S178" s="5" t="s">
        <v>1471</v>
      </c>
      <c r="T178" s="5" t="s">
        <v>103</v>
      </c>
      <c r="U178" s="5" t="s">
        <v>89</v>
      </c>
      <c r="V178" s="5" t="s">
        <v>298</v>
      </c>
      <c r="W178" s="5" t="s">
        <v>104</v>
      </c>
      <c r="X178" s="5" t="s">
        <v>1472</v>
      </c>
      <c r="Y178" s="5" t="s">
        <v>182</v>
      </c>
      <c r="Z178" s="5" t="s">
        <v>106</v>
      </c>
      <c r="AA178" s="5" t="s">
        <v>89</v>
      </c>
      <c r="AB178" s="5" t="s">
        <v>182</v>
      </c>
      <c r="AC178" s="5" t="s">
        <v>127</v>
      </c>
      <c r="AD178" s="5" t="s">
        <v>89</v>
      </c>
      <c r="AE178" s="5" t="s">
        <v>182</v>
      </c>
      <c r="AF178" s="5" t="s">
        <v>127</v>
      </c>
      <c r="AG178" s="5" t="s">
        <v>1473</v>
      </c>
      <c r="AH178" s="5" t="s">
        <v>182</v>
      </c>
      <c r="AI178" s="5" t="s">
        <v>112</v>
      </c>
      <c r="AJ178" s="5" t="s">
        <v>89</v>
      </c>
      <c r="AK178" s="5" t="s">
        <v>182</v>
      </c>
      <c r="AL178" s="5" t="s">
        <v>112</v>
      </c>
      <c r="AM178" s="5" t="s">
        <v>1474</v>
      </c>
      <c r="AN178" s="5" t="s">
        <v>182</v>
      </c>
      <c r="AO178" s="5" t="s">
        <v>112</v>
      </c>
      <c r="AP178" s="5" t="s">
        <v>1475</v>
      </c>
      <c r="AQ178" s="5" t="s">
        <v>182</v>
      </c>
      <c r="AR178" s="5" t="s">
        <v>225</v>
      </c>
      <c r="AS178" s="5" t="s">
        <v>89</v>
      </c>
      <c r="AT178" s="5" t="s">
        <v>141</v>
      </c>
      <c r="AU178" s="5" t="s">
        <v>1476</v>
      </c>
      <c r="AV178" s="5" t="s">
        <v>1477</v>
      </c>
      <c r="AW178" s="5" t="s">
        <v>1478</v>
      </c>
      <c r="AX178" s="5" t="s">
        <v>368</v>
      </c>
      <c r="AY178" s="5" t="s">
        <v>1479</v>
      </c>
      <c r="AZ178" s="5" t="s">
        <v>89</v>
      </c>
      <c r="BA178" s="5" t="s">
        <v>89</v>
      </c>
      <c r="BB178" s="5" t="s">
        <v>89</v>
      </c>
    </row>
    <row r="179" spans="1:54" ht="80">
      <c r="A179" s="3">
        <f t="shared" si="2"/>
        <v>177</v>
      </c>
      <c r="B179" s="172">
        <v>43965.819652777776</v>
      </c>
      <c r="C179" s="172">
        <v>43965.829340277778</v>
      </c>
      <c r="D179" s="5" t="s">
        <v>93</v>
      </c>
      <c r="E179" s="3">
        <v>100</v>
      </c>
      <c r="F179" s="3">
        <v>836</v>
      </c>
      <c r="G179" s="5" t="s">
        <v>85</v>
      </c>
      <c r="H179" s="172">
        <v>43965.829354548609</v>
      </c>
      <c r="I179" s="5" t="s">
        <v>1480</v>
      </c>
      <c r="J179" s="5" t="s">
        <v>1004</v>
      </c>
      <c r="K179" s="5" t="s">
        <v>88</v>
      </c>
      <c r="L179" s="3">
        <v>0.9</v>
      </c>
      <c r="M179" s="5" t="s">
        <v>213</v>
      </c>
      <c r="N179" s="5" t="s">
        <v>89</v>
      </c>
      <c r="O179" s="5" t="s">
        <v>89</v>
      </c>
      <c r="P179" s="5" t="s">
        <v>89</v>
      </c>
      <c r="Q179" s="5" t="s">
        <v>89</v>
      </c>
      <c r="R179" s="5" t="s">
        <v>1481</v>
      </c>
      <c r="S179" s="5" t="s">
        <v>1482</v>
      </c>
      <c r="T179" s="5" t="s">
        <v>315</v>
      </c>
      <c r="U179" s="5" t="s">
        <v>1483</v>
      </c>
      <c r="V179" s="5" t="s">
        <v>298</v>
      </c>
      <c r="W179" s="5" t="s">
        <v>104</v>
      </c>
      <c r="X179" s="5" t="s">
        <v>1484</v>
      </c>
      <c r="Y179" s="5" t="s">
        <v>177</v>
      </c>
      <c r="Z179" s="5" t="s">
        <v>106</v>
      </c>
      <c r="AA179" s="5" t="s">
        <v>514</v>
      </c>
      <c r="AB179" s="5" t="s">
        <v>182</v>
      </c>
      <c r="AC179" s="5" t="s">
        <v>112</v>
      </c>
      <c r="AD179" s="5" t="s">
        <v>1485</v>
      </c>
      <c r="AE179" s="5" t="s">
        <v>177</v>
      </c>
      <c r="AF179" s="5" t="s">
        <v>106</v>
      </c>
      <c r="AG179" s="5" t="s">
        <v>89</v>
      </c>
      <c r="AH179" s="5" t="s">
        <v>182</v>
      </c>
      <c r="AI179" s="5" t="s">
        <v>127</v>
      </c>
      <c r="AJ179" s="5" t="s">
        <v>1486</v>
      </c>
      <c r="AK179" s="5" t="s">
        <v>182</v>
      </c>
      <c r="AL179" s="5" t="s">
        <v>112</v>
      </c>
      <c r="AM179" s="5" t="s">
        <v>1487</v>
      </c>
      <c r="AN179" s="5" t="s">
        <v>182</v>
      </c>
      <c r="AO179" s="5" t="s">
        <v>112</v>
      </c>
      <c r="AP179" s="5" t="s">
        <v>1488</v>
      </c>
      <c r="AQ179" s="5" t="s">
        <v>179</v>
      </c>
      <c r="AR179" s="5" t="s">
        <v>225</v>
      </c>
      <c r="AS179" s="5" t="s">
        <v>1489</v>
      </c>
      <c r="AT179" s="5" t="s">
        <v>129</v>
      </c>
      <c r="AU179" s="5" t="s">
        <v>1490</v>
      </c>
      <c r="AV179" s="5" t="s">
        <v>1491</v>
      </c>
      <c r="AW179" s="5" t="s">
        <v>234</v>
      </c>
      <c r="AX179" s="5" t="s">
        <v>368</v>
      </c>
      <c r="AY179" s="5" t="s">
        <v>1492</v>
      </c>
      <c r="AZ179" s="5" t="s">
        <v>89</v>
      </c>
      <c r="BA179" s="5" t="s">
        <v>89</v>
      </c>
      <c r="BB179" s="5" t="s">
        <v>89</v>
      </c>
    </row>
    <row r="180" spans="1:54" s="170" customFormat="1" ht="16">
      <c r="A180" s="196">
        <f t="shared" si="2"/>
        <v>178</v>
      </c>
      <c r="B180" s="171">
        <v>43951.956620370373</v>
      </c>
      <c r="C180" s="171">
        <v>43951.956909722219</v>
      </c>
      <c r="D180" s="140" t="s">
        <v>93</v>
      </c>
      <c r="E180" s="170">
        <v>21</v>
      </c>
      <c r="F180" s="170">
        <v>24</v>
      </c>
      <c r="G180" s="140" t="s">
        <v>145</v>
      </c>
      <c r="H180" s="171">
        <v>43965.957060208333</v>
      </c>
      <c r="I180" s="140" t="s">
        <v>1493</v>
      </c>
      <c r="J180" s="140" t="s">
        <v>95</v>
      </c>
      <c r="K180" s="140" t="s">
        <v>88</v>
      </c>
      <c r="L180" s="170">
        <v>0.9</v>
      </c>
      <c r="M180" s="140" t="s">
        <v>467</v>
      </c>
      <c r="N180" s="140" t="s">
        <v>89</v>
      </c>
      <c r="O180" s="140" t="s">
        <v>89</v>
      </c>
      <c r="P180" s="140" t="s">
        <v>89</v>
      </c>
      <c r="Q180" s="140" t="s">
        <v>89</v>
      </c>
      <c r="R180" s="140" t="s">
        <v>89</v>
      </c>
      <c r="S180" s="140" t="s">
        <v>89</v>
      </c>
      <c r="T180" s="140" t="s">
        <v>89</v>
      </c>
      <c r="U180" s="140" t="s">
        <v>89</v>
      </c>
      <c r="V180" s="140" t="s">
        <v>89</v>
      </c>
      <c r="W180" s="140" t="s">
        <v>104</v>
      </c>
      <c r="X180" s="140" t="s">
        <v>89</v>
      </c>
      <c r="Y180" s="140" t="s">
        <v>89</v>
      </c>
      <c r="Z180" s="140" t="s">
        <v>89</v>
      </c>
      <c r="AA180" s="140" t="s">
        <v>89</v>
      </c>
      <c r="AB180" s="140" t="s">
        <v>89</v>
      </c>
      <c r="AC180" s="140" t="s">
        <v>89</v>
      </c>
      <c r="AD180" s="140" t="s">
        <v>89</v>
      </c>
      <c r="AE180" s="140" t="s">
        <v>89</v>
      </c>
      <c r="AF180" s="140" t="s">
        <v>89</v>
      </c>
      <c r="AG180" s="140" t="s">
        <v>89</v>
      </c>
      <c r="AH180" s="140" t="s">
        <v>89</v>
      </c>
      <c r="AI180" s="140" t="s">
        <v>89</v>
      </c>
      <c r="AJ180" s="140" t="s">
        <v>89</v>
      </c>
      <c r="AK180" s="140" t="s">
        <v>89</v>
      </c>
      <c r="AL180" s="140" t="s">
        <v>89</v>
      </c>
      <c r="AM180" s="140" t="s">
        <v>89</v>
      </c>
      <c r="AN180" s="140" t="s">
        <v>89</v>
      </c>
      <c r="AO180" s="140" t="s">
        <v>89</v>
      </c>
      <c r="AP180" s="140" t="s">
        <v>89</v>
      </c>
      <c r="AQ180" s="140" t="s">
        <v>89</v>
      </c>
      <c r="AR180" s="140" t="s">
        <v>89</v>
      </c>
      <c r="AS180" s="140" t="s">
        <v>89</v>
      </c>
      <c r="AT180" s="140" t="s">
        <v>89</v>
      </c>
      <c r="AU180" s="140" t="s">
        <v>89</v>
      </c>
      <c r="AV180" s="140" t="s">
        <v>89</v>
      </c>
      <c r="AW180" s="140" t="s">
        <v>89</v>
      </c>
      <c r="AX180" s="140" t="s">
        <v>89</v>
      </c>
      <c r="AY180" s="140" t="s">
        <v>89</v>
      </c>
      <c r="AZ180" s="140" t="s">
        <v>89</v>
      </c>
      <c r="BA180" s="140" t="s">
        <v>89</v>
      </c>
      <c r="BB180" s="140" t="s">
        <v>89</v>
      </c>
    </row>
    <row r="181" spans="1:54" ht="80">
      <c r="A181" s="3">
        <f t="shared" si="2"/>
        <v>179</v>
      </c>
      <c r="B181" s="172">
        <v>43966.165879629632</v>
      </c>
      <c r="C181" s="172">
        <v>43966.177164351851</v>
      </c>
      <c r="D181" s="5" t="s">
        <v>93</v>
      </c>
      <c r="E181" s="3">
        <v>100</v>
      </c>
      <c r="F181" s="3">
        <v>974</v>
      </c>
      <c r="G181" s="5" t="s">
        <v>85</v>
      </c>
      <c r="H181" s="172">
        <v>43966.177185335648</v>
      </c>
      <c r="I181" s="5" t="s">
        <v>1494</v>
      </c>
      <c r="J181" s="5" t="s">
        <v>95</v>
      </c>
      <c r="K181" s="5" t="s">
        <v>88</v>
      </c>
      <c r="L181" s="3">
        <v>0.9</v>
      </c>
      <c r="M181" s="5" t="s">
        <v>467</v>
      </c>
      <c r="N181" s="5" t="s">
        <v>89</v>
      </c>
      <c r="O181" s="5" t="s">
        <v>89</v>
      </c>
      <c r="P181" s="5" t="s">
        <v>89</v>
      </c>
      <c r="Q181" s="5" t="s">
        <v>89</v>
      </c>
      <c r="R181" s="5" t="s">
        <v>89</v>
      </c>
      <c r="S181" s="5" t="s">
        <v>89</v>
      </c>
      <c r="T181" s="5" t="s">
        <v>89</v>
      </c>
      <c r="U181" s="5" t="s">
        <v>89</v>
      </c>
      <c r="V181" s="5" t="s">
        <v>89</v>
      </c>
      <c r="W181" s="5" t="s">
        <v>104</v>
      </c>
      <c r="X181" s="5" t="s">
        <v>1495</v>
      </c>
      <c r="Y181" s="5" t="s">
        <v>182</v>
      </c>
      <c r="Z181" s="5" t="s">
        <v>127</v>
      </c>
      <c r="AA181" s="5" t="s">
        <v>1496</v>
      </c>
      <c r="AB181" s="5" t="s">
        <v>186</v>
      </c>
      <c r="AC181" s="5" t="s">
        <v>127</v>
      </c>
      <c r="AD181" s="5" t="s">
        <v>1497</v>
      </c>
      <c r="AE181" s="5" t="s">
        <v>186</v>
      </c>
      <c r="AF181" s="5" t="s">
        <v>112</v>
      </c>
      <c r="AG181" s="5" t="s">
        <v>1498</v>
      </c>
      <c r="AH181" s="5" t="s">
        <v>182</v>
      </c>
      <c r="AI181" s="5" t="s">
        <v>127</v>
      </c>
      <c r="AJ181" s="5" t="s">
        <v>1499</v>
      </c>
      <c r="AK181" s="5" t="s">
        <v>177</v>
      </c>
      <c r="AL181" s="5" t="s">
        <v>106</v>
      </c>
      <c r="AM181" s="5" t="s">
        <v>89</v>
      </c>
      <c r="AN181" s="5" t="s">
        <v>179</v>
      </c>
      <c r="AO181" s="5" t="s">
        <v>112</v>
      </c>
      <c r="AP181" s="5" t="s">
        <v>1500</v>
      </c>
      <c r="AQ181" s="5" t="s">
        <v>186</v>
      </c>
      <c r="AR181" s="5" t="s">
        <v>112</v>
      </c>
      <c r="AS181" s="5" t="s">
        <v>1501</v>
      </c>
      <c r="AT181" s="5" t="s">
        <v>141</v>
      </c>
      <c r="AU181" s="5" t="s">
        <v>89</v>
      </c>
      <c r="AV181" s="5" t="s">
        <v>1502</v>
      </c>
      <c r="AW181" s="5" t="s">
        <v>118</v>
      </c>
      <c r="AX181" s="5" t="s">
        <v>235</v>
      </c>
      <c r="AY181" s="5" t="s">
        <v>89</v>
      </c>
      <c r="AZ181" s="5" t="s">
        <v>89</v>
      </c>
      <c r="BA181" s="5" t="s">
        <v>89</v>
      </c>
      <c r="BB181" s="5" t="s">
        <v>89</v>
      </c>
    </row>
    <row r="182" spans="1:54" ht="64">
      <c r="A182" s="3">
        <f t="shared" si="2"/>
        <v>180</v>
      </c>
      <c r="B182" s="172">
        <v>43966.212893518517</v>
      </c>
      <c r="C182" s="172">
        <v>43966.222337962965</v>
      </c>
      <c r="D182" s="5" t="s">
        <v>93</v>
      </c>
      <c r="E182" s="3">
        <v>100</v>
      </c>
      <c r="F182" s="3">
        <v>815</v>
      </c>
      <c r="G182" s="5" t="s">
        <v>85</v>
      </c>
      <c r="H182" s="172">
        <v>43966.222361874999</v>
      </c>
      <c r="I182" s="5" t="s">
        <v>1503</v>
      </c>
      <c r="J182" s="5" t="s">
        <v>1004</v>
      </c>
      <c r="K182" s="5" t="s">
        <v>88</v>
      </c>
      <c r="L182" s="3">
        <v>0.9</v>
      </c>
      <c r="M182" s="5" t="s">
        <v>171</v>
      </c>
      <c r="N182" s="5" t="s">
        <v>89</v>
      </c>
      <c r="O182" s="5" t="s">
        <v>90</v>
      </c>
      <c r="P182" s="5" t="s">
        <v>89</v>
      </c>
      <c r="Q182" s="5" t="s">
        <v>1504</v>
      </c>
      <c r="R182" s="5" t="s">
        <v>1505</v>
      </c>
      <c r="S182" s="5" t="s">
        <v>1506</v>
      </c>
      <c r="T182" s="5" t="s">
        <v>103</v>
      </c>
      <c r="U182" s="5" t="s">
        <v>89</v>
      </c>
      <c r="V182" s="5" t="s">
        <v>221</v>
      </c>
      <c r="W182" s="5" t="s">
        <v>104</v>
      </c>
      <c r="X182" s="5" t="s">
        <v>1507</v>
      </c>
      <c r="Y182" s="5" t="s">
        <v>177</v>
      </c>
      <c r="Z182" s="5" t="s">
        <v>106</v>
      </c>
      <c r="AA182" s="5" t="s">
        <v>89</v>
      </c>
      <c r="AB182" s="5" t="s">
        <v>177</v>
      </c>
      <c r="AC182" s="5" t="s">
        <v>106</v>
      </c>
      <c r="AD182" s="5" t="s">
        <v>1508</v>
      </c>
      <c r="AE182" s="5" t="s">
        <v>177</v>
      </c>
      <c r="AF182" s="5" t="s">
        <v>127</v>
      </c>
      <c r="AG182" s="5" t="s">
        <v>1509</v>
      </c>
      <c r="AH182" s="5" t="s">
        <v>182</v>
      </c>
      <c r="AI182" s="5" t="s">
        <v>127</v>
      </c>
      <c r="AJ182" s="5" t="s">
        <v>1510</v>
      </c>
      <c r="AK182" s="5" t="s">
        <v>186</v>
      </c>
      <c r="AL182" s="5" t="s">
        <v>127</v>
      </c>
      <c r="AM182" s="5" t="s">
        <v>1511</v>
      </c>
      <c r="AN182" s="5" t="s">
        <v>186</v>
      </c>
      <c r="AO182" s="5" t="s">
        <v>127</v>
      </c>
      <c r="AP182" s="5" t="s">
        <v>1512</v>
      </c>
      <c r="AQ182" s="5" t="s">
        <v>182</v>
      </c>
      <c r="AR182" s="5" t="s">
        <v>127</v>
      </c>
      <c r="AS182" s="5" t="s">
        <v>1513</v>
      </c>
      <c r="AT182" s="5" t="s">
        <v>207</v>
      </c>
      <c r="AU182" s="5" t="s">
        <v>1514</v>
      </c>
      <c r="AV182" s="5" t="s">
        <v>1515</v>
      </c>
      <c r="AW182" s="5" t="s">
        <v>691</v>
      </c>
      <c r="AX182" s="5" t="s">
        <v>235</v>
      </c>
      <c r="AY182" s="5" t="s">
        <v>89</v>
      </c>
      <c r="AZ182" s="5" t="s">
        <v>89</v>
      </c>
      <c r="BA182" s="5" t="s">
        <v>89</v>
      </c>
      <c r="BB182" s="5" t="s">
        <v>89</v>
      </c>
    </row>
    <row r="183" spans="1:54" ht="112">
      <c r="A183" s="3">
        <f t="shared" si="2"/>
        <v>181</v>
      </c>
      <c r="B183" s="172">
        <v>43966.221898148149</v>
      </c>
      <c r="C183" s="172">
        <v>43966.235879629632</v>
      </c>
      <c r="D183" s="5" t="s">
        <v>93</v>
      </c>
      <c r="E183" s="3">
        <v>100</v>
      </c>
      <c r="F183" s="3">
        <v>1207</v>
      </c>
      <c r="G183" s="5" t="s">
        <v>85</v>
      </c>
      <c r="H183" s="172">
        <v>43966.235905949077</v>
      </c>
      <c r="I183" s="5" t="s">
        <v>1516</v>
      </c>
      <c r="J183" s="5" t="s">
        <v>95</v>
      </c>
      <c r="K183" s="5" t="s">
        <v>88</v>
      </c>
      <c r="L183" s="3">
        <v>0.9</v>
      </c>
      <c r="M183" s="5" t="s">
        <v>171</v>
      </c>
      <c r="N183" s="5" t="s">
        <v>89</v>
      </c>
      <c r="O183" s="5" t="s">
        <v>160</v>
      </c>
      <c r="P183" s="5" t="s">
        <v>89</v>
      </c>
      <c r="Q183" s="5" t="s">
        <v>295</v>
      </c>
      <c r="R183" s="5" t="s">
        <v>1517</v>
      </c>
      <c r="S183" s="5" t="s">
        <v>1518</v>
      </c>
      <c r="T183" s="5" t="s">
        <v>315</v>
      </c>
      <c r="U183" s="5" t="s">
        <v>1519</v>
      </c>
      <c r="V183" s="5" t="s">
        <v>221</v>
      </c>
      <c r="W183" s="5" t="s">
        <v>104</v>
      </c>
      <c r="X183" s="5" t="s">
        <v>1520</v>
      </c>
      <c r="Y183" s="5" t="s">
        <v>186</v>
      </c>
      <c r="Z183" s="5" t="s">
        <v>168</v>
      </c>
      <c r="AA183" s="5" t="s">
        <v>1521</v>
      </c>
      <c r="AB183" s="5" t="s">
        <v>186</v>
      </c>
      <c r="AC183" s="5" t="s">
        <v>225</v>
      </c>
      <c r="AD183" s="5" t="s">
        <v>1522</v>
      </c>
      <c r="AE183" s="5" t="s">
        <v>177</v>
      </c>
      <c r="AF183" s="5" t="s">
        <v>112</v>
      </c>
      <c r="AG183" s="5" t="s">
        <v>1523</v>
      </c>
      <c r="AH183" s="5" t="s">
        <v>186</v>
      </c>
      <c r="AI183" s="5" t="s">
        <v>168</v>
      </c>
      <c r="AJ183" s="5" t="s">
        <v>1524</v>
      </c>
      <c r="AK183" s="5" t="s">
        <v>186</v>
      </c>
      <c r="AL183" s="5" t="s">
        <v>225</v>
      </c>
      <c r="AM183" s="5" t="s">
        <v>1525</v>
      </c>
      <c r="AN183" s="5" t="s">
        <v>186</v>
      </c>
      <c r="AO183" s="5" t="s">
        <v>225</v>
      </c>
      <c r="AP183" s="5" t="s">
        <v>1526</v>
      </c>
      <c r="AQ183" s="5" t="s">
        <v>186</v>
      </c>
      <c r="AR183" s="5" t="s">
        <v>225</v>
      </c>
      <c r="AS183" s="5" t="s">
        <v>1527</v>
      </c>
      <c r="AT183" s="5" t="s">
        <v>141</v>
      </c>
      <c r="AU183" s="5" t="s">
        <v>1528</v>
      </c>
      <c r="AV183" s="5" t="s">
        <v>1529</v>
      </c>
      <c r="AW183" s="5" t="s">
        <v>306</v>
      </c>
      <c r="AX183" s="5" t="s">
        <v>192</v>
      </c>
      <c r="AY183" s="5" t="s">
        <v>89</v>
      </c>
      <c r="AZ183" s="5" t="s">
        <v>89</v>
      </c>
      <c r="BA183" s="5" t="s">
        <v>89</v>
      </c>
      <c r="BB183" s="5" t="s">
        <v>89</v>
      </c>
    </row>
    <row r="184" spans="1:54" ht="304">
      <c r="A184" s="3">
        <f t="shared" si="2"/>
        <v>182</v>
      </c>
      <c r="B184" s="172">
        <v>43966.24050925926</v>
      </c>
      <c r="C184" s="172">
        <v>43966.250706018516</v>
      </c>
      <c r="D184" s="5" t="s">
        <v>93</v>
      </c>
      <c r="E184" s="3">
        <v>100</v>
      </c>
      <c r="F184" s="3">
        <v>880</v>
      </c>
      <c r="G184" s="5" t="s">
        <v>85</v>
      </c>
      <c r="H184" s="172">
        <v>43966.2507109375</v>
      </c>
      <c r="I184" s="5" t="s">
        <v>1530</v>
      </c>
      <c r="J184" s="5" t="s">
        <v>95</v>
      </c>
      <c r="K184" s="5" t="s">
        <v>88</v>
      </c>
      <c r="L184" s="3">
        <v>0.9</v>
      </c>
      <c r="M184" s="5" t="s">
        <v>194</v>
      </c>
      <c r="N184" s="5" t="s">
        <v>1531</v>
      </c>
      <c r="O184" s="5" t="s">
        <v>96</v>
      </c>
      <c r="P184" s="5" t="s">
        <v>89</v>
      </c>
      <c r="Q184" s="5" t="s">
        <v>1532</v>
      </c>
      <c r="R184" s="5" t="s">
        <v>1533</v>
      </c>
      <c r="S184" s="5" t="s">
        <v>1534</v>
      </c>
      <c r="T184" s="5" t="s">
        <v>240</v>
      </c>
      <c r="U184" s="5" t="s">
        <v>89</v>
      </c>
      <c r="V184" s="5" t="s">
        <v>221</v>
      </c>
      <c r="W184" s="5" t="s">
        <v>104</v>
      </c>
      <c r="X184" s="5" t="s">
        <v>1535</v>
      </c>
      <c r="Y184" s="5" t="s">
        <v>179</v>
      </c>
      <c r="Z184" s="5" t="s">
        <v>168</v>
      </c>
      <c r="AA184" s="5" t="s">
        <v>1536</v>
      </c>
      <c r="AB184" s="5" t="s">
        <v>186</v>
      </c>
      <c r="AC184" s="5" t="s">
        <v>225</v>
      </c>
      <c r="AD184" s="5" t="s">
        <v>1537</v>
      </c>
      <c r="AE184" s="5" t="s">
        <v>179</v>
      </c>
      <c r="AF184" s="5" t="s">
        <v>127</v>
      </c>
      <c r="AG184" s="5" t="s">
        <v>1538</v>
      </c>
      <c r="AH184" s="5" t="s">
        <v>179</v>
      </c>
      <c r="AI184" s="5" t="s">
        <v>168</v>
      </c>
      <c r="AJ184" s="5" t="s">
        <v>1539</v>
      </c>
      <c r="AK184" s="5" t="s">
        <v>179</v>
      </c>
      <c r="AL184" s="5" t="s">
        <v>168</v>
      </c>
      <c r="AM184" s="5" t="s">
        <v>1540</v>
      </c>
      <c r="AN184" s="5" t="s">
        <v>179</v>
      </c>
      <c r="AO184" s="5" t="s">
        <v>168</v>
      </c>
      <c r="AP184" s="5" t="s">
        <v>1536</v>
      </c>
      <c r="AQ184" s="5" t="s">
        <v>186</v>
      </c>
      <c r="AR184" s="5" t="s">
        <v>225</v>
      </c>
      <c r="AS184" s="5" t="s">
        <v>1541</v>
      </c>
      <c r="AT184" s="5" t="s">
        <v>141</v>
      </c>
      <c r="AU184" s="5" t="s">
        <v>1542</v>
      </c>
      <c r="AV184" s="5" t="s">
        <v>1543</v>
      </c>
      <c r="AW184" s="5" t="s">
        <v>1544</v>
      </c>
      <c r="AX184" s="5" t="s">
        <v>192</v>
      </c>
      <c r="AY184" s="5" t="s">
        <v>89</v>
      </c>
      <c r="AZ184" s="5" t="s">
        <v>89</v>
      </c>
      <c r="BA184" s="5" t="s">
        <v>89</v>
      </c>
      <c r="BB184" s="5" t="s">
        <v>89</v>
      </c>
    </row>
    <row r="185" spans="1:54" ht="48">
      <c r="A185" s="3">
        <f t="shared" si="2"/>
        <v>183</v>
      </c>
      <c r="B185" s="172">
        <v>43966.266793981478</v>
      </c>
      <c r="C185" s="172">
        <v>43966.282824074071</v>
      </c>
      <c r="D185" s="5" t="s">
        <v>93</v>
      </c>
      <c r="E185" s="3">
        <v>100</v>
      </c>
      <c r="F185" s="3">
        <v>1383</v>
      </c>
      <c r="G185" s="5" t="s">
        <v>85</v>
      </c>
      <c r="H185" s="172">
        <v>43966.282842326385</v>
      </c>
      <c r="I185" s="5" t="s">
        <v>1545</v>
      </c>
      <c r="J185" s="5" t="s">
        <v>95</v>
      </c>
      <c r="K185" s="5" t="s">
        <v>88</v>
      </c>
      <c r="L185" s="3">
        <v>0.9</v>
      </c>
      <c r="M185" s="5" t="s">
        <v>171</v>
      </c>
      <c r="N185" s="5" t="s">
        <v>89</v>
      </c>
      <c r="O185" s="5" t="s">
        <v>160</v>
      </c>
      <c r="P185" s="5" t="s">
        <v>89</v>
      </c>
      <c r="Q185" s="5" t="s">
        <v>1546</v>
      </c>
      <c r="R185" s="5" t="s">
        <v>1547</v>
      </c>
      <c r="S185" s="5" t="s">
        <v>1548</v>
      </c>
      <c r="T185" s="5" t="s">
        <v>254</v>
      </c>
      <c r="U185" s="5" t="s">
        <v>89</v>
      </c>
      <c r="V185" s="5" t="s">
        <v>99</v>
      </c>
      <c r="W185" s="5" t="s">
        <v>104</v>
      </c>
      <c r="X185" s="5" t="s">
        <v>1549</v>
      </c>
      <c r="Y185" s="5" t="s">
        <v>186</v>
      </c>
      <c r="Z185" s="5" t="s">
        <v>225</v>
      </c>
      <c r="AA185" s="5" t="s">
        <v>89</v>
      </c>
      <c r="AB185" s="5" t="s">
        <v>179</v>
      </c>
      <c r="AC185" s="5" t="s">
        <v>168</v>
      </c>
      <c r="AD185" s="5" t="s">
        <v>1550</v>
      </c>
      <c r="AE185" s="5" t="s">
        <v>179</v>
      </c>
      <c r="AF185" s="5" t="s">
        <v>225</v>
      </c>
      <c r="AG185" s="5" t="s">
        <v>1551</v>
      </c>
      <c r="AH185" s="5" t="s">
        <v>177</v>
      </c>
      <c r="AI185" s="5" t="s">
        <v>127</v>
      </c>
      <c r="AJ185" s="5" t="s">
        <v>89</v>
      </c>
      <c r="AK185" s="5" t="s">
        <v>177</v>
      </c>
      <c r="AL185" s="5" t="s">
        <v>112</v>
      </c>
      <c r="AM185" s="5" t="s">
        <v>89</v>
      </c>
      <c r="AN185" s="5" t="s">
        <v>179</v>
      </c>
      <c r="AO185" s="5" t="s">
        <v>225</v>
      </c>
      <c r="AP185" s="5" t="s">
        <v>89</v>
      </c>
      <c r="AQ185" s="5" t="s">
        <v>179</v>
      </c>
      <c r="AR185" s="5" t="s">
        <v>168</v>
      </c>
      <c r="AS185" s="5" t="s">
        <v>89</v>
      </c>
      <c r="AT185" s="5" t="s">
        <v>141</v>
      </c>
      <c r="AU185" s="5" t="s">
        <v>89</v>
      </c>
      <c r="AV185" s="5" t="s">
        <v>1552</v>
      </c>
      <c r="AW185" s="5" t="s">
        <v>512</v>
      </c>
      <c r="AX185" s="5" t="s">
        <v>192</v>
      </c>
      <c r="AY185" s="5" t="s">
        <v>89</v>
      </c>
      <c r="AZ185" s="5" t="s">
        <v>89</v>
      </c>
      <c r="BA185" s="5" t="s">
        <v>89</v>
      </c>
      <c r="BB185" s="5" t="s">
        <v>89</v>
      </c>
    </row>
    <row r="186" spans="1:54" s="170" customFormat="1" ht="32">
      <c r="A186" s="170">
        <f t="shared" si="2"/>
        <v>184</v>
      </c>
      <c r="B186" s="171">
        <v>43952.319502314815</v>
      </c>
      <c r="C186" s="171">
        <v>43952.321180555555</v>
      </c>
      <c r="D186" s="140" t="s">
        <v>93</v>
      </c>
      <c r="E186" s="170">
        <v>21</v>
      </c>
      <c r="F186" s="170">
        <v>145</v>
      </c>
      <c r="G186" s="140" t="s">
        <v>145</v>
      </c>
      <c r="H186" s="171">
        <v>43966.32140335648</v>
      </c>
      <c r="I186" s="140" t="s">
        <v>1553</v>
      </c>
      <c r="J186" s="140" t="s">
        <v>95</v>
      </c>
      <c r="K186" s="140" t="s">
        <v>88</v>
      </c>
      <c r="L186" s="170">
        <v>0.7</v>
      </c>
      <c r="M186" s="140" t="s">
        <v>213</v>
      </c>
      <c r="N186" s="140" t="s">
        <v>89</v>
      </c>
      <c r="O186" s="140" t="s">
        <v>89</v>
      </c>
      <c r="P186" s="140" t="s">
        <v>89</v>
      </c>
      <c r="Q186" s="140" t="s">
        <v>89</v>
      </c>
      <c r="R186" s="140" t="s">
        <v>1554</v>
      </c>
      <c r="S186" s="140" t="s">
        <v>585</v>
      </c>
      <c r="T186" s="140" t="s">
        <v>374</v>
      </c>
      <c r="U186" s="140" t="s">
        <v>1555</v>
      </c>
      <c r="V186" s="140" t="s">
        <v>241</v>
      </c>
      <c r="W186" s="140" t="s">
        <v>104</v>
      </c>
      <c r="X186" s="140" t="s">
        <v>89</v>
      </c>
      <c r="Y186" s="140" t="s">
        <v>89</v>
      </c>
      <c r="Z186" s="140" t="s">
        <v>89</v>
      </c>
      <c r="AA186" s="140" t="s">
        <v>89</v>
      </c>
      <c r="AB186" s="140" t="s">
        <v>89</v>
      </c>
      <c r="AC186" s="140" t="s">
        <v>89</v>
      </c>
      <c r="AD186" s="140" t="s">
        <v>89</v>
      </c>
      <c r="AE186" s="140" t="s">
        <v>89</v>
      </c>
      <c r="AF186" s="140" t="s">
        <v>89</v>
      </c>
      <c r="AG186" s="140" t="s">
        <v>89</v>
      </c>
      <c r="AH186" s="140" t="s">
        <v>89</v>
      </c>
      <c r="AI186" s="140" t="s">
        <v>89</v>
      </c>
      <c r="AJ186" s="140" t="s">
        <v>89</v>
      </c>
      <c r="AK186" s="140" t="s">
        <v>89</v>
      </c>
      <c r="AL186" s="140" t="s">
        <v>89</v>
      </c>
      <c r="AM186" s="140" t="s">
        <v>89</v>
      </c>
      <c r="AN186" s="140" t="s">
        <v>89</v>
      </c>
      <c r="AO186" s="140" t="s">
        <v>89</v>
      </c>
      <c r="AP186" s="140" t="s">
        <v>89</v>
      </c>
      <c r="AQ186" s="140" t="s">
        <v>89</v>
      </c>
      <c r="AR186" s="140" t="s">
        <v>89</v>
      </c>
      <c r="AS186" s="140" t="s">
        <v>89</v>
      </c>
      <c r="AT186" s="140" t="s">
        <v>89</v>
      </c>
      <c r="AU186" s="140" t="s">
        <v>89</v>
      </c>
      <c r="AV186" s="140" t="s">
        <v>89</v>
      </c>
      <c r="AW186" s="140" t="s">
        <v>89</v>
      </c>
      <c r="AX186" s="140" t="s">
        <v>89</v>
      </c>
      <c r="AY186" s="140" t="s">
        <v>89</v>
      </c>
      <c r="AZ186" s="140" t="s">
        <v>89</v>
      </c>
      <c r="BA186" s="140" t="s">
        <v>89</v>
      </c>
      <c r="BB186" s="140" t="s">
        <v>89</v>
      </c>
    </row>
    <row r="187" spans="1:54" ht="32">
      <c r="A187" s="3">
        <f t="shared" si="2"/>
        <v>185</v>
      </c>
      <c r="B187" s="172">
        <v>43966.354837962965</v>
      </c>
      <c r="C187" s="172">
        <v>43966.357905092591</v>
      </c>
      <c r="D187" s="5" t="s">
        <v>93</v>
      </c>
      <c r="E187" s="3">
        <v>100</v>
      </c>
      <c r="F187" s="3">
        <v>264</v>
      </c>
      <c r="G187" s="5" t="s">
        <v>85</v>
      </c>
      <c r="H187" s="172">
        <v>43966.357913229163</v>
      </c>
      <c r="I187" s="5" t="s">
        <v>1556</v>
      </c>
      <c r="J187" s="5" t="s">
        <v>1004</v>
      </c>
      <c r="K187" s="5" t="s">
        <v>88</v>
      </c>
      <c r="L187" s="3">
        <v>0.9</v>
      </c>
      <c r="M187" s="5" t="s">
        <v>213</v>
      </c>
      <c r="N187" s="5" t="s">
        <v>89</v>
      </c>
      <c r="O187" s="5" t="s">
        <v>89</v>
      </c>
      <c r="P187" s="5" t="s">
        <v>89</v>
      </c>
      <c r="Q187" s="5" t="s">
        <v>89</v>
      </c>
      <c r="R187" s="5" t="s">
        <v>1557</v>
      </c>
      <c r="S187" s="5" t="s">
        <v>1558</v>
      </c>
      <c r="T187" s="5" t="s">
        <v>240</v>
      </c>
      <c r="U187" s="5" t="s">
        <v>89</v>
      </c>
      <c r="V187" s="5" t="s">
        <v>298</v>
      </c>
      <c r="W187" s="5" t="s">
        <v>104</v>
      </c>
      <c r="X187" s="5" t="s">
        <v>1559</v>
      </c>
      <c r="Y187" s="5" t="s">
        <v>179</v>
      </c>
      <c r="Z187" s="5" t="s">
        <v>168</v>
      </c>
      <c r="AA187" s="5" t="s">
        <v>89</v>
      </c>
      <c r="AB187" s="5" t="s">
        <v>186</v>
      </c>
      <c r="AC187" s="5" t="s">
        <v>225</v>
      </c>
      <c r="AD187" s="5" t="s">
        <v>89</v>
      </c>
      <c r="AE187" s="5" t="s">
        <v>89</v>
      </c>
      <c r="AF187" s="5" t="s">
        <v>89</v>
      </c>
      <c r="AG187" s="5" t="s">
        <v>89</v>
      </c>
      <c r="AH187" s="5" t="s">
        <v>179</v>
      </c>
      <c r="AI187" s="5" t="s">
        <v>168</v>
      </c>
      <c r="AJ187" s="5" t="s">
        <v>89</v>
      </c>
      <c r="AK187" s="5" t="s">
        <v>186</v>
      </c>
      <c r="AL187" s="5" t="s">
        <v>225</v>
      </c>
      <c r="AM187" s="5" t="s">
        <v>89</v>
      </c>
      <c r="AN187" s="5" t="s">
        <v>179</v>
      </c>
      <c r="AO187" s="5" t="s">
        <v>168</v>
      </c>
      <c r="AP187" s="5" t="s">
        <v>89</v>
      </c>
      <c r="AQ187" s="5" t="s">
        <v>179</v>
      </c>
      <c r="AR187" s="5" t="s">
        <v>168</v>
      </c>
      <c r="AS187" s="5" t="s">
        <v>89</v>
      </c>
      <c r="AT187" s="5" t="s">
        <v>249</v>
      </c>
      <c r="AU187" s="5" t="s">
        <v>89</v>
      </c>
      <c r="AV187" s="5" t="s">
        <v>601</v>
      </c>
      <c r="AW187" s="5" t="s">
        <v>1560</v>
      </c>
      <c r="AX187" s="5" t="s">
        <v>89</v>
      </c>
      <c r="AY187" s="5" t="s">
        <v>89</v>
      </c>
      <c r="AZ187" s="5" t="s">
        <v>89</v>
      </c>
      <c r="BA187" s="5" t="s">
        <v>89</v>
      </c>
      <c r="BB187" s="5" t="s">
        <v>89</v>
      </c>
    </row>
    <row r="188" spans="1:54" s="170" customFormat="1" ht="32">
      <c r="A188" s="170">
        <f t="shared" si="2"/>
        <v>186</v>
      </c>
      <c r="B188" s="171">
        <v>43952.551446759258</v>
      </c>
      <c r="C188" s="171">
        <v>43952.55300925926</v>
      </c>
      <c r="D188" s="140" t="s">
        <v>93</v>
      </c>
      <c r="E188" s="170">
        <v>21</v>
      </c>
      <c r="F188" s="170">
        <v>134</v>
      </c>
      <c r="G188" s="140" t="s">
        <v>145</v>
      </c>
      <c r="H188" s="171">
        <v>43966.553189375001</v>
      </c>
      <c r="I188" s="140" t="s">
        <v>1561</v>
      </c>
      <c r="J188" s="140" t="s">
        <v>95</v>
      </c>
      <c r="K188" s="140" t="s">
        <v>88</v>
      </c>
      <c r="L188" s="170">
        <v>0.9</v>
      </c>
      <c r="M188" s="140" t="s">
        <v>171</v>
      </c>
      <c r="N188" s="140" t="s">
        <v>89</v>
      </c>
      <c r="O188" s="140" t="s">
        <v>90</v>
      </c>
      <c r="P188" s="140" t="s">
        <v>89</v>
      </c>
      <c r="Q188" s="140" t="s">
        <v>1562</v>
      </c>
      <c r="R188" s="140" t="s">
        <v>1563</v>
      </c>
      <c r="S188" s="140" t="s">
        <v>1564</v>
      </c>
      <c r="T188" s="140" t="s">
        <v>254</v>
      </c>
      <c r="U188" s="140" t="s">
        <v>89</v>
      </c>
      <c r="V188" s="140" t="s">
        <v>241</v>
      </c>
      <c r="W188" s="140" t="s">
        <v>104</v>
      </c>
      <c r="X188" s="140" t="s">
        <v>89</v>
      </c>
      <c r="Y188" s="140" t="s">
        <v>89</v>
      </c>
      <c r="Z188" s="140" t="s">
        <v>89</v>
      </c>
      <c r="AA188" s="140" t="s">
        <v>89</v>
      </c>
      <c r="AB188" s="140" t="s">
        <v>89</v>
      </c>
      <c r="AC188" s="140" t="s">
        <v>89</v>
      </c>
      <c r="AD188" s="140" t="s">
        <v>89</v>
      </c>
      <c r="AE188" s="140" t="s">
        <v>89</v>
      </c>
      <c r="AF188" s="140" t="s">
        <v>89</v>
      </c>
      <c r="AG188" s="140" t="s">
        <v>89</v>
      </c>
      <c r="AH188" s="140" t="s">
        <v>89</v>
      </c>
      <c r="AI188" s="140" t="s">
        <v>89</v>
      </c>
      <c r="AJ188" s="140" t="s">
        <v>89</v>
      </c>
      <c r="AK188" s="140" t="s">
        <v>89</v>
      </c>
      <c r="AL188" s="140" t="s">
        <v>89</v>
      </c>
      <c r="AM188" s="140" t="s">
        <v>89</v>
      </c>
      <c r="AN188" s="140" t="s">
        <v>89</v>
      </c>
      <c r="AO188" s="140" t="s">
        <v>89</v>
      </c>
      <c r="AP188" s="140" t="s">
        <v>89</v>
      </c>
      <c r="AQ188" s="140" t="s">
        <v>89</v>
      </c>
      <c r="AR188" s="140" t="s">
        <v>89</v>
      </c>
      <c r="AS188" s="140" t="s">
        <v>89</v>
      </c>
      <c r="AT188" s="140" t="s">
        <v>89</v>
      </c>
      <c r="AU188" s="140" t="s">
        <v>89</v>
      </c>
      <c r="AV188" s="140" t="s">
        <v>89</v>
      </c>
      <c r="AW188" s="140" t="s">
        <v>89</v>
      </c>
      <c r="AX188" s="140" t="s">
        <v>89</v>
      </c>
      <c r="AY188" s="140" t="s">
        <v>89</v>
      </c>
      <c r="AZ188" s="140" t="s">
        <v>89</v>
      </c>
      <c r="BA188" s="140" t="s">
        <v>89</v>
      </c>
      <c r="BB188" s="140" t="s">
        <v>89</v>
      </c>
    </row>
    <row r="189" spans="1:54" ht="64">
      <c r="A189" s="3">
        <f t="shared" si="2"/>
        <v>187</v>
      </c>
      <c r="B189" s="172">
        <v>43966.93136574074</v>
      </c>
      <c r="C189" s="172">
        <v>43966.94672453704</v>
      </c>
      <c r="D189" s="5" t="s">
        <v>93</v>
      </c>
      <c r="E189" s="3">
        <v>100</v>
      </c>
      <c r="F189" s="3">
        <v>1327</v>
      </c>
      <c r="G189" s="5" t="s">
        <v>85</v>
      </c>
      <c r="H189" s="172">
        <v>43966.946756666664</v>
      </c>
      <c r="I189" s="5" t="s">
        <v>1565</v>
      </c>
      <c r="J189" s="5" t="s">
        <v>95</v>
      </c>
      <c r="K189" s="5" t="s">
        <v>88</v>
      </c>
      <c r="L189" s="3">
        <v>0.9</v>
      </c>
      <c r="M189" s="5" t="s">
        <v>213</v>
      </c>
      <c r="N189" s="5" t="s">
        <v>89</v>
      </c>
      <c r="O189" s="5" t="s">
        <v>89</v>
      </c>
      <c r="P189" s="5" t="s">
        <v>89</v>
      </c>
      <c r="Q189" s="5" t="s">
        <v>89</v>
      </c>
      <c r="R189" s="5" t="s">
        <v>1566</v>
      </c>
      <c r="S189" s="5" t="s">
        <v>1567</v>
      </c>
      <c r="T189" s="5" t="s">
        <v>240</v>
      </c>
      <c r="U189" s="5" t="s">
        <v>89</v>
      </c>
      <c r="V189" s="5" t="s">
        <v>99</v>
      </c>
      <c r="W189" s="5" t="s">
        <v>104</v>
      </c>
      <c r="X189" s="5" t="s">
        <v>1568</v>
      </c>
      <c r="Y189" s="5" t="s">
        <v>182</v>
      </c>
      <c r="Z189" s="5" t="s">
        <v>127</v>
      </c>
      <c r="AA189" s="5" t="s">
        <v>89</v>
      </c>
      <c r="AB189" s="5" t="s">
        <v>186</v>
      </c>
      <c r="AC189" s="5" t="s">
        <v>225</v>
      </c>
      <c r="AD189" s="5" t="s">
        <v>1569</v>
      </c>
      <c r="AE189" s="5" t="s">
        <v>186</v>
      </c>
      <c r="AF189" s="5" t="s">
        <v>225</v>
      </c>
      <c r="AG189" s="5" t="s">
        <v>1570</v>
      </c>
      <c r="AH189" s="5" t="s">
        <v>179</v>
      </c>
      <c r="AI189" s="5" t="s">
        <v>225</v>
      </c>
      <c r="AJ189" s="5" t="s">
        <v>1571</v>
      </c>
      <c r="AK189" s="5" t="s">
        <v>179</v>
      </c>
      <c r="AL189" s="5" t="s">
        <v>225</v>
      </c>
      <c r="AM189" s="5" t="s">
        <v>1572</v>
      </c>
      <c r="AN189" s="5" t="s">
        <v>186</v>
      </c>
      <c r="AO189" s="5" t="s">
        <v>225</v>
      </c>
      <c r="AP189" s="5" t="s">
        <v>1573</v>
      </c>
      <c r="AQ189" s="5" t="s">
        <v>179</v>
      </c>
      <c r="AR189" s="5" t="s">
        <v>112</v>
      </c>
      <c r="AS189" s="5" t="s">
        <v>1574</v>
      </c>
      <c r="AT189" s="5" t="s">
        <v>249</v>
      </c>
      <c r="AU189" s="5" t="s">
        <v>89</v>
      </c>
      <c r="AV189" s="5" t="s">
        <v>1575</v>
      </c>
      <c r="AW189" s="5" t="s">
        <v>280</v>
      </c>
      <c r="AX189" s="5" t="s">
        <v>192</v>
      </c>
      <c r="AY189" s="5" t="s">
        <v>89</v>
      </c>
      <c r="AZ189" s="5" t="s">
        <v>89</v>
      </c>
      <c r="BA189" s="5" t="s">
        <v>89</v>
      </c>
      <c r="BB189" s="5" t="s">
        <v>89</v>
      </c>
    </row>
    <row r="190" spans="1:54" ht="32">
      <c r="A190" s="3">
        <f t="shared" si="2"/>
        <v>188</v>
      </c>
      <c r="B190" s="172">
        <v>43967.624340277776</v>
      </c>
      <c r="C190" s="172">
        <v>43967.627905092595</v>
      </c>
      <c r="D190" s="5" t="s">
        <v>93</v>
      </c>
      <c r="E190" s="3">
        <v>100</v>
      </c>
      <c r="F190" s="3">
        <v>307</v>
      </c>
      <c r="G190" s="5" t="s">
        <v>85</v>
      </c>
      <c r="H190" s="172">
        <v>43967.627923703702</v>
      </c>
      <c r="I190" s="5" t="s">
        <v>1576</v>
      </c>
      <c r="J190" s="5" t="s">
        <v>1004</v>
      </c>
      <c r="K190" s="5" t="s">
        <v>88</v>
      </c>
      <c r="L190" s="3">
        <v>0.9</v>
      </c>
      <c r="M190" s="5" t="s">
        <v>213</v>
      </c>
      <c r="N190" s="5" t="s">
        <v>89</v>
      </c>
      <c r="O190" s="5" t="s">
        <v>89</v>
      </c>
      <c r="P190" s="5" t="s">
        <v>89</v>
      </c>
      <c r="Q190" s="5" t="s">
        <v>89</v>
      </c>
      <c r="R190" s="5" t="s">
        <v>359</v>
      </c>
      <c r="S190" s="5" t="s">
        <v>1577</v>
      </c>
      <c r="T190" s="5" t="s">
        <v>103</v>
      </c>
      <c r="U190" s="5" t="s">
        <v>89</v>
      </c>
      <c r="V190" s="5" t="s">
        <v>241</v>
      </c>
      <c r="W190" s="5" t="s">
        <v>104</v>
      </c>
      <c r="X190" s="5" t="s">
        <v>1578</v>
      </c>
      <c r="Y190" s="5" t="s">
        <v>182</v>
      </c>
      <c r="Z190" s="5" t="s">
        <v>127</v>
      </c>
      <c r="AA190" s="5" t="s">
        <v>89</v>
      </c>
      <c r="AB190" s="5" t="s">
        <v>182</v>
      </c>
      <c r="AC190" s="5" t="s">
        <v>127</v>
      </c>
      <c r="AD190" s="5" t="s">
        <v>89</v>
      </c>
      <c r="AE190" s="5" t="s">
        <v>182</v>
      </c>
      <c r="AF190" s="5" t="s">
        <v>112</v>
      </c>
      <c r="AG190" s="5" t="s">
        <v>89</v>
      </c>
      <c r="AH190" s="5" t="s">
        <v>182</v>
      </c>
      <c r="AI190" s="5" t="s">
        <v>112</v>
      </c>
      <c r="AJ190" s="5" t="s">
        <v>89</v>
      </c>
      <c r="AK190" s="5" t="s">
        <v>182</v>
      </c>
      <c r="AL190" s="5" t="s">
        <v>112</v>
      </c>
      <c r="AM190" s="5" t="s">
        <v>89</v>
      </c>
      <c r="AN190" s="5" t="s">
        <v>182</v>
      </c>
      <c r="AO190" s="5" t="s">
        <v>112</v>
      </c>
      <c r="AP190" s="5" t="s">
        <v>89</v>
      </c>
      <c r="AQ190" s="5" t="s">
        <v>182</v>
      </c>
      <c r="AR190" s="5" t="s">
        <v>112</v>
      </c>
      <c r="AS190" s="5" t="s">
        <v>89</v>
      </c>
      <c r="AT190" s="5" t="s">
        <v>115</v>
      </c>
      <c r="AU190" s="5" t="s">
        <v>89</v>
      </c>
      <c r="AV190" s="5" t="s">
        <v>1579</v>
      </c>
      <c r="AW190" s="5" t="s">
        <v>1580</v>
      </c>
      <c r="AX190" s="5" t="s">
        <v>368</v>
      </c>
      <c r="AY190" s="5" t="s">
        <v>1137</v>
      </c>
      <c r="AZ190" s="5" t="s">
        <v>89</v>
      </c>
      <c r="BA190" s="5" t="s">
        <v>89</v>
      </c>
      <c r="BB190" s="5" t="s">
        <v>89</v>
      </c>
    </row>
    <row r="191" spans="1:54" s="170" customFormat="1" ht="16">
      <c r="A191" s="170">
        <f t="shared" si="2"/>
        <v>189</v>
      </c>
      <c r="B191" s="171">
        <v>43967.650405092594</v>
      </c>
      <c r="C191" s="171">
        <v>43967.650740740741</v>
      </c>
      <c r="D191" s="140" t="s">
        <v>93</v>
      </c>
      <c r="E191" s="170">
        <v>100</v>
      </c>
      <c r="F191" s="170">
        <v>28</v>
      </c>
      <c r="G191" s="140" t="s">
        <v>85</v>
      </c>
      <c r="H191" s="171">
        <v>43967.650747581021</v>
      </c>
      <c r="I191" s="140" t="s">
        <v>1581</v>
      </c>
      <c r="J191" s="140" t="s">
        <v>95</v>
      </c>
      <c r="K191" s="140" t="s">
        <v>88</v>
      </c>
      <c r="L191" s="170">
        <v>0.9</v>
      </c>
      <c r="M191" s="140" t="s">
        <v>467</v>
      </c>
      <c r="N191" s="140" t="s">
        <v>89</v>
      </c>
      <c r="O191" s="140" t="s">
        <v>89</v>
      </c>
      <c r="P191" s="140" t="s">
        <v>89</v>
      </c>
      <c r="Q191" s="140" t="s">
        <v>89</v>
      </c>
      <c r="R191" s="140" t="s">
        <v>89</v>
      </c>
      <c r="S191" s="140" t="s">
        <v>89</v>
      </c>
      <c r="T191" s="140" t="s">
        <v>89</v>
      </c>
      <c r="U191" s="140" t="s">
        <v>89</v>
      </c>
      <c r="V191" s="140" t="s">
        <v>89</v>
      </c>
      <c r="W191" s="140" t="s">
        <v>92</v>
      </c>
      <c r="X191" s="140" t="s">
        <v>89</v>
      </c>
      <c r="Y191" s="140" t="s">
        <v>89</v>
      </c>
      <c r="Z191" s="140" t="s">
        <v>89</v>
      </c>
      <c r="AA191" s="140" t="s">
        <v>89</v>
      </c>
      <c r="AB191" s="140" t="s">
        <v>89</v>
      </c>
      <c r="AC191" s="140" t="s">
        <v>89</v>
      </c>
      <c r="AD191" s="140" t="s">
        <v>89</v>
      </c>
      <c r="AE191" s="140" t="s">
        <v>89</v>
      </c>
      <c r="AF191" s="140" t="s">
        <v>89</v>
      </c>
      <c r="AG191" s="140" t="s">
        <v>89</v>
      </c>
      <c r="AH191" s="140" t="s">
        <v>89</v>
      </c>
      <c r="AI191" s="140" t="s">
        <v>89</v>
      </c>
      <c r="AJ191" s="140" t="s">
        <v>89</v>
      </c>
      <c r="AK191" s="140" t="s">
        <v>89</v>
      </c>
      <c r="AL191" s="140" t="s">
        <v>89</v>
      </c>
      <c r="AM191" s="140" t="s">
        <v>89</v>
      </c>
      <c r="AN191" s="140" t="s">
        <v>89</v>
      </c>
      <c r="AO191" s="140" t="s">
        <v>89</v>
      </c>
      <c r="AP191" s="140" t="s">
        <v>89</v>
      </c>
      <c r="AQ191" s="140" t="s">
        <v>89</v>
      </c>
      <c r="AR191" s="140" t="s">
        <v>89</v>
      </c>
      <c r="AS191" s="140" t="s">
        <v>89</v>
      </c>
      <c r="AT191" s="140" t="s">
        <v>89</v>
      </c>
      <c r="AU191" s="140" t="s">
        <v>89</v>
      </c>
      <c r="AV191" s="140" t="s">
        <v>89</v>
      </c>
      <c r="AW191" s="140" t="s">
        <v>89</v>
      </c>
      <c r="AX191" s="140" t="s">
        <v>89</v>
      </c>
      <c r="AY191" s="140" t="s">
        <v>89</v>
      </c>
      <c r="AZ191" s="140" t="s">
        <v>89</v>
      </c>
      <c r="BA191" s="140" t="s">
        <v>89</v>
      </c>
      <c r="BB191" s="140" t="s">
        <v>89</v>
      </c>
    </row>
    <row r="192" spans="1:54" ht="48">
      <c r="A192" s="3">
        <f t="shared" si="2"/>
        <v>190</v>
      </c>
      <c r="B192" s="172">
        <v>43968.287858796299</v>
      </c>
      <c r="C192" s="172">
        <v>43968.294050925928</v>
      </c>
      <c r="D192" s="5" t="s">
        <v>93</v>
      </c>
      <c r="E192" s="3">
        <v>100</v>
      </c>
      <c r="F192" s="3">
        <v>534</v>
      </c>
      <c r="G192" s="5" t="s">
        <v>85</v>
      </c>
      <c r="H192" s="172">
        <v>43968.294072083336</v>
      </c>
      <c r="I192" s="5" t="s">
        <v>1582</v>
      </c>
      <c r="J192" s="5" t="s">
        <v>1004</v>
      </c>
      <c r="K192" s="5" t="s">
        <v>88</v>
      </c>
      <c r="L192" s="3">
        <v>0.9</v>
      </c>
      <c r="M192" s="5" t="s">
        <v>467</v>
      </c>
      <c r="N192" s="5" t="s">
        <v>89</v>
      </c>
      <c r="O192" s="5" t="s">
        <v>89</v>
      </c>
      <c r="P192" s="5" t="s">
        <v>89</v>
      </c>
      <c r="Q192" s="5" t="s">
        <v>89</v>
      </c>
      <c r="R192" s="5" t="s">
        <v>89</v>
      </c>
      <c r="S192" s="5" t="s">
        <v>89</v>
      </c>
      <c r="T192" s="5" t="s">
        <v>89</v>
      </c>
      <c r="U192" s="5" t="s">
        <v>89</v>
      </c>
      <c r="V192" s="5" t="s">
        <v>89</v>
      </c>
      <c r="W192" s="5" t="s">
        <v>104</v>
      </c>
      <c r="X192" s="5" t="s">
        <v>1583</v>
      </c>
      <c r="Y192" s="5" t="s">
        <v>177</v>
      </c>
      <c r="Z192" s="5" t="s">
        <v>127</v>
      </c>
      <c r="AA192" s="5" t="s">
        <v>89</v>
      </c>
      <c r="AB192" s="5" t="s">
        <v>186</v>
      </c>
      <c r="AC192" s="5" t="s">
        <v>112</v>
      </c>
      <c r="AD192" s="5" t="s">
        <v>89</v>
      </c>
      <c r="AE192" s="5" t="s">
        <v>182</v>
      </c>
      <c r="AF192" s="5" t="s">
        <v>127</v>
      </c>
      <c r="AG192" s="5" t="s">
        <v>89</v>
      </c>
      <c r="AH192" s="5" t="s">
        <v>182</v>
      </c>
      <c r="AI192" s="5" t="s">
        <v>127</v>
      </c>
      <c r="AJ192" s="5" t="s">
        <v>89</v>
      </c>
      <c r="AK192" s="5" t="s">
        <v>186</v>
      </c>
      <c r="AL192" s="5" t="s">
        <v>112</v>
      </c>
      <c r="AM192" s="5" t="s">
        <v>89</v>
      </c>
      <c r="AN192" s="5" t="s">
        <v>186</v>
      </c>
      <c r="AO192" s="5" t="s">
        <v>127</v>
      </c>
      <c r="AP192" s="5" t="s">
        <v>89</v>
      </c>
      <c r="AQ192" s="5" t="s">
        <v>179</v>
      </c>
      <c r="AR192" s="5" t="s">
        <v>127</v>
      </c>
      <c r="AS192" s="5" t="s">
        <v>89</v>
      </c>
      <c r="AT192" s="5" t="s">
        <v>115</v>
      </c>
      <c r="AU192" s="5" t="s">
        <v>89</v>
      </c>
      <c r="AV192" s="5" t="s">
        <v>715</v>
      </c>
      <c r="AW192" s="5" t="s">
        <v>118</v>
      </c>
      <c r="AX192" s="5" t="s">
        <v>368</v>
      </c>
      <c r="AY192" s="5" t="s">
        <v>986</v>
      </c>
      <c r="AZ192" s="5" t="s">
        <v>89</v>
      </c>
      <c r="BA192" s="5" t="s">
        <v>89</v>
      </c>
      <c r="BB192" s="5" t="s">
        <v>89</v>
      </c>
    </row>
    <row r="193" spans="1:54" ht="128">
      <c r="A193" s="3">
        <f t="shared" si="2"/>
        <v>191</v>
      </c>
      <c r="B193" s="172">
        <v>43968.5778125</v>
      </c>
      <c r="C193" s="172">
        <v>43968.591562499998</v>
      </c>
      <c r="D193" s="5" t="s">
        <v>93</v>
      </c>
      <c r="E193" s="3">
        <v>100</v>
      </c>
      <c r="F193" s="3">
        <v>1187</v>
      </c>
      <c r="G193" s="5" t="s">
        <v>85</v>
      </c>
      <c r="H193" s="172">
        <v>43968.591585856484</v>
      </c>
      <c r="I193" s="5" t="s">
        <v>1584</v>
      </c>
      <c r="J193" s="5" t="s">
        <v>95</v>
      </c>
      <c r="K193" s="5" t="s">
        <v>88</v>
      </c>
      <c r="L193" s="3">
        <v>0.9</v>
      </c>
      <c r="M193" s="5" t="s">
        <v>171</v>
      </c>
      <c r="N193" s="5" t="s">
        <v>89</v>
      </c>
      <c r="O193" s="5" t="s">
        <v>215</v>
      </c>
      <c r="P193" s="5" t="s">
        <v>89</v>
      </c>
      <c r="Q193" s="5" t="s">
        <v>1585</v>
      </c>
      <c r="R193" s="5" t="s">
        <v>1114</v>
      </c>
      <c r="S193" s="5" t="s">
        <v>1115</v>
      </c>
      <c r="T193" s="5" t="s">
        <v>103</v>
      </c>
      <c r="U193" s="5" t="s">
        <v>89</v>
      </c>
      <c r="V193" s="5" t="s">
        <v>99</v>
      </c>
      <c r="W193" s="5" t="s">
        <v>104</v>
      </c>
      <c r="X193" s="5" t="s">
        <v>1586</v>
      </c>
      <c r="Y193" s="5" t="s">
        <v>177</v>
      </c>
      <c r="Z193" s="5" t="s">
        <v>106</v>
      </c>
      <c r="AA193" s="5" t="s">
        <v>89</v>
      </c>
      <c r="AB193" s="5" t="s">
        <v>177</v>
      </c>
      <c r="AC193" s="5" t="s">
        <v>106</v>
      </c>
      <c r="AD193" s="5" t="s">
        <v>89</v>
      </c>
      <c r="AE193" s="5" t="s">
        <v>177</v>
      </c>
      <c r="AF193" s="5" t="s">
        <v>106</v>
      </c>
      <c r="AG193" s="5" t="s">
        <v>89</v>
      </c>
      <c r="AH193" s="5" t="s">
        <v>177</v>
      </c>
      <c r="AI193" s="5" t="s">
        <v>106</v>
      </c>
      <c r="AJ193" s="5" t="s">
        <v>89</v>
      </c>
      <c r="AK193" s="5" t="s">
        <v>186</v>
      </c>
      <c r="AL193" s="5" t="s">
        <v>112</v>
      </c>
      <c r="AM193" s="5" t="s">
        <v>1587</v>
      </c>
      <c r="AN193" s="5" t="s">
        <v>182</v>
      </c>
      <c r="AO193" s="5" t="s">
        <v>127</v>
      </c>
      <c r="AP193" s="5" t="s">
        <v>1588</v>
      </c>
      <c r="AQ193" s="5" t="s">
        <v>186</v>
      </c>
      <c r="AR193" s="5" t="s">
        <v>112</v>
      </c>
      <c r="AS193" s="5" t="s">
        <v>1589</v>
      </c>
      <c r="AT193" s="5" t="s">
        <v>231</v>
      </c>
      <c r="AU193" s="5" t="s">
        <v>89</v>
      </c>
      <c r="AV193" s="5" t="s">
        <v>1590</v>
      </c>
      <c r="AW193" s="5" t="s">
        <v>306</v>
      </c>
      <c r="AX193" s="5" t="s">
        <v>192</v>
      </c>
      <c r="AY193" s="5" t="s">
        <v>89</v>
      </c>
      <c r="AZ193" s="5" t="s">
        <v>89</v>
      </c>
      <c r="BA193" s="5" t="s">
        <v>89</v>
      </c>
      <c r="BB193" s="5" t="s">
        <v>89</v>
      </c>
    </row>
    <row r="194" spans="1:54" ht="80">
      <c r="A194" s="3">
        <f t="shared" si="2"/>
        <v>192</v>
      </c>
      <c r="B194" s="172">
        <v>43968.986875000002</v>
      </c>
      <c r="C194" s="172">
        <v>43969.00577546296</v>
      </c>
      <c r="D194" s="5" t="s">
        <v>93</v>
      </c>
      <c r="E194" s="3">
        <v>100</v>
      </c>
      <c r="F194" s="3">
        <v>1632</v>
      </c>
      <c r="G194" s="5" t="s">
        <v>85</v>
      </c>
      <c r="H194" s="172">
        <v>43969.005802789354</v>
      </c>
      <c r="I194" s="5" t="s">
        <v>1591</v>
      </c>
      <c r="J194" s="5" t="s">
        <v>95</v>
      </c>
      <c r="K194" s="5" t="s">
        <v>88</v>
      </c>
      <c r="L194" s="3">
        <v>0.9</v>
      </c>
      <c r="M194" s="5" t="s">
        <v>213</v>
      </c>
      <c r="N194" s="5" t="s">
        <v>89</v>
      </c>
      <c r="O194" s="5" t="s">
        <v>89</v>
      </c>
      <c r="P194" s="5" t="s">
        <v>89</v>
      </c>
      <c r="Q194" s="5" t="s">
        <v>89</v>
      </c>
      <c r="R194" s="5" t="s">
        <v>1592</v>
      </c>
      <c r="S194" s="5" t="s">
        <v>1593</v>
      </c>
      <c r="T194" s="5" t="s">
        <v>164</v>
      </c>
      <c r="U194" s="5" t="s">
        <v>89</v>
      </c>
      <c r="V194" s="5" t="s">
        <v>298</v>
      </c>
      <c r="W194" s="5" t="s">
        <v>104</v>
      </c>
      <c r="X194" s="5" t="s">
        <v>1594</v>
      </c>
      <c r="Y194" s="5" t="s">
        <v>177</v>
      </c>
      <c r="Z194" s="5" t="s">
        <v>106</v>
      </c>
      <c r="AA194" s="5" t="s">
        <v>1595</v>
      </c>
      <c r="AB194" s="5" t="s">
        <v>177</v>
      </c>
      <c r="AC194" s="5" t="s">
        <v>106</v>
      </c>
      <c r="AD194" s="5" t="s">
        <v>89</v>
      </c>
      <c r="AE194" s="5" t="s">
        <v>177</v>
      </c>
      <c r="AF194" s="5" t="s">
        <v>106</v>
      </c>
      <c r="AG194" s="5" t="s">
        <v>89</v>
      </c>
      <c r="AH194" s="5" t="s">
        <v>182</v>
      </c>
      <c r="AI194" s="5" t="s">
        <v>127</v>
      </c>
      <c r="AJ194" s="5" t="s">
        <v>1596</v>
      </c>
      <c r="AK194" s="5" t="s">
        <v>182</v>
      </c>
      <c r="AL194" s="5" t="s">
        <v>127</v>
      </c>
      <c r="AM194" s="5" t="s">
        <v>1597</v>
      </c>
      <c r="AN194" s="5" t="s">
        <v>182</v>
      </c>
      <c r="AO194" s="5" t="s">
        <v>112</v>
      </c>
      <c r="AP194" s="5" t="s">
        <v>1598</v>
      </c>
      <c r="AQ194" s="5" t="s">
        <v>182</v>
      </c>
      <c r="AR194" s="5" t="s">
        <v>127</v>
      </c>
      <c r="AS194" s="5" t="s">
        <v>1599</v>
      </c>
      <c r="AT194" s="5" t="s">
        <v>115</v>
      </c>
      <c r="AU194" s="5" t="s">
        <v>89</v>
      </c>
      <c r="AV194" s="5" t="s">
        <v>1600</v>
      </c>
      <c r="AW194" s="5" t="s">
        <v>118</v>
      </c>
      <c r="AX194" s="5" t="s">
        <v>368</v>
      </c>
      <c r="AY194" s="5" t="s">
        <v>1601</v>
      </c>
      <c r="AZ194" s="5" t="s">
        <v>1602</v>
      </c>
      <c r="BA194" s="5" t="s">
        <v>89</v>
      </c>
      <c r="BB194" s="5" t="s">
        <v>89</v>
      </c>
    </row>
    <row r="195" spans="1:54" ht="128">
      <c r="A195" s="3">
        <f t="shared" si="2"/>
        <v>193</v>
      </c>
      <c r="B195" s="172">
        <v>43969.070219907408</v>
      </c>
      <c r="C195" s="172">
        <v>43969.087037037039</v>
      </c>
      <c r="D195" s="5" t="s">
        <v>93</v>
      </c>
      <c r="E195" s="3">
        <v>100</v>
      </c>
      <c r="F195" s="3">
        <v>1453</v>
      </c>
      <c r="G195" s="5" t="s">
        <v>85</v>
      </c>
      <c r="H195" s="172">
        <v>43969.08705091435</v>
      </c>
      <c r="I195" s="5" t="s">
        <v>1603</v>
      </c>
      <c r="J195" s="5" t="s">
        <v>95</v>
      </c>
      <c r="K195" s="5" t="s">
        <v>88</v>
      </c>
      <c r="L195" s="3">
        <v>0.9</v>
      </c>
      <c r="M195" s="5" t="s">
        <v>171</v>
      </c>
      <c r="N195" s="5" t="s">
        <v>89</v>
      </c>
      <c r="O195" s="5" t="s">
        <v>215</v>
      </c>
      <c r="P195" s="5" t="s">
        <v>89</v>
      </c>
      <c r="Q195" s="5" t="s">
        <v>1604</v>
      </c>
      <c r="R195" s="5" t="s">
        <v>1605</v>
      </c>
      <c r="S195" s="5" t="s">
        <v>1606</v>
      </c>
      <c r="T195" s="5" t="s">
        <v>254</v>
      </c>
      <c r="U195" s="5" t="s">
        <v>89</v>
      </c>
      <c r="V195" s="5" t="s">
        <v>221</v>
      </c>
      <c r="W195" s="5" t="s">
        <v>104</v>
      </c>
      <c r="X195" s="5" t="s">
        <v>1607</v>
      </c>
      <c r="Y195" s="5" t="s">
        <v>186</v>
      </c>
      <c r="Z195" s="5" t="s">
        <v>127</v>
      </c>
      <c r="AA195" s="5" t="s">
        <v>1608</v>
      </c>
      <c r="AB195" s="5" t="s">
        <v>177</v>
      </c>
      <c r="AC195" s="5" t="s">
        <v>106</v>
      </c>
      <c r="AD195" s="5" t="s">
        <v>1609</v>
      </c>
      <c r="AE195" s="5" t="s">
        <v>177</v>
      </c>
      <c r="AF195" s="5" t="s">
        <v>106</v>
      </c>
      <c r="AG195" s="5" t="s">
        <v>1610</v>
      </c>
      <c r="AH195" s="5" t="s">
        <v>186</v>
      </c>
      <c r="AI195" s="5" t="s">
        <v>112</v>
      </c>
      <c r="AJ195" s="5" t="s">
        <v>1611</v>
      </c>
      <c r="AK195" s="5" t="s">
        <v>186</v>
      </c>
      <c r="AL195" s="5" t="s">
        <v>112</v>
      </c>
      <c r="AM195" s="5" t="s">
        <v>1612</v>
      </c>
      <c r="AN195" s="5" t="s">
        <v>182</v>
      </c>
      <c r="AO195" s="5" t="s">
        <v>112</v>
      </c>
      <c r="AP195" s="5" t="s">
        <v>1613</v>
      </c>
      <c r="AQ195" s="5" t="s">
        <v>179</v>
      </c>
      <c r="AR195" s="5" t="s">
        <v>112</v>
      </c>
      <c r="AS195" s="5" t="s">
        <v>1614</v>
      </c>
      <c r="AT195" s="5" t="s">
        <v>249</v>
      </c>
      <c r="AU195" s="5" t="s">
        <v>1615</v>
      </c>
      <c r="AV195" s="5" t="s">
        <v>1616</v>
      </c>
      <c r="AW195" s="5" t="s">
        <v>118</v>
      </c>
      <c r="AX195" s="5" t="s">
        <v>368</v>
      </c>
      <c r="AY195" s="5" t="s">
        <v>1617</v>
      </c>
      <c r="AZ195" s="5" t="s">
        <v>1618</v>
      </c>
      <c r="BA195" s="5" t="s">
        <v>89</v>
      </c>
      <c r="BB195" s="5" t="s">
        <v>89</v>
      </c>
    </row>
    <row r="196" spans="1:54" s="170" customFormat="1" ht="32">
      <c r="A196" s="170">
        <f t="shared" si="2"/>
        <v>194</v>
      </c>
      <c r="B196" s="171">
        <v>43969.165254629632</v>
      </c>
      <c r="C196" s="171">
        <v>43969.166620370372</v>
      </c>
      <c r="D196" s="140" t="s">
        <v>93</v>
      </c>
      <c r="E196" s="170">
        <v>100</v>
      </c>
      <c r="F196" s="170">
        <v>118</v>
      </c>
      <c r="G196" s="140" t="s">
        <v>85</v>
      </c>
      <c r="H196" s="171">
        <v>43969.166640439813</v>
      </c>
      <c r="I196" s="140" t="s">
        <v>1619</v>
      </c>
      <c r="J196" s="140" t="s">
        <v>1004</v>
      </c>
      <c r="K196" s="140" t="s">
        <v>88</v>
      </c>
      <c r="L196" s="170">
        <v>0.9</v>
      </c>
      <c r="M196" s="140" t="s">
        <v>171</v>
      </c>
      <c r="N196" s="140" t="s">
        <v>89</v>
      </c>
      <c r="O196" s="140" t="s">
        <v>90</v>
      </c>
      <c r="P196" s="140" t="s">
        <v>89</v>
      </c>
      <c r="Q196" s="140" t="s">
        <v>1620</v>
      </c>
      <c r="R196" s="140" t="s">
        <v>1621</v>
      </c>
      <c r="S196" s="140" t="s">
        <v>1622</v>
      </c>
      <c r="T196" s="140" t="s">
        <v>1623</v>
      </c>
      <c r="U196" s="140" t="s">
        <v>89</v>
      </c>
      <c r="V196" s="140" t="s">
        <v>221</v>
      </c>
      <c r="W196" s="140" t="s">
        <v>92</v>
      </c>
      <c r="X196" s="140" t="s">
        <v>89</v>
      </c>
      <c r="Y196" s="140" t="s">
        <v>89</v>
      </c>
      <c r="Z196" s="140" t="s">
        <v>89</v>
      </c>
      <c r="AA196" s="140" t="s">
        <v>89</v>
      </c>
      <c r="AB196" s="140" t="s">
        <v>89</v>
      </c>
      <c r="AC196" s="140" t="s">
        <v>89</v>
      </c>
      <c r="AD196" s="140" t="s">
        <v>89</v>
      </c>
      <c r="AE196" s="140" t="s">
        <v>89</v>
      </c>
      <c r="AF196" s="140" t="s">
        <v>89</v>
      </c>
      <c r="AG196" s="140" t="s">
        <v>89</v>
      </c>
      <c r="AH196" s="140" t="s">
        <v>89</v>
      </c>
      <c r="AI196" s="140" t="s">
        <v>89</v>
      </c>
      <c r="AJ196" s="140" t="s">
        <v>89</v>
      </c>
      <c r="AK196" s="140" t="s">
        <v>89</v>
      </c>
      <c r="AL196" s="140" t="s">
        <v>89</v>
      </c>
      <c r="AM196" s="140" t="s">
        <v>89</v>
      </c>
      <c r="AN196" s="140" t="s">
        <v>89</v>
      </c>
      <c r="AO196" s="140" t="s">
        <v>89</v>
      </c>
      <c r="AP196" s="140" t="s">
        <v>89</v>
      </c>
      <c r="AQ196" s="140" t="s">
        <v>89</v>
      </c>
      <c r="AR196" s="140" t="s">
        <v>89</v>
      </c>
      <c r="AS196" s="140" t="s">
        <v>89</v>
      </c>
      <c r="AT196" s="140" t="s">
        <v>89</v>
      </c>
      <c r="AU196" s="140" t="s">
        <v>89</v>
      </c>
      <c r="AV196" s="140" t="s">
        <v>89</v>
      </c>
      <c r="AW196" s="140" t="s">
        <v>89</v>
      </c>
      <c r="AX196" s="140" t="s">
        <v>89</v>
      </c>
      <c r="AY196" s="140" t="s">
        <v>89</v>
      </c>
      <c r="AZ196" s="140" t="s">
        <v>89</v>
      </c>
      <c r="BA196" s="140" t="s">
        <v>89</v>
      </c>
      <c r="BB196" s="140" t="s">
        <v>89</v>
      </c>
    </row>
    <row r="197" spans="1:54" s="170" customFormat="1" ht="16">
      <c r="A197" s="170">
        <f t="shared" ref="A197:A260" si="3">A196+1</f>
        <v>195</v>
      </c>
      <c r="B197" s="171">
        <v>43955.175428240742</v>
      </c>
      <c r="C197" s="171">
        <v>43955.17559027778</v>
      </c>
      <c r="D197" s="140" t="s">
        <v>93</v>
      </c>
      <c r="E197" s="170">
        <v>9</v>
      </c>
      <c r="F197" s="170">
        <v>14</v>
      </c>
      <c r="G197" s="140" t="s">
        <v>145</v>
      </c>
      <c r="H197" s="171">
        <v>43969.175686562499</v>
      </c>
      <c r="I197" s="140" t="s">
        <v>1624</v>
      </c>
      <c r="J197" s="140" t="s">
        <v>95</v>
      </c>
      <c r="K197" s="140" t="s">
        <v>88</v>
      </c>
      <c r="L197" s="170">
        <v>0.9</v>
      </c>
      <c r="M197" s="140" t="s">
        <v>213</v>
      </c>
      <c r="N197" s="140" t="s">
        <v>89</v>
      </c>
      <c r="O197" s="140" t="s">
        <v>89</v>
      </c>
      <c r="P197" s="140" t="s">
        <v>89</v>
      </c>
      <c r="Q197" s="140" t="s">
        <v>89</v>
      </c>
      <c r="R197" s="140" t="s">
        <v>89</v>
      </c>
      <c r="S197" s="140" t="s">
        <v>89</v>
      </c>
      <c r="T197" s="140" t="s">
        <v>89</v>
      </c>
      <c r="U197" s="140" t="s">
        <v>89</v>
      </c>
      <c r="V197" s="140" t="s">
        <v>89</v>
      </c>
      <c r="W197" s="140" t="s">
        <v>89</v>
      </c>
      <c r="X197" s="140" t="s">
        <v>89</v>
      </c>
      <c r="Y197" s="140" t="s">
        <v>89</v>
      </c>
      <c r="Z197" s="140" t="s">
        <v>89</v>
      </c>
      <c r="AA197" s="140" t="s">
        <v>89</v>
      </c>
      <c r="AB197" s="140" t="s">
        <v>89</v>
      </c>
      <c r="AC197" s="140" t="s">
        <v>89</v>
      </c>
      <c r="AD197" s="140" t="s">
        <v>89</v>
      </c>
      <c r="AE197" s="140" t="s">
        <v>89</v>
      </c>
      <c r="AF197" s="140" t="s">
        <v>89</v>
      </c>
      <c r="AG197" s="140" t="s">
        <v>89</v>
      </c>
      <c r="AH197" s="140" t="s">
        <v>89</v>
      </c>
      <c r="AI197" s="140" t="s">
        <v>89</v>
      </c>
      <c r="AJ197" s="140" t="s">
        <v>89</v>
      </c>
      <c r="AK197" s="140" t="s">
        <v>89</v>
      </c>
      <c r="AL197" s="140" t="s">
        <v>89</v>
      </c>
      <c r="AM197" s="140" t="s">
        <v>89</v>
      </c>
      <c r="AN197" s="140" t="s">
        <v>89</v>
      </c>
      <c r="AO197" s="140" t="s">
        <v>89</v>
      </c>
      <c r="AP197" s="140" t="s">
        <v>89</v>
      </c>
      <c r="AQ197" s="140" t="s">
        <v>89</v>
      </c>
      <c r="AR197" s="140" t="s">
        <v>89</v>
      </c>
      <c r="AS197" s="140" t="s">
        <v>89</v>
      </c>
      <c r="AT197" s="140" t="s">
        <v>89</v>
      </c>
      <c r="AU197" s="140" t="s">
        <v>89</v>
      </c>
      <c r="AV197" s="140" t="s">
        <v>89</v>
      </c>
      <c r="AW197" s="140" t="s">
        <v>89</v>
      </c>
      <c r="AX197" s="140" t="s">
        <v>89</v>
      </c>
      <c r="AY197" s="140" t="s">
        <v>89</v>
      </c>
      <c r="AZ197" s="140" t="s">
        <v>89</v>
      </c>
      <c r="BA197" s="140" t="s">
        <v>89</v>
      </c>
      <c r="BB197" s="140" t="s">
        <v>89</v>
      </c>
    </row>
    <row r="198" spans="1:54" ht="176">
      <c r="A198" s="3">
        <f t="shared" si="3"/>
        <v>196</v>
      </c>
      <c r="B198" s="172">
        <v>43969.209548611114</v>
      </c>
      <c r="C198" s="172">
        <v>43969.240231481483</v>
      </c>
      <c r="D198" s="5" t="s">
        <v>93</v>
      </c>
      <c r="E198" s="3">
        <v>100</v>
      </c>
      <c r="F198" s="3">
        <v>2651</v>
      </c>
      <c r="G198" s="5" t="s">
        <v>85</v>
      </c>
      <c r="H198" s="172">
        <v>43969.240242546293</v>
      </c>
      <c r="I198" s="5" t="s">
        <v>1625</v>
      </c>
      <c r="J198" s="5" t="s">
        <v>95</v>
      </c>
      <c r="K198" s="5" t="s">
        <v>88</v>
      </c>
      <c r="L198" s="3">
        <v>0.9</v>
      </c>
      <c r="M198" s="5" t="s">
        <v>171</v>
      </c>
      <c r="N198" s="5" t="s">
        <v>89</v>
      </c>
      <c r="O198" s="5" t="s">
        <v>89</v>
      </c>
      <c r="P198" s="5" t="s">
        <v>1626</v>
      </c>
      <c r="Q198" s="5" t="s">
        <v>89</v>
      </c>
      <c r="R198" s="5" t="s">
        <v>89</v>
      </c>
      <c r="S198" s="5" t="s">
        <v>89</v>
      </c>
      <c r="T198" s="5" t="s">
        <v>89</v>
      </c>
      <c r="U198" s="5" t="s">
        <v>89</v>
      </c>
      <c r="V198" s="5" t="s">
        <v>89</v>
      </c>
      <c r="W198" s="5" t="s">
        <v>104</v>
      </c>
      <c r="X198" s="5" t="s">
        <v>1627</v>
      </c>
      <c r="Y198" s="5" t="s">
        <v>186</v>
      </c>
      <c r="Z198" s="5" t="s">
        <v>112</v>
      </c>
      <c r="AA198" s="5" t="s">
        <v>1628</v>
      </c>
      <c r="AB198" s="5" t="s">
        <v>186</v>
      </c>
      <c r="AC198" s="5" t="s">
        <v>112</v>
      </c>
      <c r="AD198" s="5" t="s">
        <v>1629</v>
      </c>
      <c r="AE198" s="5" t="s">
        <v>177</v>
      </c>
      <c r="AF198" s="5" t="s">
        <v>127</v>
      </c>
      <c r="AG198" s="5" t="s">
        <v>1630</v>
      </c>
      <c r="AH198" s="5" t="s">
        <v>186</v>
      </c>
      <c r="AI198" s="5" t="s">
        <v>112</v>
      </c>
      <c r="AJ198" s="5" t="s">
        <v>1631</v>
      </c>
      <c r="AK198" s="5" t="s">
        <v>186</v>
      </c>
      <c r="AL198" s="5" t="s">
        <v>127</v>
      </c>
      <c r="AM198" s="5" t="s">
        <v>1632</v>
      </c>
      <c r="AN198" s="5" t="s">
        <v>186</v>
      </c>
      <c r="AO198" s="5" t="s">
        <v>112</v>
      </c>
      <c r="AP198" s="5" t="s">
        <v>1633</v>
      </c>
      <c r="AQ198" s="5" t="s">
        <v>177</v>
      </c>
      <c r="AR198" s="5" t="s">
        <v>106</v>
      </c>
      <c r="AS198" s="5" t="s">
        <v>1634</v>
      </c>
      <c r="AT198" s="5" t="s">
        <v>207</v>
      </c>
      <c r="AU198" s="5" t="s">
        <v>1635</v>
      </c>
      <c r="AV198" s="5" t="s">
        <v>1636</v>
      </c>
      <c r="AW198" s="5" t="s">
        <v>234</v>
      </c>
      <c r="AX198" s="5" t="s">
        <v>192</v>
      </c>
      <c r="AY198" s="5" t="s">
        <v>89</v>
      </c>
      <c r="AZ198" s="5" t="s">
        <v>89</v>
      </c>
      <c r="BA198" s="5" t="s">
        <v>89</v>
      </c>
      <c r="BB198" s="5" t="s">
        <v>89</v>
      </c>
    </row>
    <row r="199" spans="1:54" s="170" customFormat="1" ht="32">
      <c r="A199" s="170">
        <f t="shared" si="3"/>
        <v>197</v>
      </c>
      <c r="B199" s="171">
        <v>43955.280740740738</v>
      </c>
      <c r="C199" s="171">
        <v>43955.280972222223</v>
      </c>
      <c r="D199" s="140" t="s">
        <v>93</v>
      </c>
      <c r="E199" s="170">
        <v>9</v>
      </c>
      <c r="F199" s="170">
        <v>20</v>
      </c>
      <c r="G199" s="140" t="s">
        <v>145</v>
      </c>
      <c r="H199" s="171">
        <v>43969.281016643516</v>
      </c>
      <c r="I199" s="140" t="s">
        <v>1637</v>
      </c>
      <c r="J199" s="140" t="s">
        <v>95</v>
      </c>
      <c r="K199" s="140" t="s">
        <v>88</v>
      </c>
      <c r="L199" s="170">
        <v>0.9</v>
      </c>
      <c r="M199" s="140" t="s">
        <v>171</v>
      </c>
      <c r="N199" s="140" t="s">
        <v>89</v>
      </c>
      <c r="O199" s="140" t="s">
        <v>96</v>
      </c>
      <c r="P199" s="140" t="s">
        <v>89</v>
      </c>
      <c r="Q199" s="140" t="s">
        <v>89</v>
      </c>
      <c r="R199" s="140" t="s">
        <v>89</v>
      </c>
      <c r="S199" s="140" t="s">
        <v>89</v>
      </c>
      <c r="T199" s="140" t="s">
        <v>89</v>
      </c>
      <c r="U199" s="140" t="s">
        <v>89</v>
      </c>
      <c r="V199" s="140" t="s">
        <v>89</v>
      </c>
      <c r="W199" s="140" t="s">
        <v>89</v>
      </c>
      <c r="X199" s="140" t="s">
        <v>89</v>
      </c>
      <c r="Y199" s="140" t="s">
        <v>89</v>
      </c>
      <c r="Z199" s="140" t="s">
        <v>89</v>
      </c>
      <c r="AA199" s="140" t="s">
        <v>89</v>
      </c>
      <c r="AB199" s="140" t="s">
        <v>89</v>
      </c>
      <c r="AC199" s="140" t="s">
        <v>89</v>
      </c>
      <c r="AD199" s="140" t="s">
        <v>89</v>
      </c>
      <c r="AE199" s="140" t="s">
        <v>89</v>
      </c>
      <c r="AF199" s="140" t="s">
        <v>89</v>
      </c>
      <c r="AG199" s="140" t="s">
        <v>89</v>
      </c>
      <c r="AH199" s="140" t="s">
        <v>89</v>
      </c>
      <c r="AI199" s="140" t="s">
        <v>89</v>
      </c>
      <c r="AJ199" s="140" t="s">
        <v>89</v>
      </c>
      <c r="AK199" s="140" t="s">
        <v>89</v>
      </c>
      <c r="AL199" s="140" t="s">
        <v>89</v>
      </c>
      <c r="AM199" s="140" t="s">
        <v>89</v>
      </c>
      <c r="AN199" s="140" t="s">
        <v>89</v>
      </c>
      <c r="AO199" s="140" t="s">
        <v>89</v>
      </c>
      <c r="AP199" s="140" t="s">
        <v>89</v>
      </c>
      <c r="AQ199" s="140" t="s">
        <v>89</v>
      </c>
      <c r="AR199" s="140" t="s">
        <v>89</v>
      </c>
      <c r="AS199" s="140" t="s">
        <v>89</v>
      </c>
      <c r="AT199" s="140" t="s">
        <v>89</v>
      </c>
      <c r="AU199" s="140" t="s">
        <v>89</v>
      </c>
      <c r="AV199" s="140" t="s">
        <v>89</v>
      </c>
      <c r="AW199" s="140" t="s">
        <v>89</v>
      </c>
      <c r="AX199" s="140" t="s">
        <v>89</v>
      </c>
      <c r="AY199" s="140" t="s">
        <v>89</v>
      </c>
      <c r="AZ199" s="140" t="s">
        <v>89</v>
      </c>
      <c r="BA199" s="140" t="s">
        <v>89</v>
      </c>
      <c r="BB199" s="140" t="s">
        <v>89</v>
      </c>
    </row>
    <row r="200" spans="1:54" s="170" customFormat="1" ht="32">
      <c r="A200" s="170">
        <f t="shared" si="3"/>
        <v>198</v>
      </c>
      <c r="B200" s="171">
        <v>43955.334143518521</v>
      </c>
      <c r="C200" s="171">
        <v>43955.334861111114</v>
      </c>
      <c r="D200" s="140" t="s">
        <v>93</v>
      </c>
      <c r="E200" s="170">
        <v>9</v>
      </c>
      <c r="F200" s="170">
        <v>61</v>
      </c>
      <c r="G200" s="140" t="s">
        <v>145</v>
      </c>
      <c r="H200" s="171">
        <v>43969.334966481481</v>
      </c>
      <c r="I200" s="140" t="s">
        <v>1638</v>
      </c>
      <c r="J200" s="140" t="s">
        <v>95</v>
      </c>
      <c r="K200" s="140" t="s">
        <v>88</v>
      </c>
      <c r="L200" s="170">
        <v>0.9</v>
      </c>
      <c r="M200" s="140" t="s">
        <v>194</v>
      </c>
      <c r="N200" s="140" t="s">
        <v>1639</v>
      </c>
      <c r="O200" s="140" t="s">
        <v>90</v>
      </c>
      <c r="P200" s="140" t="s">
        <v>89</v>
      </c>
      <c r="Q200" s="140" t="s">
        <v>89</v>
      </c>
      <c r="R200" s="140" t="s">
        <v>89</v>
      </c>
      <c r="S200" s="140" t="s">
        <v>89</v>
      </c>
      <c r="T200" s="140" t="s">
        <v>89</v>
      </c>
      <c r="U200" s="140" t="s">
        <v>89</v>
      </c>
      <c r="V200" s="140" t="s">
        <v>89</v>
      </c>
      <c r="W200" s="140" t="s">
        <v>89</v>
      </c>
      <c r="X200" s="140" t="s">
        <v>89</v>
      </c>
      <c r="Y200" s="140" t="s">
        <v>89</v>
      </c>
      <c r="Z200" s="140" t="s">
        <v>89</v>
      </c>
      <c r="AA200" s="140" t="s">
        <v>89</v>
      </c>
      <c r="AB200" s="140" t="s">
        <v>89</v>
      </c>
      <c r="AC200" s="140" t="s">
        <v>89</v>
      </c>
      <c r="AD200" s="140" t="s">
        <v>89</v>
      </c>
      <c r="AE200" s="140" t="s">
        <v>89</v>
      </c>
      <c r="AF200" s="140" t="s">
        <v>89</v>
      </c>
      <c r="AG200" s="140" t="s">
        <v>89</v>
      </c>
      <c r="AH200" s="140" t="s">
        <v>89</v>
      </c>
      <c r="AI200" s="140" t="s">
        <v>89</v>
      </c>
      <c r="AJ200" s="140" t="s">
        <v>89</v>
      </c>
      <c r="AK200" s="140" t="s">
        <v>89</v>
      </c>
      <c r="AL200" s="140" t="s">
        <v>89</v>
      </c>
      <c r="AM200" s="140" t="s">
        <v>89</v>
      </c>
      <c r="AN200" s="140" t="s">
        <v>89</v>
      </c>
      <c r="AO200" s="140" t="s">
        <v>89</v>
      </c>
      <c r="AP200" s="140" t="s">
        <v>89</v>
      </c>
      <c r="AQ200" s="140" t="s">
        <v>89</v>
      </c>
      <c r="AR200" s="140" t="s">
        <v>89</v>
      </c>
      <c r="AS200" s="140" t="s">
        <v>89</v>
      </c>
      <c r="AT200" s="140" t="s">
        <v>89</v>
      </c>
      <c r="AU200" s="140" t="s">
        <v>89</v>
      </c>
      <c r="AV200" s="140" t="s">
        <v>89</v>
      </c>
      <c r="AW200" s="140" t="s">
        <v>89</v>
      </c>
      <c r="AX200" s="140" t="s">
        <v>89</v>
      </c>
      <c r="AY200" s="140" t="s">
        <v>89</v>
      </c>
      <c r="AZ200" s="140" t="s">
        <v>89</v>
      </c>
      <c r="BA200" s="140" t="s">
        <v>89</v>
      </c>
      <c r="BB200" s="140" t="s">
        <v>89</v>
      </c>
    </row>
    <row r="201" spans="1:54" ht="96">
      <c r="A201" s="3">
        <f t="shared" si="3"/>
        <v>199</v>
      </c>
      <c r="B201" s="172">
        <v>43969.318379629629</v>
      </c>
      <c r="C201" s="172">
        <v>43969.358437499999</v>
      </c>
      <c r="D201" s="5" t="s">
        <v>93</v>
      </c>
      <c r="E201" s="3">
        <v>100</v>
      </c>
      <c r="F201" s="3">
        <v>3461</v>
      </c>
      <c r="G201" s="5" t="s">
        <v>85</v>
      </c>
      <c r="H201" s="172">
        <v>43969.358461284719</v>
      </c>
      <c r="I201" s="5" t="s">
        <v>1640</v>
      </c>
      <c r="J201" s="5" t="s">
        <v>1004</v>
      </c>
      <c r="K201" s="5" t="s">
        <v>88</v>
      </c>
      <c r="L201" s="3">
        <v>0.9</v>
      </c>
      <c r="M201" s="5" t="s">
        <v>467</v>
      </c>
      <c r="N201" s="5" t="s">
        <v>89</v>
      </c>
      <c r="O201" s="5" t="s">
        <v>89</v>
      </c>
      <c r="P201" s="5" t="s">
        <v>89</v>
      </c>
      <c r="Q201" s="5" t="s">
        <v>89</v>
      </c>
      <c r="R201" s="5" t="s">
        <v>89</v>
      </c>
      <c r="S201" s="5" t="s">
        <v>89</v>
      </c>
      <c r="T201" s="5" t="s">
        <v>89</v>
      </c>
      <c r="U201" s="5" t="s">
        <v>89</v>
      </c>
      <c r="V201" s="5" t="s">
        <v>89</v>
      </c>
      <c r="W201" s="5" t="s">
        <v>104</v>
      </c>
      <c r="X201" s="5" t="s">
        <v>1641</v>
      </c>
      <c r="Y201" s="5" t="s">
        <v>182</v>
      </c>
      <c r="Z201" s="5" t="s">
        <v>127</v>
      </c>
      <c r="AA201" s="5" t="s">
        <v>1642</v>
      </c>
      <c r="AB201" s="5" t="s">
        <v>182</v>
      </c>
      <c r="AC201" s="5" t="s">
        <v>127</v>
      </c>
      <c r="AD201" s="5" t="s">
        <v>1643</v>
      </c>
      <c r="AE201" s="5" t="s">
        <v>177</v>
      </c>
      <c r="AF201" s="5" t="s">
        <v>106</v>
      </c>
      <c r="AG201" s="5" t="s">
        <v>1644</v>
      </c>
      <c r="AH201" s="5" t="s">
        <v>182</v>
      </c>
      <c r="AI201" s="5" t="s">
        <v>127</v>
      </c>
      <c r="AJ201" s="5" t="s">
        <v>1645</v>
      </c>
      <c r="AK201" s="5" t="s">
        <v>182</v>
      </c>
      <c r="AL201" s="5" t="s">
        <v>127</v>
      </c>
      <c r="AM201" s="5" t="s">
        <v>1646</v>
      </c>
      <c r="AN201" s="5" t="s">
        <v>182</v>
      </c>
      <c r="AO201" s="5" t="s">
        <v>127</v>
      </c>
      <c r="AP201" s="5" t="s">
        <v>1647</v>
      </c>
      <c r="AQ201" s="5" t="s">
        <v>186</v>
      </c>
      <c r="AR201" s="5" t="s">
        <v>127</v>
      </c>
      <c r="AS201" s="5" t="s">
        <v>1648</v>
      </c>
      <c r="AT201" s="5" t="s">
        <v>141</v>
      </c>
      <c r="AU201" s="5" t="s">
        <v>1649</v>
      </c>
      <c r="AV201" s="5" t="s">
        <v>1650</v>
      </c>
      <c r="AW201" s="5" t="s">
        <v>118</v>
      </c>
      <c r="AX201" s="5" t="s">
        <v>192</v>
      </c>
      <c r="AY201" s="5" t="s">
        <v>89</v>
      </c>
      <c r="AZ201" s="5" t="s">
        <v>1651</v>
      </c>
      <c r="BA201" s="5" t="s">
        <v>89</v>
      </c>
      <c r="BB201" s="5" t="s">
        <v>89</v>
      </c>
    </row>
    <row r="202" spans="1:54" s="170" customFormat="1" ht="32">
      <c r="A202" s="170">
        <f t="shared" si="3"/>
        <v>200</v>
      </c>
      <c r="B202" s="171">
        <v>43955.486747685187</v>
      </c>
      <c r="C202" s="171">
        <v>43955.487175925926</v>
      </c>
      <c r="D202" s="140" t="s">
        <v>93</v>
      </c>
      <c r="E202" s="170">
        <v>9</v>
      </c>
      <c r="F202" s="170">
        <v>36</v>
      </c>
      <c r="G202" s="140" t="s">
        <v>145</v>
      </c>
      <c r="H202" s="171">
        <v>43969.48746128472</v>
      </c>
      <c r="I202" s="140" t="s">
        <v>1652</v>
      </c>
      <c r="J202" s="140" t="s">
        <v>95</v>
      </c>
      <c r="K202" s="140" t="s">
        <v>88</v>
      </c>
      <c r="L202" s="170">
        <v>0.9</v>
      </c>
      <c r="M202" s="140" t="s">
        <v>171</v>
      </c>
      <c r="N202" s="140" t="s">
        <v>89</v>
      </c>
      <c r="O202" s="140" t="s">
        <v>96</v>
      </c>
      <c r="P202" s="140" t="s">
        <v>89</v>
      </c>
      <c r="Q202" s="140" t="s">
        <v>89</v>
      </c>
      <c r="R202" s="140" t="s">
        <v>89</v>
      </c>
      <c r="S202" s="140" t="s">
        <v>89</v>
      </c>
      <c r="T202" s="140" t="s">
        <v>89</v>
      </c>
      <c r="U202" s="140" t="s">
        <v>89</v>
      </c>
      <c r="V202" s="140" t="s">
        <v>89</v>
      </c>
      <c r="W202" s="140" t="s">
        <v>89</v>
      </c>
      <c r="X202" s="140" t="s">
        <v>89</v>
      </c>
      <c r="Y202" s="140" t="s">
        <v>89</v>
      </c>
      <c r="Z202" s="140" t="s">
        <v>89</v>
      </c>
      <c r="AA202" s="140" t="s">
        <v>89</v>
      </c>
      <c r="AB202" s="140" t="s">
        <v>89</v>
      </c>
      <c r="AC202" s="140" t="s">
        <v>89</v>
      </c>
      <c r="AD202" s="140" t="s">
        <v>89</v>
      </c>
      <c r="AE202" s="140" t="s">
        <v>89</v>
      </c>
      <c r="AF202" s="140" t="s">
        <v>89</v>
      </c>
      <c r="AG202" s="140" t="s">
        <v>89</v>
      </c>
      <c r="AH202" s="140" t="s">
        <v>89</v>
      </c>
      <c r="AI202" s="140" t="s">
        <v>89</v>
      </c>
      <c r="AJ202" s="140" t="s">
        <v>89</v>
      </c>
      <c r="AK202" s="140" t="s">
        <v>89</v>
      </c>
      <c r="AL202" s="140" t="s">
        <v>89</v>
      </c>
      <c r="AM202" s="140" t="s">
        <v>89</v>
      </c>
      <c r="AN202" s="140" t="s">
        <v>89</v>
      </c>
      <c r="AO202" s="140" t="s">
        <v>89</v>
      </c>
      <c r="AP202" s="140" t="s">
        <v>89</v>
      </c>
      <c r="AQ202" s="140" t="s">
        <v>89</v>
      </c>
      <c r="AR202" s="140" t="s">
        <v>89</v>
      </c>
      <c r="AS202" s="140" t="s">
        <v>89</v>
      </c>
      <c r="AT202" s="140" t="s">
        <v>89</v>
      </c>
      <c r="AU202" s="140" t="s">
        <v>89</v>
      </c>
      <c r="AV202" s="140" t="s">
        <v>89</v>
      </c>
      <c r="AW202" s="140" t="s">
        <v>89</v>
      </c>
      <c r="AX202" s="140" t="s">
        <v>89</v>
      </c>
      <c r="AY202" s="140" t="s">
        <v>89</v>
      </c>
      <c r="AZ202" s="140" t="s">
        <v>89</v>
      </c>
      <c r="BA202" s="140" t="s">
        <v>89</v>
      </c>
      <c r="BB202" s="140" t="s">
        <v>89</v>
      </c>
    </row>
    <row r="203" spans="1:54" s="170" customFormat="1" ht="16">
      <c r="A203" s="170">
        <f t="shared" si="3"/>
        <v>201</v>
      </c>
      <c r="B203" s="171">
        <v>43955.535740740743</v>
      </c>
      <c r="C203" s="171">
        <v>43955.535983796297</v>
      </c>
      <c r="D203" s="140" t="s">
        <v>93</v>
      </c>
      <c r="E203" s="170">
        <v>9</v>
      </c>
      <c r="F203" s="170">
        <v>20</v>
      </c>
      <c r="G203" s="140" t="s">
        <v>145</v>
      </c>
      <c r="H203" s="171">
        <v>43969.536015266203</v>
      </c>
      <c r="I203" s="140" t="s">
        <v>1653</v>
      </c>
      <c r="J203" s="140" t="s">
        <v>95</v>
      </c>
      <c r="K203" s="140" t="s">
        <v>88</v>
      </c>
      <c r="L203" s="170">
        <v>0.9</v>
      </c>
      <c r="M203" s="140" t="s">
        <v>467</v>
      </c>
      <c r="N203" s="140" t="s">
        <v>89</v>
      </c>
      <c r="O203" s="140" t="s">
        <v>89</v>
      </c>
      <c r="P203" s="140" t="s">
        <v>89</v>
      </c>
      <c r="Q203" s="140" t="s">
        <v>89</v>
      </c>
      <c r="R203" s="140" t="s">
        <v>89</v>
      </c>
      <c r="S203" s="140" t="s">
        <v>89</v>
      </c>
      <c r="T203" s="140" t="s">
        <v>89</v>
      </c>
      <c r="U203" s="140" t="s">
        <v>89</v>
      </c>
      <c r="V203" s="140" t="s">
        <v>89</v>
      </c>
      <c r="W203" s="140" t="s">
        <v>104</v>
      </c>
      <c r="X203" s="140" t="s">
        <v>89</v>
      </c>
      <c r="Y203" s="140" t="s">
        <v>89</v>
      </c>
      <c r="Z203" s="140" t="s">
        <v>89</v>
      </c>
      <c r="AA203" s="140" t="s">
        <v>89</v>
      </c>
      <c r="AB203" s="140" t="s">
        <v>89</v>
      </c>
      <c r="AC203" s="140" t="s">
        <v>89</v>
      </c>
      <c r="AD203" s="140" t="s">
        <v>89</v>
      </c>
      <c r="AE203" s="140" t="s">
        <v>89</v>
      </c>
      <c r="AF203" s="140" t="s">
        <v>89</v>
      </c>
      <c r="AG203" s="140" t="s">
        <v>89</v>
      </c>
      <c r="AH203" s="140" t="s">
        <v>89</v>
      </c>
      <c r="AI203" s="140" t="s">
        <v>89</v>
      </c>
      <c r="AJ203" s="140" t="s">
        <v>89</v>
      </c>
      <c r="AK203" s="140" t="s">
        <v>89</v>
      </c>
      <c r="AL203" s="140" t="s">
        <v>89</v>
      </c>
      <c r="AM203" s="140" t="s">
        <v>89</v>
      </c>
      <c r="AN203" s="140" t="s">
        <v>89</v>
      </c>
      <c r="AO203" s="140" t="s">
        <v>89</v>
      </c>
      <c r="AP203" s="140" t="s">
        <v>89</v>
      </c>
      <c r="AQ203" s="140" t="s">
        <v>89</v>
      </c>
      <c r="AR203" s="140" t="s">
        <v>89</v>
      </c>
      <c r="AS203" s="140" t="s">
        <v>89</v>
      </c>
      <c r="AT203" s="140" t="s">
        <v>89</v>
      </c>
      <c r="AU203" s="140" t="s">
        <v>89</v>
      </c>
      <c r="AV203" s="140" t="s">
        <v>89</v>
      </c>
      <c r="AW203" s="140" t="s">
        <v>89</v>
      </c>
      <c r="AX203" s="140" t="s">
        <v>89</v>
      </c>
      <c r="AY203" s="140" t="s">
        <v>89</v>
      </c>
      <c r="AZ203" s="140" t="s">
        <v>89</v>
      </c>
      <c r="BA203" s="140" t="s">
        <v>89</v>
      </c>
      <c r="BB203" s="140" t="s">
        <v>89</v>
      </c>
    </row>
    <row r="204" spans="1:54" s="170" customFormat="1" ht="64">
      <c r="A204" s="170">
        <f t="shared" si="3"/>
        <v>202</v>
      </c>
      <c r="B204" s="171">
        <v>43955.532476851855</v>
      </c>
      <c r="C204" s="171">
        <v>43955.536076388889</v>
      </c>
      <c r="D204" s="140" t="s">
        <v>93</v>
      </c>
      <c r="E204" s="170">
        <v>24</v>
      </c>
      <c r="F204" s="170">
        <v>310</v>
      </c>
      <c r="G204" s="140" t="s">
        <v>145</v>
      </c>
      <c r="H204" s="171">
        <v>43969.536140821758</v>
      </c>
      <c r="I204" s="140" t="s">
        <v>1654</v>
      </c>
      <c r="J204" s="140" t="s">
        <v>95</v>
      </c>
      <c r="K204" s="140" t="s">
        <v>88</v>
      </c>
      <c r="L204" s="170">
        <v>0.9</v>
      </c>
      <c r="M204" s="140" t="s">
        <v>467</v>
      </c>
      <c r="N204" s="140" t="s">
        <v>89</v>
      </c>
      <c r="O204" s="140" t="s">
        <v>89</v>
      </c>
      <c r="P204" s="140" t="s">
        <v>89</v>
      </c>
      <c r="Q204" s="140" t="s">
        <v>89</v>
      </c>
      <c r="R204" s="140" t="s">
        <v>89</v>
      </c>
      <c r="S204" s="140" t="s">
        <v>89</v>
      </c>
      <c r="T204" s="140" t="s">
        <v>89</v>
      </c>
      <c r="U204" s="140" t="s">
        <v>89</v>
      </c>
      <c r="V204" s="140" t="s">
        <v>89</v>
      </c>
      <c r="W204" s="140" t="s">
        <v>104</v>
      </c>
      <c r="X204" s="140" t="s">
        <v>1655</v>
      </c>
      <c r="Y204" s="140" t="s">
        <v>89</v>
      </c>
      <c r="Z204" s="140" t="s">
        <v>89</v>
      </c>
      <c r="AA204" s="140" t="s">
        <v>89</v>
      </c>
      <c r="AB204" s="140" t="s">
        <v>89</v>
      </c>
      <c r="AC204" s="140" t="s">
        <v>89</v>
      </c>
      <c r="AD204" s="140" t="s">
        <v>89</v>
      </c>
      <c r="AE204" s="140" t="s">
        <v>89</v>
      </c>
      <c r="AF204" s="140" t="s">
        <v>89</v>
      </c>
      <c r="AG204" s="140" t="s">
        <v>89</v>
      </c>
      <c r="AH204" s="140" t="s">
        <v>89</v>
      </c>
      <c r="AI204" s="140" t="s">
        <v>89</v>
      </c>
      <c r="AJ204" s="140" t="s">
        <v>89</v>
      </c>
      <c r="AK204" s="140" t="s">
        <v>89</v>
      </c>
      <c r="AL204" s="140" t="s">
        <v>89</v>
      </c>
      <c r="AM204" s="140" t="s">
        <v>89</v>
      </c>
      <c r="AN204" s="140" t="s">
        <v>89</v>
      </c>
      <c r="AO204" s="140" t="s">
        <v>89</v>
      </c>
      <c r="AP204" s="140" t="s">
        <v>89</v>
      </c>
      <c r="AQ204" s="140" t="s">
        <v>89</v>
      </c>
      <c r="AR204" s="140" t="s">
        <v>89</v>
      </c>
      <c r="AS204" s="140" t="s">
        <v>89</v>
      </c>
      <c r="AT204" s="140" t="s">
        <v>89</v>
      </c>
      <c r="AU204" s="140" t="s">
        <v>89</v>
      </c>
      <c r="AV204" s="140" t="s">
        <v>89</v>
      </c>
      <c r="AW204" s="140" t="s">
        <v>89</v>
      </c>
      <c r="AX204" s="140" t="s">
        <v>89</v>
      </c>
      <c r="AY204" s="140" t="s">
        <v>89</v>
      </c>
      <c r="AZ204" s="140" t="s">
        <v>89</v>
      </c>
      <c r="BA204" s="140" t="s">
        <v>89</v>
      </c>
      <c r="BB204" s="140" t="s">
        <v>89</v>
      </c>
    </row>
    <row r="205" spans="1:54" s="170" customFormat="1" ht="32">
      <c r="A205" s="170">
        <f t="shared" si="3"/>
        <v>203</v>
      </c>
      <c r="B205" s="171">
        <v>43955.55364583333</v>
      </c>
      <c r="C205" s="171">
        <v>43955.554849537039</v>
      </c>
      <c r="D205" s="140" t="s">
        <v>93</v>
      </c>
      <c r="E205" s="170">
        <v>21</v>
      </c>
      <c r="F205" s="170">
        <v>104</v>
      </c>
      <c r="G205" s="140" t="s">
        <v>145</v>
      </c>
      <c r="H205" s="171">
        <v>43969.554882291668</v>
      </c>
      <c r="I205" s="140" t="s">
        <v>1656</v>
      </c>
      <c r="J205" s="140" t="s">
        <v>95</v>
      </c>
      <c r="K205" s="140" t="s">
        <v>88</v>
      </c>
      <c r="L205" s="170">
        <v>0.9</v>
      </c>
      <c r="M205" s="140" t="s">
        <v>213</v>
      </c>
      <c r="N205" s="140" t="s">
        <v>89</v>
      </c>
      <c r="O205" s="140" t="s">
        <v>89</v>
      </c>
      <c r="P205" s="140" t="s">
        <v>89</v>
      </c>
      <c r="Q205" s="140" t="s">
        <v>89</v>
      </c>
      <c r="R205" s="140" t="s">
        <v>1657</v>
      </c>
      <c r="S205" s="140" t="s">
        <v>878</v>
      </c>
      <c r="T205" s="140" t="s">
        <v>1355</v>
      </c>
      <c r="U205" s="140" t="s">
        <v>1658</v>
      </c>
      <c r="V205" s="140" t="s">
        <v>99</v>
      </c>
      <c r="W205" s="140" t="s">
        <v>104</v>
      </c>
      <c r="X205" s="140" t="s">
        <v>89</v>
      </c>
      <c r="Y205" s="140" t="s">
        <v>89</v>
      </c>
      <c r="Z205" s="140" t="s">
        <v>89</v>
      </c>
      <c r="AA205" s="140" t="s">
        <v>89</v>
      </c>
      <c r="AB205" s="140" t="s">
        <v>89</v>
      </c>
      <c r="AC205" s="140" t="s">
        <v>89</v>
      </c>
      <c r="AD205" s="140" t="s">
        <v>89</v>
      </c>
      <c r="AE205" s="140" t="s">
        <v>89</v>
      </c>
      <c r="AF205" s="140" t="s">
        <v>89</v>
      </c>
      <c r="AG205" s="140" t="s">
        <v>89</v>
      </c>
      <c r="AH205" s="140" t="s">
        <v>89</v>
      </c>
      <c r="AI205" s="140" t="s">
        <v>89</v>
      </c>
      <c r="AJ205" s="140" t="s">
        <v>89</v>
      </c>
      <c r="AK205" s="140" t="s">
        <v>89</v>
      </c>
      <c r="AL205" s="140" t="s">
        <v>89</v>
      </c>
      <c r="AM205" s="140" t="s">
        <v>89</v>
      </c>
      <c r="AN205" s="140" t="s">
        <v>89</v>
      </c>
      <c r="AO205" s="140" t="s">
        <v>89</v>
      </c>
      <c r="AP205" s="140" t="s">
        <v>89</v>
      </c>
      <c r="AQ205" s="140" t="s">
        <v>89</v>
      </c>
      <c r="AR205" s="140" t="s">
        <v>89</v>
      </c>
      <c r="AS205" s="140" t="s">
        <v>89</v>
      </c>
      <c r="AT205" s="140" t="s">
        <v>89</v>
      </c>
      <c r="AU205" s="140" t="s">
        <v>89</v>
      </c>
      <c r="AV205" s="140" t="s">
        <v>89</v>
      </c>
      <c r="AW205" s="140" t="s">
        <v>89</v>
      </c>
      <c r="AX205" s="140" t="s">
        <v>89</v>
      </c>
      <c r="AY205" s="140" t="s">
        <v>89</v>
      </c>
      <c r="AZ205" s="140" t="s">
        <v>89</v>
      </c>
      <c r="BA205" s="140" t="s">
        <v>89</v>
      </c>
      <c r="BB205" s="140" t="s">
        <v>89</v>
      </c>
    </row>
    <row r="206" spans="1:54" ht="48">
      <c r="A206" s="3">
        <f t="shared" si="3"/>
        <v>204</v>
      </c>
      <c r="B206" s="172">
        <v>43955.569745370369</v>
      </c>
      <c r="C206" s="172">
        <v>43955.580057870371</v>
      </c>
      <c r="D206" s="5" t="s">
        <v>93</v>
      </c>
      <c r="E206" s="3">
        <v>67</v>
      </c>
      <c r="F206" s="3">
        <v>891</v>
      </c>
      <c r="G206" s="5" t="s">
        <v>145</v>
      </c>
      <c r="H206" s="172">
        <v>43969.580275729168</v>
      </c>
      <c r="I206" s="5" t="s">
        <v>1659</v>
      </c>
      <c r="J206" s="5" t="s">
        <v>95</v>
      </c>
      <c r="K206" s="5" t="s">
        <v>88</v>
      </c>
      <c r="L206" s="3">
        <v>0.9</v>
      </c>
      <c r="M206" s="5" t="s">
        <v>213</v>
      </c>
      <c r="N206" s="5" t="s">
        <v>89</v>
      </c>
      <c r="O206" s="5" t="s">
        <v>89</v>
      </c>
      <c r="P206" s="5" t="s">
        <v>89</v>
      </c>
      <c r="Q206" s="5" t="s">
        <v>89</v>
      </c>
      <c r="R206" s="5" t="s">
        <v>1660</v>
      </c>
      <c r="S206" s="5" t="s">
        <v>1661</v>
      </c>
      <c r="T206" s="5" t="s">
        <v>1662</v>
      </c>
      <c r="U206" s="5" t="s">
        <v>1663</v>
      </c>
      <c r="V206" s="5" t="s">
        <v>298</v>
      </c>
      <c r="W206" s="5" t="s">
        <v>104</v>
      </c>
      <c r="X206" s="5" t="s">
        <v>1664</v>
      </c>
      <c r="Y206" s="5" t="s">
        <v>179</v>
      </c>
      <c r="Z206" s="5" t="s">
        <v>168</v>
      </c>
      <c r="AA206" s="5" t="s">
        <v>89</v>
      </c>
      <c r="AB206" s="5" t="s">
        <v>89</v>
      </c>
      <c r="AC206" s="5" t="s">
        <v>89</v>
      </c>
      <c r="AD206" s="5" t="s">
        <v>89</v>
      </c>
      <c r="AE206" s="5" t="s">
        <v>89</v>
      </c>
      <c r="AF206" s="5" t="s">
        <v>89</v>
      </c>
      <c r="AG206" s="5" t="s">
        <v>89</v>
      </c>
      <c r="AH206" s="5" t="s">
        <v>179</v>
      </c>
      <c r="AI206" s="5" t="s">
        <v>168</v>
      </c>
      <c r="AJ206" s="5" t="s">
        <v>1665</v>
      </c>
      <c r="AK206" s="5" t="s">
        <v>179</v>
      </c>
      <c r="AL206" s="5" t="s">
        <v>168</v>
      </c>
      <c r="AM206" s="5" t="s">
        <v>1666</v>
      </c>
      <c r="AN206" s="5" t="s">
        <v>89</v>
      </c>
      <c r="AO206" s="5" t="s">
        <v>89</v>
      </c>
      <c r="AP206" s="5" t="s">
        <v>89</v>
      </c>
      <c r="AQ206" s="5" t="s">
        <v>179</v>
      </c>
      <c r="AR206" s="5" t="s">
        <v>168</v>
      </c>
      <c r="AS206" s="5" t="s">
        <v>1667</v>
      </c>
      <c r="AT206" s="5" t="s">
        <v>89</v>
      </c>
      <c r="AU206" s="5" t="s">
        <v>89</v>
      </c>
      <c r="AV206" s="5" t="s">
        <v>89</v>
      </c>
      <c r="AW206" s="5" t="s">
        <v>89</v>
      </c>
      <c r="AX206" s="5" t="s">
        <v>89</v>
      </c>
      <c r="AY206" s="5" t="s">
        <v>89</v>
      </c>
      <c r="AZ206" s="5" t="s">
        <v>89</v>
      </c>
      <c r="BA206" s="5" t="s">
        <v>89</v>
      </c>
      <c r="BB206" s="5" t="s">
        <v>89</v>
      </c>
    </row>
    <row r="207" spans="1:54" s="170" customFormat="1" ht="32">
      <c r="A207" s="170">
        <f t="shared" si="3"/>
        <v>205</v>
      </c>
      <c r="B207" s="171">
        <v>43956.100937499999</v>
      </c>
      <c r="C207" s="171">
        <v>43956.101631944446</v>
      </c>
      <c r="D207" s="140" t="s">
        <v>93</v>
      </c>
      <c r="E207" s="170">
        <v>9</v>
      </c>
      <c r="F207" s="170">
        <v>59</v>
      </c>
      <c r="G207" s="140" t="s">
        <v>145</v>
      </c>
      <c r="H207" s="171">
        <v>43970.101704652778</v>
      </c>
      <c r="I207" s="140" t="s">
        <v>1668</v>
      </c>
      <c r="J207" s="140" t="s">
        <v>95</v>
      </c>
      <c r="K207" s="140" t="s">
        <v>88</v>
      </c>
      <c r="L207" s="170">
        <v>0.9</v>
      </c>
      <c r="M207" s="140" t="s">
        <v>259</v>
      </c>
      <c r="N207" s="140" t="s">
        <v>89</v>
      </c>
      <c r="O207" s="140" t="s">
        <v>160</v>
      </c>
      <c r="P207" s="140" t="s">
        <v>89</v>
      </c>
      <c r="Q207" s="140" t="s">
        <v>89</v>
      </c>
      <c r="R207" s="140" t="s">
        <v>89</v>
      </c>
      <c r="S207" s="140" t="s">
        <v>89</v>
      </c>
      <c r="T207" s="140" t="s">
        <v>89</v>
      </c>
      <c r="U207" s="140" t="s">
        <v>89</v>
      </c>
      <c r="V207" s="140" t="s">
        <v>89</v>
      </c>
      <c r="W207" s="140" t="s">
        <v>89</v>
      </c>
      <c r="X207" s="140" t="s">
        <v>89</v>
      </c>
      <c r="Y207" s="140" t="s">
        <v>89</v>
      </c>
      <c r="Z207" s="140" t="s">
        <v>89</v>
      </c>
      <c r="AA207" s="140" t="s">
        <v>89</v>
      </c>
      <c r="AB207" s="140" t="s">
        <v>89</v>
      </c>
      <c r="AC207" s="140" t="s">
        <v>89</v>
      </c>
      <c r="AD207" s="140" t="s">
        <v>89</v>
      </c>
      <c r="AE207" s="140" t="s">
        <v>89</v>
      </c>
      <c r="AF207" s="140" t="s">
        <v>89</v>
      </c>
      <c r="AG207" s="140" t="s">
        <v>89</v>
      </c>
      <c r="AH207" s="140" t="s">
        <v>89</v>
      </c>
      <c r="AI207" s="140" t="s">
        <v>89</v>
      </c>
      <c r="AJ207" s="140" t="s">
        <v>89</v>
      </c>
      <c r="AK207" s="140" t="s">
        <v>89</v>
      </c>
      <c r="AL207" s="140" t="s">
        <v>89</v>
      </c>
      <c r="AM207" s="140" t="s">
        <v>89</v>
      </c>
      <c r="AN207" s="140" t="s">
        <v>89</v>
      </c>
      <c r="AO207" s="140" t="s">
        <v>89</v>
      </c>
      <c r="AP207" s="140" t="s">
        <v>89</v>
      </c>
      <c r="AQ207" s="140" t="s">
        <v>89</v>
      </c>
      <c r="AR207" s="140" t="s">
        <v>89</v>
      </c>
      <c r="AS207" s="140" t="s">
        <v>89</v>
      </c>
      <c r="AT207" s="140" t="s">
        <v>89</v>
      </c>
      <c r="AU207" s="140" t="s">
        <v>89</v>
      </c>
      <c r="AV207" s="140" t="s">
        <v>89</v>
      </c>
      <c r="AW207" s="140" t="s">
        <v>89</v>
      </c>
      <c r="AX207" s="140" t="s">
        <v>89</v>
      </c>
      <c r="AY207" s="140" t="s">
        <v>89</v>
      </c>
      <c r="AZ207" s="140" t="s">
        <v>89</v>
      </c>
      <c r="BA207" s="140" t="s">
        <v>89</v>
      </c>
      <c r="BB207" s="140" t="s">
        <v>89</v>
      </c>
    </row>
    <row r="208" spans="1:54" s="170" customFormat="1" ht="16">
      <c r="A208" s="170">
        <f t="shared" si="3"/>
        <v>206</v>
      </c>
      <c r="B208" s="171">
        <v>43956.108703703707</v>
      </c>
      <c r="C208" s="171">
        <v>43956.108877314815</v>
      </c>
      <c r="D208" s="140" t="s">
        <v>93</v>
      </c>
      <c r="E208" s="170">
        <v>9</v>
      </c>
      <c r="F208" s="170">
        <v>14</v>
      </c>
      <c r="G208" s="140" t="s">
        <v>145</v>
      </c>
      <c r="H208" s="171">
        <v>43970.10893195602</v>
      </c>
      <c r="I208" s="140" t="s">
        <v>1669</v>
      </c>
      <c r="J208" s="140" t="s">
        <v>95</v>
      </c>
      <c r="K208" s="140" t="s">
        <v>88</v>
      </c>
      <c r="L208" s="170">
        <v>0.9</v>
      </c>
      <c r="M208" s="140" t="s">
        <v>213</v>
      </c>
      <c r="N208" s="140" t="s">
        <v>89</v>
      </c>
      <c r="O208" s="140" t="s">
        <v>89</v>
      </c>
      <c r="P208" s="140" t="s">
        <v>89</v>
      </c>
      <c r="Q208" s="140" t="s">
        <v>89</v>
      </c>
      <c r="R208" s="140" t="s">
        <v>89</v>
      </c>
      <c r="S208" s="140" t="s">
        <v>89</v>
      </c>
      <c r="T208" s="140" t="s">
        <v>89</v>
      </c>
      <c r="U208" s="140" t="s">
        <v>89</v>
      </c>
      <c r="V208" s="140" t="s">
        <v>89</v>
      </c>
      <c r="W208" s="140" t="s">
        <v>89</v>
      </c>
      <c r="X208" s="140" t="s">
        <v>89</v>
      </c>
      <c r="Y208" s="140" t="s">
        <v>89</v>
      </c>
      <c r="Z208" s="140" t="s">
        <v>89</v>
      </c>
      <c r="AA208" s="140" t="s">
        <v>89</v>
      </c>
      <c r="AB208" s="140" t="s">
        <v>89</v>
      </c>
      <c r="AC208" s="140" t="s">
        <v>89</v>
      </c>
      <c r="AD208" s="140" t="s">
        <v>89</v>
      </c>
      <c r="AE208" s="140" t="s">
        <v>89</v>
      </c>
      <c r="AF208" s="140" t="s">
        <v>89</v>
      </c>
      <c r="AG208" s="140" t="s">
        <v>89</v>
      </c>
      <c r="AH208" s="140" t="s">
        <v>89</v>
      </c>
      <c r="AI208" s="140" t="s">
        <v>89</v>
      </c>
      <c r="AJ208" s="140" t="s">
        <v>89</v>
      </c>
      <c r="AK208" s="140" t="s">
        <v>89</v>
      </c>
      <c r="AL208" s="140" t="s">
        <v>89</v>
      </c>
      <c r="AM208" s="140" t="s">
        <v>89</v>
      </c>
      <c r="AN208" s="140" t="s">
        <v>89</v>
      </c>
      <c r="AO208" s="140" t="s">
        <v>89</v>
      </c>
      <c r="AP208" s="140" t="s">
        <v>89</v>
      </c>
      <c r="AQ208" s="140" t="s">
        <v>89</v>
      </c>
      <c r="AR208" s="140" t="s">
        <v>89</v>
      </c>
      <c r="AS208" s="140" t="s">
        <v>89</v>
      </c>
      <c r="AT208" s="140" t="s">
        <v>89</v>
      </c>
      <c r="AU208" s="140" t="s">
        <v>89</v>
      </c>
      <c r="AV208" s="140" t="s">
        <v>89</v>
      </c>
      <c r="AW208" s="140" t="s">
        <v>89</v>
      </c>
      <c r="AX208" s="140" t="s">
        <v>89</v>
      </c>
      <c r="AY208" s="140" t="s">
        <v>89</v>
      </c>
      <c r="AZ208" s="140" t="s">
        <v>89</v>
      </c>
      <c r="BA208" s="140" t="s">
        <v>89</v>
      </c>
      <c r="BB208" s="140" t="s">
        <v>89</v>
      </c>
    </row>
    <row r="209" spans="1:54" s="170" customFormat="1" ht="32">
      <c r="A209" s="170">
        <f t="shared" si="3"/>
        <v>207</v>
      </c>
      <c r="B209" s="171">
        <v>43956.109432870369</v>
      </c>
      <c r="C209" s="171">
        <v>43956.11005787037</v>
      </c>
      <c r="D209" s="140" t="s">
        <v>93</v>
      </c>
      <c r="E209" s="170">
        <v>21</v>
      </c>
      <c r="F209" s="170">
        <v>53</v>
      </c>
      <c r="G209" s="140" t="s">
        <v>145</v>
      </c>
      <c r="H209" s="171">
        <v>43970.110263402777</v>
      </c>
      <c r="I209" s="140" t="s">
        <v>1670</v>
      </c>
      <c r="J209" s="140" t="s">
        <v>95</v>
      </c>
      <c r="K209" s="140" t="s">
        <v>88</v>
      </c>
      <c r="L209" s="170">
        <v>0.9</v>
      </c>
      <c r="M209" s="140" t="s">
        <v>328</v>
      </c>
      <c r="N209" s="140" t="s">
        <v>89</v>
      </c>
      <c r="O209" s="140" t="s">
        <v>89</v>
      </c>
      <c r="P209" s="140" t="s">
        <v>89</v>
      </c>
      <c r="Q209" s="140" t="s">
        <v>89</v>
      </c>
      <c r="R209" s="140" t="s">
        <v>89</v>
      </c>
      <c r="S209" s="140" t="s">
        <v>89</v>
      </c>
      <c r="T209" s="140" t="s">
        <v>89</v>
      </c>
      <c r="U209" s="140" t="s">
        <v>89</v>
      </c>
      <c r="V209" s="140" t="s">
        <v>89</v>
      </c>
      <c r="W209" s="140" t="s">
        <v>104</v>
      </c>
      <c r="X209" s="140" t="s">
        <v>89</v>
      </c>
      <c r="Y209" s="140" t="s">
        <v>89</v>
      </c>
      <c r="Z209" s="140" t="s">
        <v>89</v>
      </c>
      <c r="AA209" s="140" t="s">
        <v>89</v>
      </c>
      <c r="AB209" s="140" t="s">
        <v>89</v>
      </c>
      <c r="AC209" s="140" t="s">
        <v>89</v>
      </c>
      <c r="AD209" s="140" t="s">
        <v>89</v>
      </c>
      <c r="AE209" s="140" t="s">
        <v>89</v>
      </c>
      <c r="AF209" s="140" t="s">
        <v>89</v>
      </c>
      <c r="AG209" s="140" t="s">
        <v>89</v>
      </c>
      <c r="AH209" s="140" t="s">
        <v>89</v>
      </c>
      <c r="AI209" s="140" t="s">
        <v>89</v>
      </c>
      <c r="AJ209" s="140" t="s">
        <v>89</v>
      </c>
      <c r="AK209" s="140" t="s">
        <v>89</v>
      </c>
      <c r="AL209" s="140" t="s">
        <v>89</v>
      </c>
      <c r="AM209" s="140" t="s">
        <v>89</v>
      </c>
      <c r="AN209" s="140" t="s">
        <v>89</v>
      </c>
      <c r="AO209" s="140" t="s">
        <v>89</v>
      </c>
      <c r="AP209" s="140" t="s">
        <v>89</v>
      </c>
      <c r="AQ209" s="140" t="s">
        <v>89</v>
      </c>
      <c r="AR209" s="140" t="s">
        <v>89</v>
      </c>
      <c r="AS209" s="140" t="s">
        <v>89</v>
      </c>
      <c r="AT209" s="140" t="s">
        <v>89</v>
      </c>
      <c r="AU209" s="140" t="s">
        <v>89</v>
      </c>
      <c r="AV209" s="140" t="s">
        <v>89</v>
      </c>
      <c r="AW209" s="140" t="s">
        <v>89</v>
      </c>
      <c r="AX209" s="140" t="s">
        <v>89</v>
      </c>
      <c r="AY209" s="140" t="s">
        <v>89</v>
      </c>
      <c r="AZ209" s="140" t="s">
        <v>89</v>
      </c>
      <c r="BA209" s="140" t="s">
        <v>89</v>
      </c>
      <c r="BB209" s="140" t="s">
        <v>89</v>
      </c>
    </row>
    <row r="210" spans="1:54" s="170" customFormat="1" ht="32">
      <c r="A210" s="170">
        <f t="shared" si="3"/>
        <v>208</v>
      </c>
      <c r="B210" s="171">
        <v>43956.119884259257</v>
      </c>
      <c r="C210" s="171">
        <v>43956.122974537036</v>
      </c>
      <c r="D210" s="140" t="s">
        <v>93</v>
      </c>
      <c r="E210" s="170">
        <v>24</v>
      </c>
      <c r="F210" s="170">
        <v>267</v>
      </c>
      <c r="G210" s="140" t="s">
        <v>145</v>
      </c>
      <c r="H210" s="171">
        <v>43970.123104571758</v>
      </c>
      <c r="I210" s="140" t="s">
        <v>1671</v>
      </c>
      <c r="J210" s="140" t="s">
        <v>95</v>
      </c>
      <c r="K210" s="140" t="s">
        <v>88</v>
      </c>
      <c r="L210" s="170">
        <v>0.9</v>
      </c>
      <c r="M210" s="140" t="s">
        <v>171</v>
      </c>
      <c r="N210" s="140" t="s">
        <v>89</v>
      </c>
      <c r="O210" s="140" t="s">
        <v>160</v>
      </c>
      <c r="P210" s="140" t="s">
        <v>89</v>
      </c>
      <c r="Q210" s="140" t="s">
        <v>1672</v>
      </c>
      <c r="R210" s="140" t="s">
        <v>756</v>
      </c>
      <c r="S210" s="140" t="s">
        <v>1673</v>
      </c>
      <c r="T210" s="140" t="s">
        <v>175</v>
      </c>
      <c r="U210" s="140" t="s">
        <v>89</v>
      </c>
      <c r="V210" s="140" t="s">
        <v>221</v>
      </c>
      <c r="W210" s="140" t="s">
        <v>104</v>
      </c>
      <c r="X210" s="140" t="s">
        <v>1674</v>
      </c>
      <c r="Y210" s="140" t="s">
        <v>89</v>
      </c>
      <c r="Z210" s="140" t="s">
        <v>89</v>
      </c>
      <c r="AA210" s="140" t="s">
        <v>89</v>
      </c>
      <c r="AB210" s="140" t="s">
        <v>89</v>
      </c>
      <c r="AC210" s="140" t="s">
        <v>89</v>
      </c>
      <c r="AD210" s="140" t="s">
        <v>89</v>
      </c>
      <c r="AE210" s="140" t="s">
        <v>89</v>
      </c>
      <c r="AF210" s="140" t="s">
        <v>89</v>
      </c>
      <c r="AG210" s="140" t="s">
        <v>89</v>
      </c>
      <c r="AH210" s="140" t="s">
        <v>89</v>
      </c>
      <c r="AI210" s="140" t="s">
        <v>89</v>
      </c>
      <c r="AJ210" s="140" t="s">
        <v>89</v>
      </c>
      <c r="AK210" s="140" t="s">
        <v>89</v>
      </c>
      <c r="AL210" s="140" t="s">
        <v>89</v>
      </c>
      <c r="AM210" s="140" t="s">
        <v>89</v>
      </c>
      <c r="AN210" s="140" t="s">
        <v>89</v>
      </c>
      <c r="AO210" s="140" t="s">
        <v>89</v>
      </c>
      <c r="AP210" s="140" t="s">
        <v>89</v>
      </c>
      <c r="AQ210" s="140" t="s">
        <v>89</v>
      </c>
      <c r="AR210" s="140" t="s">
        <v>89</v>
      </c>
      <c r="AS210" s="140" t="s">
        <v>89</v>
      </c>
      <c r="AT210" s="140" t="s">
        <v>89</v>
      </c>
      <c r="AU210" s="140" t="s">
        <v>89</v>
      </c>
      <c r="AV210" s="140" t="s">
        <v>89</v>
      </c>
      <c r="AW210" s="140" t="s">
        <v>89</v>
      </c>
      <c r="AX210" s="140" t="s">
        <v>89</v>
      </c>
      <c r="AY210" s="140" t="s">
        <v>89</v>
      </c>
      <c r="AZ210" s="140" t="s">
        <v>89</v>
      </c>
      <c r="BA210" s="140" t="s">
        <v>89</v>
      </c>
      <c r="BB210" s="140" t="s">
        <v>89</v>
      </c>
    </row>
    <row r="211" spans="1:54" s="170" customFormat="1" ht="32">
      <c r="A211" s="170">
        <f t="shared" si="3"/>
        <v>209</v>
      </c>
      <c r="B211" s="171">
        <v>43956.173252314817</v>
      </c>
      <c r="C211" s="171">
        <v>43956.173645833333</v>
      </c>
      <c r="D211" s="140" t="s">
        <v>93</v>
      </c>
      <c r="E211" s="170">
        <v>9</v>
      </c>
      <c r="F211" s="170">
        <v>34</v>
      </c>
      <c r="G211" s="140" t="s">
        <v>145</v>
      </c>
      <c r="H211" s="171">
        <v>43970.173692418983</v>
      </c>
      <c r="I211" s="140" t="s">
        <v>1675</v>
      </c>
      <c r="J211" s="140" t="s">
        <v>95</v>
      </c>
      <c r="K211" s="140" t="s">
        <v>88</v>
      </c>
      <c r="L211" s="170">
        <v>0.9</v>
      </c>
      <c r="M211" s="140" t="s">
        <v>171</v>
      </c>
      <c r="N211" s="140" t="s">
        <v>89</v>
      </c>
      <c r="O211" s="140" t="s">
        <v>160</v>
      </c>
      <c r="P211" s="140" t="s">
        <v>89</v>
      </c>
      <c r="Q211" s="140" t="s">
        <v>89</v>
      </c>
      <c r="R211" s="140" t="s">
        <v>89</v>
      </c>
      <c r="S211" s="140" t="s">
        <v>89</v>
      </c>
      <c r="T211" s="140" t="s">
        <v>89</v>
      </c>
      <c r="U211" s="140" t="s">
        <v>89</v>
      </c>
      <c r="V211" s="140" t="s">
        <v>89</v>
      </c>
      <c r="W211" s="140" t="s">
        <v>89</v>
      </c>
      <c r="X211" s="140" t="s">
        <v>89</v>
      </c>
      <c r="Y211" s="140" t="s">
        <v>89</v>
      </c>
      <c r="Z211" s="140" t="s">
        <v>89</v>
      </c>
      <c r="AA211" s="140" t="s">
        <v>89</v>
      </c>
      <c r="AB211" s="140" t="s">
        <v>89</v>
      </c>
      <c r="AC211" s="140" t="s">
        <v>89</v>
      </c>
      <c r="AD211" s="140" t="s">
        <v>89</v>
      </c>
      <c r="AE211" s="140" t="s">
        <v>89</v>
      </c>
      <c r="AF211" s="140" t="s">
        <v>89</v>
      </c>
      <c r="AG211" s="140" t="s">
        <v>89</v>
      </c>
      <c r="AH211" s="140" t="s">
        <v>89</v>
      </c>
      <c r="AI211" s="140" t="s">
        <v>89</v>
      </c>
      <c r="AJ211" s="140" t="s">
        <v>89</v>
      </c>
      <c r="AK211" s="140" t="s">
        <v>89</v>
      </c>
      <c r="AL211" s="140" t="s">
        <v>89</v>
      </c>
      <c r="AM211" s="140" t="s">
        <v>89</v>
      </c>
      <c r="AN211" s="140" t="s">
        <v>89</v>
      </c>
      <c r="AO211" s="140" t="s">
        <v>89</v>
      </c>
      <c r="AP211" s="140" t="s">
        <v>89</v>
      </c>
      <c r="AQ211" s="140" t="s">
        <v>89</v>
      </c>
      <c r="AR211" s="140" t="s">
        <v>89</v>
      </c>
      <c r="AS211" s="140" t="s">
        <v>89</v>
      </c>
      <c r="AT211" s="140" t="s">
        <v>89</v>
      </c>
      <c r="AU211" s="140" t="s">
        <v>89</v>
      </c>
      <c r="AV211" s="140" t="s">
        <v>89</v>
      </c>
      <c r="AW211" s="140" t="s">
        <v>89</v>
      </c>
      <c r="AX211" s="140" t="s">
        <v>89</v>
      </c>
      <c r="AY211" s="140" t="s">
        <v>89</v>
      </c>
      <c r="AZ211" s="140" t="s">
        <v>89</v>
      </c>
      <c r="BA211" s="140" t="s">
        <v>89</v>
      </c>
      <c r="BB211" s="140" t="s">
        <v>89</v>
      </c>
    </row>
    <row r="212" spans="1:54" s="170" customFormat="1" ht="16">
      <c r="A212" s="170">
        <f t="shared" si="3"/>
        <v>210</v>
      </c>
      <c r="B212" s="171">
        <v>43956.221863425926</v>
      </c>
      <c r="C212" s="171">
        <v>43956.221932870372</v>
      </c>
      <c r="D212" s="140" t="s">
        <v>93</v>
      </c>
      <c r="E212" s="170">
        <v>2</v>
      </c>
      <c r="F212" s="170">
        <v>5</v>
      </c>
      <c r="G212" s="140" t="s">
        <v>145</v>
      </c>
      <c r="H212" s="171">
        <v>43970.222134374999</v>
      </c>
      <c r="I212" s="140" t="s">
        <v>1676</v>
      </c>
      <c r="J212" s="140" t="s">
        <v>95</v>
      </c>
      <c r="K212" s="140" t="s">
        <v>88</v>
      </c>
      <c r="L212" s="170">
        <v>0.9</v>
      </c>
      <c r="M212" s="140" t="s">
        <v>89</v>
      </c>
      <c r="N212" s="140" t="s">
        <v>89</v>
      </c>
      <c r="O212" s="140" t="s">
        <v>89</v>
      </c>
      <c r="P212" s="140" t="s">
        <v>89</v>
      </c>
      <c r="Q212" s="140" t="s">
        <v>89</v>
      </c>
      <c r="R212" s="140" t="s">
        <v>89</v>
      </c>
      <c r="S212" s="140" t="s">
        <v>89</v>
      </c>
      <c r="T212" s="140" t="s">
        <v>89</v>
      </c>
      <c r="U212" s="140" t="s">
        <v>89</v>
      </c>
      <c r="V212" s="140" t="s">
        <v>89</v>
      </c>
      <c r="W212" s="140" t="s">
        <v>89</v>
      </c>
      <c r="X212" s="140" t="s">
        <v>89</v>
      </c>
      <c r="Y212" s="140" t="s">
        <v>89</v>
      </c>
      <c r="Z212" s="140" t="s">
        <v>89</v>
      </c>
      <c r="AA212" s="140" t="s">
        <v>89</v>
      </c>
      <c r="AB212" s="140" t="s">
        <v>89</v>
      </c>
      <c r="AC212" s="140" t="s">
        <v>89</v>
      </c>
      <c r="AD212" s="140" t="s">
        <v>89</v>
      </c>
      <c r="AE212" s="140" t="s">
        <v>89</v>
      </c>
      <c r="AF212" s="140" t="s">
        <v>89</v>
      </c>
      <c r="AG212" s="140" t="s">
        <v>89</v>
      </c>
      <c r="AH212" s="140" t="s">
        <v>89</v>
      </c>
      <c r="AI212" s="140" t="s">
        <v>89</v>
      </c>
      <c r="AJ212" s="140" t="s">
        <v>89</v>
      </c>
      <c r="AK212" s="140" t="s">
        <v>89</v>
      </c>
      <c r="AL212" s="140" t="s">
        <v>89</v>
      </c>
      <c r="AM212" s="140" t="s">
        <v>89</v>
      </c>
      <c r="AN212" s="140" t="s">
        <v>89</v>
      </c>
      <c r="AO212" s="140" t="s">
        <v>89</v>
      </c>
      <c r="AP212" s="140" t="s">
        <v>89</v>
      </c>
      <c r="AQ212" s="140" t="s">
        <v>89</v>
      </c>
      <c r="AR212" s="140" t="s">
        <v>89</v>
      </c>
      <c r="AS212" s="140" t="s">
        <v>89</v>
      </c>
      <c r="AT212" s="140" t="s">
        <v>89</v>
      </c>
      <c r="AU212" s="140" t="s">
        <v>89</v>
      </c>
      <c r="AV212" s="140" t="s">
        <v>89</v>
      </c>
      <c r="AW212" s="140" t="s">
        <v>89</v>
      </c>
      <c r="AX212" s="140" t="s">
        <v>89</v>
      </c>
      <c r="AY212" s="140" t="s">
        <v>89</v>
      </c>
      <c r="AZ212" s="140" t="s">
        <v>89</v>
      </c>
      <c r="BA212" s="140" t="s">
        <v>89</v>
      </c>
      <c r="BB212" s="140" t="s">
        <v>89</v>
      </c>
    </row>
    <row r="213" spans="1:54" s="170" customFormat="1" ht="48">
      <c r="A213" s="170">
        <f t="shared" si="3"/>
        <v>211</v>
      </c>
      <c r="B213" s="171">
        <v>43956.279085648152</v>
      </c>
      <c r="C213" s="171">
        <v>43956.280868055554</v>
      </c>
      <c r="D213" s="140" t="s">
        <v>93</v>
      </c>
      <c r="E213" s="170">
        <v>24</v>
      </c>
      <c r="F213" s="170">
        <v>154</v>
      </c>
      <c r="G213" s="140" t="s">
        <v>145</v>
      </c>
      <c r="H213" s="171">
        <v>43970.280933703703</v>
      </c>
      <c r="I213" s="140" t="s">
        <v>1677</v>
      </c>
      <c r="J213" s="140" t="s">
        <v>95</v>
      </c>
      <c r="K213" s="140" t="s">
        <v>88</v>
      </c>
      <c r="L213" s="170">
        <v>0.9</v>
      </c>
      <c r="M213" s="140" t="s">
        <v>171</v>
      </c>
      <c r="N213" s="140" t="s">
        <v>89</v>
      </c>
      <c r="O213" s="140" t="s">
        <v>215</v>
      </c>
      <c r="P213" s="140" t="s">
        <v>89</v>
      </c>
      <c r="Q213" s="140" t="s">
        <v>237</v>
      </c>
      <c r="R213" s="140" t="s">
        <v>1678</v>
      </c>
      <c r="S213" s="140" t="s">
        <v>1679</v>
      </c>
      <c r="T213" s="140" t="s">
        <v>164</v>
      </c>
      <c r="U213" s="140" t="s">
        <v>89</v>
      </c>
      <c r="V213" s="140" t="s">
        <v>298</v>
      </c>
      <c r="W213" s="140" t="s">
        <v>104</v>
      </c>
      <c r="X213" s="140" t="s">
        <v>1680</v>
      </c>
      <c r="Y213" s="140" t="s">
        <v>89</v>
      </c>
      <c r="Z213" s="140" t="s">
        <v>89</v>
      </c>
      <c r="AA213" s="140" t="s">
        <v>89</v>
      </c>
      <c r="AB213" s="140" t="s">
        <v>89</v>
      </c>
      <c r="AC213" s="140" t="s">
        <v>89</v>
      </c>
      <c r="AD213" s="140" t="s">
        <v>89</v>
      </c>
      <c r="AE213" s="140" t="s">
        <v>89</v>
      </c>
      <c r="AF213" s="140" t="s">
        <v>89</v>
      </c>
      <c r="AG213" s="140" t="s">
        <v>89</v>
      </c>
      <c r="AH213" s="140" t="s">
        <v>89</v>
      </c>
      <c r="AI213" s="140" t="s">
        <v>89</v>
      </c>
      <c r="AJ213" s="140" t="s">
        <v>89</v>
      </c>
      <c r="AK213" s="140" t="s">
        <v>89</v>
      </c>
      <c r="AL213" s="140" t="s">
        <v>89</v>
      </c>
      <c r="AM213" s="140" t="s">
        <v>89</v>
      </c>
      <c r="AN213" s="140" t="s">
        <v>89</v>
      </c>
      <c r="AO213" s="140" t="s">
        <v>89</v>
      </c>
      <c r="AP213" s="140" t="s">
        <v>89</v>
      </c>
      <c r="AQ213" s="140" t="s">
        <v>89</v>
      </c>
      <c r="AR213" s="140" t="s">
        <v>89</v>
      </c>
      <c r="AS213" s="140" t="s">
        <v>89</v>
      </c>
      <c r="AT213" s="140" t="s">
        <v>89</v>
      </c>
      <c r="AU213" s="140" t="s">
        <v>89</v>
      </c>
      <c r="AV213" s="140" t="s">
        <v>89</v>
      </c>
      <c r="AW213" s="140" t="s">
        <v>89</v>
      </c>
      <c r="AX213" s="140" t="s">
        <v>89</v>
      </c>
      <c r="AY213" s="140" t="s">
        <v>89</v>
      </c>
      <c r="AZ213" s="140" t="s">
        <v>89</v>
      </c>
      <c r="BA213" s="140" t="s">
        <v>89</v>
      </c>
      <c r="BB213" s="140" t="s">
        <v>89</v>
      </c>
    </row>
    <row r="214" spans="1:54" ht="208">
      <c r="A214" s="3">
        <f t="shared" si="3"/>
        <v>212</v>
      </c>
      <c r="B214" s="172">
        <v>43956.342245370368</v>
      </c>
      <c r="C214" s="172">
        <v>43956.347129629627</v>
      </c>
      <c r="D214" s="5" t="s">
        <v>93</v>
      </c>
      <c r="E214" s="3">
        <v>33</v>
      </c>
      <c r="F214" s="3">
        <v>421</v>
      </c>
      <c r="G214" s="5" t="s">
        <v>145</v>
      </c>
      <c r="H214" s="172">
        <v>43970.34733809028</v>
      </c>
      <c r="I214" s="5" t="s">
        <v>1681</v>
      </c>
      <c r="J214" s="5" t="s">
        <v>95</v>
      </c>
      <c r="K214" s="5" t="s">
        <v>88</v>
      </c>
      <c r="L214" s="3">
        <v>0.9</v>
      </c>
      <c r="M214" s="5" t="s">
        <v>213</v>
      </c>
      <c r="N214" s="5" t="s">
        <v>89</v>
      </c>
      <c r="O214" s="5" t="s">
        <v>89</v>
      </c>
      <c r="P214" s="5" t="s">
        <v>89</v>
      </c>
      <c r="Q214" s="5" t="s">
        <v>89</v>
      </c>
      <c r="R214" s="5" t="s">
        <v>1115</v>
      </c>
      <c r="S214" s="5" t="s">
        <v>1682</v>
      </c>
      <c r="T214" s="5" t="s">
        <v>254</v>
      </c>
      <c r="U214" s="5" t="s">
        <v>89</v>
      </c>
      <c r="V214" s="5" t="s">
        <v>165</v>
      </c>
      <c r="W214" s="5" t="s">
        <v>104</v>
      </c>
      <c r="X214" s="5" t="s">
        <v>1683</v>
      </c>
      <c r="Y214" s="5" t="s">
        <v>89</v>
      </c>
      <c r="Z214" s="5" t="s">
        <v>89</v>
      </c>
      <c r="AA214" s="5" t="s">
        <v>89</v>
      </c>
      <c r="AB214" s="5" t="s">
        <v>89</v>
      </c>
      <c r="AC214" s="5" t="s">
        <v>89</v>
      </c>
      <c r="AD214" s="5" t="s">
        <v>89</v>
      </c>
      <c r="AE214" s="5" t="s">
        <v>89</v>
      </c>
      <c r="AF214" s="5" t="s">
        <v>89</v>
      </c>
      <c r="AG214" s="5" t="s">
        <v>89</v>
      </c>
      <c r="AH214" s="5" t="s">
        <v>182</v>
      </c>
      <c r="AI214" s="5" t="s">
        <v>127</v>
      </c>
      <c r="AJ214" s="5" t="s">
        <v>1684</v>
      </c>
      <c r="AK214" s="5" t="s">
        <v>89</v>
      </c>
      <c r="AL214" s="5" t="s">
        <v>89</v>
      </c>
      <c r="AM214" s="5" t="s">
        <v>89</v>
      </c>
      <c r="AN214" s="5" t="s">
        <v>89</v>
      </c>
      <c r="AO214" s="5" t="s">
        <v>89</v>
      </c>
      <c r="AP214" s="5" t="s">
        <v>89</v>
      </c>
      <c r="AQ214" s="5" t="s">
        <v>89</v>
      </c>
      <c r="AR214" s="5" t="s">
        <v>89</v>
      </c>
      <c r="AS214" s="5" t="s">
        <v>89</v>
      </c>
      <c r="AT214" s="5" t="s">
        <v>89</v>
      </c>
      <c r="AU214" s="5" t="s">
        <v>89</v>
      </c>
      <c r="AV214" s="5" t="s">
        <v>89</v>
      </c>
      <c r="AW214" s="5" t="s">
        <v>89</v>
      </c>
      <c r="AX214" s="5" t="s">
        <v>89</v>
      </c>
      <c r="AY214" s="5" t="s">
        <v>89</v>
      </c>
      <c r="AZ214" s="5" t="s">
        <v>89</v>
      </c>
      <c r="BA214" s="5" t="s">
        <v>89</v>
      </c>
      <c r="BB214" s="5" t="s">
        <v>89</v>
      </c>
    </row>
    <row r="215" spans="1:54" s="170" customFormat="1" ht="32">
      <c r="A215" s="170">
        <f t="shared" si="3"/>
        <v>213</v>
      </c>
      <c r="B215" s="171">
        <v>43956.54414351852</v>
      </c>
      <c r="C215" s="171">
        <v>43956.544849537036</v>
      </c>
      <c r="D215" s="140" t="s">
        <v>93</v>
      </c>
      <c r="E215" s="170">
        <v>9</v>
      </c>
      <c r="F215" s="170">
        <v>61</v>
      </c>
      <c r="G215" s="140" t="s">
        <v>145</v>
      </c>
      <c r="H215" s="171">
        <v>43970.54488296296</v>
      </c>
      <c r="I215" s="140" t="s">
        <v>1685</v>
      </c>
      <c r="J215" s="140" t="s">
        <v>95</v>
      </c>
      <c r="K215" s="140" t="s">
        <v>88</v>
      </c>
      <c r="L215" s="170">
        <v>0.9</v>
      </c>
      <c r="M215" s="140" t="s">
        <v>171</v>
      </c>
      <c r="N215" s="140" t="s">
        <v>89</v>
      </c>
      <c r="O215" s="140" t="s">
        <v>90</v>
      </c>
      <c r="P215" s="140" t="s">
        <v>89</v>
      </c>
      <c r="Q215" s="140" t="s">
        <v>89</v>
      </c>
      <c r="R215" s="140" t="s">
        <v>89</v>
      </c>
      <c r="S215" s="140" t="s">
        <v>89</v>
      </c>
      <c r="T215" s="140" t="s">
        <v>89</v>
      </c>
      <c r="U215" s="140" t="s">
        <v>89</v>
      </c>
      <c r="V215" s="140" t="s">
        <v>89</v>
      </c>
      <c r="W215" s="140" t="s">
        <v>89</v>
      </c>
      <c r="X215" s="140" t="s">
        <v>89</v>
      </c>
      <c r="Y215" s="140" t="s">
        <v>89</v>
      </c>
      <c r="Z215" s="140" t="s">
        <v>89</v>
      </c>
      <c r="AA215" s="140" t="s">
        <v>89</v>
      </c>
      <c r="AB215" s="140" t="s">
        <v>89</v>
      </c>
      <c r="AC215" s="140" t="s">
        <v>89</v>
      </c>
      <c r="AD215" s="140" t="s">
        <v>89</v>
      </c>
      <c r="AE215" s="140" t="s">
        <v>89</v>
      </c>
      <c r="AF215" s="140" t="s">
        <v>89</v>
      </c>
      <c r="AG215" s="140" t="s">
        <v>89</v>
      </c>
      <c r="AH215" s="140" t="s">
        <v>89</v>
      </c>
      <c r="AI215" s="140" t="s">
        <v>89</v>
      </c>
      <c r="AJ215" s="140" t="s">
        <v>89</v>
      </c>
      <c r="AK215" s="140" t="s">
        <v>89</v>
      </c>
      <c r="AL215" s="140" t="s">
        <v>89</v>
      </c>
      <c r="AM215" s="140" t="s">
        <v>89</v>
      </c>
      <c r="AN215" s="140" t="s">
        <v>89</v>
      </c>
      <c r="AO215" s="140" t="s">
        <v>89</v>
      </c>
      <c r="AP215" s="140" t="s">
        <v>89</v>
      </c>
      <c r="AQ215" s="140" t="s">
        <v>89</v>
      </c>
      <c r="AR215" s="140" t="s">
        <v>89</v>
      </c>
      <c r="AS215" s="140" t="s">
        <v>89</v>
      </c>
      <c r="AT215" s="140" t="s">
        <v>89</v>
      </c>
      <c r="AU215" s="140" t="s">
        <v>89</v>
      </c>
      <c r="AV215" s="140" t="s">
        <v>89</v>
      </c>
      <c r="AW215" s="140" t="s">
        <v>89</v>
      </c>
      <c r="AX215" s="140" t="s">
        <v>89</v>
      </c>
      <c r="AY215" s="140" t="s">
        <v>89</v>
      </c>
      <c r="AZ215" s="140" t="s">
        <v>89</v>
      </c>
      <c r="BA215" s="140" t="s">
        <v>89</v>
      </c>
      <c r="BB215" s="140" t="s">
        <v>89</v>
      </c>
    </row>
    <row r="216" spans="1:54" s="170" customFormat="1" ht="16">
      <c r="A216" s="170">
        <f t="shared" si="3"/>
        <v>214</v>
      </c>
      <c r="B216" s="171">
        <v>43956.575115740743</v>
      </c>
      <c r="C216" s="171">
        <v>43956.575208333335</v>
      </c>
      <c r="D216" s="140" t="s">
        <v>93</v>
      </c>
      <c r="E216" s="170">
        <v>2</v>
      </c>
      <c r="F216" s="170">
        <v>8</v>
      </c>
      <c r="G216" s="140" t="s">
        <v>145</v>
      </c>
      <c r="H216" s="171">
        <v>43970.575254479169</v>
      </c>
      <c r="I216" s="140" t="s">
        <v>1686</v>
      </c>
      <c r="J216" s="140" t="s">
        <v>95</v>
      </c>
      <c r="K216" s="140" t="s">
        <v>88</v>
      </c>
      <c r="L216" s="170">
        <v>0.9</v>
      </c>
      <c r="M216" s="140" t="s">
        <v>89</v>
      </c>
      <c r="N216" s="140" t="s">
        <v>89</v>
      </c>
      <c r="O216" s="140" t="s">
        <v>89</v>
      </c>
      <c r="P216" s="140" t="s">
        <v>89</v>
      </c>
      <c r="Q216" s="140" t="s">
        <v>89</v>
      </c>
      <c r="R216" s="140" t="s">
        <v>89</v>
      </c>
      <c r="S216" s="140" t="s">
        <v>89</v>
      </c>
      <c r="T216" s="140" t="s">
        <v>89</v>
      </c>
      <c r="U216" s="140" t="s">
        <v>89</v>
      </c>
      <c r="V216" s="140" t="s">
        <v>89</v>
      </c>
      <c r="W216" s="140" t="s">
        <v>89</v>
      </c>
      <c r="X216" s="140" t="s">
        <v>89</v>
      </c>
      <c r="Y216" s="140" t="s">
        <v>89</v>
      </c>
      <c r="Z216" s="140" t="s">
        <v>89</v>
      </c>
      <c r="AA216" s="140" t="s">
        <v>89</v>
      </c>
      <c r="AB216" s="140" t="s">
        <v>89</v>
      </c>
      <c r="AC216" s="140" t="s">
        <v>89</v>
      </c>
      <c r="AD216" s="140" t="s">
        <v>89</v>
      </c>
      <c r="AE216" s="140" t="s">
        <v>89</v>
      </c>
      <c r="AF216" s="140" t="s">
        <v>89</v>
      </c>
      <c r="AG216" s="140" t="s">
        <v>89</v>
      </c>
      <c r="AH216" s="140" t="s">
        <v>89</v>
      </c>
      <c r="AI216" s="140" t="s">
        <v>89</v>
      </c>
      <c r="AJ216" s="140" t="s">
        <v>89</v>
      </c>
      <c r="AK216" s="140" t="s">
        <v>89</v>
      </c>
      <c r="AL216" s="140" t="s">
        <v>89</v>
      </c>
      <c r="AM216" s="140" t="s">
        <v>89</v>
      </c>
      <c r="AN216" s="140" t="s">
        <v>89</v>
      </c>
      <c r="AO216" s="140" t="s">
        <v>89</v>
      </c>
      <c r="AP216" s="140" t="s">
        <v>89</v>
      </c>
      <c r="AQ216" s="140" t="s">
        <v>89</v>
      </c>
      <c r="AR216" s="140" t="s">
        <v>89</v>
      </c>
      <c r="AS216" s="140" t="s">
        <v>89</v>
      </c>
      <c r="AT216" s="140" t="s">
        <v>89</v>
      </c>
      <c r="AU216" s="140" t="s">
        <v>89</v>
      </c>
      <c r="AV216" s="140" t="s">
        <v>89</v>
      </c>
      <c r="AW216" s="140" t="s">
        <v>89</v>
      </c>
      <c r="AX216" s="140" t="s">
        <v>89</v>
      </c>
      <c r="AY216" s="140" t="s">
        <v>89</v>
      </c>
      <c r="AZ216" s="140" t="s">
        <v>89</v>
      </c>
      <c r="BA216" s="140" t="s">
        <v>89</v>
      </c>
      <c r="BB216" s="140" t="s">
        <v>89</v>
      </c>
    </row>
    <row r="217" spans="1:54" s="170" customFormat="1" ht="16">
      <c r="A217" s="170">
        <f t="shared" si="3"/>
        <v>215</v>
      </c>
      <c r="B217" s="171">
        <v>43957.177719907406</v>
      </c>
      <c r="C217" s="171">
        <v>43957.177800925929</v>
      </c>
      <c r="D217" s="140" t="s">
        <v>93</v>
      </c>
      <c r="E217" s="170">
        <v>2</v>
      </c>
      <c r="F217" s="170">
        <v>6</v>
      </c>
      <c r="G217" s="140" t="s">
        <v>145</v>
      </c>
      <c r="H217" s="171">
        <v>43971.177812847222</v>
      </c>
      <c r="I217" s="140" t="s">
        <v>1687</v>
      </c>
      <c r="J217" s="140" t="s">
        <v>95</v>
      </c>
      <c r="K217" s="140" t="s">
        <v>88</v>
      </c>
      <c r="L217" s="170">
        <v>0.9</v>
      </c>
      <c r="M217" s="140" t="s">
        <v>89</v>
      </c>
      <c r="N217" s="140" t="s">
        <v>89</v>
      </c>
      <c r="O217" s="140" t="s">
        <v>89</v>
      </c>
      <c r="P217" s="140" t="s">
        <v>89</v>
      </c>
      <c r="Q217" s="140" t="s">
        <v>89</v>
      </c>
      <c r="R217" s="140" t="s">
        <v>89</v>
      </c>
      <c r="S217" s="140" t="s">
        <v>89</v>
      </c>
      <c r="T217" s="140" t="s">
        <v>89</v>
      </c>
      <c r="U217" s="140" t="s">
        <v>89</v>
      </c>
      <c r="V217" s="140" t="s">
        <v>89</v>
      </c>
      <c r="W217" s="140" t="s">
        <v>89</v>
      </c>
      <c r="X217" s="140" t="s">
        <v>89</v>
      </c>
      <c r="Y217" s="140" t="s">
        <v>89</v>
      </c>
      <c r="Z217" s="140" t="s">
        <v>89</v>
      </c>
      <c r="AA217" s="140" t="s">
        <v>89</v>
      </c>
      <c r="AB217" s="140" t="s">
        <v>89</v>
      </c>
      <c r="AC217" s="140" t="s">
        <v>89</v>
      </c>
      <c r="AD217" s="140" t="s">
        <v>89</v>
      </c>
      <c r="AE217" s="140" t="s">
        <v>89</v>
      </c>
      <c r="AF217" s="140" t="s">
        <v>89</v>
      </c>
      <c r="AG217" s="140" t="s">
        <v>89</v>
      </c>
      <c r="AH217" s="140" t="s">
        <v>89</v>
      </c>
      <c r="AI217" s="140" t="s">
        <v>89</v>
      </c>
      <c r="AJ217" s="140" t="s">
        <v>89</v>
      </c>
      <c r="AK217" s="140" t="s">
        <v>89</v>
      </c>
      <c r="AL217" s="140" t="s">
        <v>89</v>
      </c>
      <c r="AM217" s="140" t="s">
        <v>89</v>
      </c>
      <c r="AN217" s="140" t="s">
        <v>89</v>
      </c>
      <c r="AO217" s="140" t="s">
        <v>89</v>
      </c>
      <c r="AP217" s="140" t="s">
        <v>89</v>
      </c>
      <c r="AQ217" s="140" t="s">
        <v>89</v>
      </c>
      <c r="AR217" s="140" t="s">
        <v>89</v>
      </c>
      <c r="AS217" s="140" t="s">
        <v>89</v>
      </c>
      <c r="AT217" s="140" t="s">
        <v>89</v>
      </c>
      <c r="AU217" s="140" t="s">
        <v>89</v>
      </c>
      <c r="AV217" s="140" t="s">
        <v>89</v>
      </c>
      <c r="AW217" s="140" t="s">
        <v>89</v>
      </c>
      <c r="AX217" s="140" t="s">
        <v>89</v>
      </c>
      <c r="AY217" s="140" t="s">
        <v>89</v>
      </c>
      <c r="AZ217" s="140" t="s">
        <v>89</v>
      </c>
      <c r="BA217" s="140" t="s">
        <v>89</v>
      </c>
      <c r="BB217" s="140" t="s">
        <v>89</v>
      </c>
    </row>
    <row r="218" spans="1:54" ht="32">
      <c r="A218" s="3">
        <f t="shared" si="3"/>
        <v>216</v>
      </c>
      <c r="B218" s="172">
        <v>43957.974004629628</v>
      </c>
      <c r="C218" s="172">
        <v>43957.981354166666</v>
      </c>
      <c r="D218" s="5" t="s">
        <v>93</v>
      </c>
      <c r="E218" s="3">
        <v>97</v>
      </c>
      <c r="F218" s="3">
        <v>635</v>
      </c>
      <c r="G218" s="5" t="s">
        <v>145</v>
      </c>
      <c r="H218" s="172">
        <v>43971.981533761573</v>
      </c>
      <c r="I218" s="5" t="s">
        <v>1688</v>
      </c>
      <c r="J218" s="5" t="s">
        <v>95</v>
      </c>
      <c r="K218" s="5" t="s">
        <v>88</v>
      </c>
      <c r="L218" s="3">
        <v>0.9</v>
      </c>
      <c r="M218" s="5" t="s">
        <v>171</v>
      </c>
      <c r="N218" s="5" t="s">
        <v>89</v>
      </c>
      <c r="O218" s="5" t="s">
        <v>215</v>
      </c>
      <c r="P218" s="5" t="s">
        <v>89</v>
      </c>
      <c r="Q218" s="5" t="s">
        <v>1689</v>
      </c>
      <c r="R218" s="5" t="s">
        <v>1690</v>
      </c>
      <c r="S218" s="5" t="s">
        <v>1691</v>
      </c>
      <c r="T218" s="5" t="s">
        <v>240</v>
      </c>
      <c r="U218" s="5" t="s">
        <v>89</v>
      </c>
      <c r="V218" s="5" t="s">
        <v>298</v>
      </c>
      <c r="W218" s="5" t="s">
        <v>104</v>
      </c>
      <c r="X218" s="5" t="s">
        <v>1692</v>
      </c>
      <c r="Y218" s="5" t="s">
        <v>182</v>
      </c>
      <c r="Z218" s="5" t="s">
        <v>89</v>
      </c>
      <c r="AA218" s="5" t="s">
        <v>89</v>
      </c>
      <c r="AB218" s="5" t="s">
        <v>186</v>
      </c>
      <c r="AC218" s="5" t="s">
        <v>225</v>
      </c>
      <c r="AD218" s="5" t="s">
        <v>1693</v>
      </c>
      <c r="AE218" s="5" t="s">
        <v>182</v>
      </c>
      <c r="AF218" s="5" t="s">
        <v>225</v>
      </c>
      <c r="AG218" s="5" t="s">
        <v>89</v>
      </c>
      <c r="AH218" s="5" t="s">
        <v>182</v>
      </c>
      <c r="AI218" s="5" t="s">
        <v>112</v>
      </c>
      <c r="AJ218" s="5" t="s">
        <v>89</v>
      </c>
      <c r="AK218" s="5" t="s">
        <v>186</v>
      </c>
      <c r="AL218" s="5" t="s">
        <v>225</v>
      </c>
      <c r="AM218" s="5" t="s">
        <v>89</v>
      </c>
      <c r="AN218" s="5" t="s">
        <v>182</v>
      </c>
      <c r="AO218" s="5" t="s">
        <v>168</v>
      </c>
      <c r="AP218" s="5" t="s">
        <v>89</v>
      </c>
      <c r="AQ218" s="5" t="s">
        <v>182</v>
      </c>
      <c r="AR218" s="5" t="s">
        <v>112</v>
      </c>
      <c r="AS218" s="5" t="s">
        <v>89</v>
      </c>
      <c r="AT218" s="5" t="s">
        <v>249</v>
      </c>
      <c r="AU218" s="5" t="s">
        <v>89</v>
      </c>
      <c r="AV218" s="5" t="s">
        <v>1694</v>
      </c>
      <c r="AW218" s="5" t="s">
        <v>512</v>
      </c>
      <c r="AX218" s="5" t="s">
        <v>235</v>
      </c>
      <c r="AY218" s="5" t="s">
        <v>89</v>
      </c>
      <c r="AZ218" s="5" t="s">
        <v>89</v>
      </c>
      <c r="BA218" s="5" t="s">
        <v>89</v>
      </c>
      <c r="BB218" s="5" t="s">
        <v>89</v>
      </c>
    </row>
    <row r="219" spans="1:54" s="170" customFormat="1" ht="32">
      <c r="A219" s="170">
        <f t="shared" si="3"/>
        <v>217</v>
      </c>
      <c r="B219" s="171">
        <v>43958.025972222225</v>
      </c>
      <c r="C219" s="171">
        <v>43958.026145833333</v>
      </c>
      <c r="D219" s="140" t="s">
        <v>93</v>
      </c>
      <c r="E219" s="170">
        <v>9</v>
      </c>
      <c r="F219" s="170">
        <v>15</v>
      </c>
      <c r="G219" s="140" t="s">
        <v>145</v>
      </c>
      <c r="H219" s="171">
        <v>43972.026637719908</v>
      </c>
      <c r="I219" s="140" t="s">
        <v>1695</v>
      </c>
      <c r="J219" s="140" t="s">
        <v>95</v>
      </c>
      <c r="K219" s="140" t="s">
        <v>88</v>
      </c>
      <c r="L219" s="170">
        <v>0.9</v>
      </c>
      <c r="M219" s="140" t="s">
        <v>171</v>
      </c>
      <c r="N219" s="140" t="s">
        <v>89</v>
      </c>
      <c r="O219" s="140" t="s">
        <v>160</v>
      </c>
      <c r="P219" s="140" t="s">
        <v>89</v>
      </c>
      <c r="Q219" s="140" t="s">
        <v>89</v>
      </c>
      <c r="R219" s="140" t="s">
        <v>89</v>
      </c>
      <c r="S219" s="140" t="s">
        <v>89</v>
      </c>
      <c r="T219" s="140" t="s">
        <v>89</v>
      </c>
      <c r="U219" s="140" t="s">
        <v>89</v>
      </c>
      <c r="V219" s="140" t="s">
        <v>89</v>
      </c>
      <c r="W219" s="140" t="s">
        <v>89</v>
      </c>
      <c r="X219" s="140" t="s">
        <v>89</v>
      </c>
      <c r="Y219" s="140" t="s">
        <v>89</v>
      </c>
      <c r="Z219" s="140" t="s">
        <v>89</v>
      </c>
      <c r="AA219" s="140" t="s">
        <v>89</v>
      </c>
      <c r="AB219" s="140" t="s">
        <v>89</v>
      </c>
      <c r="AC219" s="140" t="s">
        <v>89</v>
      </c>
      <c r="AD219" s="140" t="s">
        <v>89</v>
      </c>
      <c r="AE219" s="140" t="s">
        <v>89</v>
      </c>
      <c r="AF219" s="140" t="s">
        <v>89</v>
      </c>
      <c r="AG219" s="140" t="s">
        <v>89</v>
      </c>
      <c r="AH219" s="140" t="s">
        <v>89</v>
      </c>
      <c r="AI219" s="140" t="s">
        <v>89</v>
      </c>
      <c r="AJ219" s="140" t="s">
        <v>89</v>
      </c>
      <c r="AK219" s="140" t="s">
        <v>89</v>
      </c>
      <c r="AL219" s="140" t="s">
        <v>89</v>
      </c>
      <c r="AM219" s="140" t="s">
        <v>89</v>
      </c>
      <c r="AN219" s="140" t="s">
        <v>89</v>
      </c>
      <c r="AO219" s="140" t="s">
        <v>89</v>
      </c>
      <c r="AP219" s="140" t="s">
        <v>89</v>
      </c>
      <c r="AQ219" s="140" t="s">
        <v>89</v>
      </c>
      <c r="AR219" s="140" t="s">
        <v>89</v>
      </c>
      <c r="AS219" s="140" t="s">
        <v>89</v>
      </c>
      <c r="AT219" s="140" t="s">
        <v>89</v>
      </c>
      <c r="AU219" s="140" t="s">
        <v>89</v>
      </c>
      <c r="AV219" s="140" t="s">
        <v>89</v>
      </c>
      <c r="AW219" s="140" t="s">
        <v>89</v>
      </c>
      <c r="AX219" s="140" t="s">
        <v>89</v>
      </c>
      <c r="AY219" s="140" t="s">
        <v>89</v>
      </c>
      <c r="AZ219" s="140" t="s">
        <v>89</v>
      </c>
      <c r="BA219" s="140" t="s">
        <v>89</v>
      </c>
      <c r="BB219" s="140" t="s">
        <v>89</v>
      </c>
    </row>
    <row r="220" spans="1:54" s="170" customFormat="1" ht="16">
      <c r="A220" s="170">
        <f t="shared" si="3"/>
        <v>218</v>
      </c>
      <c r="B220" s="171">
        <v>43958.187361111108</v>
      </c>
      <c r="C220" s="171">
        <v>43958.187581018516</v>
      </c>
      <c r="D220" s="140" t="s">
        <v>93</v>
      </c>
      <c r="E220" s="170">
        <v>21</v>
      </c>
      <c r="F220" s="170">
        <v>18</v>
      </c>
      <c r="G220" s="140" t="s">
        <v>145</v>
      </c>
      <c r="H220" s="171">
        <v>43972.188054722224</v>
      </c>
      <c r="I220" s="140" t="s">
        <v>1696</v>
      </c>
      <c r="J220" s="140" t="s">
        <v>95</v>
      </c>
      <c r="K220" s="140" t="s">
        <v>88</v>
      </c>
      <c r="L220" s="170">
        <v>0.9</v>
      </c>
      <c r="M220" s="140" t="s">
        <v>467</v>
      </c>
      <c r="N220" s="140" t="s">
        <v>89</v>
      </c>
      <c r="O220" s="140" t="s">
        <v>89</v>
      </c>
      <c r="P220" s="140" t="s">
        <v>89</v>
      </c>
      <c r="Q220" s="140" t="s">
        <v>89</v>
      </c>
      <c r="R220" s="140" t="s">
        <v>89</v>
      </c>
      <c r="S220" s="140" t="s">
        <v>89</v>
      </c>
      <c r="T220" s="140" t="s">
        <v>89</v>
      </c>
      <c r="U220" s="140" t="s">
        <v>89</v>
      </c>
      <c r="V220" s="140" t="s">
        <v>89</v>
      </c>
      <c r="W220" s="140" t="s">
        <v>104</v>
      </c>
      <c r="X220" s="140" t="s">
        <v>89</v>
      </c>
      <c r="Y220" s="140" t="s">
        <v>89</v>
      </c>
      <c r="Z220" s="140" t="s">
        <v>89</v>
      </c>
      <c r="AA220" s="140" t="s">
        <v>89</v>
      </c>
      <c r="AB220" s="140" t="s">
        <v>89</v>
      </c>
      <c r="AC220" s="140" t="s">
        <v>89</v>
      </c>
      <c r="AD220" s="140" t="s">
        <v>89</v>
      </c>
      <c r="AE220" s="140" t="s">
        <v>89</v>
      </c>
      <c r="AF220" s="140" t="s">
        <v>89</v>
      </c>
      <c r="AG220" s="140" t="s">
        <v>89</v>
      </c>
      <c r="AH220" s="140" t="s">
        <v>89</v>
      </c>
      <c r="AI220" s="140" t="s">
        <v>89</v>
      </c>
      <c r="AJ220" s="140" t="s">
        <v>89</v>
      </c>
      <c r="AK220" s="140" t="s">
        <v>89</v>
      </c>
      <c r="AL220" s="140" t="s">
        <v>89</v>
      </c>
      <c r="AM220" s="140" t="s">
        <v>89</v>
      </c>
      <c r="AN220" s="140" t="s">
        <v>89</v>
      </c>
      <c r="AO220" s="140" t="s">
        <v>89</v>
      </c>
      <c r="AP220" s="140" t="s">
        <v>89</v>
      </c>
      <c r="AQ220" s="140" t="s">
        <v>89</v>
      </c>
      <c r="AR220" s="140" t="s">
        <v>89</v>
      </c>
      <c r="AS220" s="140" t="s">
        <v>89</v>
      </c>
      <c r="AT220" s="140" t="s">
        <v>89</v>
      </c>
      <c r="AU220" s="140" t="s">
        <v>89</v>
      </c>
      <c r="AV220" s="140" t="s">
        <v>89</v>
      </c>
      <c r="AW220" s="140" t="s">
        <v>89</v>
      </c>
      <c r="AX220" s="140" t="s">
        <v>89</v>
      </c>
      <c r="AY220" s="140" t="s">
        <v>89</v>
      </c>
      <c r="AZ220" s="140" t="s">
        <v>89</v>
      </c>
      <c r="BA220" s="140" t="s">
        <v>89</v>
      </c>
      <c r="BB220" s="140" t="s">
        <v>89</v>
      </c>
    </row>
    <row r="221" spans="1:54" s="170" customFormat="1" ht="16">
      <c r="A221" s="170">
        <f t="shared" si="3"/>
        <v>219</v>
      </c>
      <c r="B221" s="171">
        <v>43957.977037037039</v>
      </c>
      <c r="C221" s="171">
        <v>43958.348634259259</v>
      </c>
      <c r="D221" s="140" t="s">
        <v>93</v>
      </c>
      <c r="E221" s="170">
        <v>9</v>
      </c>
      <c r="F221" s="170">
        <v>32105</v>
      </c>
      <c r="G221" s="140" t="s">
        <v>145</v>
      </c>
      <c r="H221" s="171">
        <v>43972.348802361113</v>
      </c>
      <c r="I221" s="140" t="s">
        <v>1697</v>
      </c>
      <c r="J221" s="140" t="s">
        <v>95</v>
      </c>
      <c r="K221" s="140" t="s">
        <v>88</v>
      </c>
      <c r="L221" s="170">
        <v>0.9</v>
      </c>
      <c r="M221" s="140" t="s">
        <v>213</v>
      </c>
      <c r="N221" s="140" t="s">
        <v>89</v>
      </c>
      <c r="O221" s="140" t="s">
        <v>89</v>
      </c>
      <c r="P221" s="140" t="s">
        <v>89</v>
      </c>
      <c r="Q221" s="140" t="s">
        <v>89</v>
      </c>
      <c r="R221" s="140" t="s">
        <v>89</v>
      </c>
      <c r="S221" s="140" t="s">
        <v>89</v>
      </c>
      <c r="T221" s="140" t="s">
        <v>89</v>
      </c>
      <c r="U221" s="140" t="s">
        <v>89</v>
      </c>
      <c r="V221" s="140" t="s">
        <v>89</v>
      </c>
      <c r="W221" s="140" t="s">
        <v>89</v>
      </c>
      <c r="X221" s="140" t="s">
        <v>89</v>
      </c>
      <c r="Y221" s="140" t="s">
        <v>89</v>
      </c>
      <c r="Z221" s="140" t="s">
        <v>89</v>
      </c>
      <c r="AA221" s="140" t="s">
        <v>89</v>
      </c>
      <c r="AB221" s="140" t="s">
        <v>89</v>
      </c>
      <c r="AC221" s="140" t="s">
        <v>89</v>
      </c>
      <c r="AD221" s="140" t="s">
        <v>89</v>
      </c>
      <c r="AE221" s="140" t="s">
        <v>89</v>
      </c>
      <c r="AF221" s="140" t="s">
        <v>89</v>
      </c>
      <c r="AG221" s="140" t="s">
        <v>89</v>
      </c>
      <c r="AH221" s="140" t="s">
        <v>89</v>
      </c>
      <c r="AI221" s="140" t="s">
        <v>89</v>
      </c>
      <c r="AJ221" s="140" t="s">
        <v>89</v>
      </c>
      <c r="AK221" s="140" t="s">
        <v>89</v>
      </c>
      <c r="AL221" s="140" t="s">
        <v>89</v>
      </c>
      <c r="AM221" s="140" t="s">
        <v>89</v>
      </c>
      <c r="AN221" s="140" t="s">
        <v>89</v>
      </c>
      <c r="AO221" s="140" t="s">
        <v>89</v>
      </c>
      <c r="AP221" s="140" t="s">
        <v>89</v>
      </c>
      <c r="AQ221" s="140" t="s">
        <v>89</v>
      </c>
      <c r="AR221" s="140" t="s">
        <v>89</v>
      </c>
      <c r="AS221" s="140" t="s">
        <v>89</v>
      </c>
      <c r="AT221" s="140" t="s">
        <v>89</v>
      </c>
      <c r="AU221" s="140" t="s">
        <v>89</v>
      </c>
      <c r="AV221" s="140" t="s">
        <v>89</v>
      </c>
      <c r="AW221" s="140" t="s">
        <v>89</v>
      </c>
      <c r="AX221" s="140" t="s">
        <v>89</v>
      </c>
      <c r="AY221" s="140" t="s">
        <v>89</v>
      </c>
      <c r="AZ221" s="140" t="s">
        <v>89</v>
      </c>
      <c r="BA221" s="140" t="s">
        <v>89</v>
      </c>
      <c r="BB221" s="140" t="s">
        <v>89</v>
      </c>
    </row>
    <row r="222" spans="1:54" ht="64">
      <c r="A222" s="3">
        <f t="shared" si="3"/>
        <v>220</v>
      </c>
      <c r="B222" s="172">
        <v>43958.340694444443</v>
      </c>
      <c r="C222" s="172">
        <v>43958.349641203706</v>
      </c>
      <c r="D222" s="5" t="s">
        <v>93</v>
      </c>
      <c r="E222" s="3">
        <v>50</v>
      </c>
      <c r="F222" s="3">
        <v>772</v>
      </c>
      <c r="G222" s="5" t="s">
        <v>145</v>
      </c>
      <c r="H222" s="172">
        <v>43972.349792071756</v>
      </c>
      <c r="I222" s="5" t="s">
        <v>1698</v>
      </c>
      <c r="J222" s="5" t="s">
        <v>95</v>
      </c>
      <c r="K222" s="5" t="s">
        <v>88</v>
      </c>
      <c r="L222" s="3">
        <v>0.9</v>
      </c>
      <c r="M222" s="5" t="s">
        <v>171</v>
      </c>
      <c r="N222" s="5" t="s">
        <v>89</v>
      </c>
      <c r="O222" s="5" t="s">
        <v>96</v>
      </c>
      <c r="P222" s="5" t="s">
        <v>89</v>
      </c>
      <c r="Q222" s="5" t="s">
        <v>1699</v>
      </c>
      <c r="R222" s="5" t="s">
        <v>359</v>
      </c>
      <c r="S222" s="5" t="s">
        <v>1700</v>
      </c>
      <c r="T222" s="5" t="s">
        <v>240</v>
      </c>
      <c r="U222" s="5" t="s">
        <v>89</v>
      </c>
      <c r="V222" s="5" t="s">
        <v>241</v>
      </c>
      <c r="W222" s="5" t="s">
        <v>104</v>
      </c>
      <c r="X222" s="5" t="s">
        <v>1701</v>
      </c>
      <c r="Y222" s="5" t="s">
        <v>179</v>
      </c>
      <c r="Z222" s="5" t="s">
        <v>168</v>
      </c>
      <c r="AA222" s="5" t="s">
        <v>1702</v>
      </c>
      <c r="AB222" s="5" t="s">
        <v>179</v>
      </c>
      <c r="AC222" s="5" t="s">
        <v>225</v>
      </c>
      <c r="AD222" s="5" t="s">
        <v>1703</v>
      </c>
      <c r="AE222" s="5" t="s">
        <v>182</v>
      </c>
      <c r="AF222" s="5" t="s">
        <v>112</v>
      </c>
      <c r="AG222" s="5" t="s">
        <v>1704</v>
      </c>
      <c r="AH222" s="5" t="s">
        <v>89</v>
      </c>
      <c r="AI222" s="5" t="s">
        <v>89</v>
      </c>
      <c r="AJ222" s="5" t="s">
        <v>89</v>
      </c>
      <c r="AK222" s="5" t="s">
        <v>89</v>
      </c>
      <c r="AL222" s="5" t="s">
        <v>89</v>
      </c>
      <c r="AM222" s="5" t="s">
        <v>89</v>
      </c>
      <c r="AN222" s="5" t="s">
        <v>89</v>
      </c>
      <c r="AO222" s="5" t="s">
        <v>89</v>
      </c>
      <c r="AP222" s="5" t="s">
        <v>89</v>
      </c>
      <c r="AQ222" s="5" t="s">
        <v>89</v>
      </c>
      <c r="AR222" s="5" t="s">
        <v>89</v>
      </c>
      <c r="AS222" s="5" t="s">
        <v>89</v>
      </c>
      <c r="AT222" s="5" t="s">
        <v>89</v>
      </c>
      <c r="AU222" s="5" t="s">
        <v>89</v>
      </c>
      <c r="AV222" s="5" t="s">
        <v>89</v>
      </c>
      <c r="AW222" s="5" t="s">
        <v>89</v>
      </c>
      <c r="AX222" s="5" t="s">
        <v>89</v>
      </c>
      <c r="AY222" s="5" t="s">
        <v>89</v>
      </c>
      <c r="AZ222" s="5" t="s">
        <v>89</v>
      </c>
      <c r="BA222" s="5" t="s">
        <v>89</v>
      </c>
      <c r="BB222" s="5" t="s">
        <v>89</v>
      </c>
    </row>
    <row r="223" spans="1:54" s="170" customFormat="1" ht="16">
      <c r="A223" s="170">
        <f t="shared" si="3"/>
        <v>221</v>
      </c>
      <c r="B223" s="171">
        <v>43959.227314814816</v>
      </c>
      <c r="C223" s="171">
        <v>43959.228506944448</v>
      </c>
      <c r="D223" s="140" t="s">
        <v>93</v>
      </c>
      <c r="E223" s="170">
        <v>24</v>
      </c>
      <c r="F223" s="170">
        <v>103</v>
      </c>
      <c r="G223" s="140" t="s">
        <v>145</v>
      </c>
      <c r="H223" s="171">
        <v>43973.228853611108</v>
      </c>
      <c r="I223" s="140" t="s">
        <v>1705</v>
      </c>
      <c r="J223" s="140" t="s">
        <v>95</v>
      </c>
      <c r="K223" s="140" t="s">
        <v>88</v>
      </c>
      <c r="L223" s="170">
        <v>0.9</v>
      </c>
      <c r="M223" s="140" t="s">
        <v>467</v>
      </c>
      <c r="N223" s="140" t="s">
        <v>89</v>
      </c>
      <c r="O223" s="140" t="s">
        <v>89</v>
      </c>
      <c r="P223" s="140" t="s">
        <v>89</v>
      </c>
      <c r="Q223" s="140" t="s">
        <v>89</v>
      </c>
      <c r="R223" s="140" t="s">
        <v>89</v>
      </c>
      <c r="S223" s="140" t="s">
        <v>89</v>
      </c>
      <c r="T223" s="140" t="s">
        <v>89</v>
      </c>
      <c r="U223" s="140" t="s">
        <v>89</v>
      </c>
      <c r="V223" s="140" t="s">
        <v>89</v>
      </c>
      <c r="W223" s="140" t="s">
        <v>104</v>
      </c>
      <c r="X223" s="140" t="s">
        <v>1706</v>
      </c>
      <c r="Y223" s="140" t="s">
        <v>89</v>
      </c>
      <c r="Z223" s="140" t="s">
        <v>89</v>
      </c>
      <c r="AA223" s="140" t="s">
        <v>89</v>
      </c>
      <c r="AB223" s="140" t="s">
        <v>89</v>
      </c>
      <c r="AC223" s="140" t="s">
        <v>89</v>
      </c>
      <c r="AD223" s="140" t="s">
        <v>89</v>
      </c>
      <c r="AE223" s="140" t="s">
        <v>89</v>
      </c>
      <c r="AF223" s="140" t="s">
        <v>89</v>
      </c>
      <c r="AG223" s="140" t="s">
        <v>89</v>
      </c>
      <c r="AH223" s="140" t="s">
        <v>89</v>
      </c>
      <c r="AI223" s="140" t="s">
        <v>89</v>
      </c>
      <c r="AJ223" s="140" t="s">
        <v>89</v>
      </c>
      <c r="AK223" s="140" t="s">
        <v>89</v>
      </c>
      <c r="AL223" s="140" t="s">
        <v>89</v>
      </c>
      <c r="AM223" s="140" t="s">
        <v>89</v>
      </c>
      <c r="AN223" s="140" t="s">
        <v>89</v>
      </c>
      <c r="AO223" s="140" t="s">
        <v>89</v>
      </c>
      <c r="AP223" s="140" t="s">
        <v>89</v>
      </c>
      <c r="AQ223" s="140" t="s">
        <v>89</v>
      </c>
      <c r="AR223" s="140" t="s">
        <v>89</v>
      </c>
      <c r="AS223" s="140" t="s">
        <v>89</v>
      </c>
      <c r="AT223" s="140" t="s">
        <v>89</v>
      </c>
      <c r="AU223" s="140" t="s">
        <v>89</v>
      </c>
      <c r="AV223" s="140" t="s">
        <v>89</v>
      </c>
      <c r="AW223" s="140" t="s">
        <v>89</v>
      </c>
      <c r="AX223" s="140" t="s">
        <v>89</v>
      </c>
      <c r="AY223" s="140" t="s">
        <v>89</v>
      </c>
      <c r="AZ223" s="140" t="s">
        <v>89</v>
      </c>
      <c r="BA223" s="140" t="s">
        <v>89</v>
      </c>
      <c r="BB223" s="140" t="s">
        <v>89</v>
      </c>
    </row>
    <row r="224" spans="1:54" s="170" customFormat="1" ht="64">
      <c r="A224" s="170">
        <f t="shared" si="3"/>
        <v>222</v>
      </c>
      <c r="B224" s="171">
        <v>43960.013611111113</v>
      </c>
      <c r="C224" s="171">
        <v>43960.016412037039</v>
      </c>
      <c r="D224" s="140" t="s">
        <v>93</v>
      </c>
      <c r="E224" s="170">
        <v>24</v>
      </c>
      <c r="F224" s="170">
        <v>241</v>
      </c>
      <c r="G224" s="140" t="s">
        <v>145</v>
      </c>
      <c r="H224" s="171">
        <v>43974.016895104163</v>
      </c>
      <c r="I224" s="140" t="s">
        <v>1707</v>
      </c>
      <c r="J224" s="140" t="s">
        <v>95</v>
      </c>
      <c r="K224" s="140" t="s">
        <v>88</v>
      </c>
      <c r="L224" s="170">
        <v>0.9</v>
      </c>
      <c r="M224" s="140" t="s">
        <v>213</v>
      </c>
      <c r="N224" s="140" t="s">
        <v>89</v>
      </c>
      <c r="O224" s="140" t="s">
        <v>89</v>
      </c>
      <c r="P224" s="140" t="s">
        <v>89</v>
      </c>
      <c r="Q224" s="140" t="s">
        <v>89</v>
      </c>
      <c r="R224" s="140" t="s">
        <v>949</v>
      </c>
      <c r="S224" s="140" t="s">
        <v>1708</v>
      </c>
      <c r="T224" s="140" t="s">
        <v>315</v>
      </c>
      <c r="U224" s="140" t="s">
        <v>1709</v>
      </c>
      <c r="V224" s="140" t="s">
        <v>165</v>
      </c>
      <c r="W224" s="140" t="s">
        <v>104</v>
      </c>
      <c r="X224" s="140" t="s">
        <v>1710</v>
      </c>
      <c r="Y224" s="140" t="s">
        <v>89</v>
      </c>
      <c r="Z224" s="140" t="s">
        <v>89</v>
      </c>
      <c r="AA224" s="140" t="s">
        <v>89</v>
      </c>
      <c r="AB224" s="140" t="s">
        <v>89</v>
      </c>
      <c r="AC224" s="140" t="s">
        <v>89</v>
      </c>
      <c r="AD224" s="140" t="s">
        <v>89</v>
      </c>
      <c r="AE224" s="140" t="s">
        <v>89</v>
      </c>
      <c r="AF224" s="140" t="s">
        <v>89</v>
      </c>
      <c r="AG224" s="140" t="s">
        <v>89</v>
      </c>
      <c r="AH224" s="140" t="s">
        <v>89</v>
      </c>
      <c r="AI224" s="140" t="s">
        <v>89</v>
      </c>
      <c r="AJ224" s="140" t="s">
        <v>89</v>
      </c>
      <c r="AK224" s="140" t="s">
        <v>89</v>
      </c>
      <c r="AL224" s="140" t="s">
        <v>89</v>
      </c>
      <c r="AM224" s="140" t="s">
        <v>89</v>
      </c>
      <c r="AN224" s="140" t="s">
        <v>89</v>
      </c>
      <c r="AO224" s="140" t="s">
        <v>89</v>
      </c>
      <c r="AP224" s="140" t="s">
        <v>89</v>
      </c>
      <c r="AQ224" s="140" t="s">
        <v>89</v>
      </c>
      <c r="AR224" s="140" t="s">
        <v>89</v>
      </c>
      <c r="AS224" s="140" t="s">
        <v>89</v>
      </c>
      <c r="AT224" s="140" t="s">
        <v>89</v>
      </c>
      <c r="AU224" s="140" t="s">
        <v>89</v>
      </c>
      <c r="AV224" s="140" t="s">
        <v>89</v>
      </c>
      <c r="AW224" s="140" t="s">
        <v>89</v>
      </c>
      <c r="AX224" s="140" t="s">
        <v>89</v>
      </c>
      <c r="AY224" s="140" t="s">
        <v>89</v>
      </c>
      <c r="AZ224" s="140" t="s">
        <v>89</v>
      </c>
      <c r="BA224" s="140" t="s">
        <v>89</v>
      </c>
      <c r="BB224" s="140" t="s">
        <v>89</v>
      </c>
    </row>
    <row r="225" spans="1:54" s="170" customFormat="1" ht="96">
      <c r="A225" s="170">
        <f t="shared" si="3"/>
        <v>223</v>
      </c>
      <c r="B225" s="171">
        <v>43974.070115740738</v>
      </c>
      <c r="C225" s="171">
        <v>43974.073750000003</v>
      </c>
      <c r="D225" s="140" t="s">
        <v>93</v>
      </c>
      <c r="E225" s="170">
        <v>100</v>
      </c>
      <c r="F225" s="170">
        <v>314</v>
      </c>
      <c r="G225" s="140" t="s">
        <v>85</v>
      </c>
      <c r="H225" s="171">
        <v>43974.073770381947</v>
      </c>
      <c r="I225" s="140" t="s">
        <v>1711</v>
      </c>
      <c r="J225" s="140" t="s">
        <v>1004</v>
      </c>
      <c r="K225" s="140" t="s">
        <v>88</v>
      </c>
      <c r="L225" s="170">
        <v>0.9</v>
      </c>
      <c r="M225" s="140" t="s">
        <v>171</v>
      </c>
      <c r="N225" s="140" t="s">
        <v>89</v>
      </c>
      <c r="O225" s="140" t="s">
        <v>90</v>
      </c>
      <c r="P225" s="140" t="s">
        <v>89</v>
      </c>
      <c r="Q225" s="140" t="s">
        <v>1712</v>
      </c>
      <c r="R225" s="140" t="s">
        <v>1713</v>
      </c>
      <c r="S225" s="140" t="s">
        <v>1714</v>
      </c>
      <c r="T225" s="140" t="s">
        <v>403</v>
      </c>
      <c r="U225" s="140" t="s">
        <v>1715</v>
      </c>
      <c r="V225" s="140" t="s">
        <v>99</v>
      </c>
      <c r="W225" s="140" t="s">
        <v>92</v>
      </c>
      <c r="X225" s="140" t="s">
        <v>89</v>
      </c>
      <c r="Y225" s="140" t="s">
        <v>89</v>
      </c>
      <c r="Z225" s="140" t="s">
        <v>89</v>
      </c>
      <c r="AA225" s="140" t="s">
        <v>89</v>
      </c>
      <c r="AB225" s="140" t="s">
        <v>89</v>
      </c>
      <c r="AC225" s="140" t="s">
        <v>89</v>
      </c>
      <c r="AD225" s="140" t="s">
        <v>89</v>
      </c>
      <c r="AE225" s="140" t="s">
        <v>89</v>
      </c>
      <c r="AF225" s="140" t="s">
        <v>89</v>
      </c>
      <c r="AG225" s="140" t="s">
        <v>89</v>
      </c>
      <c r="AH225" s="140" t="s">
        <v>89</v>
      </c>
      <c r="AI225" s="140" t="s">
        <v>89</v>
      </c>
      <c r="AJ225" s="140" t="s">
        <v>89</v>
      </c>
      <c r="AK225" s="140" t="s">
        <v>89</v>
      </c>
      <c r="AL225" s="140" t="s">
        <v>89</v>
      </c>
      <c r="AM225" s="140" t="s">
        <v>89</v>
      </c>
      <c r="AN225" s="140" t="s">
        <v>89</v>
      </c>
      <c r="AO225" s="140" t="s">
        <v>89</v>
      </c>
      <c r="AP225" s="140" t="s">
        <v>89</v>
      </c>
      <c r="AQ225" s="140" t="s">
        <v>89</v>
      </c>
      <c r="AR225" s="140" t="s">
        <v>89</v>
      </c>
      <c r="AS225" s="140" t="s">
        <v>89</v>
      </c>
      <c r="AT225" s="140" t="s">
        <v>89</v>
      </c>
      <c r="AU225" s="140" t="s">
        <v>89</v>
      </c>
      <c r="AV225" s="140" t="s">
        <v>89</v>
      </c>
      <c r="AW225" s="140" t="s">
        <v>89</v>
      </c>
      <c r="AX225" s="140" t="s">
        <v>89</v>
      </c>
      <c r="AY225" s="140" t="s">
        <v>89</v>
      </c>
      <c r="AZ225" s="140" t="s">
        <v>89</v>
      </c>
      <c r="BA225" s="140" t="s">
        <v>89</v>
      </c>
      <c r="BB225" s="140" t="s">
        <v>89</v>
      </c>
    </row>
    <row r="226" spans="1:54" s="170" customFormat="1" ht="32">
      <c r="A226" s="170">
        <f t="shared" si="3"/>
        <v>224</v>
      </c>
      <c r="B226" s="171">
        <v>43960.429965277777</v>
      </c>
      <c r="C226" s="171">
        <v>43960.430219907408</v>
      </c>
      <c r="D226" s="140" t="s">
        <v>93</v>
      </c>
      <c r="E226" s="170">
        <v>21</v>
      </c>
      <c r="F226" s="170">
        <v>21</v>
      </c>
      <c r="G226" s="140" t="s">
        <v>145</v>
      </c>
      <c r="H226" s="171">
        <v>43974.4303787963</v>
      </c>
      <c r="I226" s="140" t="s">
        <v>1716</v>
      </c>
      <c r="J226" s="140" t="s">
        <v>95</v>
      </c>
      <c r="K226" s="140" t="s">
        <v>88</v>
      </c>
      <c r="L226" s="170">
        <v>0.9</v>
      </c>
      <c r="M226" s="140" t="s">
        <v>328</v>
      </c>
      <c r="N226" s="140" t="s">
        <v>89</v>
      </c>
      <c r="O226" s="140" t="s">
        <v>89</v>
      </c>
      <c r="P226" s="140" t="s">
        <v>89</v>
      </c>
      <c r="Q226" s="140" t="s">
        <v>89</v>
      </c>
      <c r="R226" s="140" t="s">
        <v>89</v>
      </c>
      <c r="S226" s="140" t="s">
        <v>89</v>
      </c>
      <c r="T226" s="140" t="s">
        <v>89</v>
      </c>
      <c r="U226" s="140" t="s">
        <v>89</v>
      </c>
      <c r="V226" s="140" t="s">
        <v>89</v>
      </c>
      <c r="W226" s="140" t="s">
        <v>104</v>
      </c>
      <c r="X226" s="140" t="s">
        <v>89</v>
      </c>
      <c r="Y226" s="140" t="s">
        <v>89</v>
      </c>
      <c r="Z226" s="140" t="s">
        <v>89</v>
      </c>
      <c r="AA226" s="140" t="s">
        <v>89</v>
      </c>
      <c r="AB226" s="140" t="s">
        <v>89</v>
      </c>
      <c r="AC226" s="140" t="s">
        <v>89</v>
      </c>
      <c r="AD226" s="140" t="s">
        <v>89</v>
      </c>
      <c r="AE226" s="140" t="s">
        <v>89</v>
      </c>
      <c r="AF226" s="140" t="s">
        <v>89</v>
      </c>
      <c r="AG226" s="140" t="s">
        <v>89</v>
      </c>
      <c r="AH226" s="140" t="s">
        <v>89</v>
      </c>
      <c r="AI226" s="140" t="s">
        <v>89</v>
      </c>
      <c r="AJ226" s="140" t="s">
        <v>89</v>
      </c>
      <c r="AK226" s="140" t="s">
        <v>89</v>
      </c>
      <c r="AL226" s="140" t="s">
        <v>89</v>
      </c>
      <c r="AM226" s="140" t="s">
        <v>89</v>
      </c>
      <c r="AN226" s="140" t="s">
        <v>89</v>
      </c>
      <c r="AO226" s="140" t="s">
        <v>89</v>
      </c>
      <c r="AP226" s="140" t="s">
        <v>89</v>
      </c>
      <c r="AQ226" s="140" t="s">
        <v>89</v>
      </c>
      <c r="AR226" s="140" t="s">
        <v>89</v>
      </c>
      <c r="AS226" s="140" t="s">
        <v>89</v>
      </c>
      <c r="AT226" s="140" t="s">
        <v>89</v>
      </c>
      <c r="AU226" s="140" t="s">
        <v>89</v>
      </c>
      <c r="AV226" s="140" t="s">
        <v>89</v>
      </c>
      <c r="AW226" s="140" t="s">
        <v>89</v>
      </c>
      <c r="AX226" s="140" t="s">
        <v>89</v>
      </c>
      <c r="AY226" s="140" t="s">
        <v>89</v>
      </c>
      <c r="AZ226" s="140" t="s">
        <v>89</v>
      </c>
      <c r="BA226" s="140" t="s">
        <v>89</v>
      </c>
      <c r="BB226" s="140" t="s">
        <v>89</v>
      </c>
    </row>
    <row r="227" spans="1:54" s="170" customFormat="1" ht="32">
      <c r="A227" s="170">
        <f t="shared" si="3"/>
        <v>225</v>
      </c>
      <c r="B227" s="171">
        <v>43960.82372685185</v>
      </c>
      <c r="C227" s="171">
        <v>43960.824074074073</v>
      </c>
      <c r="D227" s="140" t="s">
        <v>93</v>
      </c>
      <c r="E227" s="170">
        <v>9</v>
      </c>
      <c r="F227" s="170">
        <v>30</v>
      </c>
      <c r="G227" s="140" t="s">
        <v>145</v>
      </c>
      <c r="H227" s="171">
        <v>43974.824232291663</v>
      </c>
      <c r="I227" s="140" t="s">
        <v>1717</v>
      </c>
      <c r="J227" s="140" t="s">
        <v>95</v>
      </c>
      <c r="K227" s="140" t="s">
        <v>88</v>
      </c>
      <c r="L227" s="170">
        <v>0.9</v>
      </c>
      <c r="M227" s="140" t="s">
        <v>171</v>
      </c>
      <c r="N227" s="140" t="s">
        <v>89</v>
      </c>
      <c r="O227" s="140" t="s">
        <v>96</v>
      </c>
      <c r="P227" s="140" t="s">
        <v>89</v>
      </c>
      <c r="Q227" s="140" t="s">
        <v>89</v>
      </c>
      <c r="R227" s="140" t="s">
        <v>89</v>
      </c>
      <c r="S227" s="140" t="s">
        <v>89</v>
      </c>
      <c r="T227" s="140" t="s">
        <v>89</v>
      </c>
      <c r="U227" s="140" t="s">
        <v>89</v>
      </c>
      <c r="V227" s="140" t="s">
        <v>89</v>
      </c>
      <c r="W227" s="140" t="s">
        <v>89</v>
      </c>
      <c r="X227" s="140" t="s">
        <v>89</v>
      </c>
      <c r="Y227" s="140" t="s">
        <v>89</v>
      </c>
      <c r="Z227" s="140" t="s">
        <v>89</v>
      </c>
      <c r="AA227" s="140" t="s">
        <v>89</v>
      </c>
      <c r="AB227" s="140" t="s">
        <v>89</v>
      </c>
      <c r="AC227" s="140" t="s">
        <v>89</v>
      </c>
      <c r="AD227" s="140" t="s">
        <v>89</v>
      </c>
      <c r="AE227" s="140" t="s">
        <v>89</v>
      </c>
      <c r="AF227" s="140" t="s">
        <v>89</v>
      </c>
      <c r="AG227" s="140" t="s">
        <v>89</v>
      </c>
      <c r="AH227" s="140" t="s">
        <v>89</v>
      </c>
      <c r="AI227" s="140" t="s">
        <v>89</v>
      </c>
      <c r="AJ227" s="140" t="s">
        <v>89</v>
      </c>
      <c r="AK227" s="140" t="s">
        <v>89</v>
      </c>
      <c r="AL227" s="140" t="s">
        <v>89</v>
      </c>
      <c r="AM227" s="140" t="s">
        <v>89</v>
      </c>
      <c r="AN227" s="140" t="s">
        <v>89</v>
      </c>
      <c r="AO227" s="140" t="s">
        <v>89</v>
      </c>
      <c r="AP227" s="140" t="s">
        <v>89</v>
      </c>
      <c r="AQ227" s="140" t="s">
        <v>89</v>
      </c>
      <c r="AR227" s="140" t="s">
        <v>89</v>
      </c>
      <c r="AS227" s="140" t="s">
        <v>89</v>
      </c>
      <c r="AT227" s="140" t="s">
        <v>89</v>
      </c>
      <c r="AU227" s="140" t="s">
        <v>89</v>
      </c>
      <c r="AV227" s="140" t="s">
        <v>89</v>
      </c>
      <c r="AW227" s="140" t="s">
        <v>89</v>
      </c>
      <c r="AX227" s="140" t="s">
        <v>89</v>
      </c>
      <c r="AY227" s="140" t="s">
        <v>89</v>
      </c>
      <c r="AZ227" s="140" t="s">
        <v>89</v>
      </c>
      <c r="BA227" s="140" t="s">
        <v>89</v>
      </c>
      <c r="BB227" s="140" t="s">
        <v>89</v>
      </c>
    </row>
    <row r="228" spans="1:54" s="170" customFormat="1" ht="32">
      <c r="A228" s="170">
        <f t="shared" si="3"/>
        <v>226</v>
      </c>
      <c r="B228" s="171">
        <v>43962.190335648149</v>
      </c>
      <c r="C228" s="171">
        <v>43962.19059027778</v>
      </c>
      <c r="D228" s="140" t="s">
        <v>93</v>
      </c>
      <c r="E228" s="170">
        <v>9</v>
      </c>
      <c r="F228" s="170">
        <v>22</v>
      </c>
      <c r="G228" s="140" t="s">
        <v>145</v>
      </c>
      <c r="H228" s="171">
        <v>43976.190702337961</v>
      </c>
      <c r="I228" s="140" t="s">
        <v>1718</v>
      </c>
      <c r="J228" s="140" t="s">
        <v>1004</v>
      </c>
      <c r="K228" s="140" t="s">
        <v>88</v>
      </c>
      <c r="L228" s="170">
        <v>0.9</v>
      </c>
      <c r="M228" s="140" t="s">
        <v>259</v>
      </c>
      <c r="N228" s="140" t="s">
        <v>89</v>
      </c>
      <c r="O228" s="140" t="s">
        <v>90</v>
      </c>
      <c r="P228" s="140" t="s">
        <v>89</v>
      </c>
      <c r="Q228" s="140" t="s">
        <v>89</v>
      </c>
      <c r="R228" s="140" t="s">
        <v>89</v>
      </c>
      <c r="S228" s="140" t="s">
        <v>89</v>
      </c>
      <c r="T228" s="140" t="s">
        <v>89</v>
      </c>
      <c r="U228" s="140" t="s">
        <v>89</v>
      </c>
      <c r="V228" s="140" t="s">
        <v>89</v>
      </c>
      <c r="W228" s="140" t="s">
        <v>89</v>
      </c>
      <c r="X228" s="140" t="s">
        <v>89</v>
      </c>
      <c r="Y228" s="140" t="s">
        <v>89</v>
      </c>
      <c r="Z228" s="140" t="s">
        <v>89</v>
      </c>
      <c r="AA228" s="140" t="s">
        <v>89</v>
      </c>
      <c r="AB228" s="140" t="s">
        <v>89</v>
      </c>
      <c r="AC228" s="140" t="s">
        <v>89</v>
      </c>
      <c r="AD228" s="140" t="s">
        <v>89</v>
      </c>
      <c r="AE228" s="140" t="s">
        <v>89</v>
      </c>
      <c r="AF228" s="140" t="s">
        <v>89</v>
      </c>
      <c r="AG228" s="140" t="s">
        <v>89</v>
      </c>
      <c r="AH228" s="140" t="s">
        <v>89</v>
      </c>
      <c r="AI228" s="140" t="s">
        <v>89</v>
      </c>
      <c r="AJ228" s="140" t="s">
        <v>89</v>
      </c>
      <c r="AK228" s="140" t="s">
        <v>89</v>
      </c>
      <c r="AL228" s="140" t="s">
        <v>89</v>
      </c>
      <c r="AM228" s="140" t="s">
        <v>89</v>
      </c>
      <c r="AN228" s="140" t="s">
        <v>89</v>
      </c>
      <c r="AO228" s="140" t="s">
        <v>89</v>
      </c>
      <c r="AP228" s="140" t="s">
        <v>89</v>
      </c>
      <c r="AQ228" s="140" t="s">
        <v>89</v>
      </c>
      <c r="AR228" s="140" t="s">
        <v>89</v>
      </c>
      <c r="AS228" s="140" t="s">
        <v>89</v>
      </c>
      <c r="AT228" s="140" t="s">
        <v>89</v>
      </c>
      <c r="AU228" s="140" t="s">
        <v>89</v>
      </c>
      <c r="AV228" s="140" t="s">
        <v>89</v>
      </c>
      <c r="AW228" s="140" t="s">
        <v>89</v>
      </c>
      <c r="AX228" s="140" t="s">
        <v>89</v>
      </c>
      <c r="AY228" s="140" t="s">
        <v>89</v>
      </c>
      <c r="AZ228" s="140" t="s">
        <v>89</v>
      </c>
      <c r="BA228" s="140" t="s">
        <v>89</v>
      </c>
      <c r="BB228" s="140" t="s">
        <v>89</v>
      </c>
    </row>
    <row r="229" spans="1:54" s="170" customFormat="1" ht="32">
      <c r="A229" s="170">
        <f t="shared" si="3"/>
        <v>227</v>
      </c>
      <c r="B229" s="171">
        <v>43962.193229166667</v>
      </c>
      <c r="C229" s="171">
        <v>43962.193842592591</v>
      </c>
      <c r="D229" s="140" t="s">
        <v>93</v>
      </c>
      <c r="E229" s="170">
        <v>9</v>
      </c>
      <c r="F229" s="170">
        <v>52</v>
      </c>
      <c r="G229" s="140" t="s">
        <v>145</v>
      </c>
      <c r="H229" s="171">
        <v>43976.194099293978</v>
      </c>
      <c r="I229" s="140" t="s">
        <v>1719</v>
      </c>
      <c r="J229" s="140" t="s">
        <v>1004</v>
      </c>
      <c r="K229" s="140" t="s">
        <v>88</v>
      </c>
      <c r="L229" s="170">
        <v>0.9</v>
      </c>
      <c r="M229" s="140" t="s">
        <v>171</v>
      </c>
      <c r="N229" s="140" t="s">
        <v>89</v>
      </c>
      <c r="O229" s="140" t="s">
        <v>160</v>
      </c>
      <c r="P229" s="140" t="s">
        <v>89</v>
      </c>
      <c r="Q229" s="140" t="s">
        <v>89</v>
      </c>
      <c r="R229" s="140" t="s">
        <v>89</v>
      </c>
      <c r="S229" s="140" t="s">
        <v>89</v>
      </c>
      <c r="T229" s="140" t="s">
        <v>89</v>
      </c>
      <c r="U229" s="140" t="s">
        <v>89</v>
      </c>
      <c r="V229" s="140" t="s">
        <v>89</v>
      </c>
      <c r="W229" s="140" t="s">
        <v>89</v>
      </c>
      <c r="X229" s="140" t="s">
        <v>89</v>
      </c>
      <c r="Y229" s="140" t="s">
        <v>89</v>
      </c>
      <c r="Z229" s="140" t="s">
        <v>89</v>
      </c>
      <c r="AA229" s="140" t="s">
        <v>89</v>
      </c>
      <c r="AB229" s="140" t="s">
        <v>89</v>
      </c>
      <c r="AC229" s="140" t="s">
        <v>89</v>
      </c>
      <c r="AD229" s="140" t="s">
        <v>89</v>
      </c>
      <c r="AE229" s="140" t="s">
        <v>89</v>
      </c>
      <c r="AF229" s="140" t="s">
        <v>89</v>
      </c>
      <c r="AG229" s="140" t="s">
        <v>89</v>
      </c>
      <c r="AH229" s="140" t="s">
        <v>89</v>
      </c>
      <c r="AI229" s="140" t="s">
        <v>89</v>
      </c>
      <c r="AJ229" s="140" t="s">
        <v>89</v>
      </c>
      <c r="AK229" s="140" t="s">
        <v>89</v>
      </c>
      <c r="AL229" s="140" t="s">
        <v>89</v>
      </c>
      <c r="AM229" s="140" t="s">
        <v>89</v>
      </c>
      <c r="AN229" s="140" t="s">
        <v>89</v>
      </c>
      <c r="AO229" s="140" t="s">
        <v>89</v>
      </c>
      <c r="AP229" s="140" t="s">
        <v>89</v>
      </c>
      <c r="AQ229" s="140" t="s">
        <v>89</v>
      </c>
      <c r="AR229" s="140" t="s">
        <v>89</v>
      </c>
      <c r="AS229" s="140" t="s">
        <v>89</v>
      </c>
      <c r="AT229" s="140" t="s">
        <v>89</v>
      </c>
      <c r="AU229" s="140" t="s">
        <v>89</v>
      </c>
      <c r="AV229" s="140" t="s">
        <v>89</v>
      </c>
      <c r="AW229" s="140" t="s">
        <v>89</v>
      </c>
      <c r="AX229" s="140" t="s">
        <v>89</v>
      </c>
      <c r="AY229" s="140" t="s">
        <v>89</v>
      </c>
      <c r="AZ229" s="140" t="s">
        <v>89</v>
      </c>
      <c r="BA229" s="140" t="s">
        <v>89</v>
      </c>
      <c r="BB229" s="140" t="s">
        <v>89</v>
      </c>
    </row>
    <row r="230" spans="1:54" ht="32">
      <c r="A230" s="3">
        <f t="shared" si="3"/>
        <v>228</v>
      </c>
      <c r="B230" s="172">
        <v>43962.316817129627</v>
      </c>
      <c r="C230" s="172">
        <v>43962.319155092591</v>
      </c>
      <c r="D230" s="5" t="s">
        <v>93</v>
      </c>
      <c r="E230" s="3">
        <v>50</v>
      </c>
      <c r="F230" s="3">
        <v>202</v>
      </c>
      <c r="G230" s="5" t="s">
        <v>145</v>
      </c>
      <c r="H230" s="172">
        <v>43976.319305763885</v>
      </c>
      <c r="I230" s="5" t="s">
        <v>1720</v>
      </c>
      <c r="J230" s="5" t="s">
        <v>1004</v>
      </c>
      <c r="K230" s="5" t="s">
        <v>88</v>
      </c>
      <c r="L230" s="3">
        <v>0.9</v>
      </c>
      <c r="M230" s="5" t="s">
        <v>213</v>
      </c>
      <c r="N230" s="5" t="s">
        <v>89</v>
      </c>
      <c r="O230" s="5" t="s">
        <v>89</v>
      </c>
      <c r="P230" s="5" t="s">
        <v>89</v>
      </c>
      <c r="Q230" s="5" t="s">
        <v>89</v>
      </c>
      <c r="R230" s="5" t="s">
        <v>1721</v>
      </c>
      <c r="S230" s="5" t="s">
        <v>1722</v>
      </c>
      <c r="T230" s="5" t="s">
        <v>103</v>
      </c>
      <c r="U230" s="5" t="s">
        <v>89</v>
      </c>
      <c r="V230" s="5" t="s">
        <v>298</v>
      </c>
      <c r="W230" s="5" t="s">
        <v>104</v>
      </c>
      <c r="X230" s="5" t="s">
        <v>1723</v>
      </c>
      <c r="Y230" s="5" t="s">
        <v>89</v>
      </c>
      <c r="Z230" s="5" t="s">
        <v>89</v>
      </c>
      <c r="AA230" s="5" t="s">
        <v>89</v>
      </c>
      <c r="AB230" s="5" t="s">
        <v>177</v>
      </c>
      <c r="AC230" s="5" t="s">
        <v>106</v>
      </c>
      <c r="AD230" s="5" t="s">
        <v>89</v>
      </c>
      <c r="AE230" s="5" t="s">
        <v>89</v>
      </c>
      <c r="AF230" s="5" t="s">
        <v>89</v>
      </c>
      <c r="AG230" s="5" t="s">
        <v>89</v>
      </c>
      <c r="AH230" s="5" t="s">
        <v>177</v>
      </c>
      <c r="AI230" s="5" t="s">
        <v>106</v>
      </c>
      <c r="AJ230" s="5" t="s">
        <v>89</v>
      </c>
      <c r="AK230" s="5" t="s">
        <v>89</v>
      </c>
      <c r="AL230" s="5" t="s">
        <v>89</v>
      </c>
      <c r="AM230" s="5" t="s">
        <v>89</v>
      </c>
      <c r="AN230" s="5" t="s">
        <v>177</v>
      </c>
      <c r="AO230" s="5" t="s">
        <v>106</v>
      </c>
      <c r="AP230" s="5" t="s">
        <v>89</v>
      </c>
      <c r="AQ230" s="5" t="s">
        <v>89</v>
      </c>
      <c r="AR230" s="5" t="s">
        <v>89</v>
      </c>
      <c r="AS230" s="5" t="s">
        <v>89</v>
      </c>
      <c r="AT230" s="5" t="s">
        <v>89</v>
      </c>
      <c r="AU230" s="5" t="s">
        <v>89</v>
      </c>
      <c r="AV230" s="5" t="s">
        <v>89</v>
      </c>
      <c r="AW230" s="5" t="s">
        <v>89</v>
      </c>
      <c r="AX230" s="5" t="s">
        <v>89</v>
      </c>
      <c r="AY230" s="5" t="s">
        <v>89</v>
      </c>
      <c r="AZ230" s="5" t="s">
        <v>89</v>
      </c>
      <c r="BA230" s="5" t="s">
        <v>89</v>
      </c>
      <c r="BB230" s="5" t="s">
        <v>89</v>
      </c>
    </row>
    <row r="231" spans="1:54" s="170" customFormat="1" ht="16">
      <c r="A231" s="170">
        <f t="shared" si="3"/>
        <v>229</v>
      </c>
      <c r="B231" s="171">
        <v>43962.336388888885</v>
      </c>
      <c r="C231" s="171">
        <v>43962.336574074077</v>
      </c>
      <c r="D231" s="140" t="s">
        <v>93</v>
      </c>
      <c r="E231" s="170">
        <v>2</v>
      </c>
      <c r="F231" s="170">
        <v>16</v>
      </c>
      <c r="G231" s="140" t="s">
        <v>145</v>
      </c>
      <c r="H231" s="171">
        <v>43976.336841296295</v>
      </c>
      <c r="I231" s="140" t="s">
        <v>1724</v>
      </c>
      <c r="J231" s="140" t="s">
        <v>1004</v>
      </c>
      <c r="K231" s="140" t="s">
        <v>88</v>
      </c>
      <c r="L231" s="170">
        <v>0.9</v>
      </c>
      <c r="M231" s="140" t="s">
        <v>171</v>
      </c>
      <c r="N231" s="140" t="s">
        <v>89</v>
      </c>
      <c r="O231" s="140" t="s">
        <v>89</v>
      </c>
      <c r="P231" s="140" t="s">
        <v>89</v>
      </c>
      <c r="Q231" s="140" t="s">
        <v>89</v>
      </c>
      <c r="R231" s="140" t="s">
        <v>89</v>
      </c>
      <c r="S231" s="140" t="s">
        <v>89</v>
      </c>
      <c r="T231" s="140" t="s">
        <v>89</v>
      </c>
      <c r="U231" s="140" t="s">
        <v>89</v>
      </c>
      <c r="V231" s="140" t="s">
        <v>89</v>
      </c>
      <c r="W231" s="140" t="s">
        <v>89</v>
      </c>
      <c r="X231" s="140" t="s">
        <v>89</v>
      </c>
      <c r="Y231" s="140" t="s">
        <v>89</v>
      </c>
      <c r="Z231" s="140" t="s">
        <v>89</v>
      </c>
      <c r="AA231" s="140" t="s">
        <v>89</v>
      </c>
      <c r="AB231" s="140" t="s">
        <v>89</v>
      </c>
      <c r="AC231" s="140" t="s">
        <v>89</v>
      </c>
      <c r="AD231" s="140" t="s">
        <v>89</v>
      </c>
      <c r="AE231" s="140" t="s">
        <v>89</v>
      </c>
      <c r="AF231" s="140" t="s">
        <v>89</v>
      </c>
      <c r="AG231" s="140" t="s">
        <v>89</v>
      </c>
      <c r="AH231" s="140" t="s">
        <v>89</v>
      </c>
      <c r="AI231" s="140" t="s">
        <v>89</v>
      </c>
      <c r="AJ231" s="140" t="s">
        <v>89</v>
      </c>
      <c r="AK231" s="140" t="s">
        <v>89</v>
      </c>
      <c r="AL231" s="140" t="s">
        <v>89</v>
      </c>
      <c r="AM231" s="140" t="s">
        <v>89</v>
      </c>
      <c r="AN231" s="140" t="s">
        <v>89</v>
      </c>
      <c r="AO231" s="140" t="s">
        <v>89</v>
      </c>
      <c r="AP231" s="140" t="s">
        <v>89</v>
      </c>
      <c r="AQ231" s="140" t="s">
        <v>89</v>
      </c>
      <c r="AR231" s="140" t="s">
        <v>89</v>
      </c>
      <c r="AS231" s="140" t="s">
        <v>89</v>
      </c>
      <c r="AT231" s="140" t="s">
        <v>89</v>
      </c>
      <c r="AU231" s="140" t="s">
        <v>89</v>
      </c>
      <c r="AV231" s="140" t="s">
        <v>89</v>
      </c>
      <c r="AW231" s="140" t="s">
        <v>89</v>
      </c>
      <c r="AX231" s="140" t="s">
        <v>89</v>
      </c>
      <c r="AY231" s="140" t="s">
        <v>89</v>
      </c>
      <c r="AZ231" s="140" t="s">
        <v>89</v>
      </c>
      <c r="BA231" s="140" t="s">
        <v>89</v>
      </c>
      <c r="BB231" s="140" t="s">
        <v>89</v>
      </c>
    </row>
    <row r="232" spans="1:54" ht="64">
      <c r="A232" s="3">
        <f t="shared" si="3"/>
        <v>230</v>
      </c>
      <c r="B232" s="172">
        <v>43962.379421296297</v>
      </c>
      <c r="C232" s="172">
        <v>43962.383518518516</v>
      </c>
      <c r="D232" s="5" t="s">
        <v>93</v>
      </c>
      <c r="E232" s="3">
        <v>67</v>
      </c>
      <c r="F232" s="3">
        <v>354</v>
      </c>
      <c r="G232" s="5" t="s">
        <v>145</v>
      </c>
      <c r="H232" s="172">
        <v>43976.383569409722</v>
      </c>
      <c r="I232" s="5" t="s">
        <v>1725</v>
      </c>
      <c r="J232" s="5" t="s">
        <v>95</v>
      </c>
      <c r="K232" s="5" t="s">
        <v>88</v>
      </c>
      <c r="L232" s="3">
        <v>0.9</v>
      </c>
      <c r="M232" s="5" t="s">
        <v>213</v>
      </c>
      <c r="N232" s="5" t="s">
        <v>89</v>
      </c>
      <c r="O232" s="5" t="s">
        <v>89</v>
      </c>
      <c r="P232" s="5" t="s">
        <v>89</v>
      </c>
      <c r="Q232" s="5" t="s">
        <v>89</v>
      </c>
      <c r="R232" s="5" t="s">
        <v>1726</v>
      </c>
      <c r="S232" s="5" t="s">
        <v>965</v>
      </c>
      <c r="T232" s="5" t="s">
        <v>240</v>
      </c>
      <c r="U232" s="5" t="s">
        <v>89</v>
      </c>
      <c r="V232" s="5" t="s">
        <v>241</v>
      </c>
      <c r="W232" s="5" t="s">
        <v>104</v>
      </c>
      <c r="X232" s="5" t="s">
        <v>1727</v>
      </c>
      <c r="Y232" s="5" t="s">
        <v>186</v>
      </c>
      <c r="Z232" s="5" t="s">
        <v>225</v>
      </c>
      <c r="AA232" s="5" t="s">
        <v>89</v>
      </c>
      <c r="AB232" s="5" t="s">
        <v>182</v>
      </c>
      <c r="AC232" s="5" t="s">
        <v>112</v>
      </c>
      <c r="AD232" s="5" t="s">
        <v>89</v>
      </c>
      <c r="AE232" s="5" t="s">
        <v>177</v>
      </c>
      <c r="AF232" s="5" t="s">
        <v>127</v>
      </c>
      <c r="AG232" s="5" t="s">
        <v>89</v>
      </c>
      <c r="AH232" s="5" t="s">
        <v>89</v>
      </c>
      <c r="AI232" s="5" t="s">
        <v>89</v>
      </c>
      <c r="AJ232" s="5" t="s">
        <v>89</v>
      </c>
      <c r="AK232" s="5" t="s">
        <v>89</v>
      </c>
      <c r="AL232" s="5" t="s">
        <v>89</v>
      </c>
      <c r="AM232" s="5" t="s">
        <v>89</v>
      </c>
      <c r="AN232" s="5" t="s">
        <v>186</v>
      </c>
      <c r="AO232" s="5" t="s">
        <v>112</v>
      </c>
      <c r="AP232" s="5" t="s">
        <v>89</v>
      </c>
      <c r="AQ232" s="5" t="s">
        <v>179</v>
      </c>
      <c r="AR232" s="5" t="s">
        <v>225</v>
      </c>
      <c r="AS232" s="5" t="s">
        <v>1728</v>
      </c>
      <c r="AT232" s="5" t="s">
        <v>89</v>
      </c>
      <c r="AU232" s="5" t="s">
        <v>89</v>
      </c>
      <c r="AV232" s="5" t="s">
        <v>89</v>
      </c>
      <c r="AW232" s="5" t="s">
        <v>89</v>
      </c>
      <c r="AX232" s="5" t="s">
        <v>89</v>
      </c>
      <c r="AY232" s="5" t="s">
        <v>89</v>
      </c>
      <c r="AZ232" s="5" t="s">
        <v>89</v>
      </c>
      <c r="BA232" s="5" t="s">
        <v>89</v>
      </c>
      <c r="BB232" s="5" t="s">
        <v>89</v>
      </c>
    </row>
    <row r="233" spans="1:54" s="170" customFormat="1" ht="48">
      <c r="A233" s="170">
        <f t="shared" si="3"/>
        <v>231</v>
      </c>
      <c r="B233" s="171">
        <v>43962.389930555553</v>
      </c>
      <c r="C233" s="171">
        <v>43962.396550925929</v>
      </c>
      <c r="D233" s="140" t="s">
        <v>93</v>
      </c>
      <c r="E233" s="170">
        <v>33</v>
      </c>
      <c r="F233" s="170">
        <v>571</v>
      </c>
      <c r="G233" s="140" t="s">
        <v>145</v>
      </c>
      <c r="H233" s="171">
        <v>43976.39675295139</v>
      </c>
      <c r="I233" s="140" t="s">
        <v>1729</v>
      </c>
      <c r="J233" s="140" t="s">
        <v>95</v>
      </c>
      <c r="K233" s="140" t="s">
        <v>88</v>
      </c>
      <c r="L233" s="170">
        <v>0.9</v>
      </c>
      <c r="M233" s="140" t="s">
        <v>171</v>
      </c>
      <c r="N233" s="140" t="s">
        <v>89</v>
      </c>
      <c r="O233" s="140" t="s">
        <v>90</v>
      </c>
      <c r="P233" s="140" t="s">
        <v>89</v>
      </c>
      <c r="Q233" s="140" t="s">
        <v>1730</v>
      </c>
      <c r="R233" s="140" t="s">
        <v>1731</v>
      </c>
      <c r="S233" s="140" t="s">
        <v>1142</v>
      </c>
      <c r="T233" s="140" t="s">
        <v>315</v>
      </c>
      <c r="U233" s="140" t="s">
        <v>1732</v>
      </c>
      <c r="V233" s="140" t="s">
        <v>99</v>
      </c>
      <c r="W233" s="140" t="s">
        <v>104</v>
      </c>
      <c r="X233" s="140" t="s">
        <v>89</v>
      </c>
      <c r="Y233" s="140" t="s">
        <v>89</v>
      </c>
      <c r="Z233" s="140" t="s">
        <v>89</v>
      </c>
      <c r="AA233" s="140" t="s">
        <v>89</v>
      </c>
      <c r="AB233" s="140" t="s">
        <v>89</v>
      </c>
      <c r="AC233" s="140" t="s">
        <v>89</v>
      </c>
      <c r="AD233" s="140" t="s">
        <v>89</v>
      </c>
      <c r="AE233" s="140" t="s">
        <v>89</v>
      </c>
      <c r="AF233" s="140" t="s">
        <v>89</v>
      </c>
      <c r="AG233" s="140" t="s">
        <v>89</v>
      </c>
      <c r="AH233" s="140" t="s">
        <v>89</v>
      </c>
      <c r="AI233" s="140" t="s">
        <v>89</v>
      </c>
      <c r="AJ233" s="140" t="s">
        <v>89</v>
      </c>
      <c r="AK233" s="140" t="s">
        <v>89</v>
      </c>
      <c r="AL233" s="140" t="s">
        <v>89</v>
      </c>
      <c r="AM233" s="140" t="s">
        <v>89</v>
      </c>
      <c r="AN233" s="140" t="s">
        <v>89</v>
      </c>
      <c r="AO233" s="140" t="s">
        <v>89</v>
      </c>
      <c r="AP233" s="140" t="s">
        <v>89</v>
      </c>
      <c r="AQ233" s="140" t="s">
        <v>89</v>
      </c>
      <c r="AR233" s="140" t="s">
        <v>89</v>
      </c>
      <c r="AS233" s="140" t="s">
        <v>89</v>
      </c>
      <c r="AT233" s="140" t="s">
        <v>89</v>
      </c>
      <c r="AU233" s="140" t="s">
        <v>89</v>
      </c>
      <c r="AV233" s="140" t="s">
        <v>89</v>
      </c>
      <c r="AW233" s="140" t="s">
        <v>89</v>
      </c>
      <c r="AX233" s="140" t="s">
        <v>89</v>
      </c>
      <c r="AY233" s="140" t="s">
        <v>89</v>
      </c>
      <c r="AZ233" s="140" t="s">
        <v>89</v>
      </c>
      <c r="BA233" s="140" t="s">
        <v>89</v>
      </c>
      <c r="BB233" s="140" t="s">
        <v>89</v>
      </c>
    </row>
    <row r="234" spans="1:54" s="170" customFormat="1" ht="32">
      <c r="A234" s="170">
        <f t="shared" si="3"/>
        <v>232</v>
      </c>
      <c r="B234" s="171">
        <v>43962.494004629632</v>
      </c>
      <c r="C234" s="171">
        <v>43962.494143518517</v>
      </c>
      <c r="D234" s="140" t="s">
        <v>93</v>
      </c>
      <c r="E234" s="170">
        <v>21</v>
      </c>
      <c r="F234" s="170">
        <v>12</v>
      </c>
      <c r="G234" s="140" t="s">
        <v>145</v>
      </c>
      <c r="H234" s="171">
        <v>43976.49453851852</v>
      </c>
      <c r="I234" s="140" t="s">
        <v>1733</v>
      </c>
      <c r="J234" s="140" t="s">
        <v>1004</v>
      </c>
      <c r="K234" s="140" t="s">
        <v>88</v>
      </c>
      <c r="L234" s="170">
        <v>0.9</v>
      </c>
      <c r="M234" s="140" t="s">
        <v>328</v>
      </c>
      <c r="N234" s="140" t="s">
        <v>89</v>
      </c>
      <c r="O234" s="140" t="s">
        <v>89</v>
      </c>
      <c r="P234" s="140" t="s">
        <v>89</v>
      </c>
      <c r="Q234" s="140" t="s">
        <v>89</v>
      </c>
      <c r="R234" s="140" t="s">
        <v>89</v>
      </c>
      <c r="S234" s="140" t="s">
        <v>89</v>
      </c>
      <c r="T234" s="140" t="s">
        <v>89</v>
      </c>
      <c r="U234" s="140" t="s">
        <v>89</v>
      </c>
      <c r="V234" s="140" t="s">
        <v>89</v>
      </c>
      <c r="W234" s="140" t="s">
        <v>104</v>
      </c>
      <c r="X234" s="140" t="s">
        <v>89</v>
      </c>
      <c r="Y234" s="140" t="s">
        <v>89</v>
      </c>
      <c r="Z234" s="140" t="s">
        <v>89</v>
      </c>
      <c r="AA234" s="140" t="s">
        <v>89</v>
      </c>
      <c r="AB234" s="140" t="s">
        <v>89</v>
      </c>
      <c r="AC234" s="140" t="s">
        <v>89</v>
      </c>
      <c r="AD234" s="140" t="s">
        <v>89</v>
      </c>
      <c r="AE234" s="140" t="s">
        <v>89</v>
      </c>
      <c r="AF234" s="140" t="s">
        <v>89</v>
      </c>
      <c r="AG234" s="140" t="s">
        <v>89</v>
      </c>
      <c r="AH234" s="140" t="s">
        <v>89</v>
      </c>
      <c r="AI234" s="140" t="s">
        <v>89</v>
      </c>
      <c r="AJ234" s="140" t="s">
        <v>89</v>
      </c>
      <c r="AK234" s="140" t="s">
        <v>89</v>
      </c>
      <c r="AL234" s="140" t="s">
        <v>89</v>
      </c>
      <c r="AM234" s="140" t="s">
        <v>89</v>
      </c>
      <c r="AN234" s="140" t="s">
        <v>89</v>
      </c>
      <c r="AO234" s="140" t="s">
        <v>89</v>
      </c>
      <c r="AP234" s="140" t="s">
        <v>89</v>
      </c>
      <c r="AQ234" s="140" t="s">
        <v>89</v>
      </c>
      <c r="AR234" s="140" t="s">
        <v>89</v>
      </c>
      <c r="AS234" s="140" t="s">
        <v>89</v>
      </c>
      <c r="AT234" s="140" t="s">
        <v>89</v>
      </c>
      <c r="AU234" s="140" t="s">
        <v>89</v>
      </c>
      <c r="AV234" s="140" t="s">
        <v>89</v>
      </c>
      <c r="AW234" s="140" t="s">
        <v>89</v>
      </c>
      <c r="AX234" s="140" t="s">
        <v>89</v>
      </c>
      <c r="AY234" s="140" t="s">
        <v>89</v>
      </c>
      <c r="AZ234" s="140" t="s">
        <v>89</v>
      </c>
      <c r="BA234" s="140" t="s">
        <v>89</v>
      </c>
      <c r="BB234" s="140" t="s">
        <v>89</v>
      </c>
    </row>
    <row r="235" spans="1:54" s="170" customFormat="1" ht="16">
      <c r="A235" s="170">
        <f t="shared" si="3"/>
        <v>233</v>
      </c>
      <c r="B235" s="171">
        <v>43962.615636574075</v>
      </c>
      <c r="C235" s="171">
        <v>43962.615879629629</v>
      </c>
      <c r="D235" s="140" t="s">
        <v>93</v>
      </c>
      <c r="E235" s="170">
        <v>2</v>
      </c>
      <c r="F235" s="170">
        <v>21</v>
      </c>
      <c r="G235" s="140" t="s">
        <v>145</v>
      </c>
      <c r="H235" s="171">
        <v>43976.615965231482</v>
      </c>
      <c r="I235" s="140" t="s">
        <v>1734</v>
      </c>
      <c r="J235" s="140" t="s">
        <v>1004</v>
      </c>
      <c r="K235" s="140" t="s">
        <v>88</v>
      </c>
      <c r="L235" s="170">
        <v>0.9</v>
      </c>
      <c r="M235" s="140" t="s">
        <v>89</v>
      </c>
      <c r="N235" s="140" t="s">
        <v>89</v>
      </c>
      <c r="O235" s="140" t="s">
        <v>89</v>
      </c>
      <c r="P235" s="140" t="s">
        <v>89</v>
      </c>
      <c r="Q235" s="140" t="s">
        <v>89</v>
      </c>
      <c r="R235" s="140" t="s">
        <v>89</v>
      </c>
      <c r="S235" s="140" t="s">
        <v>89</v>
      </c>
      <c r="T235" s="140" t="s">
        <v>89</v>
      </c>
      <c r="U235" s="140" t="s">
        <v>89</v>
      </c>
      <c r="V235" s="140" t="s">
        <v>89</v>
      </c>
      <c r="W235" s="140" t="s">
        <v>89</v>
      </c>
      <c r="X235" s="140" t="s">
        <v>89</v>
      </c>
      <c r="Y235" s="140" t="s">
        <v>89</v>
      </c>
      <c r="Z235" s="140" t="s">
        <v>89</v>
      </c>
      <c r="AA235" s="140" t="s">
        <v>89</v>
      </c>
      <c r="AB235" s="140" t="s">
        <v>89</v>
      </c>
      <c r="AC235" s="140" t="s">
        <v>89</v>
      </c>
      <c r="AD235" s="140" t="s">
        <v>89</v>
      </c>
      <c r="AE235" s="140" t="s">
        <v>89</v>
      </c>
      <c r="AF235" s="140" t="s">
        <v>89</v>
      </c>
      <c r="AG235" s="140" t="s">
        <v>89</v>
      </c>
      <c r="AH235" s="140" t="s">
        <v>89</v>
      </c>
      <c r="AI235" s="140" t="s">
        <v>89</v>
      </c>
      <c r="AJ235" s="140" t="s">
        <v>89</v>
      </c>
      <c r="AK235" s="140" t="s">
        <v>89</v>
      </c>
      <c r="AL235" s="140" t="s">
        <v>89</v>
      </c>
      <c r="AM235" s="140" t="s">
        <v>89</v>
      </c>
      <c r="AN235" s="140" t="s">
        <v>89</v>
      </c>
      <c r="AO235" s="140" t="s">
        <v>89</v>
      </c>
      <c r="AP235" s="140" t="s">
        <v>89</v>
      </c>
      <c r="AQ235" s="140" t="s">
        <v>89</v>
      </c>
      <c r="AR235" s="140" t="s">
        <v>89</v>
      </c>
      <c r="AS235" s="140" t="s">
        <v>89</v>
      </c>
      <c r="AT235" s="140" t="s">
        <v>89</v>
      </c>
      <c r="AU235" s="140" t="s">
        <v>89</v>
      </c>
      <c r="AV235" s="140" t="s">
        <v>89</v>
      </c>
      <c r="AW235" s="140" t="s">
        <v>89</v>
      </c>
      <c r="AX235" s="140" t="s">
        <v>89</v>
      </c>
      <c r="AY235" s="140" t="s">
        <v>89</v>
      </c>
      <c r="AZ235" s="140" t="s">
        <v>89</v>
      </c>
      <c r="BA235" s="140" t="s">
        <v>89</v>
      </c>
      <c r="BB235" s="140" t="s">
        <v>89</v>
      </c>
    </row>
    <row r="236" spans="1:54" ht="32">
      <c r="A236" s="3">
        <f t="shared" si="3"/>
        <v>234</v>
      </c>
      <c r="B236" s="172">
        <v>43962.627939814818</v>
      </c>
      <c r="C236" s="172">
        <v>43962.631527777776</v>
      </c>
      <c r="D236" s="5" t="s">
        <v>93</v>
      </c>
      <c r="E236" s="3">
        <v>84</v>
      </c>
      <c r="F236" s="3">
        <v>310</v>
      </c>
      <c r="G236" s="5" t="s">
        <v>145</v>
      </c>
      <c r="H236" s="172">
        <v>43976.63197328704</v>
      </c>
      <c r="I236" s="5" t="s">
        <v>1735</v>
      </c>
      <c r="J236" s="5" t="s">
        <v>1004</v>
      </c>
      <c r="K236" s="5" t="s">
        <v>88</v>
      </c>
      <c r="L236" s="3">
        <v>0.9</v>
      </c>
      <c r="M236" s="5" t="s">
        <v>259</v>
      </c>
      <c r="N236" s="5" t="s">
        <v>89</v>
      </c>
      <c r="O236" s="5" t="s">
        <v>160</v>
      </c>
      <c r="P236" s="5" t="s">
        <v>89</v>
      </c>
      <c r="Q236" s="5" t="s">
        <v>237</v>
      </c>
      <c r="R236" s="5" t="s">
        <v>1736</v>
      </c>
      <c r="S236" s="5" t="s">
        <v>1737</v>
      </c>
      <c r="T236" s="5" t="s">
        <v>355</v>
      </c>
      <c r="U236" s="5" t="s">
        <v>1738</v>
      </c>
      <c r="V236" s="5" t="s">
        <v>298</v>
      </c>
      <c r="W236" s="5" t="s">
        <v>104</v>
      </c>
      <c r="X236" s="5" t="s">
        <v>1739</v>
      </c>
      <c r="Y236" s="5" t="s">
        <v>179</v>
      </c>
      <c r="Z236" s="5" t="s">
        <v>168</v>
      </c>
      <c r="AA236" s="5" t="s">
        <v>89</v>
      </c>
      <c r="AB236" s="5" t="s">
        <v>179</v>
      </c>
      <c r="AC236" s="5" t="s">
        <v>168</v>
      </c>
      <c r="AD236" s="5" t="s">
        <v>89</v>
      </c>
      <c r="AE236" s="5" t="s">
        <v>179</v>
      </c>
      <c r="AF236" s="5" t="s">
        <v>168</v>
      </c>
      <c r="AG236" s="5" t="s">
        <v>89</v>
      </c>
      <c r="AH236" s="5" t="s">
        <v>179</v>
      </c>
      <c r="AI236" s="5" t="s">
        <v>168</v>
      </c>
      <c r="AJ236" s="5" t="s">
        <v>89</v>
      </c>
      <c r="AK236" s="5" t="s">
        <v>179</v>
      </c>
      <c r="AL236" s="5" t="s">
        <v>168</v>
      </c>
      <c r="AM236" s="5" t="s">
        <v>89</v>
      </c>
      <c r="AN236" s="5" t="s">
        <v>179</v>
      </c>
      <c r="AO236" s="5" t="s">
        <v>168</v>
      </c>
      <c r="AP236" s="5" t="s">
        <v>89</v>
      </c>
      <c r="AQ236" s="5" t="s">
        <v>179</v>
      </c>
      <c r="AR236" s="5" t="s">
        <v>168</v>
      </c>
      <c r="AS236" s="5" t="s">
        <v>1740</v>
      </c>
      <c r="AT236" s="5" t="s">
        <v>89</v>
      </c>
      <c r="AU236" s="5" t="s">
        <v>89</v>
      </c>
      <c r="AV236" s="5" t="s">
        <v>89</v>
      </c>
      <c r="AW236" s="5" t="s">
        <v>89</v>
      </c>
      <c r="AX236" s="5" t="s">
        <v>89</v>
      </c>
      <c r="AY236" s="5" t="s">
        <v>89</v>
      </c>
      <c r="AZ236" s="5" t="s">
        <v>89</v>
      </c>
      <c r="BA236" s="5" t="s">
        <v>89</v>
      </c>
      <c r="BB236" s="5" t="s">
        <v>89</v>
      </c>
    </row>
    <row r="237" spans="1:54" s="170" customFormat="1" ht="16">
      <c r="A237" s="170">
        <f t="shared" si="3"/>
        <v>235</v>
      </c>
      <c r="B237" s="171">
        <v>43962.649652777778</v>
      </c>
      <c r="C237" s="171">
        <v>43962.649814814817</v>
      </c>
      <c r="D237" s="140" t="s">
        <v>93</v>
      </c>
      <c r="E237" s="170">
        <v>9</v>
      </c>
      <c r="F237" s="170">
        <v>14</v>
      </c>
      <c r="G237" s="140" t="s">
        <v>145</v>
      </c>
      <c r="H237" s="171">
        <v>43976.650230300926</v>
      </c>
      <c r="I237" s="140" t="s">
        <v>1741</v>
      </c>
      <c r="J237" s="140" t="s">
        <v>1004</v>
      </c>
      <c r="K237" s="140" t="s">
        <v>88</v>
      </c>
      <c r="L237" s="170">
        <v>0.9</v>
      </c>
      <c r="M237" s="140" t="s">
        <v>213</v>
      </c>
      <c r="N237" s="140" t="s">
        <v>89</v>
      </c>
      <c r="O237" s="140" t="s">
        <v>89</v>
      </c>
      <c r="P237" s="140" t="s">
        <v>89</v>
      </c>
      <c r="Q237" s="140" t="s">
        <v>89</v>
      </c>
      <c r="R237" s="140" t="s">
        <v>89</v>
      </c>
      <c r="S237" s="140" t="s">
        <v>89</v>
      </c>
      <c r="T237" s="140" t="s">
        <v>89</v>
      </c>
      <c r="U237" s="140" t="s">
        <v>89</v>
      </c>
      <c r="V237" s="140" t="s">
        <v>89</v>
      </c>
      <c r="W237" s="140" t="s">
        <v>89</v>
      </c>
      <c r="X237" s="140" t="s">
        <v>89</v>
      </c>
      <c r="Y237" s="140" t="s">
        <v>89</v>
      </c>
      <c r="Z237" s="140" t="s">
        <v>89</v>
      </c>
      <c r="AA237" s="140" t="s">
        <v>89</v>
      </c>
      <c r="AB237" s="140" t="s">
        <v>89</v>
      </c>
      <c r="AC237" s="140" t="s">
        <v>89</v>
      </c>
      <c r="AD237" s="140" t="s">
        <v>89</v>
      </c>
      <c r="AE237" s="140" t="s">
        <v>89</v>
      </c>
      <c r="AF237" s="140" t="s">
        <v>89</v>
      </c>
      <c r="AG237" s="140" t="s">
        <v>89</v>
      </c>
      <c r="AH237" s="140" t="s">
        <v>89</v>
      </c>
      <c r="AI237" s="140" t="s">
        <v>89</v>
      </c>
      <c r="AJ237" s="140" t="s">
        <v>89</v>
      </c>
      <c r="AK237" s="140" t="s">
        <v>89</v>
      </c>
      <c r="AL237" s="140" t="s">
        <v>89</v>
      </c>
      <c r="AM237" s="140" t="s">
        <v>89</v>
      </c>
      <c r="AN237" s="140" t="s">
        <v>89</v>
      </c>
      <c r="AO237" s="140" t="s">
        <v>89</v>
      </c>
      <c r="AP237" s="140" t="s">
        <v>89</v>
      </c>
      <c r="AQ237" s="140" t="s">
        <v>89</v>
      </c>
      <c r="AR237" s="140" t="s">
        <v>89</v>
      </c>
      <c r="AS237" s="140" t="s">
        <v>89</v>
      </c>
      <c r="AT237" s="140" t="s">
        <v>89</v>
      </c>
      <c r="AU237" s="140" t="s">
        <v>89</v>
      </c>
      <c r="AV237" s="140" t="s">
        <v>89</v>
      </c>
      <c r="AW237" s="140" t="s">
        <v>89</v>
      </c>
      <c r="AX237" s="140" t="s">
        <v>89</v>
      </c>
      <c r="AY237" s="140" t="s">
        <v>89</v>
      </c>
      <c r="AZ237" s="140" t="s">
        <v>89</v>
      </c>
      <c r="BA237" s="140" t="s">
        <v>89</v>
      </c>
      <c r="BB237" s="140" t="s">
        <v>89</v>
      </c>
    </row>
    <row r="238" spans="1:54" s="170" customFormat="1" ht="32">
      <c r="A238" s="170">
        <f t="shared" si="3"/>
        <v>236</v>
      </c>
      <c r="B238" s="171">
        <v>43962.772685185184</v>
      </c>
      <c r="C238" s="171">
        <v>43962.772881944446</v>
      </c>
      <c r="D238" s="140" t="s">
        <v>93</v>
      </c>
      <c r="E238" s="170">
        <v>9</v>
      </c>
      <c r="F238" s="170">
        <v>16</v>
      </c>
      <c r="G238" s="140" t="s">
        <v>145</v>
      </c>
      <c r="H238" s="171">
        <v>43976.772941678239</v>
      </c>
      <c r="I238" s="140" t="s">
        <v>1742</v>
      </c>
      <c r="J238" s="140" t="s">
        <v>1004</v>
      </c>
      <c r="K238" s="140" t="s">
        <v>88</v>
      </c>
      <c r="L238" s="170">
        <v>0.7</v>
      </c>
      <c r="M238" s="140" t="s">
        <v>171</v>
      </c>
      <c r="N238" s="140" t="s">
        <v>89</v>
      </c>
      <c r="O238" s="140" t="s">
        <v>96</v>
      </c>
      <c r="P238" s="140" t="s">
        <v>89</v>
      </c>
      <c r="Q238" s="140" t="s">
        <v>89</v>
      </c>
      <c r="R238" s="140" t="s">
        <v>89</v>
      </c>
      <c r="S238" s="140" t="s">
        <v>89</v>
      </c>
      <c r="T238" s="140" t="s">
        <v>89</v>
      </c>
      <c r="U238" s="140" t="s">
        <v>89</v>
      </c>
      <c r="V238" s="140" t="s">
        <v>89</v>
      </c>
      <c r="W238" s="140" t="s">
        <v>89</v>
      </c>
      <c r="X238" s="140" t="s">
        <v>89</v>
      </c>
      <c r="Y238" s="140" t="s">
        <v>89</v>
      </c>
      <c r="Z238" s="140" t="s">
        <v>89</v>
      </c>
      <c r="AA238" s="140" t="s">
        <v>89</v>
      </c>
      <c r="AB238" s="140" t="s">
        <v>89</v>
      </c>
      <c r="AC238" s="140" t="s">
        <v>89</v>
      </c>
      <c r="AD238" s="140" t="s">
        <v>89</v>
      </c>
      <c r="AE238" s="140" t="s">
        <v>89</v>
      </c>
      <c r="AF238" s="140" t="s">
        <v>89</v>
      </c>
      <c r="AG238" s="140" t="s">
        <v>89</v>
      </c>
      <c r="AH238" s="140" t="s">
        <v>89</v>
      </c>
      <c r="AI238" s="140" t="s">
        <v>89</v>
      </c>
      <c r="AJ238" s="140" t="s">
        <v>89</v>
      </c>
      <c r="AK238" s="140" t="s">
        <v>89</v>
      </c>
      <c r="AL238" s="140" t="s">
        <v>89</v>
      </c>
      <c r="AM238" s="140" t="s">
        <v>89</v>
      </c>
      <c r="AN238" s="140" t="s">
        <v>89</v>
      </c>
      <c r="AO238" s="140" t="s">
        <v>89</v>
      </c>
      <c r="AP238" s="140" t="s">
        <v>89</v>
      </c>
      <c r="AQ238" s="140" t="s">
        <v>89</v>
      </c>
      <c r="AR238" s="140" t="s">
        <v>89</v>
      </c>
      <c r="AS238" s="140" t="s">
        <v>89</v>
      </c>
      <c r="AT238" s="140" t="s">
        <v>89</v>
      </c>
      <c r="AU238" s="140" t="s">
        <v>89</v>
      </c>
      <c r="AV238" s="140" t="s">
        <v>89</v>
      </c>
      <c r="AW238" s="140" t="s">
        <v>89</v>
      </c>
      <c r="AX238" s="140" t="s">
        <v>89</v>
      </c>
      <c r="AY238" s="140" t="s">
        <v>89</v>
      </c>
      <c r="AZ238" s="140" t="s">
        <v>89</v>
      </c>
      <c r="BA238" s="140" t="s">
        <v>89</v>
      </c>
      <c r="BB238" s="140" t="s">
        <v>89</v>
      </c>
    </row>
    <row r="239" spans="1:54" s="170" customFormat="1" ht="16">
      <c r="A239" s="170">
        <f t="shared" si="3"/>
        <v>237</v>
      </c>
      <c r="B239" s="171">
        <v>43962.918425925927</v>
      </c>
      <c r="C239" s="171">
        <v>43962.919282407405</v>
      </c>
      <c r="D239" s="140" t="s">
        <v>93</v>
      </c>
      <c r="E239" s="170">
        <v>9</v>
      </c>
      <c r="F239" s="170">
        <v>73</v>
      </c>
      <c r="G239" s="140" t="s">
        <v>145</v>
      </c>
      <c r="H239" s="171">
        <v>43976.91940471065</v>
      </c>
      <c r="I239" s="140" t="s">
        <v>1743</v>
      </c>
      <c r="J239" s="140" t="s">
        <v>1004</v>
      </c>
      <c r="K239" s="140" t="s">
        <v>88</v>
      </c>
      <c r="L239" s="140" t="s">
        <v>89</v>
      </c>
      <c r="M239" s="140" t="s">
        <v>213</v>
      </c>
      <c r="N239" s="140" t="s">
        <v>89</v>
      </c>
      <c r="O239" s="140" t="s">
        <v>89</v>
      </c>
      <c r="P239" s="140" t="s">
        <v>89</v>
      </c>
      <c r="Q239" s="140" t="s">
        <v>89</v>
      </c>
      <c r="R239" s="140" t="s">
        <v>89</v>
      </c>
      <c r="S239" s="140" t="s">
        <v>89</v>
      </c>
      <c r="T239" s="140" t="s">
        <v>89</v>
      </c>
      <c r="U239" s="140" t="s">
        <v>89</v>
      </c>
      <c r="V239" s="140" t="s">
        <v>89</v>
      </c>
      <c r="W239" s="140" t="s">
        <v>89</v>
      </c>
      <c r="X239" s="140" t="s">
        <v>89</v>
      </c>
      <c r="Y239" s="140" t="s">
        <v>89</v>
      </c>
      <c r="Z239" s="140" t="s">
        <v>89</v>
      </c>
      <c r="AA239" s="140" t="s">
        <v>89</v>
      </c>
      <c r="AB239" s="140" t="s">
        <v>89</v>
      </c>
      <c r="AC239" s="140" t="s">
        <v>89</v>
      </c>
      <c r="AD239" s="140" t="s">
        <v>89</v>
      </c>
      <c r="AE239" s="140" t="s">
        <v>89</v>
      </c>
      <c r="AF239" s="140" t="s">
        <v>89</v>
      </c>
      <c r="AG239" s="140" t="s">
        <v>89</v>
      </c>
      <c r="AH239" s="140" t="s">
        <v>89</v>
      </c>
      <c r="AI239" s="140" t="s">
        <v>89</v>
      </c>
      <c r="AJ239" s="140" t="s">
        <v>89</v>
      </c>
      <c r="AK239" s="140" t="s">
        <v>89</v>
      </c>
      <c r="AL239" s="140" t="s">
        <v>89</v>
      </c>
      <c r="AM239" s="140" t="s">
        <v>89</v>
      </c>
      <c r="AN239" s="140" t="s">
        <v>89</v>
      </c>
      <c r="AO239" s="140" t="s">
        <v>89</v>
      </c>
      <c r="AP239" s="140" t="s">
        <v>89</v>
      </c>
      <c r="AQ239" s="140" t="s">
        <v>89</v>
      </c>
      <c r="AR239" s="140" t="s">
        <v>89</v>
      </c>
      <c r="AS239" s="140" t="s">
        <v>89</v>
      </c>
      <c r="AT239" s="140" t="s">
        <v>89</v>
      </c>
      <c r="AU239" s="140" t="s">
        <v>89</v>
      </c>
      <c r="AV239" s="140" t="s">
        <v>89</v>
      </c>
      <c r="AW239" s="140" t="s">
        <v>89</v>
      </c>
      <c r="AX239" s="140" t="s">
        <v>89</v>
      </c>
      <c r="AY239" s="140" t="s">
        <v>89</v>
      </c>
      <c r="AZ239" s="140" t="s">
        <v>89</v>
      </c>
      <c r="BA239" s="140" t="s">
        <v>89</v>
      </c>
      <c r="BB239" s="140" t="s">
        <v>89</v>
      </c>
    </row>
    <row r="240" spans="1:54" s="170" customFormat="1" ht="32">
      <c r="A240" s="170">
        <f t="shared" si="3"/>
        <v>238</v>
      </c>
      <c r="B240" s="171">
        <v>43963.043252314812</v>
      </c>
      <c r="C240" s="171">
        <v>43963.044664351852</v>
      </c>
      <c r="D240" s="140" t="s">
        <v>93</v>
      </c>
      <c r="E240" s="170">
        <v>24</v>
      </c>
      <c r="F240" s="170">
        <v>121</v>
      </c>
      <c r="G240" s="140" t="s">
        <v>145</v>
      </c>
      <c r="H240" s="171">
        <v>43977.044702384257</v>
      </c>
      <c r="I240" s="140" t="s">
        <v>1744</v>
      </c>
      <c r="J240" s="140" t="s">
        <v>1004</v>
      </c>
      <c r="K240" s="140" t="s">
        <v>88</v>
      </c>
      <c r="L240" s="170">
        <v>0.7</v>
      </c>
      <c r="M240" s="140" t="s">
        <v>259</v>
      </c>
      <c r="N240" s="140" t="s">
        <v>89</v>
      </c>
      <c r="O240" s="140" t="s">
        <v>90</v>
      </c>
      <c r="P240" s="140" t="s">
        <v>89</v>
      </c>
      <c r="Q240" s="140" t="s">
        <v>1745</v>
      </c>
      <c r="R240" s="140" t="s">
        <v>1746</v>
      </c>
      <c r="S240" s="140" t="s">
        <v>1747</v>
      </c>
      <c r="T240" s="140" t="s">
        <v>254</v>
      </c>
      <c r="U240" s="140" t="s">
        <v>89</v>
      </c>
      <c r="V240" s="140" t="s">
        <v>165</v>
      </c>
      <c r="W240" s="140" t="s">
        <v>104</v>
      </c>
      <c r="X240" s="140" t="s">
        <v>1748</v>
      </c>
      <c r="Y240" s="140" t="s">
        <v>89</v>
      </c>
      <c r="Z240" s="140" t="s">
        <v>89</v>
      </c>
      <c r="AA240" s="140" t="s">
        <v>89</v>
      </c>
      <c r="AB240" s="140" t="s">
        <v>89</v>
      </c>
      <c r="AC240" s="140" t="s">
        <v>89</v>
      </c>
      <c r="AD240" s="140" t="s">
        <v>89</v>
      </c>
      <c r="AE240" s="140" t="s">
        <v>89</v>
      </c>
      <c r="AF240" s="140" t="s">
        <v>89</v>
      </c>
      <c r="AG240" s="140" t="s">
        <v>89</v>
      </c>
      <c r="AH240" s="140" t="s">
        <v>89</v>
      </c>
      <c r="AI240" s="140" t="s">
        <v>89</v>
      </c>
      <c r="AJ240" s="140" t="s">
        <v>89</v>
      </c>
      <c r="AK240" s="140" t="s">
        <v>89</v>
      </c>
      <c r="AL240" s="140" t="s">
        <v>89</v>
      </c>
      <c r="AM240" s="140" t="s">
        <v>89</v>
      </c>
      <c r="AN240" s="140" t="s">
        <v>89</v>
      </c>
      <c r="AO240" s="140" t="s">
        <v>89</v>
      </c>
      <c r="AP240" s="140" t="s">
        <v>89</v>
      </c>
      <c r="AQ240" s="140" t="s">
        <v>89</v>
      </c>
      <c r="AR240" s="140" t="s">
        <v>89</v>
      </c>
      <c r="AS240" s="140" t="s">
        <v>89</v>
      </c>
      <c r="AT240" s="140" t="s">
        <v>89</v>
      </c>
      <c r="AU240" s="140" t="s">
        <v>89</v>
      </c>
      <c r="AV240" s="140" t="s">
        <v>89</v>
      </c>
      <c r="AW240" s="140" t="s">
        <v>89</v>
      </c>
      <c r="AX240" s="140" t="s">
        <v>89</v>
      </c>
      <c r="AY240" s="140" t="s">
        <v>89</v>
      </c>
      <c r="AZ240" s="140" t="s">
        <v>89</v>
      </c>
      <c r="BA240" s="140" t="s">
        <v>89</v>
      </c>
      <c r="BB240" s="140" t="s">
        <v>89</v>
      </c>
    </row>
    <row r="241" spans="1:54" s="170" customFormat="1" ht="32">
      <c r="A241" s="170">
        <f t="shared" si="3"/>
        <v>239</v>
      </c>
      <c r="B241" s="171">
        <v>43963.092673611114</v>
      </c>
      <c r="C241" s="171">
        <v>43963.092812499999</v>
      </c>
      <c r="D241" s="140" t="s">
        <v>93</v>
      </c>
      <c r="E241" s="170">
        <v>9</v>
      </c>
      <c r="F241" s="170">
        <v>12</v>
      </c>
      <c r="G241" s="140" t="s">
        <v>145</v>
      </c>
      <c r="H241" s="171">
        <v>43977.093253599538</v>
      </c>
      <c r="I241" s="140" t="s">
        <v>1749</v>
      </c>
      <c r="J241" s="140" t="s">
        <v>1004</v>
      </c>
      <c r="K241" s="140" t="s">
        <v>88</v>
      </c>
      <c r="L241" s="170">
        <v>0.9</v>
      </c>
      <c r="M241" s="140" t="s">
        <v>171</v>
      </c>
      <c r="N241" s="140" t="s">
        <v>89</v>
      </c>
      <c r="O241" s="140" t="s">
        <v>90</v>
      </c>
      <c r="P241" s="140" t="s">
        <v>89</v>
      </c>
      <c r="Q241" s="140" t="s">
        <v>89</v>
      </c>
      <c r="R241" s="140" t="s">
        <v>89</v>
      </c>
      <c r="S241" s="140" t="s">
        <v>89</v>
      </c>
      <c r="T241" s="140" t="s">
        <v>89</v>
      </c>
      <c r="U241" s="140" t="s">
        <v>89</v>
      </c>
      <c r="V241" s="140" t="s">
        <v>89</v>
      </c>
      <c r="W241" s="140" t="s">
        <v>89</v>
      </c>
      <c r="X241" s="140" t="s">
        <v>89</v>
      </c>
      <c r="Y241" s="140" t="s">
        <v>89</v>
      </c>
      <c r="Z241" s="140" t="s">
        <v>89</v>
      </c>
      <c r="AA241" s="140" t="s">
        <v>89</v>
      </c>
      <c r="AB241" s="140" t="s">
        <v>89</v>
      </c>
      <c r="AC241" s="140" t="s">
        <v>89</v>
      </c>
      <c r="AD241" s="140" t="s">
        <v>89</v>
      </c>
      <c r="AE241" s="140" t="s">
        <v>89</v>
      </c>
      <c r="AF241" s="140" t="s">
        <v>89</v>
      </c>
      <c r="AG241" s="140" t="s">
        <v>89</v>
      </c>
      <c r="AH241" s="140" t="s">
        <v>89</v>
      </c>
      <c r="AI241" s="140" t="s">
        <v>89</v>
      </c>
      <c r="AJ241" s="140" t="s">
        <v>89</v>
      </c>
      <c r="AK241" s="140" t="s">
        <v>89</v>
      </c>
      <c r="AL241" s="140" t="s">
        <v>89</v>
      </c>
      <c r="AM241" s="140" t="s">
        <v>89</v>
      </c>
      <c r="AN241" s="140" t="s">
        <v>89</v>
      </c>
      <c r="AO241" s="140" t="s">
        <v>89</v>
      </c>
      <c r="AP241" s="140" t="s">
        <v>89</v>
      </c>
      <c r="AQ241" s="140" t="s">
        <v>89</v>
      </c>
      <c r="AR241" s="140" t="s">
        <v>89</v>
      </c>
      <c r="AS241" s="140" t="s">
        <v>89</v>
      </c>
      <c r="AT241" s="140" t="s">
        <v>89</v>
      </c>
      <c r="AU241" s="140" t="s">
        <v>89</v>
      </c>
      <c r="AV241" s="140" t="s">
        <v>89</v>
      </c>
      <c r="AW241" s="140" t="s">
        <v>89</v>
      </c>
      <c r="AX241" s="140" t="s">
        <v>89</v>
      </c>
      <c r="AY241" s="140" t="s">
        <v>89</v>
      </c>
      <c r="AZ241" s="140" t="s">
        <v>89</v>
      </c>
      <c r="BA241" s="140" t="s">
        <v>89</v>
      </c>
      <c r="BB241" s="140" t="s">
        <v>89</v>
      </c>
    </row>
    <row r="242" spans="1:54" s="170" customFormat="1" ht="32">
      <c r="A242" s="170">
        <f t="shared" si="3"/>
        <v>240</v>
      </c>
      <c r="B242" s="171">
        <v>43963.096701388888</v>
      </c>
      <c r="C242" s="171">
        <v>43963.097025462965</v>
      </c>
      <c r="D242" s="140" t="s">
        <v>93</v>
      </c>
      <c r="E242" s="170">
        <v>9</v>
      </c>
      <c r="F242" s="170">
        <v>27</v>
      </c>
      <c r="G242" s="140" t="s">
        <v>145</v>
      </c>
      <c r="H242" s="171">
        <v>43977.09704803241</v>
      </c>
      <c r="I242" s="140" t="s">
        <v>1750</v>
      </c>
      <c r="J242" s="140" t="s">
        <v>1004</v>
      </c>
      <c r="K242" s="140" t="s">
        <v>88</v>
      </c>
      <c r="L242" s="170">
        <v>0.9</v>
      </c>
      <c r="M242" s="140" t="s">
        <v>1751</v>
      </c>
      <c r="N242" s="140" t="s">
        <v>89</v>
      </c>
      <c r="O242" s="140" t="s">
        <v>96</v>
      </c>
      <c r="P242" s="140" t="s">
        <v>89</v>
      </c>
      <c r="Q242" s="140" t="s">
        <v>89</v>
      </c>
      <c r="R242" s="140" t="s">
        <v>89</v>
      </c>
      <c r="S242" s="140" t="s">
        <v>89</v>
      </c>
      <c r="T242" s="140" t="s">
        <v>89</v>
      </c>
      <c r="U242" s="140" t="s">
        <v>89</v>
      </c>
      <c r="V242" s="140" t="s">
        <v>89</v>
      </c>
      <c r="W242" s="140" t="s">
        <v>89</v>
      </c>
      <c r="X242" s="140" t="s">
        <v>89</v>
      </c>
      <c r="Y242" s="140" t="s">
        <v>89</v>
      </c>
      <c r="Z242" s="140" t="s">
        <v>89</v>
      </c>
      <c r="AA242" s="140" t="s">
        <v>89</v>
      </c>
      <c r="AB242" s="140" t="s">
        <v>89</v>
      </c>
      <c r="AC242" s="140" t="s">
        <v>89</v>
      </c>
      <c r="AD242" s="140" t="s">
        <v>89</v>
      </c>
      <c r="AE242" s="140" t="s">
        <v>89</v>
      </c>
      <c r="AF242" s="140" t="s">
        <v>89</v>
      </c>
      <c r="AG242" s="140" t="s">
        <v>89</v>
      </c>
      <c r="AH242" s="140" t="s">
        <v>89</v>
      </c>
      <c r="AI242" s="140" t="s">
        <v>89</v>
      </c>
      <c r="AJ242" s="140" t="s">
        <v>89</v>
      </c>
      <c r="AK242" s="140" t="s">
        <v>89</v>
      </c>
      <c r="AL242" s="140" t="s">
        <v>89</v>
      </c>
      <c r="AM242" s="140" t="s">
        <v>89</v>
      </c>
      <c r="AN242" s="140" t="s">
        <v>89</v>
      </c>
      <c r="AO242" s="140" t="s">
        <v>89</v>
      </c>
      <c r="AP242" s="140" t="s">
        <v>89</v>
      </c>
      <c r="AQ242" s="140" t="s">
        <v>89</v>
      </c>
      <c r="AR242" s="140" t="s">
        <v>89</v>
      </c>
      <c r="AS242" s="140" t="s">
        <v>89</v>
      </c>
      <c r="AT242" s="140" t="s">
        <v>89</v>
      </c>
      <c r="AU242" s="140" t="s">
        <v>89</v>
      </c>
      <c r="AV242" s="140" t="s">
        <v>89</v>
      </c>
      <c r="AW242" s="140" t="s">
        <v>89</v>
      </c>
      <c r="AX242" s="140" t="s">
        <v>89</v>
      </c>
      <c r="AY242" s="140" t="s">
        <v>89</v>
      </c>
      <c r="AZ242" s="140" t="s">
        <v>89</v>
      </c>
      <c r="BA242" s="140" t="s">
        <v>89</v>
      </c>
      <c r="BB242" s="140" t="s">
        <v>89</v>
      </c>
    </row>
    <row r="243" spans="1:54" s="170" customFormat="1" ht="16">
      <c r="A243" s="170">
        <f t="shared" si="3"/>
        <v>241</v>
      </c>
      <c r="B243" s="171">
        <v>43963.093969907408</v>
      </c>
      <c r="C243" s="171">
        <v>43963.097175925926</v>
      </c>
      <c r="D243" s="140" t="s">
        <v>93</v>
      </c>
      <c r="E243" s="170">
        <v>21</v>
      </c>
      <c r="F243" s="170">
        <v>277</v>
      </c>
      <c r="G243" s="140" t="s">
        <v>145</v>
      </c>
      <c r="H243" s="171">
        <v>43977.097235208334</v>
      </c>
      <c r="I243" s="140" t="s">
        <v>1752</v>
      </c>
      <c r="J243" s="140" t="s">
        <v>95</v>
      </c>
      <c r="K243" s="140" t="s">
        <v>88</v>
      </c>
      <c r="L243" s="170">
        <v>0.9</v>
      </c>
      <c r="M243" s="140" t="s">
        <v>171</v>
      </c>
      <c r="N243" s="140" t="s">
        <v>89</v>
      </c>
      <c r="O243" s="140" t="s">
        <v>89</v>
      </c>
      <c r="P243" s="140" t="s">
        <v>89</v>
      </c>
      <c r="Q243" s="140" t="s">
        <v>89</v>
      </c>
      <c r="R243" s="140" t="s">
        <v>89</v>
      </c>
      <c r="S243" s="140" t="s">
        <v>89</v>
      </c>
      <c r="T243" s="140" t="s">
        <v>89</v>
      </c>
      <c r="U243" s="140" t="s">
        <v>89</v>
      </c>
      <c r="V243" s="140" t="s">
        <v>89</v>
      </c>
      <c r="W243" s="140" t="s">
        <v>104</v>
      </c>
      <c r="X243" s="140" t="s">
        <v>89</v>
      </c>
      <c r="Y243" s="140" t="s">
        <v>89</v>
      </c>
      <c r="Z243" s="140" t="s">
        <v>89</v>
      </c>
      <c r="AA243" s="140" t="s">
        <v>89</v>
      </c>
      <c r="AB243" s="140" t="s">
        <v>89</v>
      </c>
      <c r="AC243" s="140" t="s">
        <v>89</v>
      </c>
      <c r="AD243" s="140" t="s">
        <v>89</v>
      </c>
      <c r="AE243" s="140" t="s">
        <v>89</v>
      </c>
      <c r="AF243" s="140" t="s">
        <v>89</v>
      </c>
      <c r="AG243" s="140" t="s">
        <v>89</v>
      </c>
      <c r="AH243" s="140" t="s">
        <v>89</v>
      </c>
      <c r="AI243" s="140" t="s">
        <v>89</v>
      </c>
      <c r="AJ243" s="140" t="s">
        <v>89</v>
      </c>
      <c r="AK243" s="140" t="s">
        <v>89</v>
      </c>
      <c r="AL243" s="140" t="s">
        <v>89</v>
      </c>
      <c r="AM243" s="140" t="s">
        <v>89</v>
      </c>
      <c r="AN243" s="140" t="s">
        <v>89</v>
      </c>
      <c r="AO243" s="140" t="s">
        <v>89</v>
      </c>
      <c r="AP243" s="140" t="s">
        <v>89</v>
      </c>
      <c r="AQ243" s="140" t="s">
        <v>89</v>
      </c>
      <c r="AR243" s="140" t="s">
        <v>89</v>
      </c>
      <c r="AS243" s="140" t="s">
        <v>89</v>
      </c>
      <c r="AT243" s="140" t="s">
        <v>89</v>
      </c>
      <c r="AU243" s="140" t="s">
        <v>89</v>
      </c>
      <c r="AV243" s="140" t="s">
        <v>89</v>
      </c>
      <c r="AW243" s="140" t="s">
        <v>89</v>
      </c>
      <c r="AX243" s="140" t="s">
        <v>89</v>
      </c>
      <c r="AY243" s="140" t="s">
        <v>89</v>
      </c>
      <c r="AZ243" s="140" t="s">
        <v>89</v>
      </c>
      <c r="BA243" s="140" t="s">
        <v>89</v>
      </c>
      <c r="BB243" s="140" t="s">
        <v>89</v>
      </c>
    </row>
    <row r="244" spans="1:54" s="170" customFormat="1" ht="16">
      <c r="A244" s="170">
        <f t="shared" si="3"/>
        <v>242</v>
      </c>
      <c r="B244" s="171">
        <v>43963.101053240738</v>
      </c>
      <c r="C244" s="171">
        <v>43963.101145833331</v>
      </c>
      <c r="D244" s="140" t="s">
        <v>93</v>
      </c>
      <c r="E244" s="170">
        <v>2</v>
      </c>
      <c r="F244" s="170">
        <v>7</v>
      </c>
      <c r="G244" s="140" t="s">
        <v>145</v>
      </c>
      <c r="H244" s="171">
        <v>43977.101194918978</v>
      </c>
      <c r="I244" s="140" t="s">
        <v>1753</v>
      </c>
      <c r="J244" s="140" t="s">
        <v>1004</v>
      </c>
      <c r="K244" s="140" t="s">
        <v>88</v>
      </c>
      <c r="L244" s="170">
        <v>0.9</v>
      </c>
      <c r="M244" s="140" t="s">
        <v>89</v>
      </c>
      <c r="N244" s="140" t="s">
        <v>89</v>
      </c>
      <c r="O244" s="140" t="s">
        <v>89</v>
      </c>
      <c r="P244" s="140" t="s">
        <v>89</v>
      </c>
      <c r="Q244" s="140" t="s">
        <v>89</v>
      </c>
      <c r="R244" s="140" t="s">
        <v>89</v>
      </c>
      <c r="S244" s="140" t="s">
        <v>89</v>
      </c>
      <c r="T244" s="140" t="s">
        <v>89</v>
      </c>
      <c r="U244" s="140" t="s">
        <v>89</v>
      </c>
      <c r="V244" s="140" t="s">
        <v>89</v>
      </c>
      <c r="W244" s="140" t="s">
        <v>89</v>
      </c>
      <c r="X244" s="140" t="s">
        <v>89</v>
      </c>
      <c r="Y244" s="140" t="s">
        <v>89</v>
      </c>
      <c r="Z244" s="140" t="s">
        <v>89</v>
      </c>
      <c r="AA244" s="140" t="s">
        <v>89</v>
      </c>
      <c r="AB244" s="140" t="s">
        <v>89</v>
      </c>
      <c r="AC244" s="140" t="s">
        <v>89</v>
      </c>
      <c r="AD244" s="140" t="s">
        <v>89</v>
      </c>
      <c r="AE244" s="140" t="s">
        <v>89</v>
      </c>
      <c r="AF244" s="140" t="s">
        <v>89</v>
      </c>
      <c r="AG244" s="140" t="s">
        <v>89</v>
      </c>
      <c r="AH244" s="140" t="s">
        <v>89</v>
      </c>
      <c r="AI244" s="140" t="s">
        <v>89</v>
      </c>
      <c r="AJ244" s="140" t="s">
        <v>89</v>
      </c>
      <c r="AK244" s="140" t="s">
        <v>89</v>
      </c>
      <c r="AL244" s="140" t="s">
        <v>89</v>
      </c>
      <c r="AM244" s="140" t="s">
        <v>89</v>
      </c>
      <c r="AN244" s="140" t="s">
        <v>89</v>
      </c>
      <c r="AO244" s="140" t="s">
        <v>89</v>
      </c>
      <c r="AP244" s="140" t="s">
        <v>89</v>
      </c>
      <c r="AQ244" s="140" t="s">
        <v>89</v>
      </c>
      <c r="AR244" s="140" t="s">
        <v>89</v>
      </c>
      <c r="AS244" s="140" t="s">
        <v>89</v>
      </c>
      <c r="AT244" s="140" t="s">
        <v>89</v>
      </c>
      <c r="AU244" s="140" t="s">
        <v>89</v>
      </c>
      <c r="AV244" s="140" t="s">
        <v>89</v>
      </c>
      <c r="AW244" s="140" t="s">
        <v>89</v>
      </c>
      <c r="AX244" s="140" t="s">
        <v>89</v>
      </c>
      <c r="AY244" s="140" t="s">
        <v>89</v>
      </c>
      <c r="AZ244" s="140" t="s">
        <v>89</v>
      </c>
      <c r="BA244" s="140" t="s">
        <v>89</v>
      </c>
      <c r="BB244" s="140" t="s">
        <v>89</v>
      </c>
    </row>
    <row r="245" spans="1:54" s="170" customFormat="1" ht="32">
      <c r="A245" s="170">
        <f t="shared" si="3"/>
        <v>243</v>
      </c>
      <c r="B245" s="171">
        <v>43963.104699074072</v>
      </c>
      <c r="C245" s="171">
        <v>43963.105057870373</v>
      </c>
      <c r="D245" s="140" t="s">
        <v>93</v>
      </c>
      <c r="E245" s="170">
        <v>9</v>
      </c>
      <c r="F245" s="170">
        <v>30</v>
      </c>
      <c r="G245" s="140" t="s">
        <v>145</v>
      </c>
      <c r="H245" s="171">
        <v>43977.105082766204</v>
      </c>
      <c r="I245" s="140" t="s">
        <v>1754</v>
      </c>
      <c r="J245" s="140" t="s">
        <v>1004</v>
      </c>
      <c r="K245" s="140" t="s">
        <v>88</v>
      </c>
      <c r="L245" s="170">
        <v>0.9</v>
      </c>
      <c r="M245" s="140" t="s">
        <v>171</v>
      </c>
      <c r="N245" s="140" t="s">
        <v>89</v>
      </c>
      <c r="O245" s="140" t="s">
        <v>160</v>
      </c>
      <c r="P245" s="140" t="s">
        <v>89</v>
      </c>
      <c r="Q245" s="140" t="s">
        <v>89</v>
      </c>
      <c r="R245" s="140" t="s">
        <v>89</v>
      </c>
      <c r="S245" s="140" t="s">
        <v>89</v>
      </c>
      <c r="T245" s="140" t="s">
        <v>89</v>
      </c>
      <c r="U245" s="140" t="s">
        <v>89</v>
      </c>
      <c r="V245" s="140" t="s">
        <v>89</v>
      </c>
      <c r="W245" s="140" t="s">
        <v>89</v>
      </c>
      <c r="X245" s="140" t="s">
        <v>89</v>
      </c>
      <c r="Y245" s="140" t="s">
        <v>89</v>
      </c>
      <c r="Z245" s="140" t="s">
        <v>89</v>
      </c>
      <c r="AA245" s="140" t="s">
        <v>89</v>
      </c>
      <c r="AB245" s="140" t="s">
        <v>89</v>
      </c>
      <c r="AC245" s="140" t="s">
        <v>89</v>
      </c>
      <c r="AD245" s="140" t="s">
        <v>89</v>
      </c>
      <c r="AE245" s="140" t="s">
        <v>89</v>
      </c>
      <c r="AF245" s="140" t="s">
        <v>89</v>
      </c>
      <c r="AG245" s="140" t="s">
        <v>89</v>
      </c>
      <c r="AH245" s="140" t="s">
        <v>89</v>
      </c>
      <c r="AI245" s="140" t="s">
        <v>89</v>
      </c>
      <c r="AJ245" s="140" t="s">
        <v>89</v>
      </c>
      <c r="AK245" s="140" t="s">
        <v>89</v>
      </c>
      <c r="AL245" s="140" t="s">
        <v>89</v>
      </c>
      <c r="AM245" s="140" t="s">
        <v>89</v>
      </c>
      <c r="AN245" s="140" t="s">
        <v>89</v>
      </c>
      <c r="AO245" s="140" t="s">
        <v>89</v>
      </c>
      <c r="AP245" s="140" t="s">
        <v>89</v>
      </c>
      <c r="AQ245" s="140" t="s">
        <v>89</v>
      </c>
      <c r="AR245" s="140" t="s">
        <v>89</v>
      </c>
      <c r="AS245" s="140" t="s">
        <v>89</v>
      </c>
      <c r="AT245" s="140" t="s">
        <v>89</v>
      </c>
      <c r="AU245" s="140" t="s">
        <v>89</v>
      </c>
      <c r="AV245" s="140" t="s">
        <v>89</v>
      </c>
      <c r="AW245" s="140" t="s">
        <v>89</v>
      </c>
      <c r="AX245" s="140" t="s">
        <v>89</v>
      </c>
      <c r="AY245" s="140" t="s">
        <v>89</v>
      </c>
      <c r="AZ245" s="140" t="s">
        <v>89</v>
      </c>
      <c r="BA245" s="140" t="s">
        <v>89</v>
      </c>
      <c r="BB245" s="140" t="s">
        <v>89</v>
      </c>
    </row>
    <row r="246" spans="1:54" s="170" customFormat="1" ht="32">
      <c r="A246" s="170">
        <f t="shared" si="3"/>
        <v>244</v>
      </c>
      <c r="B246" s="171">
        <v>43963.110405092593</v>
      </c>
      <c r="C246" s="171">
        <v>43963.112557870372</v>
      </c>
      <c r="D246" s="140" t="s">
        <v>93</v>
      </c>
      <c r="E246" s="170">
        <v>21</v>
      </c>
      <c r="F246" s="170">
        <v>185</v>
      </c>
      <c r="G246" s="140" t="s">
        <v>145</v>
      </c>
      <c r="H246" s="171">
        <v>43977.112645416666</v>
      </c>
      <c r="I246" s="140" t="s">
        <v>1755</v>
      </c>
      <c r="J246" s="140" t="s">
        <v>1004</v>
      </c>
      <c r="K246" s="140" t="s">
        <v>88</v>
      </c>
      <c r="L246" s="170">
        <v>0.9</v>
      </c>
      <c r="M246" s="140" t="s">
        <v>213</v>
      </c>
      <c r="N246" s="140" t="s">
        <v>89</v>
      </c>
      <c r="O246" s="140" t="s">
        <v>89</v>
      </c>
      <c r="P246" s="140" t="s">
        <v>89</v>
      </c>
      <c r="Q246" s="140" t="s">
        <v>89</v>
      </c>
      <c r="R246" s="140" t="s">
        <v>999</v>
      </c>
      <c r="S246" s="140" t="s">
        <v>1756</v>
      </c>
      <c r="T246" s="140" t="s">
        <v>254</v>
      </c>
      <c r="U246" s="140" t="s">
        <v>89</v>
      </c>
      <c r="V246" s="140" t="s">
        <v>221</v>
      </c>
      <c r="W246" s="140" t="s">
        <v>104</v>
      </c>
      <c r="X246" s="140" t="s">
        <v>89</v>
      </c>
      <c r="Y246" s="140" t="s">
        <v>89</v>
      </c>
      <c r="Z246" s="140" t="s">
        <v>89</v>
      </c>
      <c r="AA246" s="140" t="s">
        <v>89</v>
      </c>
      <c r="AB246" s="140" t="s">
        <v>89</v>
      </c>
      <c r="AC246" s="140" t="s">
        <v>89</v>
      </c>
      <c r="AD246" s="140" t="s">
        <v>89</v>
      </c>
      <c r="AE246" s="140" t="s">
        <v>89</v>
      </c>
      <c r="AF246" s="140" t="s">
        <v>89</v>
      </c>
      <c r="AG246" s="140" t="s">
        <v>89</v>
      </c>
      <c r="AH246" s="140" t="s">
        <v>89</v>
      </c>
      <c r="AI246" s="140" t="s">
        <v>89</v>
      </c>
      <c r="AJ246" s="140" t="s">
        <v>89</v>
      </c>
      <c r="AK246" s="140" t="s">
        <v>89</v>
      </c>
      <c r="AL246" s="140" t="s">
        <v>89</v>
      </c>
      <c r="AM246" s="140" t="s">
        <v>89</v>
      </c>
      <c r="AN246" s="140" t="s">
        <v>89</v>
      </c>
      <c r="AO246" s="140" t="s">
        <v>89</v>
      </c>
      <c r="AP246" s="140" t="s">
        <v>89</v>
      </c>
      <c r="AQ246" s="140" t="s">
        <v>89</v>
      </c>
      <c r="AR246" s="140" t="s">
        <v>89</v>
      </c>
      <c r="AS246" s="140" t="s">
        <v>89</v>
      </c>
      <c r="AT246" s="140" t="s">
        <v>89</v>
      </c>
      <c r="AU246" s="140" t="s">
        <v>89</v>
      </c>
      <c r="AV246" s="140" t="s">
        <v>89</v>
      </c>
      <c r="AW246" s="140" t="s">
        <v>89</v>
      </c>
      <c r="AX246" s="140" t="s">
        <v>89</v>
      </c>
      <c r="AY246" s="140" t="s">
        <v>89</v>
      </c>
      <c r="AZ246" s="140" t="s">
        <v>89</v>
      </c>
      <c r="BA246" s="140" t="s">
        <v>89</v>
      </c>
      <c r="BB246" s="140" t="s">
        <v>89</v>
      </c>
    </row>
    <row r="247" spans="1:54" s="170" customFormat="1" ht="32">
      <c r="A247" s="170">
        <f t="shared" si="3"/>
        <v>245</v>
      </c>
      <c r="B247" s="171">
        <v>43963.121527777781</v>
      </c>
      <c r="C247" s="171">
        <v>43963.122974537036</v>
      </c>
      <c r="D247" s="140" t="s">
        <v>93</v>
      </c>
      <c r="E247" s="170">
        <v>21</v>
      </c>
      <c r="F247" s="170">
        <v>125</v>
      </c>
      <c r="G247" s="140" t="s">
        <v>145</v>
      </c>
      <c r="H247" s="171">
        <v>43977.122999421299</v>
      </c>
      <c r="I247" s="140" t="s">
        <v>1757</v>
      </c>
      <c r="J247" s="140" t="s">
        <v>1004</v>
      </c>
      <c r="K247" s="140" t="s">
        <v>88</v>
      </c>
      <c r="L247" s="170">
        <v>0.9</v>
      </c>
      <c r="M247" s="140" t="s">
        <v>171</v>
      </c>
      <c r="N247" s="140" t="s">
        <v>89</v>
      </c>
      <c r="O247" s="140" t="s">
        <v>96</v>
      </c>
      <c r="P247" s="140" t="s">
        <v>89</v>
      </c>
      <c r="Q247" s="140" t="s">
        <v>1758</v>
      </c>
      <c r="R247" s="140" t="s">
        <v>1759</v>
      </c>
      <c r="S247" s="140" t="s">
        <v>1012</v>
      </c>
      <c r="T247" s="140" t="s">
        <v>504</v>
      </c>
      <c r="U247" s="140" t="s">
        <v>89</v>
      </c>
      <c r="V247" s="140" t="s">
        <v>298</v>
      </c>
      <c r="W247" s="140" t="s">
        <v>104</v>
      </c>
      <c r="X247" s="140" t="s">
        <v>89</v>
      </c>
      <c r="Y247" s="140" t="s">
        <v>89</v>
      </c>
      <c r="Z247" s="140" t="s">
        <v>89</v>
      </c>
      <c r="AA247" s="140" t="s">
        <v>89</v>
      </c>
      <c r="AB247" s="140" t="s">
        <v>89</v>
      </c>
      <c r="AC247" s="140" t="s">
        <v>89</v>
      </c>
      <c r="AD247" s="140" t="s">
        <v>89</v>
      </c>
      <c r="AE247" s="140" t="s">
        <v>89</v>
      </c>
      <c r="AF247" s="140" t="s">
        <v>89</v>
      </c>
      <c r="AG247" s="140" t="s">
        <v>89</v>
      </c>
      <c r="AH247" s="140" t="s">
        <v>89</v>
      </c>
      <c r="AI247" s="140" t="s">
        <v>89</v>
      </c>
      <c r="AJ247" s="140" t="s">
        <v>89</v>
      </c>
      <c r="AK247" s="140" t="s">
        <v>89</v>
      </c>
      <c r="AL247" s="140" t="s">
        <v>89</v>
      </c>
      <c r="AM247" s="140" t="s">
        <v>89</v>
      </c>
      <c r="AN247" s="140" t="s">
        <v>89</v>
      </c>
      <c r="AO247" s="140" t="s">
        <v>89</v>
      </c>
      <c r="AP247" s="140" t="s">
        <v>89</v>
      </c>
      <c r="AQ247" s="140" t="s">
        <v>89</v>
      </c>
      <c r="AR247" s="140" t="s">
        <v>89</v>
      </c>
      <c r="AS247" s="140" t="s">
        <v>89</v>
      </c>
      <c r="AT247" s="140" t="s">
        <v>89</v>
      </c>
      <c r="AU247" s="140" t="s">
        <v>89</v>
      </c>
      <c r="AV247" s="140" t="s">
        <v>89</v>
      </c>
      <c r="AW247" s="140" t="s">
        <v>89</v>
      </c>
      <c r="AX247" s="140" t="s">
        <v>89</v>
      </c>
      <c r="AY247" s="140" t="s">
        <v>89</v>
      </c>
      <c r="AZ247" s="140" t="s">
        <v>89</v>
      </c>
      <c r="BA247" s="140" t="s">
        <v>89</v>
      </c>
      <c r="BB247" s="140" t="s">
        <v>89</v>
      </c>
    </row>
    <row r="248" spans="1:54" ht="48">
      <c r="A248" s="3">
        <f t="shared" si="3"/>
        <v>246</v>
      </c>
      <c r="B248" s="172">
        <v>43963.119363425925</v>
      </c>
      <c r="C248" s="172">
        <v>43963.123368055552</v>
      </c>
      <c r="D248" s="5" t="s">
        <v>93</v>
      </c>
      <c r="E248" s="3">
        <v>41</v>
      </c>
      <c r="F248" s="3">
        <v>346</v>
      </c>
      <c r="G248" s="5" t="s">
        <v>145</v>
      </c>
      <c r="H248" s="172">
        <v>43977.123564247682</v>
      </c>
      <c r="I248" s="5" t="s">
        <v>1760</v>
      </c>
      <c r="J248" s="5" t="s">
        <v>1004</v>
      </c>
      <c r="K248" s="5" t="s">
        <v>88</v>
      </c>
      <c r="L248" s="3">
        <v>0.9</v>
      </c>
      <c r="M248" s="5" t="s">
        <v>467</v>
      </c>
      <c r="N248" s="5" t="s">
        <v>89</v>
      </c>
      <c r="O248" s="5" t="s">
        <v>89</v>
      </c>
      <c r="P248" s="5" t="s">
        <v>89</v>
      </c>
      <c r="Q248" s="5" t="s">
        <v>89</v>
      </c>
      <c r="R248" s="5" t="s">
        <v>89</v>
      </c>
      <c r="S248" s="5" t="s">
        <v>89</v>
      </c>
      <c r="T248" s="5" t="s">
        <v>89</v>
      </c>
      <c r="U248" s="5" t="s">
        <v>89</v>
      </c>
      <c r="V248" s="5" t="s">
        <v>89</v>
      </c>
      <c r="W248" s="5" t="s">
        <v>104</v>
      </c>
      <c r="X248" s="5" t="s">
        <v>1761</v>
      </c>
      <c r="Y248" s="5" t="s">
        <v>89</v>
      </c>
      <c r="Z248" s="5" t="s">
        <v>106</v>
      </c>
      <c r="AA248" s="5" t="s">
        <v>89</v>
      </c>
      <c r="AB248" s="5" t="s">
        <v>89</v>
      </c>
      <c r="AC248" s="5" t="s">
        <v>89</v>
      </c>
      <c r="AD248" s="5" t="s">
        <v>89</v>
      </c>
      <c r="AE248" s="5" t="s">
        <v>89</v>
      </c>
      <c r="AF248" s="5" t="s">
        <v>89</v>
      </c>
      <c r="AG248" s="5" t="s">
        <v>89</v>
      </c>
      <c r="AH248" s="5" t="s">
        <v>89</v>
      </c>
      <c r="AI248" s="5" t="s">
        <v>89</v>
      </c>
      <c r="AJ248" s="5" t="s">
        <v>89</v>
      </c>
      <c r="AK248" s="5" t="s">
        <v>89</v>
      </c>
      <c r="AL248" s="5" t="s">
        <v>89</v>
      </c>
      <c r="AM248" s="5" t="s">
        <v>89</v>
      </c>
      <c r="AN248" s="5" t="s">
        <v>89</v>
      </c>
      <c r="AO248" s="5" t="s">
        <v>89</v>
      </c>
      <c r="AP248" s="5" t="s">
        <v>89</v>
      </c>
      <c r="AQ248" s="5" t="s">
        <v>182</v>
      </c>
      <c r="AR248" s="5" t="s">
        <v>112</v>
      </c>
      <c r="AS248" s="5" t="s">
        <v>1762</v>
      </c>
      <c r="AT248" s="5" t="s">
        <v>89</v>
      </c>
      <c r="AU248" s="5" t="s">
        <v>89</v>
      </c>
      <c r="AV248" s="5" t="s">
        <v>89</v>
      </c>
      <c r="AW248" s="5" t="s">
        <v>89</v>
      </c>
      <c r="AX248" s="5" t="s">
        <v>89</v>
      </c>
      <c r="AY248" s="5" t="s">
        <v>89</v>
      </c>
      <c r="AZ248" s="5" t="s">
        <v>89</v>
      </c>
      <c r="BA248" s="5" t="s">
        <v>89</v>
      </c>
      <c r="BB248" s="5" t="s">
        <v>89</v>
      </c>
    </row>
    <row r="249" spans="1:54" s="170" customFormat="1" ht="32">
      <c r="A249" s="170">
        <f t="shared" si="3"/>
        <v>247</v>
      </c>
      <c r="B249" s="171">
        <v>43963.127974537034</v>
      </c>
      <c r="C249" s="171">
        <v>43963.128182870372</v>
      </c>
      <c r="D249" s="140" t="s">
        <v>93</v>
      </c>
      <c r="E249" s="170">
        <v>9</v>
      </c>
      <c r="F249" s="170">
        <v>17</v>
      </c>
      <c r="G249" s="140" t="s">
        <v>145</v>
      </c>
      <c r="H249" s="171">
        <v>43977.128252291666</v>
      </c>
      <c r="I249" s="140" t="s">
        <v>1763</v>
      </c>
      <c r="J249" s="140" t="s">
        <v>1004</v>
      </c>
      <c r="K249" s="140" t="s">
        <v>88</v>
      </c>
      <c r="L249" s="170">
        <v>0.9</v>
      </c>
      <c r="M249" s="140" t="s">
        <v>171</v>
      </c>
      <c r="N249" s="140" t="s">
        <v>89</v>
      </c>
      <c r="O249" s="140" t="s">
        <v>160</v>
      </c>
      <c r="P249" s="140" t="s">
        <v>89</v>
      </c>
      <c r="Q249" s="140" t="s">
        <v>89</v>
      </c>
      <c r="R249" s="140" t="s">
        <v>89</v>
      </c>
      <c r="S249" s="140" t="s">
        <v>89</v>
      </c>
      <c r="T249" s="140" t="s">
        <v>89</v>
      </c>
      <c r="U249" s="140" t="s">
        <v>89</v>
      </c>
      <c r="V249" s="140" t="s">
        <v>89</v>
      </c>
      <c r="W249" s="140" t="s">
        <v>89</v>
      </c>
      <c r="X249" s="140" t="s">
        <v>89</v>
      </c>
      <c r="Y249" s="140" t="s">
        <v>89</v>
      </c>
      <c r="Z249" s="140" t="s">
        <v>89</v>
      </c>
      <c r="AA249" s="140" t="s">
        <v>89</v>
      </c>
      <c r="AB249" s="140" t="s">
        <v>89</v>
      </c>
      <c r="AC249" s="140" t="s">
        <v>89</v>
      </c>
      <c r="AD249" s="140" t="s">
        <v>89</v>
      </c>
      <c r="AE249" s="140" t="s">
        <v>89</v>
      </c>
      <c r="AF249" s="140" t="s">
        <v>89</v>
      </c>
      <c r="AG249" s="140" t="s">
        <v>89</v>
      </c>
      <c r="AH249" s="140" t="s">
        <v>89</v>
      </c>
      <c r="AI249" s="140" t="s">
        <v>89</v>
      </c>
      <c r="AJ249" s="140" t="s">
        <v>89</v>
      </c>
      <c r="AK249" s="140" t="s">
        <v>89</v>
      </c>
      <c r="AL249" s="140" t="s">
        <v>89</v>
      </c>
      <c r="AM249" s="140" t="s">
        <v>89</v>
      </c>
      <c r="AN249" s="140" t="s">
        <v>89</v>
      </c>
      <c r="AO249" s="140" t="s">
        <v>89</v>
      </c>
      <c r="AP249" s="140" t="s">
        <v>89</v>
      </c>
      <c r="AQ249" s="140" t="s">
        <v>89</v>
      </c>
      <c r="AR249" s="140" t="s">
        <v>89</v>
      </c>
      <c r="AS249" s="140" t="s">
        <v>89</v>
      </c>
      <c r="AT249" s="140" t="s">
        <v>89</v>
      </c>
      <c r="AU249" s="140" t="s">
        <v>89</v>
      </c>
      <c r="AV249" s="140" t="s">
        <v>89</v>
      </c>
      <c r="AW249" s="140" t="s">
        <v>89</v>
      </c>
      <c r="AX249" s="140" t="s">
        <v>89</v>
      </c>
      <c r="AY249" s="140" t="s">
        <v>89</v>
      </c>
      <c r="AZ249" s="140" t="s">
        <v>89</v>
      </c>
      <c r="BA249" s="140" t="s">
        <v>89</v>
      </c>
      <c r="BB249" s="140" t="s">
        <v>89</v>
      </c>
    </row>
    <row r="250" spans="1:54" s="170" customFormat="1" ht="32">
      <c r="A250" s="170">
        <f t="shared" si="3"/>
        <v>248</v>
      </c>
      <c r="B250" s="171">
        <v>43963.133333333331</v>
      </c>
      <c r="C250" s="171">
        <v>43963.134733796294</v>
      </c>
      <c r="D250" s="140" t="s">
        <v>93</v>
      </c>
      <c r="E250" s="170">
        <v>9</v>
      </c>
      <c r="F250" s="170">
        <v>120</v>
      </c>
      <c r="G250" s="140" t="s">
        <v>145</v>
      </c>
      <c r="H250" s="171">
        <v>43977.134862268518</v>
      </c>
      <c r="I250" s="140" t="s">
        <v>1764</v>
      </c>
      <c r="J250" s="140" t="s">
        <v>1004</v>
      </c>
      <c r="K250" s="140" t="s">
        <v>88</v>
      </c>
      <c r="L250" s="170">
        <v>0.9</v>
      </c>
      <c r="M250" s="140" t="s">
        <v>259</v>
      </c>
      <c r="N250" s="140" t="s">
        <v>89</v>
      </c>
      <c r="O250" s="140" t="s">
        <v>160</v>
      </c>
      <c r="P250" s="140" t="s">
        <v>89</v>
      </c>
      <c r="Q250" s="140" t="s">
        <v>89</v>
      </c>
      <c r="R250" s="140" t="s">
        <v>89</v>
      </c>
      <c r="S250" s="140" t="s">
        <v>89</v>
      </c>
      <c r="T250" s="140" t="s">
        <v>89</v>
      </c>
      <c r="U250" s="140" t="s">
        <v>89</v>
      </c>
      <c r="V250" s="140" t="s">
        <v>89</v>
      </c>
      <c r="W250" s="140" t="s">
        <v>89</v>
      </c>
      <c r="X250" s="140" t="s">
        <v>89</v>
      </c>
      <c r="Y250" s="140" t="s">
        <v>89</v>
      </c>
      <c r="Z250" s="140" t="s">
        <v>89</v>
      </c>
      <c r="AA250" s="140" t="s">
        <v>89</v>
      </c>
      <c r="AB250" s="140" t="s">
        <v>89</v>
      </c>
      <c r="AC250" s="140" t="s">
        <v>89</v>
      </c>
      <c r="AD250" s="140" t="s">
        <v>89</v>
      </c>
      <c r="AE250" s="140" t="s">
        <v>89</v>
      </c>
      <c r="AF250" s="140" t="s">
        <v>89</v>
      </c>
      <c r="AG250" s="140" t="s">
        <v>89</v>
      </c>
      <c r="AH250" s="140" t="s">
        <v>89</v>
      </c>
      <c r="AI250" s="140" t="s">
        <v>89</v>
      </c>
      <c r="AJ250" s="140" t="s">
        <v>89</v>
      </c>
      <c r="AK250" s="140" t="s">
        <v>89</v>
      </c>
      <c r="AL250" s="140" t="s">
        <v>89</v>
      </c>
      <c r="AM250" s="140" t="s">
        <v>89</v>
      </c>
      <c r="AN250" s="140" t="s">
        <v>89</v>
      </c>
      <c r="AO250" s="140" t="s">
        <v>89</v>
      </c>
      <c r="AP250" s="140" t="s">
        <v>89</v>
      </c>
      <c r="AQ250" s="140" t="s">
        <v>89</v>
      </c>
      <c r="AR250" s="140" t="s">
        <v>89</v>
      </c>
      <c r="AS250" s="140" t="s">
        <v>89</v>
      </c>
      <c r="AT250" s="140" t="s">
        <v>89</v>
      </c>
      <c r="AU250" s="140" t="s">
        <v>89</v>
      </c>
      <c r="AV250" s="140" t="s">
        <v>89</v>
      </c>
      <c r="AW250" s="140" t="s">
        <v>89</v>
      </c>
      <c r="AX250" s="140" t="s">
        <v>89</v>
      </c>
      <c r="AY250" s="140" t="s">
        <v>89</v>
      </c>
      <c r="AZ250" s="140" t="s">
        <v>89</v>
      </c>
      <c r="BA250" s="140" t="s">
        <v>89</v>
      </c>
      <c r="BB250" s="140" t="s">
        <v>89</v>
      </c>
    </row>
    <row r="251" spans="1:54" s="170" customFormat="1" ht="32">
      <c r="A251" s="170">
        <f t="shared" si="3"/>
        <v>249</v>
      </c>
      <c r="B251" s="171">
        <v>43963.135983796295</v>
      </c>
      <c r="C251" s="171">
        <v>43963.136423611111</v>
      </c>
      <c r="D251" s="140" t="s">
        <v>93</v>
      </c>
      <c r="E251" s="170">
        <v>9</v>
      </c>
      <c r="F251" s="170">
        <v>38</v>
      </c>
      <c r="G251" s="140" t="s">
        <v>145</v>
      </c>
      <c r="H251" s="171">
        <v>43977.136707905091</v>
      </c>
      <c r="I251" s="140" t="s">
        <v>1765</v>
      </c>
      <c r="J251" s="140" t="s">
        <v>1004</v>
      </c>
      <c r="K251" s="140" t="s">
        <v>88</v>
      </c>
      <c r="L251" s="170">
        <v>0.9</v>
      </c>
      <c r="M251" s="140" t="s">
        <v>171</v>
      </c>
      <c r="N251" s="140" t="s">
        <v>89</v>
      </c>
      <c r="O251" s="140" t="s">
        <v>90</v>
      </c>
      <c r="P251" s="140" t="s">
        <v>89</v>
      </c>
      <c r="Q251" s="140" t="s">
        <v>89</v>
      </c>
      <c r="R251" s="140" t="s">
        <v>89</v>
      </c>
      <c r="S251" s="140" t="s">
        <v>89</v>
      </c>
      <c r="T251" s="140" t="s">
        <v>89</v>
      </c>
      <c r="U251" s="140" t="s">
        <v>89</v>
      </c>
      <c r="V251" s="140" t="s">
        <v>89</v>
      </c>
      <c r="W251" s="140" t="s">
        <v>89</v>
      </c>
      <c r="X251" s="140" t="s">
        <v>89</v>
      </c>
      <c r="Y251" s="140" t="s">
        <v>89</v>
      </c>
      <c r="Z251" s="140" t="s">
        <v>89</v>
      </c>
      <c r="AA251" s="140" t="s">
        <v>89</v>
      </c>
      <c r="AB251" s="140" t="s">
        <v>89</v>
      </c>
      <c r="AC251" s="140" t="s">
        <v>89</v>
      </c>
      <c r="AD251" s="140" t="s">
        <v>89</v>
      </c>
      <c r="AE251" s="140" t="s">
        <v>89</v>
      </c>
      <c r="AF251" s="140" t="s">
        <v>89</v>
      </c>
      <c r="AG251" s="140" t="s">
        <v>89</v>
      </c>
      <c r="AH251" s="140" t="s">
        <v>89</v>
      </c>
      <c r="AI251" s="140" t="s">
        <v>89</v>
      </c>
      <c r="AJ251" s="140" t="s">
        <v>89</v>
      </c>
      <c r="AK251" s="140" t="s">
        <v>89</v>
      </c>
      <c r="AL251" s="140" t="s">
        <v>89</v>
      </c>
      <c r="AM251" s="140" t="s">
        <v>89</v>
      </c>
      <c r="AN251" s="140" t="s">
        <v>89</v>
      </c>
      <c r="AO251" s="140" t="s">
        <v>89</v>
      </c>
      <c r="AP251" s="140" t="s">
        <v>89</v>
      </c>
      <c r="AQ251" s="140" t="s">
        <v>89</v>
      </c>
      <c r="AR251" s="140" t="s">
        <v>89</v>
      </c>
      <c r="AS251" s="140" t="s">
        <v>89</v>
      </c>
      <c r="AT251" s="140" t="s">
        <v>89</v>
      </c>
      <c r="AU251" s="140" t="s">
        <v>89</v>
      </c>
      <c r="AV251" s="140" t="s">
        <v>89</v>
      </c>
      <c r="AW251" s="140" t="s">
        <v>89</v>
      </c>
      <c r="AX251" s="140" t="s">
        <v>89</v>
      </c>
      <c r="AY251" s="140" t="s">
        <v>89</v>
      </c>
      <c r="AZ251" s="140" t="s">
        <v>89</v>
      </c>
      <c r="BA251" s="140" t="s">
        <v>89</v>
      </c>
      <c r="BB251" s="140" t="s">
        <v>89</v>
      </c>
    </row>
    <row r="252" spans="1:54" s="170" customFormat="1" ht="144">
      <c r="A252" s="170">
        <f t="shared" si="3"/>
        <v>250</v>
      </c>
      <c r="B252" s="171">
        <v>43963.131180555552</v>
      </c>
      <c r="C252" s="171">
        <v>43963.139849537038</v>
      </c>
      <c r="D252" s="140" t="s">
        <v>93</v>
      </c>
      <c r="E252" s="170">
        <v>24</v>
      </c>
      <c r="F252" s="170">
        <v>748</v>
      </c>
      <c r="G252" s="140" t="s">
        <v>145</v>
      </c>
      <c r="H252" s="171">
        <v>43977.139892569445</v>
      </c>
      <c r="I252" s="140" t="s">
        <v>1766</v>
      </c>
      <c r="J252" s="140" t="s">
        <v>1004</v>
      </c>
      <c r="K252" s="140" t="s">
        <v>88</v>
      </c>
      <c r="L252" s="170">
        <v>0.9</v>
      </c>
      <c r="M252" s="140" t="s">
        <v>328</v>
      </c>
      <c r="N252" s="140" t="s">
        <v>89</v>
      </c>
      <c r="O252" s="140" t="s">
        <v>89</v>
      </c>
      <c r="P252" s="140" t="s">
        <v>89</v>
      </c>
      <c r="Q252" s="140" t="s">
        <v>89</v>
      </c>
      <c r="R252" s="140" t="s">
        <v>89</v>
      </c>
      <c r="S252" s="140" t="s">
        <v>89</v>
      </c>
      <c r="T252" s="140" t="s">
        <v>89</v>
      </c>
      <c r="U252" s="140" t="s">
        <v>89</v>
      </c>
      <c r="V252" s="140" t="s">
        <v>89</v>
      </c>
      <c r="W252" s="140" t="s">
        <v>104</v>
      </c>
      <c r="X252" s="140" t="s">
        <v>1767</v>
      </c>
      <c r="Y252" s="140" t="s">
        <v>89</v>
      </c>
      <c r="Z252" s="140" t="s">
        <v>89</v>
      </c>
      <c r="AA252" s="140" t="s">
        <v>89</v>
      </c>
      <c r="AB252" s="140" t="s">
        <v>89</v>
      </c>
      <c r="AC252" s="140" t="s">
        <v>89</v>
      </c>
      <c r="AD252" s="140" t="s">
        <v>89</v>
      </c>
      <c r="AE252" s="140" t="s">
        <v>89</v>
      </c>
      <c r="AF252" s="140" t="s">
        <v>89</v>
      </c>
      <c r="AG252" s="140" t="s">
        <v>89</v>
      </c>
      <c r="AH252" s="140" t="s">
        <v>89</v>
      </c>
      <c r="AI252" s="140" t="s">
        <v>89</v>
      </c>
      <c r="AJ252" s="140" t="s">
        <v>89</v>
      </c>
      <c r="AK252" s="140" t="s">
        <v>89</v>
      </c>
      <c r="AL252" s="140" t="s">
        <v>89</v>
      </c>
      <c r="AM252" s="140" t="s">
        <v>89</v>
      </c>
      <c r="AN252" s="140" t="s">
        <v>89</v>
      </c>
      <c r="AO252" s="140" t="s">
        <v>89</v>
      </c>
      <c r="AP252" s="140" t="s">
        <v>89</v>
      </c>
      <c r="AQ252" s="140" t="s">
        <v>89</v>
      </c>
      <c r="AR252" s="140" t="s">
        <v>89</v>
      </c>
      <c r="AS252" s="140" t="s">
        <v>89</v>
      </c>
      <c r="AT252" s="140" t="s">
        <v>89</v>
      </c>
      <c r="AU252" s="140" t="s">
        <v>89</v>
      </c>
      <c r="AV252" s="140" t="s">
        <v>89</v>
      </c>
      <c r="AW252" s="140" t="s">
        <v>89</v>
      </c>
      <c r="AX252" s="140" t="s">
        <v>89</v>
      </c>
      <c r="AY252" s="140" t="s">
        <v>89</v>
      </c>
      <c r="AZ252" s="140" t="s">
        <v>89</v>
      </c>
      <c r="BA252" s="140" t="s">
        <v>89</v>
      </c>
      <c r="BB252" s="140" t="s">
        <v>89</v>
      </c>
    </row>
    <row r="253" spans="1:54" s="170" customFormat="1" ht="16">
      <c r="A253" s="170">
        <f t="shared" si="3"/>
        <v>251</v>
      </c>
      <c r="B253" s="171">
        <v>43963.145671296297</v>
      </c>
      <c r="C253" s="171">
        <v>43963.145937499998</v>
      </c>
      <c r="D253" s="140" t="s">
        <v>93</v>
      </c>
      <c r="E253" s="170">
        <v>21</v>
      </c>
      <c r="F253" s="170">
        <v>23</v>
      </c>
      <c r="G253" s="140" t="s">
        <v>145</v>
      </c>
      <c r="H253" s="171">
        <v>43977.146168923609</v>
      </c>
      <c r="I253" s="140" t="s">
        <v>1768</v>
      </c>
      <c r="J253" s="140" t="s">
        <v>1004</v>
      </c>
      <c r="K253" s="140" t="s">
        <v>88</v>
      </c>
      <c r="L253" s="170">
        <v>0.9</v>
      </c>
      <c r="M253" s="140" t="s">
        <v>467</v>
      </c>
      <c r="N253" s="140" t="s">
        <v>89</v>
      </c>
      <c r="O253" s="140" t="s">
        <v>89</v>
      </c>
      <c r="P253" s="140" t="s">
        <v>89</v>
      </c>
      <c r="Q253" s="140" t="s">
        <v>89</v>
      </c>
      <c r="R253" s="140" t="s">
        <v>89</v>
      </c>
      <c r="S253" s="140" t="s">
        <v>89</v>
      </c>
      <c r="T253" s="140" t="s">
        <v>89</v>
      </c>
      <c r="U253" s="140" t="s">
        <v>89</v>
      </c>
      <c r="V253" s="140" t="s">
        <v>89</v>
      </c>
      <c r="W253" s="140" t="s">
        <v>104</v>
      </c>
      <c r="X253" s="140" t="s">
        <v>89</v>
      </c>
      <c r="Y253" s="140" t="s">
        <v>89</v>
      </c>
      <c r="Z253" s="140" t="s">
        <v>89</v>
      </c>
      <c r="AA253" s="140" t="s">
        <v>89</v>
      </c>
      <c r="AB253" s="140" t="s">
        <v>89</v>
      </c>
      <c r="AC253" s="140" t="s">
        <v>89</v>
      </c>
      <c r="AD253" s="140" t="s">
        <v>89</v>
      </c>
      <c r="AE253" s="140" t="s">
        <v>89</v>
      </c>
      <c r="AF253" s="140" t="s">
        <v>89</v>
      </c>
      <c r="AG253" s="140" t="s">
        <v>89</v>
      </c>
      <c r="AH253" s="140" t="s">
        <v>89</v>
      </c>
      <c r="AI253" s="140" t="s">
        <v>89</v>
      </c>
      <c r="AJ253" s="140" t="s">
        <v>89</v>
      </c>
      <c r="AK253" s="140" t="s">
        <v>89</v>
      </c>
      <c r="AL253" s="140" t="s">
        <v>89</v>
      </c>
      <c r="AM253" s="140" t="s">
        <v>89</v>
      </c>
      <c r="AN253" s="140" t="s">
        <v>89</v>
      </c>
      <c r="AO253" s="140" t="s">
        <v>89</v>
      </c>
      <c r="AP253" s="140" t="s">
        <v>89</v>
      </c>
      <c r="AQ253" s="140" t="s">
        <v>89</v>
      </c>
      <c r="AR253" s="140" t="s">
        <v>89</v>
      </c>
      <c r="AS253" s="140" t="s">
        <v>89</v>
      </c>
      <c r="AT253" s="140" t="s">
        <v>89</v>
      </c>
      <c r="AU253" s="140" t="s">
        <v>89</v>
      </c>
      <c r="AV253" s="140" t="s">
        <v>89</v>
      </c>
      <c r="AW253" s="140" t="s">
        <v>89</v>
      </c>
      <c r="AX253" s="140" t="s">
        <v>89</v>
      </c>
      <c r="AY253" s="140" t="s">
        <v>89</v>
      </c>
      <c r="AZ253" s="140" t="s">
        <v>89</v>
      </c>
      <c r="BA253" s="140" t="s">
        <v>89</v>
      </c>
      <c r="BB253" s="140" t="s">
        <v>89</v>
      </c>
    </row>
    <row r="254" spans="1:54" s="170" customFormat="1" ht="16">
      <c r="A254" s="170">
        <f t="shared" si="3"/>
        <v>252</v>
      </c>
      <c r="B254" s="171">
        <v>43963.147523148145</v>
      </c>
      <c r="C254" s="171">
        <v>43963.147824074076</v>
      </c>
      <c r="D254" s="140" t="s">
        <v>93</v>
      </c>
      <c r="E254" s="170">
        <v>24</v>
      </c>
      <c r="F254" s="170">
        <v>26</v>
      </c>
      <c r="G254" s="140" t="s">
        <v>145</v>
      </c>
      <c r="H254" s="171">
        <v>43977.148109224538</v>
      </c>
      <c r="I254" s="140" t="s">
        <v>1769</v>
      </c>
      <c r="J254" s="140" t="s">
        <v>1004</v>
      </c>
      <c r="K254" s="140" t="s">
        <v>88</v>
      </c>
      <c r="L254" s="170">
        <v>0.9</v>
      </c>
      <c r="M254" s="140" t="s">
        <v>467</v>
      </c>
      <c r="N254" s="140" t="s">
        <v>89</v>
      </c>
      <c r="O254" s="140" t="s">
        <v>89</v>
      </c>
      <c r="P254" s="140" t="s">
        <v>89</v>
      </c>
      <c r="Q254" s="140" t="s">
        <v>89</v>
      </c>
      <c r="R254" s="140" t="s">
        <v>89</v>
      </c>
      <c r="S254" s="140" t="s">
        <v>89</v>
      </c>
      <c r="T254" s="140" t="s">
        <v>89</v>
      </c>
      <c r="U254" s="140" t="s">
        <v>89</v>
      </c>
      <c r="V254" s="140" t="s">
        <v>89</v>
      </c>
      <c r="W254" s="140" t="s">
        <v>104</v>
      </c>
      <c r="X254" s="140" t="s">
        <v>1770</v>
      </c>
      <c r="Y254" s="140" t="s">
        <v>89</v>
      </c>
      <c r="Z254" s="140" t="s">
        <v>89</v>
      </c>
      <c r="AA254" s="140" t="s">
        <v>89</v>
      </c>
      <c r="AB254" s="140" t="s">
        <v>89</v>
      </c>
      <c r="AC254" s="140" t="s">
        <v>89</v>
      </c>
      <c r="AD254" s="140" t="s">
        <v>89</v>
      </c>
      <c r="AE254" s="140" t="s">
        <v>89</v>
      </c>
      <c r="AF254" s="140" t="s">
        <v>89</v>
      </c>
      <c r="AG254" s="140" t="s">
        <v>89</v>
      </c>
      <c r="AH254" s="140" t="s">
        <v>89</v>
      </c>
      <c r="AI254" s="140" t="s">
        <v>89</v>
      </c>
      <c r="AJ254" s="140" t="s">
        <v>89</v>
      </c>
      <c r="AK254" s="140" t="s">
        <v>89</v>
      </c>
      <c r="AL254" s="140" t="s">
        <v>89</v>
      </c>
      <c r="AM254" s="140" t="s">
        <v>89</v>
      </c>
      <c r="AN254" s="140" t="s">
        <v>89</v>
      </c>
      <c r="AO254" s="140" t="s">
        <v>89</v>
      </c>
      <c r="AP254" s="140" t="s">
        <v>89</v>
      </c>
      <c r="AQ254" s="140" t="s">
        <v>89</v>
      </c>
      <c r="AR254" s="140" t="s">
        <v>89</v>
      </c>
      <c r="AS254" s="140" t="s">
        <v>89</v>
      </c>
      <c r="AT254" s="140" t="s">
        <v>89</v>
      </c>
      <c r="AU254" s="140" t="s">
        <v>89</v>
      </c>
      <c r="AV254" s="140" t="s">
        <v>89</v>
      </c>
      <c r="AW254" s="140" t="s">
        <v>89</v>
      </c>
      <c r="AX254" s="140" t="s">
        <v>89</v>
      </c>
      <c r="AY254" s="140" t="s">
        <v>89</v>
      </c>
      <c r="AZ254" s="140" t="s">
        <v>89</v>
      </c>
      <c r="BA254" s="140" t="s">
        <v>89</v>
      </c>
      <c r="BB254" s="140" t="s">
        <v>89</v>
      </c>
    </row>
    <row r="255" spans="1:54" s="170" customFormat="1" ht="64">
      <c r="A255" s="170">
        <f t="shared" si="3"/>
        <v>253</v>
      </c>
      <c r="B255" s="171">
        <v>43963.128854166665</v>
      </c>
      <c r="C255" s="171">
        <v>43963.150254629632</v>
      </c>
      <c r="D255" s="140" t="s">
        <v>93</v>
      </c>
      <c r="E255" s="170">
        <v>24</v>
      </c>
      <c r="F255" s="170">
        <v>1848</v>
      </c>
      <c r="G255" s="140" t="s">
        <v>145</v>
      </c>
      <c r="H255" s="171">
        <v>43977.150456782409</v>
      </c>
      <c r="I255" s="140" t="s">
        <v>1771</v>
      </c>
      <c r="J255" s="140" t="s">
        <v>1004</v>
      </c>
      <c r="K255" s="140" t="s">
        <v>88</v>
      </c>
      <c r="L255" s="170">
        <v>0.9</v>
      </c>
      <c r="M255" s="140" t="s">
        <v>259</v>
      </c>
      <c r="N255" s="140" t="s">
        <v>89</v>
      </c>
      <c r="O255" s="140" t="s">
        <v>90</v>
      </c>
      <c r="P255" s="140" t="s">
        <v>89</v>
      </c>
      <c r="Q255" s="140" t="s">
        <v>1772</v>
      </c>
      <c r="R255" s="140" t="s">
        <v>1773</v>
      </c>
      <c r="S255" s="140" t="s">
        <v>1774</v>
      </c>
      <c r="T255" s="140" t="s">
        <v>310</v>
      </c>
      <c r="U255" s="140" t="s">
        <v>89</v>
      </c>
      <c r="V255" s="140" t="s">
        <v>221</v>
      </c>
      <c r="W255" s="140" t="s">
        <v>104</v>
      </c>
      <c r="X255" s="140" t="s">
        <v>1775</v>
      </c>
      <c r="Y255" s="140" t="s">
        <v>89</v>
      </c>
      <c r="Z255" s="140" t="s">
        <v>89</v>
      </c>
      <c r="AA255" s="140" t="s">
        <v>89</v>
      </c>
      <c r="AB255" s="140" t="s">
        <v>89</v>
      </c>
      <c r="AC255" s="140" t="s">
        <v>89</v>
      </c>
      <c r="AD255" s="140" t="s">
        <v>89</v>
      </c>
      <c r="AE255" s="140" t="s">
        <v>89</v>
      </c>
      <c r="AF255" s="140" t="s">
        <v>89</v>
      </c>
      <c r="AG255" s="140" t="s">
        <v>89</v>
      </c>
      <c r="AH255" s="140" t="s">
        <v>89</v>
      </c>
      <c r="AI255" s="140" t="s">
        <v>89</v>
      </c>
      <c r="AJ255" s="140" t="s">
        <v>89</v>
      </c>
      <c r="AK255" s="140" t="s">
        <v>89</v>
      </c>
      <c r="AL255" s="140" t="s">
        <v>89</v>
      </c>
      <c r="AM255" s="140" t="s">
        <v>89</v>
      </c>
      <c r="AN255" s="140" t="s">
        <v>89</v>
      </c>
      <c r="AO255" s="140" t="s">
        <v>89</v>
      </c>
      <c r="AP255" s="140" t="s">
        <v>89</v>
      </c>
      <c r="AQ255" s="140" t="s">
        <v>89</v>
      </c>
      <c r="AR255" s="140" t="s">
        <v>89</v>
      </c>
      <c r="AS255" s="140" t="s">
        <v>89</v>
      </c>
      <c r="AT255" s="140" t="s">
        <v>89</v>
      </c>
      <c r="AU255" s="140" t="s">
        <v>89</v>
      </c>
      <c r="AV255" s="140" t="s">
        <v>89</v>
      </c>
      <c r="AW255" s="140" t="s">
        <v>89</v>
      </c>
      <c r="AX255" s="140" t="s">
        <v>89</v>
      </c>
      <c r="AY255" s="140" t="s">
        <v>89</v>
      </c>
      <c r="AZ255" s="140" t="s">
        <v>89</v>
      </c>
      <c r="BA255" s="140" t="s">
        <v>89</v>
      </c>
      <c r="BB255" s="140" t="s">
        <v>89</v>
      </c>
    </row>
    <row r="256" spans="1:54" ht="32">
      <c r="A256" s="3">
        <f t="shared" si="3"/>
        <v>254</v>
      </c>
      <c r="B256" s="172">
        <v>43963.153657407405</v>
      </c>
      <c r="C256" s="172">
        <v>43963.154641203706</v>
      </c>
      <c r="D256" s="5" t="s">
        <v>93</v>
      </c>
      <c r="E256" s="3">
        <v>33</v>
      </c>
      <c r="F256" s="3">
        <v>84</v>
      </c>
      <c r="G256" s="5" t="s">
        <v>145</v>
      </c>
      <c r="H256" s="172">
        <v>43977.154735023149</v>
      </c>
      <c r="I256" s="5" t="s">
        <v>1776</v>
      </c>
      <c r="J256" s="5" t="s">
        <v>1004</v>
      </c>
      <c r="K256" s="5" t="s">
        <v>88</v>
      </c>
      <c r="L256" s="3">
        <v>0.9</v>
      </c>
      <c r="M256" s="5" t="s">
        <v>467</v>
      </c>
      <c r="N256" s="5" t="s">
        <v>89</v>
      </c>
      <c r="O256" s="5" t="s">
        <v>89</v>
      </c>
      <c r="P256" s="5" t="s">
        <v>89</v>
      </c>
      <c r="Q256" s="5" t="s">
        <v>89</v>
      </c>
      <c r="R256" s="5" t="s">
        <v>89</v>
      </c>
      <c r="S256" s="5" t="s">
        <v>89</v>
      </c>
      <c r="T256" s="5" t="s">
        <v>89</v>
      </c>
      <c r="U256" s="5" t="s">
        <v>89</v>
      </c>
      <c r="V256" s="5" t="s">
        <v>89</v>
      </c>
      <c r="W256" s="5" t="s">
        <v>104</v>
      </c>
      <c r="X256" s="5" t="s">
        <v>1777</v>
      </c>
      <c r="Y256" s="5" t="s">
        <v>89</v>
      </c>
      <c r="Z256" s="5" t="s">
        <v>89</v>
      </c>
      <c r="AA256" s="5" t="s">
        <v>89</v>
      </c>
      <c r="AB256" s="5" t="s">
        <v>186</v>
      </c>
      <c r="AC256" s="5" t="s">
        <v>112</v>
      </c>
      <c r="AD256" s="5" t="s">
        <v>89</v>
      </c>
      <c r="AE256" s="5" t="s">
        <v>89</v>
      </c>
      <c r="AF256" s="5" t="s">
        <v>89</v>
      </c>
      <c r="AG256" s="5" t="s">
        <v>89</v>
      </c>
      <c r="AH256" s="5" t="s">
        <v>89</v>
      </c>
      <c r="AI256" s="5" t="s">
        <v>89</v>
      </c>
      <c r="AJ256" s="5" t="s">
        <v>89</v>
      </c>
      <c r="AK256" s="5" t="s">
        <v>89</v>
      </c>
      <c r="AL256" s="5" t="s">
        <v>89</v>
      </c>
      <c r="AM256" s="5" t="s">
        <v>89</v>
      </c>
      <c r="AN256" s="5" t="s">
        <v>89</v>
      </c>
      <c r="AO256" s="5" t="s">
        <v>89</v>
      </c>
      <c r="AP256" s="5" t="s">
        <v>89</v>
      </c>
      <c r="AQ256" s="5" t="s">
        <v>89</v>
      </c>
      <c r="AR256" s="5" t="s">
        <v>89</v>
      </c>
      <c r="AS256" s="5" t="s">
        <v>89</v>
      </c>
      <c r="AT256" s="5" t="s">
        <v>89</v>
      </c>
      <c r="AU256" s="5" t="s">
        <v>89</v>
      </c>
      <c r="AV256" s="5" t="s">
        <v>89</v>
      </c>
      <c r="AW256" s="5" t="s">
        <v>89</v>
      </c>
      <c r="AX256" s="5" t="s">
        <v>89</v>
      </c>
      <c r="AY256" s="5" t="s">
        <v>89</v>
      </c>
      <c r="AZ256" s="5" t="s">
        <v>89</v>
      </c>
      <c r="BA256" s="5" t="s">
        <v>89</v>
      </c>
      <c r="BB256" s="5" t="s">
        <v>89</v>
      </c>
    </row>
    <row r="257" spans="1:54" s="170" customFormat="1" ht="32">
      <c r="A257" s="170">
        <f t="shared" si="3"/>
        <v>255</v>
      </c>
      <c r="B257" s="171">
        <v>43963.154583333337</v>
      </c>
      <c r="C257" s="171">
        <v>43963.155138888891</v>
      </c>
      <c r="D257" s="140" t="s">
        <v>93</v>
      </c>
      <c r="E257" s="170">
        <v>9</v>
      </c>
      <c r="F257" s="170">
        <v>48</v>
      </c>
      <c r="G257" s="140" t="s">
        <v>145</v>
      </c>
      <c r="H257" s="171">
        <v>43977.155161747687</v>
      </c>
      <c r="I257" s="140" t="s">
        <v>1778</v>
      </c>
      <c r="J257" s="140" t="s">
        <v>1004</v>
      </c>
      <c r="K257" s="140" t="s">
        <v>88</v>
      </c>
      <c r="L257" s="170">
        <v>0.7</v>
      </c>
      <c r="M257" s="140" t="s">
        <v>194</v>
      </c>
      <c r="N257" s="140" t="s">
        <v>1779</v>
      </c>
      <c r="O257" s="140" t="s">
        <v>160</v>
      </c>
      <c r="P257" s="140" t="s">
        <v>89</v>
      </c>
      <c r="Q257" s="140" t="s">
        <v>89</v>
      </c>
      <c r="R257" s="140" t="s">
        <v>89</v>
      </c>
      <c r="S257" s="140" t="s">
        <v>89</v>
      </c>
      <c r="T257" s="140" t="s">
        <v>89</v>
      </c>
      <c r="U257" s="140" t="s">
        <v>89</v>
      </c>
      <c r="V257" s="140" t="s">
        <v>89</v>
      </c>
      <c r="W257" s="140" t="s">
        <v>89</v>
      </c>
      <c r="X257" s="140" t="s">
        <v>89</v>
      </c>
      <c r="Y257" s="140" t="s">
        <v>89</v>
      </c>
      <c r="Z257" s="140" t="s">
        <v>89</v>
      </c>
      <c r="AA257" s="140" t="s">
        <v>89</v>
      </c>
      <c r="AB257" s="140" t="s">
        <v>89</v>
      </c>
      <c r="AC257" s="140" t="s">
        <v>89</v>
      </c>
      <c r="AD257" s="140" t="s">
        <v>89</v>
      </c>
      <c r="AE257" s="140" t="s">
        <v>89</v>
      </c>
      <c r="AF257" s="140" t="s">
        <v>89</v>
      </c>
      <c r="AG257" s="140" t="s">
        <v>89</v>
      </c>
      <c r="AH257" s="140" t="s">
        <v>89</v>
      </c>
      <c r="AI257" s="140" t="s">
        <v>89</v>
      </c>
      <c r="AJ257" s="140" t="s">
        <v>89</v>
      </c>
      <c r="AK257" s="140" t="s">
        <v>89</v>
      </c>
      <c r="AL257" s="140" t="s">
        <v>89</v>
      </c>
      <c r="AM257" s="140" t="s">
        <v>89</v>
      </c>
      <c r="AN257" s="140" t="s">
        <v>89</v>
      </c>
      <c r="AO257" s="140" t="s">
        <v>89</v>
      </c>
      <c r="AP257" s="140" t="s">
        <v>89</v>
      </c>
      <c r="AQ257" s="140" t="s">
        <v>89</v>
      </c>
      <c r="AR257" s="140" t="s">
        <v>89</v>
      </c>
      <c r="AS257" s="140" t="s">
        <v>89</v>
      </c>
      <c r="AT257" s="140" t="s">
        <v>89</v>
      </c>
      <c r="AU257" s="140" t="s">
        <v>89</v>
      </c>
      <c r="AV257" s="140" t="s">
        <v>89</v>
      </c>
      <c r="AW257" s="140" t="s">
        <v>89</v>
      </c>
      <c r="AX257" s="140" t="s">
        <v>89</v>
      </c>
      <c r="AY257" s="140" t="s">
        <v>89</v>
      </c>
      <c r="AZ257" s="140" t="s">
        <v>89</v>
      </c>
      <c r="BA257" s="140" t="s">
        <v>89</v>
      </c>
      <c r="BB257" s="140" t="s">
        <v>89</v>
      </c>
    </row>
    <row r="258" spans="1:54" ht="80">
      <c r="A258" s="3">
        <f t="shared" si="3"/>
        <v>256</v>
      </c>
      <c r="B258" s="172">
        <v>43963.156018518515</v>
      </c>
      <c r="C258" s="172">
        <v>43963.167199074072</v>
      </c>
      <c r="D258" s="5" t="s">
        <v>93</v>
      </c>
      <c r="E258" s="3">
        <v>41</v>
      </c>
      <c r="F258" s="3">
        <v>965</v>
      </c>
      <c r="G258" s="5" t="s">
        <v>145</v>
      </c>
      <c r="H258" s="172">
        <v>43977.167423217594</v>
      </c>
      <c r="I258" s="5" t="s">
        <v>1780</v>
      </c>
      <c r="J258" s="5" t="s">
        <v>1004</v>
      </c>
      <c r="K258" s="5" t="s">
        <v>88</v>
      </c>
      <c r="L258" s="3">
        <v>0.9</v>
      </c>
      <c r="M258" s="5" t="s">
        <v>467</v>
      </c>
      <c r="N258" s="5" t="s">
        <v>89</v>
      </c>
      <c r="O258" s="5" t="s">
        <v>89</v>
      </c>
      <c r="P258" s="5" t="s">
        <v>89</v>
      </c>
      <c r="Q258" s="5" t="s">
        <v>89</v>
      </c>
      <c r="R258" s="5" t="s">
        <v>89</v>
      </c>
      <c r="S258" s="5" t="s">
        <v>89</v>
      </c>
      <c r="T258" s="5" t="s">
        <v>89</v>
      </c>
      <c r="U258" s="5" t="s">
        <v>89</v>
      </c>
      <c r="V258" s="5" t="s">
        <v>89</v>
      </c>
      <c r="W258" s="5" t="s">
        <v>104</v>
      </c>
      <c r="X258" s="5" t="s">
        <v>1781</v>
      </c>
      <c r="Y258" s="5" t="s">
        <v>89</v>
      </c>
      <c r="Z258" s="5" t="s">
        <v>89</v>
      </c>
      <c r="AA258" s="5" t="s">
        <v>89</v>
      </c>
      <c r="AB258" s="5" t="s">
        <v>89</v>
      </c>
      <c r="AC258" s="5" t="s">
        <v>89</v>
      </c>
      <c r="AD258" s="5" t="s">
        <v>89</v>
      </c>
      <c r="AE258" s="5" t="s">
        <v>186</v>
      </c>
      <c r="AF258" s="5" t="s">
        <v>127</v>
      </c>
      <c r="AG258" s="5" t="s">
        <v>1782</v>
      </c>
      <c r="AH258" s="5" t="s">
        <v>89</v>
      </c>
      <c r="AI258" s="5" t="s">
        <v>89</v>
      </c>
      <c r="AJ258" s="5" t="s">
        <v>89</v>
      </c>
      <c r="AK258" s="5" t="s">
        <v>89</v>
      </c>
      <c r="AL258" s="5" t="s">
        <v>89</v>
      </c>
      <c r="AM258" s="5" t="s">
        <v>89</v>
      </c>
      <c r="AN258" s="5" t="s">
        <v>182</v>
      </c>
      <c r="AO258" s="5" t="s">
        <v>127</v>
      </c>
      <c r="AP258" s="5" t="s">
        <v>1783</v>
      </c>
      <c r="AQ258" s="5" t="s">
        <v>89</v>
      </c>
      <c r="AR258" s="5" t="s">
        <v>89</v>
      </c>
      <c r="AS258" s="5" t="s">
        <v>89</v>
      </c>
      <c r="AT258" s="5" t="s">
        <v>89</v>
      </c>
      <c r="AU258" s="5" t="s">
        <v>89</v>
      </c>
      <c r="AV258" s="5" t="s">
        <v>89</v>
      </c>
      <c r="AW258" s="5" t="s">
        <v>89</v>
      </c>
      <c r="AX258" s="5" t="s">
        <v>89</v>
      </c>
      <c r="AY258" s="5" t="s">
        <v>89</v>
      </c>
      <c r="AZ258" s="5" t="s">
        <v>89</v>
      </c>
      <c r="BA258" s="5" t="s">
        <v>89</v>
      </c>
      <c r="BB258" s="5" t="s">
        <v>89</v>
      </c>
    </row>
    <row r="259" spans="1:54" s="170" customFormat="1" ht="64">
      <c r="A259" s="170">
        <f t="shared" si="3"/>
        <v>257</v>
      </c>
      <c r="B259" s="171">
        <v>43963.152754629627</v>
      </c>
      <c r="C259" s="171">
        <v>43963.168136574073</v>
      </c>
      <c r="D259" s="140" t="s">
        <v>93</v>
      </c>
      <c r="E259" s="170">
        <v>24</v>
      </c>
      <c r="F259" s="170">
        <v>1328</v>
      </c>
      <c r="G259" s="140" t="s">
        <v>145</v>
      </c>
      <c r="H259" s="171">
        <v>43977.168290590278</v>
      </c>
      <c r="I259" s="140" t="s">
        <v>1784</v>
      </c>
      <c r="J259" s="140" t="s">
        <v>1004</v>
      </c>
      <c r="K259" s="140" t="s">
        <v>88</v>
      </c>
      <c r="L259" s="170">
        <v>0.9</v>
      </c>
      <c r="M259" s="140" t="s">
        <v>171</v>
      </c>
      <c r="N259" s="140" t="s">
        <v>89</v>
      </c>
      <c r="O259" s="140" t="s">
        <v>215</v>
      </c>
      <c r="P259" s="140" t="s">
        <v>89</v>
      </c>
      <c r="Q259" s="140" t="s">
        <v>1785</v>
      </c>
      <c r="R259" s="140" t="s">
        <v>1056</v>
      </c>
      <c r="S259" s="140" t="s">
        <v>1786</v>
      </c>
      <c r="T259" s="140" t="s">
        <v>403</v>
      </c>
      <c r="U259" s="140" t="s">
        <v>1787</v>
      </c>
      <c r="V259" s="140" t="s">
        <v>99</v>
      </c>
      <c r="W259" s="140" t="s">
        <v>104</v>
      </c>
      <c r="X259" s="140" t="s">
        <v>1788</v>
      </c>
      <c r="Y259" s="140" t="s">
        <v>89</v>
      </c>
      <c r="Z259" s="140" t="s">
        <v>89</v>
      </c>
      <c r="AA259" s="140" t="s">
        <v>89</v>
      </c>
      <c r="AB259" s="140" t="s">
        <v>89</v>
      </c>
      <c r="AC259" s="140" t="s">
        <v>89</v>
      </c>
      <c r="AD259" s="140" t="s">
        <v>89</v>
      </c>
      <c r="AE259" s="140" t="s">
        <v>89</v>
      </c>
      <c r="AF259" s="140" t="s">
        <v>89</v>
      </c>
      <c r="AG259" s="140" t="s">
        <v>89</v>
      </c>
      <c r="AH259" s="140" t="s">
        <v>89</v>
      </c>
      <c r="AI259" s="140" t="s">
        <v>89</v>
      </c>
      <c r="AJ259" s="140" t="s">
        <v>89</v>
      </c>
      <c r="AK259" s="140" t="s">
        <v>89</v>
      </c>
      <c r="AL259" s="140" t="s">
        <v>89</v>
      </c>
      <c r="AM259" s="140" t="s">
        <v>89</v>
      </c>
      <c r="AN259" s="140" t="s">
        <v>89</v>
      </c>
      <c r="AO259" s="140" t="s">
        <v>89</v>
      </c>
      <c r="AP259" s="140" t="s">
        <v>89</v>
      </c>
      <c r="AQ259" s="140" t="s">
        <v>89</v>
      </c>
      <c r="AR259" s="140" t="s">
        <v>89</v>
      </c>
      <c r="AS259" s="140" t="s">
        <v>89</v>
      </c>
      <c r="AT259" s="140" t="s">
        <v>89</v>
      </c>
      <c r="AU259" s="140" t="s">
        <v>89</v>
      </c>
      <c r="AV259" s="140" t="s">
        <v>89</v>
      </c>
      <c r="AW259" s="140" t="s">
        <v>89</v>
      </c>
      <c r="AX259" s="140" t="s">
        <v>89</v>
      </c>
      <c r="AY259" s="140" t="s">
        <v>89</v>
      </c>
      <c r="AZ259" s="140" t="s">
        <v>89</v>
      </c>
      <c r="BA259" s="140" t="s">
        <v>89</v>
      </c>
      <c r="BB259" s="140" t="s">
        <v>89</v>
      </c>
    </row>
    <row r="260" spans="1:54" s="170" customFormat="1" ht="32">
      <c r="A260" s="170">
        <f t="shared" si="3"/>
        <v>258</v>
      </c>
      <c r="B260" s="171">
        <v>43963.186226851853</v>
      </c>
      <c r="C260" s="171">
        <v>43963.186423611114</v>
      </c>
      <c r="D260" s="140" t="s">
        <v>93</v>
      </c>
      <c r="E260" s="170">
        <v>9</v>
      </c>
      <c r="F260" s="170">
        <v>17</v>
      </c>
      <c r="G260" s="140" t="s">
        <v>145</v>
      </c>
      <c r="H260" s="171">
        <v>43977.186453194445</v>
      </c>
      <c r="I260" s="140" t="s">
        <v>1789</v>
      </c>
      <c r="J260" s="140" t="s">
        <v>1004</v>
      </c>
      <c r="K260" s="140" t="s">
        <v>88</v>
      </c>
      <c r="L260" s="170">
        <v>0.9</v>
      </c>
      <c r="M260" s="140" t="s">
        <v>171</v>
      </c>
      <c r="N260" s="140" t="s">
        <v>89</v>
      </c>
      <c r="O260" s="140" t="s">
        <v>96</v>
      </c>
      <c r="P260" s="140" t="s">
        <v>89</v>
      </c>
      <c r="Q260" s="140" t="s">
        <v>89</v>
      </c>
      <c r="R260" s="140" t="s">
        <v>89</v>
      </c>
      <c r="S260" s="140" t="s">
        <v>89</v>
      </c>
      <c r="T260" s="140" t="s">
        <v>89</v>
      </c>
      <c r="U260" s="140" t="s">
        <v>89</v>
      </c>
      <c r="V260" s="140" t="s">
        <v>89</v>
      </c>
      <c r="W260" s="140" t="s">
        <v>89</v>
      </c>
      <c r="X260" s="140" t="s">
        <v>89</v>
      </c>
      <c r="Y260" s="140" t="s">
        <v>89</v>
      </c>
      <c r="Z260" s="140" t="s">
        <v>89</v>
      </c>
      <c r="AA260" s="140" t="s">
        <v>89</v>
      </c>
      <c r="AB260" s="140" t="s">
        <v>89</v>
      </c>
      <c r="AC260" s="140" t="s">
        <v>89</v>
      </c>
      <c r="AD260" s="140" t="s">
        <v>89</v>
      </c>
      <c r="AE260" s="140" t="s">
        <v>89</v>
      </c>
      <c r="AF260" s="140" t="s">
        <v>89</v>
      </c>
      <c r="AG260" s="140" t="s">
        <v>89</v>
      </c>
      <c r="AH260" s="140" t="s">
        <v>89</v>
      </c>
      <c r="AI260" s="140" t="s">
        <v>89</v>
      </c>
      <c r="AJ260" s="140" t="s">
        <v>89</v>
      </c>
      <c r="AK260" s="140" t="s">
        <v>89</v>
      </c>
      <c r="AL260" s="140" t="s">
        <v>89</v>
      </c>
      <c r="AM260" s="140" t="s">
        <v>89</v>
      </c>
      <c r="AN260" s="140" t="s">
        <v>89</v>
      </c>
      <c r="AO260" s="140" t="s">
        <v>89</v>
      </c>
      <c r="AP260" s="140" t="s">
        <v>89</v>
      </c>
      <c r="AQ260" s="140" t="s">
        <v>89</v>
      </c>
      <c r="AR260" s="140" t="s">
        <v>89</v>
      </c>
      <c r="AS260" s="140" t="s">
        <v>89</v>
      </c>
      <c r="AT260" s="140" t="s">
        <v>89</v>
      </c>
      <c r="AU260" s="140" t="s">
        <v>89</v>
      </c>
      <c r="AV260" s="140" t="s">
        <v>89</v>
      </c>
      <c r="AW260" s="140" t="s">
        <v>89</v>
      </c>
      <c r="AX260" s="140" t="s">
        <v>89</v>
      </c>
      <c r="AY260" s="140" t="s">
        <v>89</v>
      </c>
      <c r="AZ260" s="140" t="s">
        <v>89</v>
      </c>
      <c r="BA260" s="140" t="s">
        <v>89</v>
      </c>
      <c r="BB260" s="140" t="s">
        <v>89</v>
      </c>
    </row>
    <row r="261" spans="1:54" s="170" customFormat="1" ht="16">
      <c r="A261" s="170">
        <f t="shared" ref="A261:A317" si="4">A260+1</f>
        <v>259</v>
      </c>
      <c r="B261" s="171">
        <v>43963.204270833332</v>
      </c>
      <c r="C261" s="171">
        <v>43963.204930555556</v>
      </c>
      <c r="D261" s="140" t="s">
        <v>93</v>
      </c>
      <c r="E261" s="170">
        <v>21</v>
      </c>
      <c r="F261" s="170">
        <v>56</v>
      </c>
      <c r="G261" s="140" t="s">
        <v>145</v>
      </c>
      <c r="H261" s="171">
        <v>43977.204968402781</v>
      </c>
      <c r="I261" s="140" t="s">
        <v>1790</v>
      </c>
      <c r="J261" s="140" t="s">
        <v>1004</v>
      </c>
      <c r="K261" s="140" t="s">
        <v>88</v>
      </c>
      <c r="L261" s="170">
        <v>0.9</v>
      </c>
      <c r="M261" s="140" t="s">
        <v>213</v>
      </c>
      <c r="N261" s="140" t="s">
        <v>89</v>
      </c>
      <c r="O261" s="140" t="s">
        <v>89</v>
      </c>
      <c r="P261" s="140" t="s">
        <v>89</v>
      </c>
      <c r="Q261" s="140" t="s">
        <v>89</v>
      </c>
      <c r="R261" s="140" t="s">
        <v>450</v>
      </c>
      <c r="S261" s="140" t="s">
        <v>1791</v>
      </c>
      <c r="T261" s="140" t="s">
        <v>175</v>
      </c>
      <c r="U261" s="140" t="s">
        <v>89</v>
      </c>
      <c r="V261" s="140" t="s">
        <v>221</v>
      </c>
      <c r="W261" s="140" t="s">
        <v>104</v>
      </c>
      <c r="X261" s="140" t="s">
        <v>89</v>
      </c>
      <c r="Y261" s="140" t="s">
        <v>89</v>
      </c>
      <c r="Z261" s="140" t="s">
        <v>89</v>
      </c>
      <c r="AA261" s="140" t="s">
        <v>89</v>
      </c>
      <c r="AB261" s="140" t="s">
        <v>89</v>
      </c>
      <c r="AC261" s="140" t="s">
        <v>89</v>
      </c>
      <c r="AD261" s="140" t="s">
        <v>89</v>
      </c>
      <c r="AE261" s="140" t="s">
        <v>89</v>
      </c>
      <c r="AF261" s="140" t="s">
        <v>89</v>
      </c>
      <c r="AG261" s="140" t="s">
        <v>89</v>
      </c>
      <c r="AH261" s="140" t="s">
        <v>89</v>
      </c>
      <c r="AI261" s="140" t="s">
        <v>89</v>
      </c>
      <c r="AJ261" s="140" t="s">
        <v>89</v>
      </c>
      <c r="AK261" s="140" t="s">
        <v>89</v>
      </c>
      <c r="AL261" s="140" t="s">
        <v>89</v>
      </c>
      <c r="AM261" s="140" t="s">
        <v>89</v>
      </c>
      <c r="AN261" s="140" t="s">
        <v>89</v>
      </c>
      <c r="AO261" s="140" t="s">
        <v>89</v>
      </c>
      <c r="AP261" s="140" t="s">
        <v>89</v>
      </c>
      <c r="AQ261" s="140" t="s">
        <v>89</v>
      </c>
      <c r="AR261" s="140" t="s">
        <v>89</v>
      </c>
      <c r="AS261" s="140" t="s">
        <v>89</v>
      </c>
      <c r="AT261" s="140" t="s">
        <v>89</v>
      </c>
      <c r="AU261" s="140" t="s">
        <v>89</v>
      </c>
      <c r="AV261" s="140" t="s">
        <v>89</v>
      </c>
      <c r="AW261" s="140" t="s">
        <v>89</v>
      </c>
      <c r="AX261" s="140" t="s">
        <v>89</v>
      </c>
      <c r="AY261" s="140" t="s">
        <v>89</v>
      </c>
      <c r="AZ261" s="140" t="s">
        <v>89</v>
      </c>
      <c r="BA261" s="140" t="s">
        <v>89</v>
      </c>
      <c r="BB261" s="140" t="s">
        <v>89</v>
      </c>
    </row>
    <row r="262" spans="1:54" s="170" customFormat="1" ht="32">
      <c r="A262" s="170">
        <f t="shared" si="4"/>
        <v>260</v>
      </c>
      <c r="B262" s="171">
        <v>43963.206724537034</v>
      </c>
      <c r="C262" s="171">
        <v>43963.207395833335</v>
      </c>
      <c r="D262" s="140" t="s">
        <v>93</v>
      </c>
      <c r="E262" s="170">
        <v>21</v>
      </c>
      <c r="F262" s="170">
        <v>57</v>
      </c>
      <c r="G262" s="140" t="s">
        <v>145</v>
      </c>
      <c r="H262" s="171">
        <v>43977.207749166664</v>
      </c>
      <c r="I262" s="140" t="s">
        <v>1792</v>
      </c>
      <c r="J262" s="140" t="s">
        <v>1004</v>
      </c>
      <c r="K262" s="140" t="s">
        <v>88</v>
      </c>
      <c r="L262" s="170">
        <v>0.9</v>
      </c>
      <c r="M262" s="140" t="s">
        <v>194</v>
      </c>
      <c r="N262" s="140" t="s">
        <v>1793</v>
      </c>
      <c r="O262" s="140" t="s">
        <v>96</v>
      </c>
      <c r="P262" s="140" t="s">
        <v>89</v>
      </c>
      <c r="Q262" s="140" t="s">
        <v>89</v>
      </c>
      <c r="R262" s="140" t="s">
        <v>89</v>
      </c>
      <c r="S262" s="140" t="s">
        <v>89</v>
      </c>
      <c r="T262" s="140" t="s">
        <v>89</v>
      </c>
      <c r="U262" s="140" t="s">
        <v>89</v>
      </c>
      <c r="V262" s="140" t="s">
        <v>89</v>
      </c>
      <c r="W262" s="140" t="s">
        <v>89</v>
      </c>
      <c r="X262" s="140" t="s">
        <v>89</v>
      </c>
      <c r="Y262" s="140" t="s">
        <v>89</v>
      </c>
      <c r="Z262" s="140" t="s">
        <v>89</v>
      </c>
      <c r="AA262" s="140" t="s">
        <v>89</v>
      </c>
      <c r="AB262" s="140" t="s">
        <v>89</v>
      </c>
      <c r="AC262" s="140" t="s">
        <v>89</v>
      </c>
      <c r="AD262" s="140" t="s">
        <v>89</v>
      </c>
      <c r="AE262" s="140" t="s">
        <v>89</v>
      </c>
      <c r="AF262" s="140" t="s">
        <v>89</v>
      </c>
      <c r="AG262" s="140" t="s">
        <v>89</v>
      </c>
      <c r="AH262" s="140" t="s">
        <v>89</v>
      </c>
      <c r="AI262" s="140" t="s">
        <v>89</v>
      </c>
      <c r="AJ262" s="140" t="s">
        <v>89</v>
      </c>
      <c r="AK262" s="140" t="s">
        <v>89</v>
      </c>
      <c r="AL262" s="140" t="s">
        <v>89</v>
      </c>
      <c r="AM262" s="140" t="s">
        <v>89</v>
      </c>
      <c r="AN262" s="140" t="s">
        <v>89</v>
      </c>
      <c r="AO262" s="140" t="s">
        <v>89</v>
      </c>
      <c r="AP262" s="140" t="s">
        <v>89</v>
      </c>
      <c r="AQ262" s="140" t="s">
        <v>89</v>
      </c>
      <c r="AR262" s="140" t="s">
        <v>89</v>
      </c>
      <c r="AS262" s="140" t="s">
        <v>89</v>
      </c>
      <c r="AT262" s="140" t="s">
        <v>89</v>
      </c>
      <c r="AU262" s="140" t="s">
        <v>89</v>
      </c>
      <c r="AV262" s="140" t="s">
        <v>89</v>
      </c>
      <c r="AW262" s="140" t="s">
        <v>89</v>
      </c>
      <c r="AX262" s="140" t="s">
        <v>89</v>
      </c>
      <c r="AY262" s="140" t="s">
        <v>89</v>
      </c>
      <c r="AZ262" s="140" t="s">
        <v>89</v>
      </c>
      <c r="BA262" s="140" t="s">
        <v>89</v>
      </c>
      <c r="BB262" s="140" t="s">
        <v>89</v>
      </c>
    </row>
    <row r="263" spans="1:54" s="170" customFormat="1" ht="32">
      <c r="A263" s="170">
        <f t="shared" si="4"/>
        <v>261</v>
      </c>
      <c r="B263" s="171">
        <v>43963.226446759261</v>
      </c>
      <c r="C263" s="171">
        <v>43963.227916666663</v>
      </c>
      <c r="D263" s="140" t="s">
        <v>93</v>
      </c>
      <c r="E263" s="170">
        <v>24</v>
      </c>
      <c r="F263" s="170">
        <v>126</v>
      </c>
      <c r="G263" s="140" t="s">
        <v>145</v>
      </c>
      <c r="H263" s="171">
        <v>43977.227969097221</v>
      </c>
      <c r="I263" s="140" t="s">
        <v>1794</v>
      </c>
      <c r="J263" s="140" t="s">
        <v>1004</v>
      </c>
      <c r="K263" s="140" t="s">
        <v>88</v>
      </c>
      <c r="L263" s="170">
        <v>0.9</v>
      </c>
      <c r="M263" s="140" t="s">
        <v>171</v>
      </c>
      <c r="N263" s="140" t="s">
        <v>89</v>
      </c>
      <c r="O263" s="140" t="s">
        <v>90</v>
      </c>
      <c r="P263" s="140" t="s">
        <v>89</v>
      </c>
      <c r="Q263" s="140" t="s">
        <v>1795</v>
      </c>
      <c r="R263" s="140" t="s">
        <v>1796</v>
      </c>
      <c r="S263" s="140" t="s">
        <v>585</v>
      </c>
      <c r="T263" s="140" t="s">
        <v>240</v>
      </c>
      <c r="U263" s="140" t="s">
        <v>89</v>
      </c>
      <c r="V263" s="140" t="s">
        <v>221</v>
      </c>
      <c r="W263" s="140" t="s">
        <v>104</v>
      </c>
      <c r="X263" s="140" t="s">
        <v>1797</v>
      </c>
      <c r="Y263" s="140" t="s">
        <v>89</v>
      </c>
      <c r="Z263" s="140" t="s">
        <v>89</v>
      </c>
      <c r="AA263" s="140" t="s">
        <v>89</v>
      </c>
      <c r="AB263" s="140" t="s">
        <v>89</v>
      </c>
      <c r="AC263" s="140" t="s">
        <v>89</v>
      </c>
      <c r="AD263" s="140" t="s">
        <v>89</v>
      </c>
      <c r="AE263" s="140" t="s">
        <v>89</v>
      </c>
      <c r="AF263" s="140" t="s">
        <v>89</v>
      </c>
      <c r="AG263" s="140" t="s">
        <v>89</v>
      </c>
      <c r="AH263" s="140" t="s">
        <v>89</v>
      </c>
      <c r="AI263" s="140" t="s">
        <v>89</v>
      </c>
      <c r="AJ263" s="140" t="s">
        <v>89</v>
      </c>
      <c r="AK263" s="140" t="s">
        <v>89</v>
      </c>
      <c r="AL263" s="140" t="s">
        <v>89</v>
      </c>
      <c r="AM263" s="140" t="s">
        <v>89</v>
      </c>
      <c r="AN263" s="140" t="s">
        <v>89</v>
      </c>
      <c r="AO263" s="140" t="s">
        <v>89</v>
      </c>
      <c r="AP263" s="140" t="s">
        <v>89</v>
      </c>
      <c r="AQ263" s="140" t="s">
        <v>89</v>
      </c>
      <c r="AR263" s="140" t="s">
        <v>89</v>
      </c>
      <c r="AS263" s="140" t="s">
        <v>89</v>
      </c>
      <c r="AT263" s="140" t="s">
        <v>89</v>
      </c>
      <c r="AU263" s="140" t="s">
        <v>89</v>
      </c>
      <c r="AV263" s="140" t="s">
        <v>89</v>
      </c>
      <c r="AW263" s="140" t="s">
        <v>89</v>
      </c>
      <c r="AX263" s="140" t="s">
        <v>89</v>
      </c>
      <c r="AY263" s="140" t="s">
        <v>89</v>
      </c>
      <c r="AZ263" s="140" t="s">
        <v>89</v>
      </c>
      <c r="BA263" s="140" t="s">
        <v>89</v>
      </c>
      <c r="BB263" s="140" t="s">
        <v>89</v>
      </c>
    </row>
    <row r="264" spans="1:54" ht="32">
      <c r="A264" s="3">
        <f t="shared" si="4"/>
        <v>262</v>
      </c>
      <c r="B264" s="172">
        <v>43963.233124999999</v>
      </c>
      <c r="C264" s="172">
        <v>43963.234872685185</v>
      </c>
      <c r="D264" s="5" t="s">
        <v>93</v>
      </c>
      <c r="E264" s="3">
        <v>33</v>
      </c>
      <c r="F264" s="3">
        <v>151</v>
      </c>
      <c r="G264" s="5" t="s">
        <v>145</v>
      </c>
      <c r="H264" s="172">
        <v>43977.234900462965</v>
      </c>
      <c r="I264" s="5" t="s">
        <v>1798</v>
      </c>
      <c r="J264" s="5" t="s">
        <v>1004</v>
      </c>
      <c r="K264" s="5" t="s">
        <v>88</v>
      </c>
      <c r="L264" s="3">
        <v>0.9</v>
      </c>
      <c r="M264" s="5" t="s">
        <v>467</v>
      </c>
      <c r="N264" s="5" t="s">
        <v>89</v>
      </c>
      <c r="O264" s="5" t="s">
        <v>89</v>
      </c>
      <c r="P264" s="5" t="s">
        <v>89</v>
      </c>
      <c r="Q264" s="5" t="s">
        <v>89</v>
      </c>
      <c r="R264" s="5" t="s">
        <v>89</v>
      </c>
      <c r="S264" s="5" t="s">
        <v>89</v>
      </c>
      <c r="T264" s="5" t="s">
        <v>89</v>
      </c>
      <c r="U264" s="5" t="s">
        <v>89</v>
      </c>
      <c r="V264" s="5" t="s">
        <v>89</v>
      </c>
      <c r="W264" s="5" t="s">
        <v>104</v>
      </c>
      <c r="X264" s="5" t="s">
        <v>1799</v>
      </c>
      <c r="Y264" s="5" t="s">
        <v>89</v>
      </c>
      <c r="Z264" s="5" t="s">
        <v>89</v>
      </c>
      <c r="AA264" s="5" t="s">
        <v>89</v>
      </c>
      <c r="AB264" s="5" t="s">
        <v>89</v>
      </c>
      <c r="AC264" s="5" t="s">
        <v>89</v>
      </c>
      <c r="AD264" s="5" t="s">
        <v>89</v>
      </c>
      <c r="AE264" s="5" t="s">
        <v>89</v>
      </c>
      <c r="AF264" s="5" t="s">
        <v>89</v>
      </c>
      <c r="AG264" s="5" t="s">
        <v>89</v>
      </c>
      <c r="AH264" s="5" t="s">
        <v>89</v>
      </c>
      <c r="AI264" s="5" t="s">
        <v>89</v>
      </c>
      <c r="AJ264" s="5" t="s">
        <v>89</v>
      </c>
      <c r="AK264" s="5" t="s">
        <v>186</v>
      </c>
      <c r="AL264" s="5" t="s">
        <v>127</v>
      </c>
      <c r="AM264" s="5" t="s">
        <v>89</v>
      </c>
      <c r="AN264" s="5" t="s">
        <v>89</v>
      </c>
      <c r="AO264" s="5" t="s">
        <v>89</v>
      </c>
      <c r="AP264" s="5" t="s">
        <v>89</v>
      </c>
      <c r="AQ264" s="5" t="s">
        <v>89</v>
      </c>
      <c r="AR264" s="5" t="s">
        <v>89</v>
      </c>
      <c r="AS264" s="5" t="s">
        <v>89</v>
      </c>
      <c r="AT264" s="5" t="s">
        <v>89</v>
      </c>
      <c r="AU264" s="5" t="s">
        <v>89</v>
      </c>
      <c r="AV264" s="5" t="s">
        <v>89</v>
      </c>
      <c r="AW264" s="5" t="s">
        <v>89</v>
      </c>
      <c r="AX264" s="5" t="s">
        <v>89</v>
      </c>
      <c r="AY264" s="5" t="s">
        <v>89</v>
      </c>
      <c r="AZ264" s="5" t="s">
        <v>89</v>
      </c>
      <c r="BA264" s="5" t="s">
        <v>89</v>
      </c>
      <c r="BB264" s="5" t="s">
        <v>89</v>
      </c>
    </row>
    <row r="265" spans="1:54" s="170" customFormat="1" ht="32">
      <c r="A265" s="170">
        <f t="shared" si="4"/>
        <v>263</v>
      </c>
      <c r="B265" s="171">
        <v>43963.237581018519</v>
      </c>
      <c r="C265" s="171">
        <v>43963.246979166666</v>
      </c>
      <c r="D265" s="140" t="s">
        <v>93</v>
      </c>
      <c r="E265" s="170">
        <v>24</v>
      </c>
      <c r="F265" s="170">
        <v>811</v>
      </c>
      <c r="G265" s="140" t="s">
        <v>145</v>
      </c>
      <c r="H265" s="171">
        <v>43977.2470727662</v>
      </c>
      <c r="I265" s="140" t="s">
        <v>1800</v>
      </c>
      <c r="J265" s="140" t="s">
        <v>1004</v>
      </c>
      <c r="K265" s="140" t="s">
        <v>88</v>
      </c>
      <c r="L265" s="170">
        <v>0.9</v>
      </c>
      <c r="M265" s="140" t="s">
        <v>171</v>
      </c>
      <c r="N265" s="140" t="s">
        <v>89</v>
      </c>
      <c r="O265" s="140" t="s">
        <v>215</v>
      </c>
      <c r="P265" s="140" t="s">
        <v>89</v>
      </c>
      <c r="Q265" s="140" t="s">
        <v>1801</v>
      </c>
      <c r="R265" s="140" t="s">
        <v>1802</v>
      </c>
      <c r="S265" s="140" t="s">
        <v>1803</v>
      </c>
      <c r="T265" s="140" t="s">
        <v>240</v>
      </c>
      <c r="U265" s="140" t="s">
        <v>89</v>
      </c>
      <c r="V265" s="140" t="s">
        <v>99</v>
      </c>
      <c r="W265" s="140" t="s">
        <v>104</v>
      </c>
      <c r="X265" s="140" t="s">
        <v>1804</v>
      </c>
      <c r="Y265" s="140" t="s">
        <v>89</v>
      </c>
      <c r="Z265" s="140" t="s">
        <v>89</v>
      </c>
      <c r="AA265" s="140" t="s">
        <v>89</v>
      </c>
      <c r="AB265" s="140" t="s">
        <v>89</v>
      </c>
      <c r="AC265" s="140" t="s">
        <v>89</v>
      </c>
      <c r="AD265" s="140" t="s">
        <v>89</v>
      </c>
      <c r="AE265" s="140" t="s">
        <v>89</v>
      </c>
      <c r="AF265" s="140" t="s">
        <v>89</v>
      </c>
      <c r="AG265" s="140" t="s">
        <v>89</v>
      </c>
      <c r="AH265" s="140" t="s">
        <v>89</v>
      </c>
      <c r="AI265" s="140" t="s">
        <v>89</v>
      </c>
      <c r="AJ265" s="140" t="s">
        <v>89</v>
      </c>
      <c r="AK265" s="140" t="s">
        <v>89</v>
      </c>
      <c r="AL265" s="140" t="s">
        <v>89</v>
      </c>
      <c r="AM265" s="140" t="s">
        <v>89</v>
      </c>
      <c r="AN265" s="140" t="s">
        <v>89</v>
      </c>
      <c r="AO265" s="140" t="s">
        <v>89</v>
      </c>
      <c r="AP265" s="140" t="s">
        <v>89</v>
      </c>
      <c r="AQ265" s="140" t="s">
        <v>89</v>
      </c>
      <c r="AR265" s="140" t="s">
        <v>89</v>
      </c>
      <c r="AS265" s="140" t="s">
        <v>89</v>
      </c>
      <c r="AT265" s="140" t="s">
        <v>89</v>
      </c>
      <c r="AU265" s="140" t="s">
        <v>89</v>
      </c>
      <c r="AV265" s="140" t="s">
        <v>89</v>
      </c>
      <c r="AW265" s="140" t="s">
        <v>89</v>
      </c>
      <c r="AX265" s="140" t="s">
        <v>89</v>
      </c>
      <c r="AY265" s="140" t="s">
        <v>89</v>
      </c>
      <c r="AZ265" s="140" t="s">
        <v>89</v>
      </c>
      <c r="BA265" s="140" t="s">
        <v>89</v>
      </c>
      <c r="BB265" s="140" t="s">
        <v>89</v>
      </c>
    </row>
    <row r="266" spans="1:54" s="170" customFormat="1" ht="16">
      <c r="A266" s="170">
        <f t="shared" si="4"/>
        <v>264</v>
      </c>
      <c r="B266" s="171">
        <v>43963.248356481483</v>
      </c>
      <c r="C266" s="171">
        <v>43963.248831018522</v>
      </c>
      <c r="D266" s="140" t="s">
        <v>93</v>
      </c>
      <c r="E266" s="170">
        <v>9</v>
      </c>
      <c r="F266" s="170">
        <v>40</v>
      </c>
      <c r="G266" s="140" t="s">
        <v>145</v>
      </c>
      <c r="H266" s="171">
        <v>43977.249118032407</v>
      </c>
      <c r="I266" s="140" t="s">
        <v>1805</v>
      </c>
      <c r="J266" s="140" t="s">
        <v>1004</v>
      </c>
      <c r="K266" s="140" t="s">
        <v>88</v>
      </c>
      <c r="L266" s="170">
        <v>0.9</v>
      </c>
      <c r="M266" s="140" t="s">
        <v>213</v>
      </c>
      <c r="N266" s="140" t="s">
        <v>89</v>
      </c>
      <c r="O266" s="140" t="s">
        <v>89</v>
      </c>
      <c r="P266" s="140" t="s">
        <v>89</v>
      </c>
      <c r="Q266" s="140" t="s">
        <v>89</v>
      </c>
      <c r="R266" s="140" t="s">
        <v>89</v>
      </c>
      <c r="S266" s="140" t="s">
        <v>89</v>
      </c>
      <c r="T266" s="140" t="s">
        <v>89</v>
      </c>
      <c r="U266" s="140" t="s">
        <v>89</v>
      </c>
      <c r="V266" s="140" t="s">
        <v>89</v>
      </c>
      <c r="W266" s="140" t="s">
        <v>89</v>
      </c>
      <c r="X266" s="140" t="s">
        <v>89</v>
      </c>
      <c r="Y266" s="140" t="s">
        <v>89</v>
      </c>
      <c r="Z266" s="140" t="s">
        <v>89</v>
      </c>
      <c r="AA266" s="140" t="s">
        <v>89</v>
      </c>
      <c r="AB266" s="140" t="s">
        <v>89</v>
      </c>
      <c r="AC266" s="140" t="s">
        <v>89</v>
      </c>
      <c r="AD266" s="140" t="s">
        <v>89</v>
      </c>
      <c r="AE266" s="140" t="s">
        <v>89</v>
      </c>
      <c r="AF266" s="140" t="s">
        <v>89</v>
      </c>
      <c r="AG266" s="140" t="s">
        <v>89</v>
      </c>
      <c r="AH266" s="140" t="s">
        <v>89</v>
      </c>
      <c r="AI266" s="140" t="s">
        <v>89</v>
      </c>
      <c r="AJ266" s="140" t="s">
        <v>89</v>
      </c>
      <c r="AK266" s="140" t="s">
        <v>89</v>
      </c>
      <c r="AL266" s="140" t="s">
        <v>89</v>
      </c>
      <c r="AM266" s="140" t="s">
        <v>89</v>
      </c>
      <c r="AN266" s="140" t="s">
        <v>89</v>
      </c>
      <c r="AO266" s="140" t="s">
        <v>89</v>
      </c>
      <c r="AP266" s="140" t="s">
        <v>89</v>
      </c>
      <c r="AQ266" s="140" t="s">
        <v>89</v>
      </c>
      <c r="AR266" s="140" t="s">
        <v>89</v>
      </c>
      <c r="AS266" s="140" t="s">
        <v>89</v>
      </c>
      <c r="AT266" s="140" t="s">
        <v>89</v>
      </c>
      <c r="AU266" s="140" t="s">
        <v>89</v>
      </c>
      <c r="AV266" s="140" t="s">
        <v>89</v>
      </c>
      <c r="AW266" s="140" t="s">
        <v>89</v>
      </c>
      <c r="AX266" s="140" t="s">
        <v>89</v>
      </c>
      <c r="AY266" s="140" t="s">
        <v>89</v>
      </c>
      <c r="AZ266" s="140" t="s">
        <v>89</v>
      </c>
      <c r="BA266" s="140" t="s">
        <v>89</v>
      </c>
      <c r="BB266" s="140" t="s">
        <v>89</v>
      </c>
    </row>
    <row r="267" spans="1:54" s="170" customFormat="1" ht="16">
      <c r="A267" s="170">
        <f t="shared" si="4"/>
        <v>265</v>
      </c>
      <c r="B267" s="171">
        <v>43963.256481481483</v>
      </c>
      <c r="C267" s="171">
        <v>43963.256909722222</v>
      </c>
      <c r="D267" s="140" t="s">
        <v>93</v>
      </c>
      <c r="E267" s="170">
        <v>9</v>
      </c>
      <c r="F267" s="170">
        <v>37</v>
      </c>
      <c r="G267" s="140" t="s">
        <v>145</v>
      </c>
      <c r="H267" s="171">
        <v>43977.257111203704</v>
      </c>
      <c r="I267" s="140" t="s">
        <v>1806</v>
      </c>
      <c r="J267" s="140" t="s">
        <v>1004</v>
      </c>
      <c r="K267" s="140" t="s">
        <v>88</v>
      </c>
      <c r="L267" s="170">
        <v>0.9</v>
      </c>
      <c r="M267" s="140" t="s">
        <v>213</v>
      </c>
      <c r="N267" s="140" t="s">
        <v>89</v>
      </c>
      <c r="O267" s="140" t="s">
        <v>89</v>
      </c>
      <c r="P267" s="140" t="s">
        <v>89</v>
      </c>
      <c r="Q267" s="140" t="s">
        <v>89</v>
      </c>
      <c r="R267" s="140" t="s">
        <v>89</v>
      </c>
      <c r="S267" s="140" t="s">
        <v>89</v>
      </c>
      <c r="T267" s="140" t="s">
        <v>89</v>
      </c>
      <c r="U267" s="140" t="s">
        <v>89</v>
      </c>
      <c r="V267" s="140" t="s">
        <v>89</v>
      </c>
      <c r="W267" s="140" t="s">
        <v>89</v>
      </c>
      <c r="X267" s="140" t="s">
        <v>89</v>
      </c>
      <c r="Y267" s="140" t="s">
        <v>89</v>
      </c>
      <c r="Z267" s="140" t="s">
        <v>89</v>
      </c>
      <c r="AA267" s="140" t="s">
        <v>89</v>
      </c>
      <c r="AB267" s="140" t="s">
        <v>89</v>
      </c>
      <c r="AC267" s="140" t="s">
        <v>89</v>
      </c>
      <c r="AD267" s="140" t="s">
        <v>89</v>
      </c>
      <c r="AE267" s="140" t="s">
        <v>89</v>
      </c>
      <c r="AF267" s="140" t="s">
        <v>89</v>
      </c>
      <c r="AG267" s="140" t="s">
        <v>89</v>
      </c>
      <c r="AH267" s="140" t="s">
        <v>89</v>
      </c>
      <c r="AI267" s="140" t="s">
        <v>89</v>
      </c>
      <c r="AJ267" s="140" t="s">
        <v>89</v>
      </c>
      <c r="AK267" s="140" t="s">
        <v>89</v>
      </c>
      <c r="AL267" s="140" t="s">
        <v>89</v>
      </c>
      <c r="AM267" s="140" t="s">
        <v>89</v>
      </c>
      <c r="AN267" s="140" t="s">
        <v>89</v>
      </c>
      <c r="AO267" s="140" t="s">
        <v>89</v>
      </c>
      <c r="AP267" s="140" t="s">
        <v>89</v>
      </c>
      <c r="AQ267" s="140" t="s">
        <v>89</v>
      </c>
      <c r="AR267" s="140" t="s">
        <v>89</v>
      </c>
      <c r="AS267" s="140" t="s">
        <v>89</v>
      </c>
      <c r="AT267" s="140" t="s">
        <v>89</v>
      </c>
      <c r="AU267" s="140" t="s">
        <v>89</v>
      </c>
      <c r="AV267" s="140" t="s">
        <v>89</v>
      </c>
      <c r="AW267" s="140" t="s">
        <v>89</v>
      </c>
      <c r="AX267" s="140" t="s">
        <v>89</v>
      </c>
      <c r="AY267" s="140" t="s">
        <v>89</v>
      </c>
      <c r="AZ267" s="140" t="s">
        <v>89</v>
      </c>
      <c r="BA267" s="140" t="s">
        <v>89</v>
      </c>
      <c r="BB267" s="140" t="s">
        <v>89</v>
      </c>
    </row>
    <row r="268" spans="1:54" s="170" customFormat="1" ht="16">
      <c r="A268" s="170">
        <f t="shared" si="4"/>
        <v>266</v>
      </c>
      <c r="B268" s="171">
        <v>43963.297025462962</v>
      </c>
      <c r="C268" s="171">
        <v>43963.297071759262</v>
      </c>
      <c r="D268" s="140" t="s">
        <v>93</v>
      </c>
      <c r="E268" s="170">
        <v>2</v>
      </c>
      <c r="F268" s="170">
        <v>4</v>
      </c>
      <c r="G268" s="140" t="s">
        <v>145</v>
      </c>
      <c r="H268" s="171">
        <v>43977.297101805554</v>
      </c>
      <c r="I268" s="140" t="s">
        <v>1807</v>
      </c>
      <c r="J268" s="140" t="s">
        <v>1004</v>
      </c>
      <c r="K268" s="140" t="s">
        <v>88</v>
      </c>
      <c r="L268" s="170">
        <v>0.9</v>
      </c>
      <c r="M268" s="140" t="s">
        <v>89</v>
      </c>
      <c r="N268" s="140" t="s">
        <v>89</v>
      </c>
      <c r="O268" s="140" t="s">
        <v>89</v>
      </c>
      <c r="P268" s="140" t="s">
        <v>89</v>
      </c>
      <c r="Q268" s="140" t="s">
        <v>89</v>
      </c>
      <c r="R268" s="140" t="s">
        <v>89</v>
      </c>
      <c r="S268" s="140" t="s">
        <v>89</v>
      </c>
      <c r="T268" s="140" t="s">
        <v>89</v>
      </c>
      <c r="U268" s="140" t="s">
        <v>89</v>
      </c>
      <c r="V268" s="140" t="s">
        <v>89</v>
      </c>
      <c r="W268" s="140" t="s">
        <v>89</v>
      </c>
      <c r="X268" s="140" t="s">
        <v>89</v>
      </c>
      <c r="Y268" s="140" t="s">
        <v>89</v>
      </c>
      <c r="Z268" s="140" t="s">
        <v>89</v>
      </c>
      <c r="AA268" s="140" t="s">
        <v>89</v>
      </c>
      <c r="AB268" s="140" t="s">
        <v>89</v>
      </c>
      <c r="AC268" s="140" t="s">
        <v>89</v>
      </c>
      <c r="AD268" s="140" t="s">
        <v>89</v>
      </c>
      <c r="AE268" s="140" t="s">
        <v>89</v>
      </c>
      <c r="AF268" s="140" t="s">
        <v>89</v>
      </c>
      <c r="AG268" s="140" t="s">
        <v>89</v>
      </c>
      <c r="AH268" s="140" t="s">
        <v>89</v>
      </c>
      <c r="AI268" s="140" t="s">
        <v>89</v>
      </c>
      <c r="AJ268" s="140" t="s">
        <v>89</v>
      </c>
      <c r="AK268" s="140" t="s">
        <v>89</v>
      </c>
      <c r="AL268" s="140" t="s">
        <v>89</v>
      </c>
      <c r="AM268" s="140" t="s">
        <v>89</v>
      </c>
      <c r="AN268" s="140" t="s">
        <v>89</v>
      </c>
      <c r="AO268" s="140" t="s">
        <v>89</v>
      </c>
      <c r="AP268" s="140" t="s">
        <v>89</v>
      </c>
      <c r="AQ268" s="140" t="s">
        <v>89</v>
      </c>
      <c r="AR268" s="140" t="s">
        <v>89</v>
      </c>
      <c r="AS268" s="140" t="s">
        <v>89</v>
      </c>
      <c r="AT268" s="140" t="s">
        <v>89</v>
      </c>
      <c r="AU268" s="140" t="s">
        <v>89</v>
      </c>
      <c r="AV268" s="140" t="s">
        <v>89</v>
      </c>
      <c r="AW268" s="140" t="s">
        <v>89</v>
      </c>
      <c r="AX268" s="140" t="s">
        <v>89</v>
      </c>
      <c r="AY268" s="140" t="s">
        <v>89</v>
      </c>
      <c r="AZ268" s="140" t="s">
        <v>89</v>
      </c>
      <c r="BA268" s="140" t="s">
        <v>89</v>
      </c>
      <c r="BB268" s="140" t="s">
        <v>89</v>
      </c>
    </row>
    <row r="269" spans="1:54" s="170" customFormat="1" ht="32">
      <c r="A269" s="170">
        <f t="shared" si="4"/>
        <v>267</v>
      </c>
      <c r="B269" s="171">
        <v>43963.30636574074</v>
      </c>
      <c r="C269" s="171">
        <v>43963.308310185188</v>
      </c>
      <c r="D269" s="140" t="s">
        <v>93</v>
      </c>
      <c r="E269" s="170">
        <v>21</v>
      </c>
      <c r="F269" s="170">
        <v>168</v>
      </c>
      <c r="G269" s="140" t="s">
        <v>145</v>
      </c>
      <c r="H269" s="171">
        <v>43977.308803344909</v>
      </c>
      <c r="I269" s="140" t="s">
        <v>1808</v>
      </c>
      <c r="J269" s="140" t="s">
        <v>1004</v>
      </c>
      <c r="K269" s="140" t="s">
        <v>88</v>
      </c>
      <c r="L269" s="170">
        <v>0.9</v>
      </c>
      <c r="M269" s="140" t="s">
        <v>171</v>
      </c>
      <c r="N269" s="140" t="s">
        <v>89</v>
      </c>
      <c r="O269" s="140" t="s">
        <v>96</v>
      </c>
      <c r="P269" s="140" t="s">
        <v>89</v>
      </c>
      <c r="Q269" s="140" t="s">
        <v>1809</v>
      </c>
      <c r="R269" s="140" t="s">
        <v>275</v>
      </c>
      <c r="S269" s="140" t="s">
        <v>1810</v>
      </c>
      <c r="T269" s="140" t="s">
        <v>504</v>
      </c>
      <c r="U269" s="140" t="s">
        <v>89</v>
      </c>
      <c r="V269" s="140" t="s">
        <v>241</v>
      </c>
      <c r="W269" s="140" t="s">
        <v>104</v>
      </c>
      <c r="X269" s="140" t="s">
        <v>89</v>
      </c>
      <c r="Y269" s="140" t="s">
        <v>89</v>
      </c>
      <c r="Z269" s="140" t="s">
        <v>89</v>
      </c>
      <c r="AA269" s="140" t="s">
        <v>89</v>
      </c>
      <c r="AB269" s="140" t="s">
        <v>89</v>
      </c>
      <c r="AC269" s="140" t="s">
        <v>89</v>
      </c>
      <c r="AD269" s="140" t="s">
        <v>89</v>
      </c>
      <c r="AE269" s="140" t="s">
        <v>89</v>
      </c>
      <c r="AF269" s="140" t="s">
        <v>89</v>
      </c>
      <c r="AG269" s="140" t="s">
        <v>89</v>
      </c>
      <c r="AH269" s="140" t="s">
        <v>89</v>
      </c>
      <c r="AI269" s="140" t="s">
        <v>89</v>
      </c>
      <c r="AJ269" s="140" t="s">
        <v>89</v>
      </c>
      <c r="AK269" s="140" t="s">
        <v>89</v>
      </c>
      <c r="AL269" s="140" t="s">
        <v>89</v>
      </c>
      <c r="AM269" s="140" t="s">
        <v>89</v>
      </c>
      <c r="AN269" s="140" t="s">
        <v>89</v>
      </c>
      <c r="AO269" s="140" t="s">
        <v>89</v>
      </c>
      <c r="AP269" s="140" t="s">
        <v>89</v>
      </c>
      <c r="AQ269" s="140" t="s">
        <v>89</v>
      </c>
      <c r="AR269" s="140" t="s">
        <v>89</v>
      </c>
      <c r="AS269" s="140" t="s">
        <v>89</v>
      </c>
      <c r="AT269" s="140" t="s">
        <v>89</v>
      </c>
      <c r="AU269" s="140" t="s">
        <v>89</v>
      </c>
      <c r="AV269" s="140" t="s">
        <v>89</v>
      </c>
      <c r="AW269" s="140" t="s">
        <v>89</v>
      </c>
      <c r="AX269" s="140" t="s">
        <v>89</v>
      </c>
      <c r="AY269" s="140" t="s">
        <v>89</v>
      </c>
      <c r="AZ269" s="140" t="s">
        <v>89</v>
      </c>
      <c r="BA269" s="140" t="s">
        <v>89</v>
      </c>
      <c r="BB269" s="140" t="s">
        <v>89</v>
      </c>
    </row>
    <row r="270" spans="1:54" s="170" customFormat="1" ht="32">
      <c r="A270" s="170">
        <f t="shared" si="4"/>
        <v>268</v>
      </c>
      <c r="B270" s="171">
        <v>43963.349537037036</v>
      </c>
      <c r="C270" s="171">
        <v>43963.34988425926</v>
      </c>
      <c r="D270" s="140" t="s">
        <v>93</v>
      </c>
      <c r="E270" s="170">
        <v>9</v>
      </c>
      <c r="F270" s="170">
        <v>30</v>
      </c>
      <c r="G270" s="140" t="s">
        <v>145</v>
      </c>
      <c r="H270" s="171">
        <v>43977.349930358796</v>
      </c>
      <c r="I270" s="140" t="s">
        <v>1811</v>
      </c>
      <c r="J270" s="140" t="s">
        <v>1004</v>
      </c>
      <c r="K270" s="140" t="s">
        <v>88</v>
      </c>
      <c r="L270" s="170">
        <v>0.9</v>
      </c>
      <c r="M270" s="140" t="s">
        <v>171</v>
      </c>
      <c r="N270" s="140" t="s">
        <v>89</v>
      </c>
      <c r="O270" s="140" t="s">
        <v>215</v>
      </c>
      <c r="P270" s="140" t="s">
        <v>89</v>
      </c>
      <c r="Q270" s="140" t="s">
        <v>89</v>
      </c>
      <c r="R270" s="140" t="s">
        <v>89</v>
      </c>
      <c r="S270" s="140" t="s">
        <v>89</v>
      </c>
      <c r="T270" s="140" t="s">
        <v>89</v>
      </c>
      <c r="U270" s="140" t="s">
        <v>89</v>
      </c>
      <c r="V270" s="140" t="s">
        <v>89</v>
      </c>
      <c r="W270" s="140" t="s">
        <v>89</v>
      </c>
      <c r="X270" s="140" t="s">
        <v>89</v>
      </c>
      <c r="Y270" s="140" t="s">
        <v>89</v>
      </c>
      <c r="Z270" s="140" t="s">
        <v>89</v>
      </c>
      <c r="AA270" s="140" t="s">
        <v>89</v>
      </c>
      <c r="AB270" s="140" t="s">
        <v>89</v>
      </c>
      <c r="AC270" s="140" t="s">
        <v>89</v>
      </c>
      <c r="AD270" s="140" t="s">
        <v>89</v>
      </c>
      <c r="AE270" s="140" t="s">
        <v>89</v>
      </c>
      <c r="AF270" s="140" t="s">
        <v>89</v>
      </c>
      <c r="AG270" s="140" t="s">
        <v>89</v>
      </c>
      <c r="AH270" s="140" t="s">
        <v>89</v>
      </c>
      <c r="AI270" s="140" t="s">
        <v>89</v>
      </c>
      <c r="AJ270" s="140" t="s">
        <v>89</v>
      </c>
      <c r="AK270" s="140" t="s">
        <v>89</v>
      </c>
      <c r="AL270" s="140" t="s">
        <v>89</v>
      </c>
      <c r="AM270" s="140" t="s">
        <v>89</v>
      </c>
      <c r="AN270" s="140" t="s">
        <v>89</v>
      </c>
      <c r="AO270" s="140" t="s">
        <v>89</v>
      </c>
      <c r="AP270" s="140" t="s">
        <v>89</v>
      </c>
      <c r="AQ270" s="140" t="s">
        <v>89</v>
      </c>
      <c r="AR270" s="140" t="s">
        <v>89</v>
      </c>
      <c r="AS270" s="140" t="s">
        <v>89</v>
      </c>
      <c r="AT270" s="140" t="s">
        <v>89</v>
      </c>
      <c r="AU270" s="140" t="s">
        <v>89</v>
      </c>
      <c r="AV270" s="140" t="s">
        <v>89</v>
      </c>
      <c r="AW270" s="140" t="s">
        <v>89</v>
      </c>
      <c r="AX270" s="140" t="s">
        <v>89</v>
      </c>
      <c r="AY270" s="140" t="s">
        <v>89</v>
      </c>
      <c r="AZ270" s="140" t="s">
        <v>89</v>
      </c>
      <c r="BA270" s="140" t="s">
        <v>89</v>
      </c>
      <c r="BB270" s="140" t="s">
        <v>89</v>
      </c>
    </row>
    <row r="271" spans="1:54" ht="112">
      <c r="A271" s="3">
        <f t="shared" si="4"/>
        <v>269</v>
      </c>
      <c r="B271" s="172">
        <v>43963.336284722223</v>
      </c>
      <c r="C271" s="172">
        <v>43963.351921296293</v>
      </c>
      <c r="D271" s="5" t="s">
        <v>93</v>
      </c>
      <c r="E271" s="3">
        <v>41</v>
      </c>
      <c r="F271" s="3">
        <v>1350</v>
      </c>
      <c r="G271" s="5" t="s">
        <v>145</v>
      </c>
      <c r="H271" s="172">
        <v>43977.352250752316</v>
      </c>
      <c r="I271" s="5" t="s">
        <v>1812</v>
      </c>
      <c r="J271" s="5" t="s">
        <v>1004</v>
      </c>
      <c r="K271" s="5" t="s">
        <v>88</v>
      </c>
      <c r="L271" s="3">
        <v>0.9</v>
      </c>
      <c r="M271" s="5" t="s">
        <v>328</v>
      </c>
      <c r="N271" s="5" t="s">
        <v>89</v>
      </c>
      <c r="O271" s="5" t="s">
        <v>89</v>
      </c>
      <c r="P271" s="5" t="s">
        <v>89</v>
      </c>
      <c r="Q271" s="5" t="s">
        <v>89</v>
      </c>
      <c r="R271" s="5" t="s">
        <v>89</v>
      </c>
      <c r="S271" s="5" t="s">
        <v>89</v>
      </c>
      <c r="T271" s="5" t="s">
        <v>89</v>
      </c>
      <c r="U271" s="5" t="s">
        <v>89</v>
      </c>
      <c r="V271" s="5" t="s">
        <v>89</v>
      </c>
      <c r="W271" s="5" t="s">
        <v>104</v>
      </c>
      <c r="X271" s="5" t="s">
        <v>1813</v>
      </c>
      <c r="Y271" s="5" t="s">
        <v>186</v>
      </c>
      <c r="Z271" s="5" t="s">
        <v>112</v>
      </c>
      <c r="AA271" s="5" t="s">
        <v>1814</v>
      </c>
      <c r="AB271" s="5" t="s">
        <v>89</v>
      </c>
      <c r="AC271" s="5" t="s">
        <v>89</v>
      </c>
      <c r="AD271" s="5" t="s">
        <v>89</v>
      </c>
      <c r="AE271" s="5" t="s">
        <v>89</v>
      </c>
      <c r="AF271" s="5" t="s">
        <v>89</v>
      </c>
      <c r="AG271" s="5" t="s">
        <v>89</v>
      </c>
      <c r="AH271" s="5" t="s">
        <v>89</v>
      </c>
      <c r="AI271" s="5" t="s">
        <v>89</v>
      </c>
      <c r="AJ271" s="5" t="s">
        <v>89</v>
      </c>
      <c r="AK271" s="5" t="s">
        <v>182</v>
      </c>
      <c r="AL271" s="5" t="s">
        <v>127</v>
      </c>
      <c r="AM271" s="5" t="s">
        <v>1815</v>
      </c>
      <c r="AN271" s="5" t="s">
        <v>89</v>
      </c>
      <c r="AO271" s="5" t="s">
        <v>89</v>
      </c>
      <c r="AP271" s="5" t="s">
        <v>89</v>
      </c>
      <c r="AQ271" s="5" t="s">
        <v>89</v>
      </c>
      <c r="AR271" s="5" t="s">
        <v>89</v>
      </c>
      <c r="AS271" s="5" t="s">
        <v>89</v>
      </c>
      <c r="AT271" s="5" t="s">
        <v>89</v>
      </c>
      <c r="AU271" s="5" t="s">
        <v>89</v>
      </c>
      <c r="AV271" s="5" t="s">
        <v>89</v>
      </c>
      <c r="AW271" s="5" t="s">
        <v>89</v>
      </c>
      <c r="AX271" s="5" t="s">
        <v>89</v>
      </c>
      <c r="AY271" s="5" t="s">
        <v>89</v>
      </c>
      <c r="AZ271" s="5" t="s">
        <v>89</v>
      </c>
      <c r="BA271" s="5" t="s">
        <v>89</v>
      </c>
      <c r="BB271" s="5" t="s">
        <v>89</v>
      </c>
    </row>
    <row r="272" spans="1:54" s="170" customFormat="1" ht="32">
      <c r="A272" s="170">
        <f t="shared" si="4"/>
        <v>270</v>
      </c>
      <c r="B272" s="171">
        <v>43963.368807870371</v>
      </c>
      <c r="C272" s="171">
        <v>43963.369988425926</v>
      </c>
      <c r="D272" s="140" t="s">
        <v>93</v>
      </c>
      <c r="E272" s="170">
        <v>24</v>
      </c>
      <c r="F272" s="170">
        <v>101</v>
      </c>
      <c r="G272" s="140" t="s">
        <v>145</v>
      </c>
      <c r="H272" s="171">
        <v>43977.37048326389</v>
      </c>
      <c r="I272" s="140" t="s">
        <v>1816</v>
      </c>
      <c r="J272" s="140" t="s">
        <v>1004</v>
      </c>
      <c r="K272" s="140" t="s">
        <v>88</v>
      </c>
      <c r="L272" s="170">
        <v>0.9</v>
      </c>
      <c r="M272" s="140" t="s">
        <v>213</v>
      </c>
      <c r="N272" s="140" t="s">
        <v>89</v>
      </c>
      <c r="O272" s="140" t="s">
        <v>89</v>
      </c>
      <c r="P272" s="140" t="s">
        <v>89</v>
      </c>
      <c r="Q272" s="140" t="s">
        <v>89</v>
      </c>
      <c r="R272" s="140" t="s">
        <v>895</v>
      </c>
      <c r="S272" s="140" t="s">
        <v>1817</v>
      </c>
      <c r="T272" s="140" t="s">
        <v>254</v>
      </c>
      <c r="U272" s="140" t="s">
        <v>89</v>
      </c>
      <c r="V272" s="140" t="s">
        <v>99</v>
      </c>
      <c r="W272" s="140" t="s">
        <v>104</v>
      </c>
      <c r="X272" s="140" t="s">
        <v>1818</v>
      </c>
      <c r="Y272" s="140" t="s">
        <v>89</v>
      </c>
      <c r="Z272" s="140" t="s">
        <v>89</v>
      </c>
      <c r="AA272" s="140" t="s">
        <v>89</v>
      </c>
      <c r="AB272" s="140" t="s">
        <v>89</v>
      </c>
      <c r="AC272" s="140" t="s">
        <v>89</v>
      </c>
      <c r="AD272" s="140" t="s">
        <v>89</v>
      </c>
      <c r="AE272" s="140" t="s">
        <v>89</v>
      </c>
      <c r="AF272" s="140" t="s">
        <v>89</v>
      </c>
      <c r="AG272" s="140" t="s">
        <v>89</v>
      </c>
      <c r="AH272" s="140" t="s">
        <v>89</v>
      </c>
      <c r="AI272" s="140" t="s">
        <v>89</v>
      </c>
      <c r="AJ272" s="140" t="s">
        <v>89</v>
      </c>
      <c r="AK272" s="140" t="s">
        <v>89</v>
      </c>
      <c r="AL272" s="140" t="s">
        <v>89</v>
      </c>
      <c r="AM272" s="140" t="s">
        <v>89</v>
      </c>
      <c r="AN272" s="140" t="s">
        <v>89</v>
      </c>
      <c r="AO272" s="140" t="s">
        <v>89</v>
      </c>
      <c r="AP272" s="140" t="s">
        <v>89</v>
      </c>
      <c r="AQ272" s="140" t="s">
        <v>89</v>
      </c>
      <c r="AR272" s="140" t="s">
        <v>89</v>
      </c>
      <c r="AS272" s="140" t="s">
        <v>89</v>
      </c>
      <c r="AT272" s="140" t="s">
        <v>89</v>
      </c>
      <c r="AU272" s="140" t="s">
        <v>89</v>
      </c>
      <c r="AV272" s="140" t="s">
        <v>89</v>
      </c>
      <c r="AW272" s="140" t="s">
        <v>89</v>
      </c>
      <c r="AX272" s="140" t="s">
        <v>89</v>
      </c>
      <c r="AY272" s="140" t="s">
        <v>89</v>
      </c>
      <c r="AZ272" s="140" t="s">
        <v>89</v>
      </c>
      <c r="BA272" s="140" t="s">
        <v>89</v>
      </c>
      <c r="BB272" s="140" t="s">
        <v>89</v>
      </c>
    </row>
    <row r="273" spans="1:54" s="170" customFormat="1" ht="16">
      <c r="A273" s="170">
        <f t="shared" si="4"/>
        <v>271</v>
      </c>
      <c r="B273" s="171">
        <v>43963.370312500003</v>
      </c>
      <c r="C273" s="171">
        <v>43963.370474537034</v>
      </c>
      <c r="D273" s="140" t="s">
        <v>93</v>
      </c>
      <c r="E273" s="170">
        <v>5</v>
      </c>
      <c r="F273" s="170">
        <v>14</v>
      </c>
      <c r="G273" s="140" t="s">
        <v>145</v>
      </c>
      <c r="H273" s="171">
        <v>43977.370532893518</v>
      </c>
      <c r="I273" s="140" t="s">
        <v>1819</v>
      </c>
      <c r="J273" s="140" t="s">
        <v>1004</v>
      </c>
      <c r="K273" s="140" t="s">
        <v>88</v>
      </c>
      <c r="L273" s="170">
        <v>0.9</v>
      </c>
      <c r="M273" s="140" t="s">
        <v>171</v>
      </c>
      <c r="N273" s="140" t="s">
        <v>89</v>
      </c>
      <c r="O273" s="140" t="s">
        <v>89</v>
      </c>
      <c r="P273" s="140" t="s">
        <v>89</v>
      </c>
      <c r="Q273" s="140" t="s">
        <v>89</v>
      </c>
      <c r="R273" s="140" t="s">
        <v>89</v>
      </c>
      <c r="S273" s="140" t="s">
        <v>89</v>
      </c>
      <c r="T273" s="140" t="s">
        <v>89</v>
      </c>
      <c r="U273" s="140" t="s">
        <v>89</v>
      </c>
      <c r="V273" s="140" t="s">
        <v>89</v>
      </c>
      <c r="W273" s="140" t="s">
        <v>89</v>
      </c>
      <c r="X273" s="140" t="s">
        <v>89</v>
      </c>
      <c r="Y273" s="140" t="s">
        <v>89</v>
      </c>
      <c r="Z273" s="140" t="s">
        <v>89</v>
      </c>
      <c r="AA273" s="140" t="s">
        <v>89</v>
      </c>
      <c r="AB273" s="140" t="s">
        <v>89</v>
      </c>
      <c r="AC273" s="140" t="s">
        <v>89</v>
      </c>
      <c r="AD273" s="140" t="s">
        <v>89</v>
      </c>
      <c r="AE273" s="140" t="s">
        <v>89</v>
      </c>
      <c r="AF273" s="140" t="s">
        <v>89</v>
      </c>
      <c r="AG273" s="140" t="s">
        <v>89</v>
      </c>
      <c r="AH273" s="140" t="s">
        <v>89</v>
      </c>
      <c r="AI273" s="140" t="s">
        <v>89</v>
      </c>
      <c r="AJ273" s="140" t="s">
        <v>89</v>
      </c>
      <c r="AK273" s="140" t="s">
        <v>89</v>
      </c>
      <c r="AL273" s="140" t="s">
        <v>89</v>
      </c>
      <c r="AM273" s="140" t="s">
        <v>89</v>
      </c>
      <c r="AN273" s="140" t="s">
        <v>89</v>
      </c>
      <c r="AO273" s="140" t="s">
        <v>89</v>
      </c>
      <c r="AP273" s="140" t="s">
        <v>89</v>
      </c>
      <c r="AQ273" s="140" t="s">
        <v>89</v>
      </c>
      <c r="AR273" s="140" t="s">
        <v>89</v>
      </c>
      <c r="AS273" s="140" t="s">
        <v>89</v>
      </c>
      <c r="AT273" s="140" t="s">
        <v>89</v>
      </c>
      <c r="AU273" s="140" t="s">
        <v>89</v>
      </c>
      <c r="AV273" s="140" t="s">
        <v>89</v>
      </c>
      <c r="AW273" s="140" t="s">
        <v>89</v>
      </c>
      <c r="AX273" s="140" t="s">
        <v>89</v>
      </c>
      <c r="AY273" s="140" t="s">
        <v>89</v>
      </c>
      <c r="AZ273" s="140" t="s">
        <v>89</v>
      </c>
      <c r="BA273" s="140" t="s">
        <v>89</v>
      </c>
      <c r="BB273" s="140" t="s">
        <v>89</v>
      </c>
    </row>
    <row r="274" spans="1:54" s="170" customFormat="1" ht="32">
      <c r="A274" s="170">
        <f t="shared" si="4"/>
        <v>272</v>
      </c>
      <c r="B274" s="171">
        <v>43963.37363425926</v>
      </c>
      <c r="C274" s="171">
        <v>43963.373831018522</v>
      </c>
      <c r="D274" s="140" t="s">
        <v>93</v>
      </c>
      <c r="E274" s="170">
        <v>9</v>
      </c>
      <c r="F274" s="170">
        <v>16</v>
      </c>
      <c r="G274" s="140" t="s">
        <v>145</v>
      </c>
      <c r="H274" s="171">
        <v>43977.374047199075</v>
      </c>
      <c r="I274" s="140" t="s">
        <v>1820</v>
      </c>
      <c r="J274" s="140" t="s">
        <v>1004</v>
      </c>
      <c r="K274" s="140" t="s">
        <v>88</v>
      </c>
      <c r="L274" s="170">
        <v>0.9</v>
      </c>
      <c r="M274" s="140" t="s">
        <v>171</v>
      </c>
      <c r="N274" s="140" t="s">
        <v>89</v>
      </c>
      <c r="O274" s="140" t="s">
        <v>160</v>
      </c>
      <c r="P274" s="140" t="s">
        <v>89</v>
      </c>
      <c r="Q274" s="140" t="s">
        <v>89</v>
      </c>
      <c r="R274" s="140" t="s">
        <v>89</v>
      </c>
      <c r="S274" s="140" t="s">
        <v>89</v>
      </c>
      <c r="T274" s="140" t="s">
        <v>89</v>
      </c>
      <c r="U274" s="140" t="s">
        <v>89</v>
      </c>
      <c r="V274" s="140" t="s">
        <v>89</v>
      </c>
      <c r="W274" s="140" t="s">
        <v>89</v>
      </c>
      <c r="X274" s="140" t="s">
        <v>89</v>
      </c>
      <c r="Y274" s="140" t="s">
        <v>89</v>
      </c>
      <c r="Z274" s="140" t="s">
        <v>89</v>
      </c>
      <c r="AA274" s="140" t="s">
        <v>89</v>
      </c>
      <c r="AB274" s="140" t="s">
        <v>89</v>
      </c>
      <c r="AC274" s="140" t="s">
        <v>89</v>
      </c>
      <c r="AD274" s="140" t="s">
        <v>89</v>
      </c>
      <c r="AE274" s="140" t="s">
        <v>89</v>
      </c>
      <c r="AF274" s="140" t="s">
        <v>89</v>
      </c>
      <c r="AG274" s="140" t="s">
        <v>89</v>
      </c>
      <c r="AH274" s="140" t="s">
        <v>89</v>
      </c>
      <c r="AI274" s="140" t="s">
        <v>89</v>
      </c>
      <c r="AJ274" s="140" t="s">
        <v>89</v>
      </c>
      <c r="AK274" s="140" t="s">
        <v>89</v>
      </c>
      <c r="AL274" s="140" t="s">
        <v>89</v>
      </c>
      <c r="AM274" s="140" t="s">
        <v>89</v>
      </c>
      <c r="AN274" s="140" t="s">
        <v>89</v>
      </c>
      <c r="AO274" s="140" t="s">
        <v>89</v>
      </c>
      <c r="AP274" s="140" t="s">
        <v>89</v>
      </c>
      <c r="AQ274" s="140" t="s">
        <v>89</v>
      </c>
      <c r="AR274" s="140" t="s">
        <v>89</v>
      </c>
      <c r="AS274" s="140" t="s">
        <v>89</v>
      </c>
      <c r="AT274" s="140" t="s">
        <v>89</v>
      </c>
      <c r="AU274" s="140" t="s">
        <v>89</v>
      </c>
      <c r="AV274" s="140" t="s">
        <v>89</v>
      </c>
      <c r="AW274" s="140" t="s">
        <v>89</v>
      </c>
      <c r="AX274" s="140" t="s">
        <v>89</v>
      </c>
      <c r="AY274" s="140" t="s">
        <v>89</v>
      </c>
      <c r="AZ274" s="140" t="s">
        <v>89</v>
      </c>
      <c r="BA274" s="140" t="s">
        <v>89</v>
      </c>
      <c r="BB274" s="140" t="s">
        <v>89</v>
      </c>
    </row>
    <row r="275" spans="1:54" s="170" customFormat="1" ht="16">
      <c r="A275" s="170">
        <f t="shared" si="4"/>
        <v>273</v>
      </c>
      <c r="B275" s="171">
        <v>43963.446435185186</v>
      </c>
      <c r="C275" s="171">
        <v>43963.446458333332</v>
      </c>
      <c r="D275" s="140" t="s">
        <v>93</v>
      </c>
      <c r="E275" s="170">
        <v>2</v>
      </c>
      <c r="F275" s="170">
        <v>2</v>
      </c>
      <c r="G275" s="140" t="s">
        <v>145</v>
      </c>
      <c r="H275" s="171">
        <v>43977.446975312501</v>
      </c>
      <c r="I275" s="140" t="s">
        <v>1821</v>
      </c>
      <c r="J275" s="140" t="s">
        <v>1004</v>
      </c>
      <c r="K275" s="140" t="s">
        <v>88</v>
      </c>
      <c r="L275" s="170">
        <v>0.9</v>
      </c>
      <c r="M275" s="140" t="s">
        <v>89</v>
      </c>
      <c r="N275" s="140" t="s">
        <v>89</v>
      </c>
      <c r="O275" s="140" t="s">
        <v>89</v>
      </c>
      <c r="P275" s="140" t="s">
        <v>89</v>
      </c>
      <c r="Q275" s="140" t="s">
        <v>89</v>
      </c>
      <c r="R275" s="140" t="s">
        <v>89</v>
      </c>
      <c r="S275" s="140" t="s">
        <v>89</v>
      </c>
      <c r="T275" s="140" t="s">
        <v>89</v>
      </c>
      <c r="U275" s="140" t="s">
        <v>89</v>
      </c>
      <c r="V275" s="140" t="s">
        <v>89</v>
      </c>
      <c r="W275" s="140" t="s">
        <v>89</v>
      </c>
      <c r="X275" s="140" t="s">
        <v>89</v>
      </c>
      <c r="Y275" s="140" t="s">
        <v>89</v>
      </c>
      <c r="Z275" s="140" t="s">
        <v>89</v>
      </c>
      <c r="AA275" s="140" t="s">
        <v>89</v>
      </c>
      <c r="AB275" s="140" t="s">
        <v>89</v>
      </c>
      <c r="AC275" s="140" t="s">
        <v>89</v>
      </c>
      <c r="AD275" s="140" t="s">
        <v>89</v>
      </c>
      <c r="AE275" s="140" t="s">
        <v>89</v>
      </c>
      <c r="AF275" s="140" t="s">
        <v>89</v>
      </c>
      <c r="AG275" s="140" t="s">
        <v>89</v>
      </c>
      <c r="AH275" s="140" t="s">
        <v>89</v>
      </c>
      <c r="AI275" s="140" t="s">
        <v>89</v>
      </c>
      <c r="AJ275" s="140" t="s">
        <v>89</v>
      </c>
      <c r="AK275" s="140" t="s">
        <v>89</v>
      </c>
      <c r="AL275" s="140" t="s">
        <v>89</v>
      </c>
      <c r="AM275" s="140" t="s">
        <v>89</v>
      </c>
      <c r="AN275" s="140" t="s">
        <v>89</v>
      </c>
      <c r="AO275" s="140" t="s">
        <v>89</v>
      </c>
      <c r="AP275" s="140" t="s">
        <v>89</v>
      </c>
      <c r="AQ275" s="140" t="s">
        <v>89</v>
      </c>
      <c r="AR275" s="140" t="s">
        <v>89</v>
      </c>
      <c r="AS275" s="140" t="s">
        <v>89</v>
      </c>
      <c r="AT275" s="140" t="s">
        <v>89</v>
      </c>
      <c r="AU275" s="140" t="s">
        <v>89</v>
      </c>
      <c r="AV275" s="140" t="s">
        <v>89</v>
      </c>
      <c r="AW275" s="140" t="s">
        <v>89</v>
      </c>
      <c r="AX275" s="140" t="s">
        <v>89</v>
      </c>
      <c r="AY275" s="140" t="s">
        <v>89</v>
      </c>
      <c r="AZ275" s="140" t="s">
        <v>89</v>
      </c>
      <c r="BA275" s="140" t="s">
        <v>89</v>
      </c>
      <c r="BB275" s="140" t="s">
        <v>89</v>
      </c>
    </row>
    <row r="276" spans="1:54" s="170" customFormat="1" ht="16">
      <c r="A276" s="170">
        <f t="shared" si="4"/>
        <v>274</v>
      </c>
      <c r="B276" s="171">
        <v>43963.470659722225</v>
      </c>
      <c r="C276" s="171">
        <v>43963.470868055556</v>
      </c>
      <c r="D276" s="140" t="s">
        <v>93</v>
      </c>
      <c r="E276" s="170">
        <v>2</v>
      </c>
      <c r="F276" s="170">
        <v>18</v>
      </c>
      <c r="G276" s="140" t="s">
        <v>145</v>
      </c>
      <c r="H276" s="171">
        <v>43977.470894537037</v>
      </c>
      <c r="I276" s="140" t="s">
        <v>1822</v>
      </c>
      <c r="J276" s="140" t="s">
        <v>1004</v>
      </c>
      <c r="K276" s="140" t="s">
        <v>88</v>
      </c>
      <c r="L276" s="170">
        <v>0.9</v>
      </c>
      <c r="M276" s="140" t="s">
        <v>89</v>
      </c>
      <c r="N276" s="140" t="s">
        <v>89</v>
      </c>
      <c r="O276" s="140" t="s">
        <v>89</v>
      </c>
      <c r="P276" s="140" t="s">
        <v>89</v>
      </c>
      <c r="Q276" s="140" t="s">
        <v>89</v>
      </c>
      <c r="R276" s="140" t="s">
        <v>89</v>
      </c>
      <c r="S276" s="140" t="s">
        <v>89</v>
      </c>
      <c r="T276" s="140" t="s">
        <v>89</v>
      </c>
      <c r="U276" s="140" t="s">
        <v>89</v>
      </c>
      <c r="V276" s="140" t="s">
        <v>89</v>
      </c>
      <c r="W276" s="140" t="s">
        <v>89</v>
      </c>
      <c r="X276" s="140" t="s">
        <v>89</v>
      </c>
      <c r="Y276" s="140" t="s">
        <v>89</v>
      </c>
      <c r="Z276" s="140" t="s">
        <v>89</v>
      </c>
      <c r="AA276" s="140" t="s">
        <v>89</v>
      </c>
      <c r="AB276" s="140" t="s">
        <v>89</v>
      </c>
      <c r="AC276" s="140" t="s">
        <v>89</v>
      </c>
      <c r="AD276" s="140" t="s">
        <v>89</v>
      </c>
      <c r="AE276" s="140" t="s">
        <v>89</v>
      </c>
      <c r="AF276" s="140" t="s">
        <v>89</v>
      </c>
      <c r="AG276" s="140" t="s">
        <v>89</v>
      </c>
      <c r="AH276" s="140" t="s">
        <v>89</v>
      </c>
      <c r="AI276" s="140" t="s">
        <v>89</v>
      </c>
      <c r="AJ276" s="140" t="s">
        <v>89</v>
      </c>
      <c r="AK276" s="140" t="s">
        <v>89</v>
      </c>
      <c r="AL276" s="140" t="s">
        <v>89</v>
      </c>
      <c r="AM276" s="140" t="s">
        <v>89</v>
      </c>
      <c r="AN276" s="140" t="s">
        <v>89</v>
      </c>
      <c r="AO276" s="140" t="s">
        <v>89</v>
      </c>
      <c r="AP276" s="140" t="s">
        <v>89</v>
      </c>
      <c r="AQ276" s="140" t="s">
        <v>89</v>
      </c>
      <c r="AR276" s="140" t="s">
        <v>89</v>
      </c>
      <c r="AS276" s="140" t="s">
        <v>89</v>
      </c>
      <c r="AT276" s="140" t="s">
        <v>89</v>
      </c>
      <c r="AU276" s="140" t="s">
        <v>89</v>
      </c>
      <c r="AV276" s="140" t="s">
        <v>89</v>
      </c>
      <c r="AW276" s="140" t="s">
        <v>89</v>
      </c>
      <c r="AX276" s="140" t="s">
        <v>89</v>
      </c>
      <c r="AY276" s="140" t="s">
        <v>89</v>
      </c>
      <c r="AZ276" s="140" t="s">
        <v>89</v>
      </c>
      <c r="BA276" s="140" t="s">
        <v>89</v>
      </c>
      <c r="BB276" s="140" t="s">
        <v>89</v>
      </c>
    </row>
    <row r="277" spans="1:54" s="170" customFormat="1" ht="32">
      <c r="A277" s="170">
        <f t="shared" si="4"/>
        <v>275</v>
      </c>
      <c r="B277" s="171">
        <v>43963.477256944447</v>
      </c>
      <c r="C277" s="171">
        <v>43963.478715277779</v>
      </c>
      <c r="D277" s="140" t="s">
        <v>93</v>
      </c>
      <c r="E277" s="170">
        <v>21</v>
      </c>
      <c r="F277" s="170">
        <v>125</v>
      </c>
      <c r="G277" s="140" t="s">
        <v>145</v>
      </c>
      <c r="H277" s="171">
        <v>43977.479040983795</v>
      </c>
      <c r="I277" s="140" t="s">
        <v>1823</v>
      </c>
      <c r="J277" s="140" t="s">
        <v>1004</v>
      </c>
      <c r="K277" s="140" t="s">
        <v>88</v>
      </c>
      <c r="L277" s="170">
        <v>0.9</v>
      </c>
      <c r="M277" s="140" t="s">
        <v>171</v>
      </c>
      <c r="N277" s="140" t="s">
        <v>89</v>
      </c>
      <c r="O277" s="140" t="s">
        <v>160</v>
      </c>
      <c r="P277" s="140" t="s">
        <v>89</v>
      </c>
      <c r="Q277" s="140" t="s">
        <v>1824</v>
      </c>
      <c r="R277" s="140" t="s">
        <v>1231</v>
      </c>
      <c r="S277" s="140" t="s">
        <v>1825</v>
      </c>
      <c r="T277" s="140" t="s">
        <v>486</v>
      </c>
      <c r="U277" s="140" t="s">
        <v>89</v>
      </c>
      <c r="V277" s="140" t="s">
        <v>165</v>
      </c>
      <c r="W277" s="140" t="s">
        <v>104</v>
      </c>
      <c r="X277" s="140" t="s">
        <v>89</v>
      </c>
      <c r="Y277" s="140" t="s">
        <v>89</v>
      </c>
      <c r="Z277" s="140" t="s">
        <v>89</v>
      </c>
      <c r="AA277" s="140" t="s">
        <v>89</v>
      </c>
      <c r="AB277" s="140" t="s">
        <v>89</v>
      </c>
      <c r="AC277" s="140" t="s">
        <v>89</v>
      </c>
      <c r="AD277" s="140" t="s">
        <v>89</v>
      </c>
      <c r="AE277" s="140" t="s">
        <v>89</v>
      </c>
      <c r="AF277" s="140" t="s">
        <v>89</v>
      </c>
      <c r="AG277" s="140" t="s">
        <v>89</v>
      </c>
      <c r="AH277" s="140" t="s">
        <v>89</v>
      </c>
      <c r="AI277" s="140" t="s">
        <v>89</v>
      </c>
      <c r="AJ277" s="140" t="s">
        <v>89</v>
      </c>
      <c r="AK277" s="140" t="s">
        <v>89</v>
      </c>
      <c r="AL277" s="140" t="s">
        <v>89</v>
      </c>
      <c r="AM277" s="140" t="s">
        <v>89</v>
      </c>
      <c r="AN277" s="140" t="s">
        <v>89</v>
      </c>
      <c r="AO277" s="140" t="s">
        <v>89</v>
      </c>
      <c r="AP277" s="140" t="s">
        <v>89</v>
      </c>
      <c r="AQ277" s="140" t="s">
        <v>89</v>
      </c>
      <c r="AR277" s="140" t="s">
        <v>89</v>
      </c>
      <c r="AS277" s="140" t="s">
        <v>89</v>
      </c>
      <c r="AT277" s="140" t="s">
        <v>89</v>
      </c>
      <c r="AU277" s="140" t="s">
        <v>89</v>
      </c>
      <c r="AV277" s="140" t="s">
        <v>89</v>
      </c>
      <c r="AW277" s="140" t="s">
        <v>89</v>
      </c>
      <c r="AX277" s="140" t="s">
        <v>89</v>
      </c>
      <c r="AY277" s="140" t="s">
        <v>89</v>
      </c>
      <c r="AZ277" s="140" t="s">
        <v>89</v>
      </c>
      <c r="BA277" s="140" t="s">
        <v>89</v>
      </c>
      <c r="BB277" s="140" t="s">
        <v>89</v>
      </c>
    </row>
    <row r="278" spans="1:54" ht="64">
      <c r="A278" s="3">
        <f t="shared" si="4"/>
        <v>276</v>
      </c>
      <c r="B278" s="172">
        <v>43963.478807870371</v>
      </c>
      <c r="C278" s="172">
        <v>43963.484780092593</v>
      </c>
      <c r="D278" s="5" t="s">
        <v>93</v>
      </c>
      <c r="E278" s="3">
        <v>59</v>
      </c>
      <c r="F278" s="3">
        <v>515</v>
      </c>
      <c r="G278" s="5" t="s">
        <v>145</v>
      </c>
      <c r="H278" s="172">
        <v>43977.48479934028</v>
      </c>
      <c r="I278" s="5" t="s">
        <v>1826</v>
      </c>
      <c r="J278" s="5" t="s">
        <v>1004</v>
      </c>
      <c r="K278" s="5" t="s">
        <v>88</v>
      </c>
      <c r="L278" s="3">
        <v>0.9</v>
      </c>
      <c r="M278" s="5" t="s">
        <v>213</v>
      </c>
      <c r="N278" s="5" t="s">
        <v>89</v>
      </c>
      <c r="O278" s="5" t="s">
        <v>89</v>
      </c>
      <c r="P278" s="5" t="s">
        <v>89</v>
      </c>
      <c r="Q278" s="5" t="s">
        <v>89</v>
      </c>
      <c r="R278" s="5" t="s">
        <v>1827</v>
      </c>
      <c r="S278" s="5" t="s">
        <v>1828</v>
      </c>
      <c r="T278" s="5" t="s">
        <v>175</v>
      </c>
      <c r="U278" s="5" t="s">
        <v>89</v>
      </c>
      <c r="V278" s="5" t="s">
        <v>99</v>
      </c>
      <c r="W278" s="5" t="s">
        <v>104</v>
      </c>
      <c r="X278" s="5" t="s">
        <v>1829</v>
      </c>
      <c r="Y278" s="5" t="s">
        <v>89</v>
      </c>
      <c r="Z278" s="5" t="s">
        <v>89</v>
      </c>
      <c r="AA278" s="5" t="s">
        <v>89</v>
      </c>
      <c r="AB278" s="5" t="s">
        <v>179</v>
      </c>
      <c r="AC278" s="5" t="s">
        <v>168</v>
      </c>
      <c r="AD278" s="5" t="s">
        <v>1830</v>
      </c>
      <c r="AE278" s="5" t="s">
        <v>179</v>
      </c>
      <c r="AF278" s="5" t="s">
        <v>168</v>
      </c>
      <c r="AG278" s="5" t="s">
        <v>1831</v>
      </c>
      <c r="AH278" s="5" t="s">
        <v>89</v>
      </c>
      <c r="AI278" s="5" t="s">
        <v>89</v>
      </c>
      <c r="AJ278" s="5" t="s">
        <v>89</v>
      </c>
      <c r="AK278" s="5" t="s">
        <v>89</v>
      </c>
      <c r="AL278" s="5" t="s">
        <v>89</v>
      </c>
      <c r="AM278" s="5" t="s">
        <v>89</v>
      </c>
      <c r="AN278" s="5" t="s">
        <v>179</v>
      </c>
      <c r="AO278" s="5" t="s">
        <v>168</v>
      </c>
      <c r="AP278" s="5" t="s">
        <v>1832</v>
      </c>
      <c r="AQ278" s="5" t="s">
        <v>179</v>
      </c>
      <c r="AR278" s="5" t="s">
        <v>168</v>
      </c>
      <c r="AS278" s="5" t="s">
        <v>89</v>
      </c>
      <c r="AT278" s="5" t="s">
        <v>89</v>
      </c>
      <c r="AU278" s="5" t="s">
        <v>89</v>
      </c>
      <c r="AV278" s="5" t="s">
        <v>89</v>
      </c>
      <c r="AW278" s="5" t="s">
        <v>89</v>
      </c>
      <c r="AX278" s="5" t="s">
        <v>89</v>
      </c>
      <c r="AY278" s="5" t="s">
        <v>89</v>
      </c>
      <c r="AZ278" s="5" t="s">
        <v>89</v>
      </c>
      <c r="BA278" s="5" t="s">
        <v>89</v>
      </c>
      <c r="BB278" s="5" t="s">
        <v>89</v>
      </c>
    </row>
    <row r="279" spans="1:54" ht="16">
      <c r="A279" s="3">
        <f t="shared" si="4"/>
        <v>277</v>
      </c>
      <c r="B279" s="172">
        <v>43963.504444444443</v>
      </c>
      <c r="C279" s="172">
        <v>43963.505243055559</v>
      </c>
      <c r="D279" s="5" t="s">
        <v>93</v>
      </c>
      <c r="E279" s="3">
        <v>84</v>
      </c>
      <c r="F279" s="3">
        <v>68</v>
      </c>
      <c r="G279" s="5" t="s">
        <v>145</v>
      </c>
      <c r="H279" s="172">
        <v>43977.505247893518</v>
      </c>
      <c r="I279" s="5" t="s">
        <v>1833</v>
      </c>
      <c r="J279" s="5" t="s">
        <v>1004</v>
      </c>
      <c r="K279" s="5" t="s">
        <v>88</v>
      </c>
      <c r="L279" s="3">
        <v>0.9</v>
      </c>
      <c r="M279" s="5" t="s">
        <v>467</v>
      </c>
      <c r="N279" s="5" t="s">
        <v>89</v>
      </c>
      <c r="O279" s="5" t="s">
        <v>89</v>
      </c>
      <c r="P279" s="5" t="s">
        <v>89</v>
      </c>
      <c r="Q279" s="5" t="s">
        <v>89</v>
      </c>
      <c r="R279" s="5" t="s">
        <v>89</v>
      </c>
      <c r="S279" s="5" t="s">
        <v>89</v>
      </c>
      <c r="T279" s="5" t="s">
        <v>89</v>
      </c>
      <c r="U279" s="5" t="s">
        <v>89</v>
      </c>
      <c r="V279" s="5" t="s">
        <v>89</v>
      </c>
      <c r="W279" s="5" t="s">
        <v>104</v>
      </c>
      <c r="X279" s="5" t="s">
        <v>1834</v>
      </c>
      <c r="Y279" s="5" t="s">
        <v>89</v>
      </c>
      <c r="Z279" s="5" t="s">
        <v>89</v>
      </c>
      <c r="AA279" s="5" t="s">
        <v>89</v>
      </c>
      <c r="AB279" s="5" t="s">
        <v>89</v>
      </c>
      <c r="AC279" s="5" t="s">
        <v>89</v>
      </c>
      <c r="AD279" s="5" t="s">
        <v>89</v>
      </c>
      <c r="AE279" s="5" t="s">
        <v>182</v>
      </c>
      <c r="AF279" s="5" t="s">
        <v>112</v>
      </c>
      <c r="AG279" s="5" t="s">
        <v>1834</v>
      </c>
      <c r="AH279" s="5" t="s">
        <v>89</v>
      </c>
      <c r="AI279" s="5" t="s">
        <v>89</v>
      </c>
      <c r="AJ279" s="5" t="s">
        <v>89</v>
      </c>
      <c r="AK279" s="5" t="s">
        <v>89</v>
      </c>
      <c r="AL279" s="5" t="s">
        <v>89</v>
      </c>
      <c r="AM279" s="5" t="s">
        <v>89</v>
      </c>
      <c r="AN279" s="5" t="s">
        <v>89</v>
      </c>
      <c r="AO279" s="5" t="s">
        <v>89</v>
      </c>
      <c r="AP279" s="5" t="s">
        <v>89</v>
      </c>
      <c r="AQ279" s="5" t="s">
        <v>89</v>
      </c>
      <c r="AR279" s="5" t="s">
        <v>89</v>
      </c>
      <c r="AS279" s="5" t="s">
        <v>89</v>
      </c>
      <c r="AT279" s="5" t="s">
        <v>89</v>
      </c>
      <c r="AU279" s="5" t="s">
        <v>89</v>
      </c>
      <c r="AV279" s="5" t="s">
        <v>89</v>
      </c>
      <c r="AW279" s="5" t="s">
        <v>89</v>
      </c>
      <c r="AX279" s="5" t="s">
        <v>89</v>
      </c>
      <c r="AY279" s="5" t="s">
        <v>89</v>
      </c>
      <c r="AZ279" s="5" t="s">
        <v>89</v>
      </c>
      <c r="BA279" s="5" t="s">
        <v>89</v>
      </c>
      <c r="BB279" s="5" t="s">
        <v>89</v>
      </c>
    </row>
    <row r="280" spans="1:54" s="170" customFormat="1" ht="16">
      <c r="A280" s="170">
        <f t="shared" si="4"/>
        <v>278</v>
      </c>
      <c r="B280" s="171">
        <v>43963.52484953704</v>
      </c>
      <c r="C280" s="171">
        <v>43963.525277777779</v>
      </c>
      <c r="D280" s="140" t="s">
        <v>93</v>
      </c>
      <c r="E280" s="170">
        <v>33</v>
      </c>
      <c r="F280" s="170">
        <v>36</v>
      </c>
      <c r="G280" s="140" t="s">
        <v>145</v>
      </c>
      <c r="H280" s="171">
        <v>43977.525384710651</v>
      </c>
      <c r="I280" s="140" t="s">
        <v>1835</v>
      </c>
      <c r="J280" s="140" t="s">
        <v>1004</v>
      </c>
      <c r="K280" s="140" t="s">
        <v>88</v>
      </c>
      <c r="L280" s="170">
        <v>0.9</v>
      </c>
      <c r="M280" s="140" t="s">
        <v>89</v>
      </c>
      <c r="N280" s="140" t="s">
        <v>89</v>
      </c>
      <c r="O280" s="140" t="s">
        <v>89</v>
      </c>
      <c r="P280" s="140" t="s">
        <v>89</v>
      </c>
      <c r="Q280" s="140" t="s">
        <v>89</v>
      </c>
      <c r="R280" s="140" t="s">
        <v>89</v>
      </c>
      <c r="S280" s="140" t="s">
        <v>89</v>
      </c>
      <c r="T280" s="140" t="s">
        <v>89</v>
      </c>
      <c r="U280" s="140" t="s">
        <v>89</v>
      </c>
      <c r="V280" s="140" t="s">
        <v>89</v>
      </c>
      <c r="W280" s="140" t="s">
        <v>89</v>
      </c>
      <c r="X280" s="140" t="s">
        <v>89</v>
      </c>
      <c r="Y280" s="140" t="s">
        <v>89</v>
      </c>
      <c r="Z280" s="140" t="s">
        <v>89</v>
      </c>
      <c r="AA280" s="140" t="s">
        <v>89</v>
      </c>
      <c r="AB280" s="140" t="s">
        <v>89</v>
      </c>
      <c r="AC280" s="140" t="s">
        <v>89</v>
      </c>
      <c r="AD280" s="140" t="s">
        <v>89</v>
      </c>
      <c r="AE280" s="140" t="s">
        <v>89</v>
      </c>
      <c r="AF280" s="140" t="s">
        <v>89</v>
      </c>
      <c r="AG280" s="140" t="s">
        <v>89</v>
      </c>
      <c r="AH280" s="140" t="s">
        <v>89</v>
      </c>
      <c r="AI280" s="140" t="s">
        <v>89</v>
      </c>
      <c r="AJ280" s="140" t="s">
        <v>89</v>
      </c>
      <c r="AK280" s="140" t="s">
        <v>89</v>
      </c>
      <c r="AL280" s="140" t="s">
        <v>89</v>
      </c>
      <c r="AM280" s="140" t="s">
        <v>89</v>
      </c>
      <c r="AN280" s="140" t="s">
        <v>89</v>
      </c>
      <c r="AO280" s="140" t="s">
        <v>89</v>
      </c>
      <c r="AP280" s="140" t="s">
        <v>89</v>
      </c>
      <c r="AQ280" s="140" t="s">
        <v>89</v>
      </c>
      <c r="AR280" s="140" t="s">
        <v>89</v>
      </c>
      <c r="AS280" s="140" t="s">
        <v>89</v>
      </c>
      <c r="AT280" s="140" t="s">
        <v>89</v>
      </c>
      <c r="AU280" s="140" t="s">
        <v>89</v>
      </c>
      <c r="AV280" s="140" t="s">
        <v>89</v>
      </c>
      <c r="AW280" s="140" t="s">
        <v>89</v>
      </c>
      <c r="AX280" s="140" t="s">
        <v>89</v>
      </c>
      <c r="AY280" s="140" t="s">
        <v>89</v>
      </c>
      <c r="AZ280" s="140" t="s">
        <v>89</v>
      </c>
      <c r="BA280" s="140" t="s">
        <v>89</v>
      </c>
      <c r="BB280" s="140" t="s">
        <v>89</v>
      </c>
    </row>
    <row r="281" spans="1:54" ht="16">
      <c r="A281" s="3">
        <f t="shared" si="4"/>
        <v>279</v>
      </c>
      <c r="B281" s="172">
        <v>43963.531655092593</v>
      </c>
      <c r="C281" s="172">
        <v>43963.532141203701</v>
      </c>
      <c r="D281" s="5" t="s">
        <v>93</v>
      </c>
      <c r="E281" s="3">
        <v>41</v>
      </c>
      <c r="F281" s="3">
        <v>41</v>
      </c>
      <c r="G281" s="5" t="s">
        <v>145</v>
      </c>
      <c r="H281" s="172">
        <v>43977.532238877313</v>
      </c>
      <c r="I281" s="5" t="s">
        <v>1836</v>
      </c>
      <c r="J281" s="5" t="s">
        <v>1004</v>
      </c>
      <c r="K281" s="5" t="s">
        <v>88</v>
      </c>
      <c r="L281" s="3">
        <v>0.9</v>
      </c>
      <c r="M281" s="5" t="s">
        <v>467</v>
      </c>
      <c r="N281" s="5" t="s">
        <v>89</v>
      </c>
      <c r="O281" s="5" t="s">
        <v>89</v>
      </c>
      <c r="P281" s="5" t="s">
        <v>89</v>
      </c>
      <c r="Q281" s="5" t="s">
        <v>89</v>
      </c>
      <c r="R281" s="5" t="s">
        <v>89</v>
      </c>
      <c r="S281" s="5" t="s">
        <v>89</v>
      </c>
      <c r="T281" s="5" t="s">
        <v>89</v>
      </c>
      <c r="U281" s="5" t="s">
        <v>89</v>
      </c>
      <c r="V281" s="5" t="s">
        <v>89</v>
      </c>
      <c r="W281" s="5" t="s">
        <v>104</v>
      </c>
      <c r="X281" s="5" t="s">
        <v>1837</v>
      </c>
      <c r="Y281" s="5" t="s">
        <v>89</v>
      </c>
      <c r="Z281" s="5" t="s">
        <v>89</v>
      </c>
      <c r="AA281" s="5" t="s">
        <v>89</v>
      </c>
      <c r="AB281" s="5" t="s">
        <v>182</v>
      </c>
      <c r="AC281" s="5" t="s">
        <v>112</v>
      </c>
      <c r="AD281" s="5" t="s">
        <v>89</v>
      </c>
      <c r="AE281" s="5" t="s">
        <v>89</v>
      </c>
      <c r="AF281" s="5" t="s">
        <v>89</v>
      </c>
      <c r="AG281" s="5" t="s">
        <v>89</v>
      </c>
      <c r="AH281" s="5" t="s">
        <v>89</v>
      </c>
      <c r="AI281" s="5" t="s">
        <v>89</v>
      </c>
      <c r="AJ281" s="5" t="s">
        <v>89</v>
      </c>
      <c r="AK281" s="5" t="s">
        <v>89</v>
      </c>
      <c r="AL281" s="5" t="s">
        <v>89</v>
      </c>
      <c r="AM281" s="5" t="s">
        <v>89</v>
      </c>
      <c r="AN281" s="5" t="s">
        <v>89</v>
      </c>
      <c r="AO281" s="5" t="s">
        <v>89</v>
      </c>
      <c r="AP281" s="5" t="s">
        <v>89</v>
      </c>
      <c r="AQ281" s="5" t="s">
        <v>182</v>
      </c>
      <c r="AR281" s="5" t="s">
        <v>112</v>
      </c>
      <c r="AS281" s="5" t="s">
        <v>89</v>
      </c>
      <c r="AT281" s="5" t="s">
        <v>89</v>
      </c>
      <c r="AU281" s="5" t="s">
        <v>89</v>
      </c>
      <c r="AV281" s="5" t="s">
        <v>89</v>
      </c>
      <c r="AW281" s="5" t="s">
        <v>89</v>
      </c>
      <c r="AX281" s="5" t="s">
        <v>89</v>
      </c>
      <c r="AY281" s="5" t="s">
        <v>89</v>
      </c>
      <c r="AZ281" s="5" t="s">
        <v>89</v>
      </c>
      <c r="BA281" s="5" t="s">
        <v>89</v>
      </c>
      <c r="BB281" s="5" t="s">
        <v>89</v>
      </c>
    </row>
    <row r="282" spans="1:54" s="170" customFormat="1" ht="16">
      <c r="A282" s="170">
        <f t="shared" si="4"/>
        <v>280</v>
      </c>
      <c r="B282" s="171">
        <v>43963.546423611115</v>
      </c>
      <c r="C282" s="171">
        <v>43963.546898148146</v>
      </c>
      <c r="D282" s="140" t="s">
        <v>93</v>
      </c>
      <c r="E282" s="170">
        <v>21</v>
      </c>
      <c r="F282" s="170">
        <v>41</v>
      </c>
      <c r="G282" s="140" t="s">
        <v>145</v>
      </c>
      <c r="H282" s="171">
        <v>43977.547096666669</v>
      </c>
      <c r="I282" s="140" t="s">
        <v>1838</v>
      </c>
      <c r="J282" s="140" t="s">
        <v>1004</v>
      </c>
      <c r="K282" s="140" t="s">
        <v>88</v>
      </c>
      <c r="L282" s="170">
        <v>0.9</v>
      </c>
      <c r="M282" s="140" t="s">
        <v>467</v>
      </c>
      <c r="N282" s="140" t="s">
        <v>89</v>
      </c>
      <c r="O282" s="140" t="s">
        <v>89</v>
      </c>
      <c r="P282" s="140" t="s">
        <v>89</v>
      </c>
      <c r="Q282" s="140" t="s">
        <v>89</v>
      </c>
      <c r="R282" s="140" t="s">
        <v>89</v>
      </c>
      <c r="S282" s="140" t="s">
        <v>89</v>
      </c>
      <c r="T282" s="140" t="s">
        <v>89</v>
      </c>
      <c r="U282" s="140" t="s">
        <v>89</v>
      </c>
      <c r="V282" s="140" t="s">
        <v>89</v>
      </c>
      <c r="W282" s="140" t="s">
        <v>104</v>
      </c>
      <c r="X282" s="140" t="s">
        <v>89</v>
      </c>
      <c r="Y282" s="140" t="s">
        <v>89</v>
      </c>
      <c r="Z282" s="140" t="s">
        <v>89</v>
      </c>
      <c r="AA282" s="140" t="s">
        <v>89</v>
      </c>
      <c r="AB282" s="140" t="s">
        <v>89</v>
      </c>
      <c r="AC282" s="140" t="s">
        <v>89</v>
      </c>
      <c r="AD282" s="140" t="s">
        <v>89</v>
      </c>
      <c r="AE282" s="140" t="s">
        <v>89</v>
      </c>
      <c r="AF282" s="140" t="s">
        <v>89</v>
      </c>
      <c r="AG282" s="140" t="s">
        <v>89</v>
      </c>
      <c r="AH282" s="140" t="s">
        <v>89</v>
      </c>
      <c r="AI282" s="140" t="s">
        <v>89</v>
      </c>
      <c r="AJ282" s="140" t="s">
        <v>89</v>
      </c>
      <c r="AK282" s="140" t="s">
        <v>89</v>
      </c>
      <c r="AL282" s="140" t="s">
        <v>89</v>
      </c>
      <c r="AM282" s="140" t="s">
        <v>89</v>
      </c>
      <c r="AN282" s="140" t="s">
        <v>89</v>
      </c>
      <c r="AO282" s="140" t="s">
        <v>89</v>
      </c>
      <c r="AP282" s="140" t="s">
        <v>89</v>
      </c>
      <c r="AQ282" s="140" t="s">
        <v>89</v>
      </c>
      <c r="AR282" s="140" t="s">
        <v>89</v>
      </c>
      <c r="AS282" s="140" t="s">
        <v>89</v>
      </c>
      <c r="AT282" s="140" t="s">
        <v>89</v>
      </c>
      <c r="AU282" s="140" t="s">
        <v>89</v>
      </c>
      <c r="AV282" s="140" t="s">
        <v>89</v>
      </c>
      <c r="AW282" s="140" t="s">
        <v>89</v>
      </c>
      <c r="AX282" s="140" t="s">
        <v>89</v>
      </c>
      <c r="AY282" s="140" t="s">
        <v>89</v>
      </c>
      <c r="AZ282" s="140" t="s">
        <v>89</v>
      </c>
      <c r="BA282" s="140" t="s">
        <v>89</v>
      </c>
      <c r="BB282" s="140" t="s">
        <v>89</v>
      </c>
    </row>
    <row r="283" spans="1:54" ht="32">
      <c r="A283" s="3">
        <f t="shared" si="4"/>
        <v>281</v>
      </c>
      <c r="B283" s="172">
        <v>43963.404004629629</v>
      </c>
      <c r="C283" s="172">
        <v>43963.579629629632</v>
      </c>
      <c r="D283" s="5" t="s">
        <v>93</v>
      </c>
      <c r="E283" s="3">
        <v>24</v>
      </c>
      <c r="F283" s="3">
        <v>15173</v>
      </c>
      <c r="G283" s="5" t="s">
        <v>145</v>
      </c>
      <c r="H283" s="172">
        <v>43977.579684710647</v>
      </c>
      <c r="I283" s="5" t="s">
        <v>1839</v>
      </c>
      <c r="J283" s="5" t="s">
        <v>1004</v>
      </c>
      <c r="K283" s="5" t="s">
        <v>88</v>
      </c>
      <c r="L283" s="3">
        <v>0.9</v>
      </c>
      <c r="M283" s="5" t="s">
        <v>328</v>
      </c>
      <c r="N283" s="5" t="s">
        <v>89</v>
      </c>
      <c r="O283" s="5" t="s">
        <v>89</v>
      </c>
      <c r="P283" s="5" t="s">
        <v>89</v>
      </c>
      <c r="Q283" s="5" t="s">
        <v>89</v>
      </c>
      <c r="R283" s="5" t="s">
        <v>89</v>
      </c>
      <c r="S283" s="5" t="s">
        <v>89</v>
      </c>
      <c r="T283" s="5" t="s">
        <v>89</v>
      </c>
      <c r="U283" s="5" t="s">
        <v>89</v>
      </c>
      <c r="V283" s="5" t="s">
        <v>89</v>
      </c>
      <c r="W283" s="5" t="s">
        <v>104</v>
      </c>
      <c r="X283" s="5" t="s">
        <v>1840</v>
      </c>
      <c r="Y283" s="5" t="s">
        <v>89</v>
      </c>
      <c r="Z283" s="5" t="s">
        <v>89</v>
      </c>
      <c r="AA283" s="5" t="s">
        <v>89</v>
      </c>
      <c r="AB283" s="5" t="s">
        <v>89</v>
      </c>
      <c r="AC283" s="5" t="s">
        <v>89</v>
      </c>
      <c r="AD283" s="5" t="s">
        <v>89</v>
      </c>
      <c r="AE283" s="5" t="s">
        <v>89</v>
      </c>
      <c r="AF283" s="5" t="s">
        <v>89</v>
      </c>
      <c r="AG283" s="5" t="s">
        <v>89</v>
      </c>
      <c r="AH283" s="5" t="s">
        <v>89</v>
      </c>
      <c r="AI283" s="5" t="s">
        <v>89</v>
      </c>
      <c r="AJ283" s="5" t="s">
        <v>89</v>
      </c>
      <c r="AK283" s="5" t="s">
        <v>89</v>
      </c>
      <c r="AL283" s="5" t="s">
        <v>89</v>
      </c>
      <c r="AM283" s="5" t="s">
        <v>89</v>
      </c>
      <c r="AN283" s="5" t="s">
        <v>179</v>
      </c>
      <c r="AO283" s="5" t="s">
        <v>112</v>
      </c>
      <c r="AP283" s="5" t="s">
        <v>89</v>
      </c>
      <c r="AQ283" s="5" t="s">
        <v>89</v>
      </c>
      <c r="AR283" s="5" t="s">
        <v>89</v>
      </c>
      <c r="AS283" s="5" t="s">
        <v>89</v>
      </c>
      <c r="AT283" s="5" t="s">
        <v>89</v>
      </c>
      <c r="AU283" s="5" t="s">
        <v>89</v>
      </c>
      <c r="AV283" s="5" t="s">
        <v>89</v>
      </c>
      <c r="AW283" s="5" t="s">
        <v>89</v>
      </c>
      <c r="AX283" s="5" t="s">
        <v>89</v>
      </c>
      <c r="AY283" s="5" t="s">
        <v>89</v>
      </c>
      <c r="AZ283" s="5" t="s">
        <v>89</v>
      </c>
      <c r="BA283" s="5" t="s">
        <v>89</v>
      </c>
      <c r="BB283" s="5" t="s">
        <v>89</v>
      </c>
    </row>
    <row r="284" spans="1:54" s="170" customFormat="1" ht="32">
      <c r="A284" s="170">
        <f t="shared" si="4"/>
        <v>282</v>
      </c>
      <c r="B284" s="171">
        <v>43964.20784722222</v>
      </c>
      <c r="C284" s="171">
        <v>43964.208738425928</v>
      </c>
      <c r="D284" s="140" t="s">
        <v>93</v>
      </c>
      <c r="E284" s="170">
        <v>9</v>
      </c>
      <c r="F284" s="170">
        <v>76</v>
      </c>
      <c r="G284" s="140" t="s">
        <v>145</v>
      </c>
      <c r="H284" s="171">
        <v>43978.208779131943</v>
      </c>
      <c r="I284" s="140" t="s">
        <v>1841</v>
      </c>
      <c r="J284" s="140" t="s">
        <v>95</v>
      </c>
      <c r="K284" s="140" t="s">
        <v>88</v>
      </c>
      <c r="L284" s="170">
        <v>0.9</v>
      </c>
      <c r="M284" s="140" t="s">
        <v>194</v>
      </c>
      <c r="N284" s="140" t="s">
        <v>1842</v>
      </c>
      <c r="O284" s="140" t="s">
        <v>215</v>
      </c>
      <c r="P284" s="140" t="s">
        <v>89</v>
      </c>
      <c r="Q284" s="140" t="s">
        <v>89</v>
      </c>
      <c r="R284" s="140" t="s">
        <v>89</v>
      </c>
      <c r="S284" s="140" t="s">
        <v>89</v>
      </c>
      <c r="T284" s="140" t="s">
        <v>89</v>
      </c>
      <c r="U284" s="140" t="s">
        <v>89</v>
      </c>
      <c r="V284" s="140" t="s">
        <v>89</v>
      </c>
      <c r="W284" s="140" t="s">
        <v>89</v>
      </c>
      <c r="X284" s="140" t="s">
        <v>89</v>
      </c>
      <c r="Y284" s="140" t="s">
        <v>89</v>
      </c>
      <c r="Z284" s="140" t="s">
        <v>89</v>
      </c>
      <c r="AA284" s="140" t="s">
        <v>89</v>
      </c>
      <c r="AB284" s="140" t="s">
        <v>89</v>
      </c>
      <c r="AC284" s="140" t="s">
        <v>89</v>
      </c>
      <c r="AD284" s="140" t="s">
        <v>89</v>
      </c>
      <c r="AE284" s="140" t="s">
        <v>89</v>
      </c>
      <c r="AF284" s="140" t="s">
        <v>89</v>
      </c>
      <c r="AG284" s="140" t="s">
        <v>89</v>
      </c>
      <c r="AH284" s="140" t="s">
        <v>89</v>
      </c>
      <c r="AI284" s="140" t="s">
        <v>89</v>
      </c>
      <c r="AJ284" s="140" t="s">
        <v>89</v>
      </c>
      <c r="AK284" s="140" t="s">
        <v>89</v>
      </c>
      <c r="AL284" s="140" t="s">
        <v>89</v>
      </c>
      <c r="AM284" s="140" t="s">
        <v>89</v>
      </c>
      <c r="AN284" s="140" t="s">
        <v>89</v>
      </c>
      <c r="AO284" s="140" t="s">
        <v>89</v>
      </c>
      <c r="AP284" s="140" t="s">
        <v>89</v>
      </c>
      <c r="AQ284" s="140" t="s">
        <v>89</v>
      </c>
      <c r="AR284" s="140" t="s">
        <v>89</v>
      </c>
      <c r="AS284" s="140" t="s">
        <v>89</v>
      </c>
      <c r="AT284" s="140" t="s">
        <v>89</v>
      </c>
      <c r="AU284" s="140" t="s">
        <v>89</v>
      </c>
      <c r="AV284" s="140" t="s">
        <v>89</v>
      </c>
      <c r="AW284" s="140" t="s">
        <v>89</v>
      </c>
      <c r="AX284" s="140" t="s">
        <v>89</v>
      </c>
      <c r="AY284" s="140" t="s">
        <v>89</v>
      </c>
      <c r="AZ284" s="140" t="s">
        <v>89</v>
      </c>
      <c r="BA284" s="140" t="s">
        <v>89</v>
      </c>
      <c r="BB284" s="140" t="s">
        <v>89</v>
      </c>
    </row>
    <row r="285" spans="1:54" s="170" customFormat="1" ht="32">
      <c r="A285" s="170">
        <f t="shared" si="4"/>
        <v>283</v>
      </c>
      <c r="B285" s="171">
        <v>43964.439282407409</v>
      </c>
      <c r="C285" s="171">
        <v>43964.445740740739</v>
      </c>
      <c r="D285" s="140" t="s">
        <v>93</v>
      </c>
      <c r="E285" s="170">
        <v>24</v>
      </c>
      <c r="F285" s="170">
        <v>558</v>
      </c>
      <c r="G285" s="140" t="s">
        <v>145</v>
      </c>
      <c r="H285" s="171">
        <v>43978.445843564812</v>
      </c>
      <c r="I285" s="140" t="s">
        <v>1843</v>
      </c>
      <c r="J285" s="140" t="s">
        <v>1004</v>
      </c>
      <c r="K285" s="140" t="s">
        <v>88</v>
      </c>
      <c r="L285" s="170">
        <v>0.9</v>
      </c>
      <c r="M285" s="140" t="s">
        <v>171</v>
      </c>
      <c r="N285" s="140" t="s">
        <v>89</v>
      </c>
      <c r="O285" s="140" t="s">
        <v>160</v>
      </c>
      <c r="P285" s="140" t="s">
        <v>89</v>
      </c>
      <c r="Q285" s="140" t="s">
        <v>1844</v>
      </c>
      <c r="R285" s="140" t="s">
        <v>1845</v>
      </c>
      <c r="S285" s="140" t="s">
        <v>1844</v>
      </c>
      <c r="T285" s="140" t="s">
        <v>103</v>
      </c>
      <c r="U285" s="140" t="s">
        <v>89</v>
      </c>
      <c r="V285" s="140" t="s">
        <v>165</v>
      </c>
      <c r="W285" s="140" t="s">
        <v>104</v>
      </c>
      <c r="X285" s="140" t="s">
        <v>1846</v>
      </c>
      <c r="Y285" s="140" t="s">
        <v>89</v>
      </c>
      <c r="Z285" s="140" t="s">
        <v>89</v>
      </c>
      <c r="AA285" s="140" t="s">
        <v>89</v>
      </c>
      <c r="AB285" s="140" t="s">
        <v>89</v>
      </c>
      <c r="AC285" s="140" t="s">
        <v>89</v>
      </c>
      <c r="AD285" s="140" t="s">
        <v>89</v>
      </c>
      <c r="AE285" s="140" t="s">
        <v>89</v>
      </c>
      <c r="AF285" s="140" t="s">
        <v>89</v>
      </c>
      <c r="AG285" s="140" t="s">
        <v>89</v>
      </c>
      <c r="AH285" s="140" t="s">
        <v>89</v>
      </c>
      <c r="AI285" s="140" t="s">
        <v>89</v>
      </c>
      <c r="AJ285" s="140" t="s">
        <v>89</v>
      </c>
      <c r="AK285" s="140" t="s">
        <v>89</v>
      </c>
      <c r="AL285" s="140" t="s">
        <v>89</v>
      </c>
      <c r="AM285" s="140" t="s">
        <v>89</v>
      </c>
      <c r="AN285" s="140" t="s">
        <v>89</v>
      </c>
      <c r="AO285" s="140" t="s">
        <v>89</v>
      </c>
      <c r="AP285" s="140" t="s">
        <v>89</v>
      </c>
      <c r="AQ285" s="140" t="s">
        <v>89</v>
      </c>
      <c r="AR285" s="140" t="s">
        <v>89</v>
      </c>
      <c r="AS285" s="140" t="s">
        <v>89</v>
      </c>
      <c r="AT285" s="140" t="s">
        <v>89</v>
      </c>
      <c r="AU285" s="140" t="s">
        <v>89</v>
      </c>
      <c r="AV285" s="140" t="s">
        <v>89</v>
      </c>
      <c r="AW285" s="140" t="s">
        <v>89</v>
      </c>
      <c r="AX285" s="140" t="s">
        <v>89</v>
      </c>
      <c r="AY285" s="140" t="s">
        <v>89</v>
      </c>
      <c r="AZ285" s="140" t="s">
        <v>89</v>
      </c>
      <c r="BA285" s="140" t="s">
        <v>89</v>
      </c>
      <c r="BB285" s="140" t="s">
        <v>89</v>
      </c>
    </row>
    <row r="286" spans="1:54" s="170" customFormat="1" ht="272">
      <c r="A286" s="170">
        <f t="shared" si="4"/>
        <v>284</v>
      </c>
      <c r="B286" s="171">
        <v>43964.577974537038</v>
      </c>
      <c r="C286" s="171">
        <v>43964.582800925928</v>
      </c>
      <c r="D286" s="140" t="s">
        <v>93</v>
      </c>
      <c r="E286" s="170">
        <v>24</v>
      </c>
      <c r="F286" s="170">
        <v>417</v>
      </c>
      <c r="G286" s="140" t="s">
        <v>145</v>
      </c>
      <c r="H286" s="171">
        <v>43978.582921053239</v>
      </c>
      <c r="I286" s="140" t="s">
        <v>1847</v>
      </c>
      <c r="J286" s="140" t="s">
        <v>95</v>
      </c>
      <c r="K286" s="140" t="s">
        <v>88</v>
      </c>
      <c r="L286" s="170">
        <v>0.9</v>
      </c>
      <c r="M286" s="140" t="s">
        <v>171</v>
      </c>
      <c r="N286" s="140" t="s">
        <v>89</v>
      </c>
      <c r="O286" s="140" t="s">
        <v>160</v>
      </c>
      <c r="P286" s="140" t="s">
        <v>89</v>
      </c>
      <c r="Q286" s="140" t="s">
        <v>1848</v>
      </c>
      <c r="R286" s="140" t="s">
        <v>1849</v>
      </c>
      <c r="S286" s="140" t="s">
        <v>402</v>
      </c>
      <c r="T286" s="140" t="s">
        <v>374</v>
      </c>
      <c r="U286" s="140" t="s">
        <v>1850</v>
      </c>
      <c r="V286" s="140" t="s">
        <v>241</v>
      </c>
      <c r="W286" s="140" t="s">
        <v>104</v>
      </c>
      <c r="X286" s="140" t="s">
        <v>1851</v>
      </c>
      <c r="Y286" s="140" t="s">
        <v>89</v>
      </c>
      <c r="Z286" s="140" t="s">
        <v>89</v>
      </c>
      <c r="AA286" s="140" t="s">
        <v>89</v>
      </c>
      <c r="AB286" s="140" t="s">
        <v>89</v>
      </c>
      <c r="AC286" s="140" t="s">
        <v>89</v>
      </c>
      <c r="AD286" s="140" t="s">
        <v>89</v>
      </c>
      <c r="AE286" s="140" t="s">
        <v>89</v>
      </c>
      <c r="AF286" s="140" t="s">
        <v>89</v>
      </c>
      <c r="AG286" s="140" t="s">
        <v>89</v>
      </c>
      <c r="AH286" s="140" t="s">
        <v>89</v>
      </c>
      <c r="AI286" s="140" t="s">
        <v>89</v>
      </c>
      <c r="AJ286" s="140" t="s">
        <v>89</v>
      </c>
      <c r="AK286" s="140" t="s">
        <v>89</v>
      </c>
      <c r="AL286" s="140" t="s">
        <v>89</v>
      </c>
      <c r="AM286" s="140" t="s">
        <v>89</v>
      </c>
      <c r="AN286" s="140" t="s">
        <v>89</v>
      </c>
      <c r="AO286" s="140" t="s">
        <v>89</v>
      </c>
      <c r="AP286" s="140" t="s">
        <v>89</v>
      </c>
      <c r="AQ286" s="140" t="s">
        <v>89</v>
      </c>
      <c r="AR286" s="140" t="s">
        <v>89</v>
      </c>
      <c r="AS286" s="140" t="s">
        <v>89</v>
      </c>
      <c r="AT286" s="140" t="s">
        <v>89</v>
      </c>
      <c r="AU286" s="140" t="s">
        <v>89</v>
      </c>
      <c r="AV286" s="140" t="s">
        <v>89</v>
      </c>
      <c r="AW286" s="140" t="s">
        <v>89</v>
      </c>
      <c r="AX286" s="140" t="s">
        <v>89</v>
      </c>
      <c r="AY286" s="140" t="s">
        <v>89</v>
      </c>
      <c r="AZ286" s="140" t="s">
        <v>89</v>
      </c>
      <c r="BA286" s="140" t="s">
        <v>89</v>
      </c>
      <c r="BB286" s="140" t="s">
        <v>89</v>
      </c>
    </row>
    <row r="287" spans="1:54" s="170" customFormat="1" ht="32">
      <c r="A287" s="170">
        <f t="shared" si="4"/>
        <v>285</v>
      </c>
      <c r="B287" s="171">
        <v>43965.08421296296</v>
      </c>
      <c r="C287" s="171">
        <v>43965.084502314814</v>
      </c>
      <c r="D287" s="140" t="s">
        <v>93</v>
      </c>
      <c r="E287" s="170">
        <v>9</v>
      </c>
      <c r="F287" s="170">
        <v>24</v>
      </c>
      <c r="G287" s="140" t="s">
        <v>145</v>
      </c>
      <c r="H287" s="171">
        <v>43979.143127604169</v>
      </c>
      <c r="I287" s="140" t="s">
        <v>1852</v>
      </c>
      <c r="J287" s="140" t="s">
        <v>1004</v>
      </c>
      <c r="K287" s="140" t="s">
        <v>88</v>
      </c>
      <c r="L287" s="170">
        <v>0.9</v>
      </c>
      <c r="M287" s="140" t="s">
        <v>171</v>
      </c>
      <c r="N287" s="140" t="s">
        <v>89</v>
      </c>
      <c r="O287" s="140" t="s">
        <v>160</v>
      </c>
      <c r="P287" s="140" t="s">
        <v>89</v>
      </c>
      <c r="Q287" s="140" t="s">
        <v>89</v>
      </c>
      <c r="R287" s="140" t="s">
        <v>89</v>
      </c>
      <c r="S287" s="140" t="s">
        <v>89</v>
      </c>
      <c r="T287" s="140" t="s">
        <v>89</v>
      </c>
      <c r="U287" s="140" t="s">
        <v>89</v>
      </c>
      <c r="V287" s="140" t="s">
        <v>89</v>
      </c>
      <c r="W287" s="140" t="s">
        <v>89</v>
      </c>
      <c r="X287" s="140" t="s">
        <v>89</v>
      </c>
      <c r="Y287" s="140" t="s">
        <v>89</v>
      </c>
      <c r="Z287" s="140" t="s">
        <v>89</v>
      </c>
      <c r="AA287" s="140" t="s">
        <v>89</v>
      </c>
      <c r="AB287" s="140" t="s">
        <v>89</v>
      </c>
      <c r="AC287" s="140" t="s">
        <v>89</v>
      </c>
      <c r="AD287" s="140" t="s">
        <v>89</v>
      </c>
      <c r="AE287" s="140" t="s">
        <v>89</v>
      </c>
      <c r="AF287" s="140" t="s">
        <v>89</v>
      </c>
      <c r="AG287" s="140" t="s">
        <v>89</v>
      </c>
      <c r="AH287" s="140" t="s">
        <v>89</v>
      </c>
      <c r="AI287" s="140" t="s">
        <v>89</v>
      </c>
      <c r="AJ287" s="140" t="s">
        <v>89</v>
      </c>
      <c r="AK287" s="140" t="s">
        <v>89</v>
      </c>
      <c r="AL287" s="140" t="s">
        <v>89</v>
      </c>
      <c r="AM287" s="140" t="s">
        <v>89</v>
      </c>
      <c r="AN287" s="140" t="s">
        <v>89</v>
      </c>
      <c r="AO287" s="140" t="s">
        <v>89</v>
      </c>
      <c r="AP287" s="140" t="s">
        <v>89</v>
      </c>
      <c r="AQ287" s="140" t="s">
        <v>89</v>
      </c>
      <c r="AR287" s="140" t="s">
        <v>89</v>
      </c>
      <c r="AS287" s="140" t="s">
        <v>89</v>
      </c>
      <c r="AT287" s="140" t="s">
        <v>89</v>
      </c>
      <c r="AU287" s="140" t="s">
        <v>89</v>
      </c>
      <c r="AV287" s="140" t="s">
        <v>89</v>
      </c>
      <c r="AW287" s="140" t="s">
        <v>89</v>
      </c>
      <c r="AX287" s="140" t="s">
        <v>89</v>
      </c>
      <c r="AY287" s="140" t="s">
        <v>89</v>
      </c>
      <c r="AZ287" s="140" t="s">
        <v>89</v>
      </c>
      <c r="BA287" s="140" t="s">
        <v>89</v>
      </c>
      <c r="BB287" s="140" t="s">
        <v>89</v>
      </c>
    </row>
    <row r="288" spans="1:54" ht="48">
      <c r="A288" s="3">
        <f t="shared" si="4"/>
        <v>286</v>
      </c>
      <c r="B288" s="172">
        <v>43979.151539351849</v>
      </c>
      <c r="C288" s="172">
        <v>43979.161377314813</v>
      </c>
      <c r="D288" s="5" t="s">
        <v>93</v>
      </c>
      <c r="E288" s="3">
        <v>100</v>
      </c>
      <c r="F288" s="3">
        <v>850</v>
      </c>
      <c r="G288" s="5" t="s">
        <v>85</v>
      </c>
      <c r="H288" s="172">
        <v>43979.161396481482</v>
      </c>
      <c r="I288" s="5" t="s">
        <v>1853</v>
      </c>
      <c r="J288" s="5" t="s">
        <v>1004</v>
      </c>
      <c r="K288" s="5" t="s">
        <v>88</v>
      </c>
      <c r="L288" s="3">
        <v>0.9</v>
      </c>
      <c r="M288" s="5" t="s">
        <v>467</v>
      </c>
      <c r="N288" s="5" t="s">
        <v>89</v>
      </c>
      <c r="O288" s="5" t="s">
        <v>89</v>
      </c>
      <c r="P288" s="5" t="s">
        <v>89</v>
      </c>
      <c r="Q288" s="5" t="s">
        <v>89</v>
      </c>
      <c r="R288" s="5" t="s">
        <v>89</v>
      </c>
      <c r="S288" s="5" t="s">
        <v>89</v>
      </c>
      <c r="T288" s="5" t="s">
        <v>89</v>
      </c>
      <c r="U288" s="5" t="s">
        <v>89</v>
      </c>
      <c r="V288" s="5" t="s">
        <v>89</v>
      </c>
      <c r="W288" s="5" t="s">
        <v>104</v>
      </c>
      <c r="X288" s="5" t="s">
        <v>89</v>
      </c>
      <c r="Y288" s="5" t="s">
        <v>89</v>
      </c>
      <c r="Z288" s="5" t="s">
        <v>89</v>
      </c>
      <c r="AA288" s="5" t="s">
        <v>89</v>
      </c>
      <c r="AB288" s="5" t="s">
        <v>89</v>
      </c>
      <c r="AC288" s="5" t="s">
        <v>89</v>
      </c>
      <c r="AD288" s="5" t="s">
        <v>89</v>
      </c>
      <c r="AE288" s="5" t="s">
        <v>179</v>
      </c>
      <c r="AF288" s="5" t="s">
        <v>225</v>
      </c>
      <c r="AG288" s="5" t="s">
        <v>89</v>
      </c>
      <c r="AH288" s="5" t="s">
        <v>89</v>
      </c>
      <c r="AI288" s="5" t="s">
        <v>89</v>
      </c>
      <c r="AJ288" s="5" t="s">
        <v>89</v>
      </c>
      <c r="AK288" s="5" t="s">
        <v>89</v>
      </c>
      <c r="AL288" s="5" t="s">
        <v>89</v>
      </c>
      <c r="AM288" s="5" t="s">
        <v>89</v>
      </c>
      <c r="AN288" s="5" t="s">
        <v>89</v>
      </c>
      <c r="AO288" s="5" t="s">
        <v>89</v>
      </c>
      <c r="AP288" s="5" t="s">
        <v>89</v>
      </c>
      <c r="AQ288" s="5" t="s">
        <v>89</v>
      </c>
      <c r="AR288" s="5" t="s">
        <v>89</v>
      </c>
      <c r="AS288" s="5" t="s">
        <v>89</v>
      </c>
      <c r="AT288" s="5" t="s">
        <v>89</v>
      </c>
      <c r="AU288" s="5" t="s">
        <v>89</v>
      </c>
      <c r="AV288" s="5" t="s">
        <v>89</v>
      </c>
      <c r="AW288" s="5" t="s">
        <v>89</v>
      </c>
      <c r="AX288" s="5" t="s">
        <v>89</v>
      </c>
      <c r="AY288" s="5" t="s">
        <v>89</v>
      </c>
      <c r="AZ288" s="5" t="s">
        <v>1854</v>
      </c>
      <c r="BA288" s="5" t="s">
        <v>89</v>
      </c>
      <c r="BB288" s="5" t="s">
        <v>89</v>
      </c>
    </row>
    <row r="289" spans="1:54" ht="112">
      <c r="A289" s="3">
        <f t="shared" si="4"/>
        <v>287</v>
      </c>
      <c r="B289" s="172">
        <v>43963.108449074076</v>
      </c>
      <c r="C289" s="172">
        <v>43965.167094907411</v>
      </c>
      <c r="D289" s="5" t="s">
        <v>93</v>
      </c>
      <c r="E289" s="3">
        <v>24</v>
      </c>
      <c r="F289" s="3">
        <v>177867</v>
      </c>
      <c r="G289" s="5" t="s">
        <v>145</v>
      </c>
      <c r="H289" s="172">
        <v>43979.167354189813</v>
      </c>
      <c r="I289" s="5" t="s">
        <v>1855</v>
      </c>
      <c r="J289" s="5" t="s">
        <v>1004</v>
      </c>
      <c r="K289" s="5" t="s">
        <v>88</v>
      </c>
      <c r="L289" s="3">
        <v>0.9</v>
      </c>
      <c r="M289" s="5" t="s">
        <v>213</v>
      </c>
      <c r="N289" s="5" t="s">
        <v>89</v>
      </c>
      <c r="O289" s="5" t="s">
        <v>89</v>
      </c>
      <c r="P289" s="5" t="s">
        <v>89</v>
      </c>
      <c r="Q289" s="5" t="s">
        <v>89</v>
      </c>
      <c r="R289" s="5" t="s">
        <v>1856</v>
      </c>
      <c r="S289" s="5" t="s">
        <v>1857</v>
      </c>
      <c r="T289" s="5" t="s">
        <v>315</v>
      </c>
      <c r="U289" s="5" t="s">
        <v>1858</v>
      </c>
      <c r="V289" s="5" t="s">
        <v>221</v>
      </c>
      <c r="W289" s="5" t="s">
        <v>104</v>
      </c>
      <c r="X289" s="5" t="s">
        <v>1859</v>
      </c>
      <c r="Y289" s="5" t="s">
        <v>182</v>
      </c>
      <c r="Z289" s="5" t="s">
        <v>112</v>
      </c>
      <c r="AA289" s="5" t="s">
        <v>89</v>
      </c>
      <c r="AB289" s="5" t="s">
        <v>89</v>
      </c>
      <c r="AC289" s="5" t="s">
        <v>89</v>
      </c>
      <c r="AD289" s="5" t="s">
        <v>89</v>
      </c>
      <c r="AE289" s="5" t="s">
        <v>89</v>
      </c>
      <c r="AF289" s="5" t="s">
        <v>89</v>
      </c>
      <c r="AG289" s="5" t="s">
        <v>89</v>
      </c>
      <c r="AH289" s="5" t="s">
        <v>89</v>
      </c>
      <c r="AI289" s="5" t="s">
        <v>89</v>
      </c>
      <c r="AJ289" s="5" t="s">
        <v>89</v>
      </c>
      <c r="AK289" s="5" t="s">
        <v>89</v>
      </c>
      <c r="AL289" s="5" t="s">
        <v>89</v>
      </c>
      <c r="AM289" s="5" t="s">
        <v>89</v>
      </c>
      <c r="AN289" s="5" t="s">
        <v>89</v>
      </c>
      <c r="AO289" s="5" t="s">
        <v>89</v>
      </c>
      <c r="AP289" s="5" t="s">
        <v>89</v>
      </c>
      <c r="AQ289" s="5" t="s">
        <v>89</v>
      </c>
      <c r="AR289" s="5" t="s">
        <v>89</v>
      </c>
      <c r="AS289" s="5" t="s">
        <v>89</v>
      </c>
      <c r="AT289" s="5" t="s">
        <v>89</v>
      </c>
      <c r="AU289" s="5" t="s">
        <v>89</v>
      </c>
      <c r="AV289" s="5" t="s">
        <v>89</v>
      </c>
      <c r="AW289" s="5" t="s">
        <v>89</v>
      </c>
      <c r="AX289" s="5" t="s">
        <v>89</v>
      </c>
      <c r="AY289" s="5" t="s">
        <v>89</v>
      </c>
      <c r="AZ289" s="5" t="s">
        <v>89</v>
      </c>
      <c r="BA289" s="5" t="s">
        <v>89</v>
      </c>
      <c r="BB289" s="5" t="s">
        <v>89</v>
      </c>
    </row>
    <row r="290" spans="1:54" s="170" customFormat="1" ht="16">
      <c r="A290" s="170">
        <f t="shared" si="4"/>
        <v>288</v>
      </c>
      <c r="B290" s="171">
        <v>43965.273402777777</v>
      </c>
      <c r="C290" s="171">
        <v>43965.273715277777</v>
      </c>
      <c r="D290" s="140" t="s">
        <v>93</v>
      </c>
      <c r="E290" s="170">
        <v>21</v>
      </c>
      <c r="F290" s="170">
        <v>27</v>
      </c>
      <c r="G290" s="140" t="s">
        <v>145</v>
      </c>
      <c r="H290" s="171">
        <v>43979.274239293984</v>
      </c>
      <c r="I290" s="140" t="s">
        <v>1860</v>
      </c>
      <c r="J290" s="140" t="s">
        <v>1004</v>
      </c>
      <c r="K290" s="140" t="s">
        <v>88</v>
      </c>
      <c r="L290" s="170">
        <v>0.9</v>
      </c>
      <c r="M290" s="140" t="s">
        <v>467</v>
      </c>
      <c r="N290" s="140" t="s">
        <v>89</v>
      </c>
      <c r="O290" s="140" t="s">
        <v>89</v>
      </c>
      <c r="P290" s="140" t="s">
        <v>89</v>
      </c>
      <c r="Q290" s="140" t="s">
        <v>89</v>
      </c>
      <c r="R290" s="140" t="s">
        <v>89</v>
      </c>
      <c r="S290" s="140" t="s">
        <v>89</v>
      </c>
      <c r="T290" s="140" t="s">
        <v>89</v>
      </c>
      <c r="U290" s="140" t="s">
        <v>89</v>
      </c>
      <c r="V290" s="140" t="s">
        <v>89</v>
      </c>
      <c r="W290" s="140" t="s">
        <v>104</v>
      </c>
      <c r="X290" s="140" t="s">
        <v>89</v>
      </c>
      <c r="Y290" s="140" t="s">
        <v>89</v>
      </c>
      <c r="Z290" s="140" t="s">
        <v>89</v>
      </c>
      <c r="AA290" s="140" t="s">
        <v>89</v>
      </c>
      <c r="AB290" s="140" t="s">
        <v>89</v>
      </c>
      <c r="AC290" s="140" t="s">
        <v>89</v>
      </c>
      <c r="AD290" s="140" t="s">
        <v>89</v>
      </c>
      <c r="AE290" s="140" t="s">
        <v>89</v>
      </c>
      <c r="AF290" s="140" t="s">
        <v>89</v>
      </c>
      <c r="AG290" s="140" t="s">
        <v>89</v>
      </c>
      <c r="AH290" s="140" t="s">
        <v>89</v>
      </c>
      <c r="AI290" s="140" t="s">
        <v>89</v>
      </c>
      <c r="AJ290" s="140" t="s">
        <v>89</v>
      </c>
      <c r="AK290" s="140" t="s">
        <v>89</v>
      </c>
      <c r="AL290" s="140" t="s">
        <v>89</v>
      </c>
      <c r="AM290" s="140" t="s">
        <v>89</v>
      </c>
      <c r="AN290" s="140" t="s">
        <v>89</v>
      </c>
      <c r="AO290" s="140" t="s">
        <v>89</v>
      </c>
      <c r="AP290" s="140" t="s">
        <v>89</v>
      </c>
      <c r="AQ290" s="140" t="s">
        <v>89</v>
      </c>
      <c r="AR290" s="140" t="s">
        <v>89</v>
      </c>
      <c r="AS290" s="140" t="s">
        <v>89</v>
      </c>
      <c r="AT290" s="140" t="s">
        <v>89</v>
      </c>
      <c r="AU290" s="140" t="s">
        <v>89</v>
      </c>
      <c r="AV290" s="140" t="s">
        <v>89</v>
      </c>
      <c r="AW290" s="140" t="s">
        <v>89</v>
      </c>
      <c r="AX290" s="140" t="s">
        <v>89</v>
      </c>
      <c r="AY290" s="140" t="s">
        <v>89</v>
      </c>
      <c r="AZ290" s="140" t="s">
        <v>89</v>
      </c>
      <c r="BA290" s="140" t="s">
        <v>89</v>
      </c>
      <c r="BB290" s="140" t="s">
        <v>89</v>
      </c>
    </row>
    <row r="291" spans="1:54" ht="48">
      <c r="A291" s="3">
        <f t="shared" si="4"/>
        <v>289</v>
      </c>
      <c r="B291" s="172">
        <v>43966.325381944444</v>
      </c>
      <c r="C291" s="172">
        <v>43966.327581018515</v>
      </c>
      <c r="D291" s="5" t="s">
        <v>93</v>
      </c>
      <c r="E291" s="3">
        <v>41</v>
      </c>
      <c r="F291" s="3">
        <v>189</v>
      </c>
      <c r="G291" s="5" t="s">
        <v>145</v>
      </c>
      <c r="H291" s="172">
        <v>43979.310688518519</v>
      </c>
      <c r="I291" s="5" t="s">
        <v>1861</v>
      </c>
      <c r="J291" s="5" t="s">
        <v>1004</v>
      </c>
      <c r="K291" s="5" t="s">
        <v>88</v>
      </c>
      <c r="L291" s="3">
        <v>0.9</v>
      </c>
      <c r="M291" s="5" t="s">
        <v>213</v>
      </c>
      <c r="N291" s="5" t="s">
        <v>89</v>
      </c>
      <c r="O291" s="5" t="s">
        <v>89</v>
      </c>
      <c r="P291" s="5" t="s">
        <v>89</v>
      </c>
      <c r="Q291" s="5" t="s">
        <v>89</v>
      </c>
      <c r="R291" s="5" t="s">
        <v>1862</v>
      </c>
      <c r="S291" s="5" t="s">
        <v>1863</v>
      </c>
      <c r="T291" s="5" t="s">
        <v>254</v>
      </c>
      <c r="U291" s="5" t="s">
        <v>89</v>
      </c>
      <c r="V291" s="5" t="s">
        <v>221</v>
      </c>
      <c r="W291" s="5" t="s">
        <v>104</v>
      </c>
      <c r="X291" s="5" t="s">
        <v>1864</v>
      </c>
      <c r="Y291" s="5" t="s">
        <v>89</v>
      </c>
      <c r="Z291" s="5" t="s">
        <v>89</v>
      </c>
      <c r="AA291" s="5" t="s">
        <v>89</v>
      </c>
      <c r="AB291" s="5" t="s">
        <v>89</v>
      </c>
      <c r="AC291" s="5" t="s">
        <v>89</v>
      </c>
      <c r="AD291" s="5" t="s">
        <v>89</v>
      </c>
      <c r="AE291" s="5" t="s">
        <v>89</v>
      </c>
      <c r="AF291" s="5" t="s">
        <v>89</v>
      </c>
      <c r="AG291" s="5" t="s">
        <v>89</v>
      </c>
      <c r="AH291" s="5" t="s">
        <v>89</v>
      </c>
      <c r="AI291" s="5" t="s">
        <v>89</v>
      </c>
      <c r="AJ291" s="5" t="s">
        <v>89</v>
      </c>
      <c r="AK291" s="5" t="s">
        <v>179</v>
      </c>
      <c r="AL291" s="5" t="s">
        <v>112</v>
      </c>
      <c r="AM291" s="5" t="s">
        <v>89</v>
      </c>
      <c r="AN291" s="5" t="s">
        <v>89</v>
      </c>
      <c r="AO291" s="5" t="s">
        <v>89</v>
      </c>
      <c r="AP291" s="5" t="s">
        <v>89</v>
      </c>
      <c r="AQ291" s="5" t="s">
        <v>179</v>
      </c>
      <c r="AR291" s="5" t="s">
        <v>112</v>
      </c>
      <c r="AS291" s="5" t="s">
        <v>1865</v>
      </c>
      <c r="AT291" s="5" t="s">
        <v>89</v>
      </c>
      <c r="AU291" s="5" t="s">
        <v>89</v>
      </c>
      <c r="AV291" s="5" t="s">
        <v>89</v>
      </c>
      <c r="AW291" s="5" t="s">
        <v>89</v>
      </c>
      <c r="AX291" s="5" t="s">
        <v>89</v>
      </c>
      <c r="AY291" s="5" t="s">
        <v>89</v>
      </c>
      <c r="AZ291" s="5" t="s">
        <v>89</v>
      </c>
      <c r="BA291" s="5" t="s">
        <v>89</v>
      </c>
      <c r="BB291" s="5" t="s">
        <v>89</v>
      </c>
    </row>
    <row r="292" spans="1:54" s="170" customFormat="1" ht="16">
      <c r="A292" s="170">
        <f t="shared" si="4"/>
        <v>290</v>
      </c>
      <c r="B292" s="171">
        <v>43966.384756944448</v>
      </c>
      <c r="C292" s="171">
        <v>43966.38480324074</v>
      </c>
      <c r="D292" s="140" t="s">
        <v>93</v>
      </c>
      <c r="E292" s="170">
        <v>2</v>
      </c>
      <c r="F292" s="170">
        <v>4</v>
      </c>
      <c r="G292" s="140" t="s">
        <v>145</v>
      </c>
      <c r="H292" s="171">
        <v>43979.310690381943</v>
      </c>
      <c r="I292" s="140" t="s">
        <v>1866</v>
      </c>
      <c r="J292" s="140" t="s">
        <v>1004</v>
      </c>
      <c r="K292" s="140" t="s">
        <v>88</v>
      </c>
      <c r="L292" s="170">
        <v>0.9</v>
      </c>
      <c r="M292" s="140" t="s">
        <v>89</v>
      </c>
      <c r="N292" s="140" t="s">
        <v>89</v>
      </c>
      <c r="O292" s="140" t="s">
        <v>89</v>
      </c>
      <c r="P292" s="140" t="s">
        <v>89</v>
      </c>
      <c r="Q292" s="140" t="s">
        <v>89</v>
      </c>
      <c r="R292" s="140" t="s">
        <v>89</v>
      </c>
      <c r="S292" s="140" t="s">
        <v>89</v>
      </c>
      <c r="T292" s="140" t="s">
        <v>89</v>
      </c>
      <c r="U292" s="140" t="s">
        <v>89</v>
      </c>
      <c r="V292" s="140" t="s">
        <v>89</v>
      </c>
      <c r="W292" s="140" t="s">
        <v>89</v>
      </c>
      <c r="X292" s="140" t="s">
        <v>89</v>
      </c>
      <c r="Y292" s="140" t="s">
        <v>89</v>
      </c>
      <c r="Z292" s="140" t="s">
        <v>89</v>
      </c>
      <c r="AA292" s="140" t="s">
        <v>89</v>
      </c>
      <c r="AB292" s="140" t="s">
        <v>89</v>
      </c>
      <c r="AC292" s="140" t="s">
        <v>89</v>
      </c>
      <c r="AD292" s="140" t="s">
        <v>89</v>
      </c>
      <c r="AE292" s="140" t="s">
        <v>89</v>
      </c>
      <c r="AF292" s="140" t="s">
        <v>89</v>
      </c>
      <c r="AG292" s="140" t="s">
        <v>89</v>
      </c>
      <c r="AH292" s="140" t="s">
        <v>89</v>
      </c>
      <c r="AI292" s="140" t="s">
        <v>89</v>
      </c>
      <c r="AJ292" s="140" t="s">
        <v>89</v>
      </c>
      <c r="AK292" s="140" t="s">
        <v>89</v>
      </c>
      <c r="AL292" s="140" t="s">
        <v>89</v>
      </c>
      <c r="AM292" s="140" t="s">
        <v>89</v>
      </c>
      <c r="AN292" s="140" t="s">
        <v>89</v>
      </c>
      <c r="AO292" s="140" t="s">
        <v>89</v>
      </c>
      <c r="AP292" s="140" t="s">
        <v>89</v>
      </c>
      <c r="AQ292" s="140" t="s">
        <v>89</v>
      </c>
      <c r="AR292" s="140" t="s">
        <v>89</v>
      </c>
      <c r="AS292" s="140" t="s">
        <v>89</v>
      </c>
      <c r="AT292" s="140" t="s">
        <v>89</v>
      </c>
      <c r="AU292" s="140" t="s">
        <v>89</v>
      </c>
      <c r="AV292" s="140" t="s">
        <v>89</v>
      </c>
      <c r="AW292" s="140" t="s">
        <v>89</v>
      </c>
      <c r="AX292" s="140" t="s">
        <v>89</v>
      </c>
      <c r="AY292" s="140" t="s">
        <v>89</v>
      </c>
      <c r="AZ292" s="140" t="s">
        <v>89</v>
      </c>
      <c r="BA292" s="140" t="s">
        <v>89</v>
      </c>
      <c r="BB292" s="140" t="s">
        <v>89</v>
      </c>
    </row>
    <row r="293" spans="1:54" ht="48">
      <c r="A293" s="3">
        <f t="shared" si="4"/>
        <v>291</v>
      </c>
      <c r="B293" s="172">
        <v>43966.1640625</v>
      </c>
      <c r="C293" s="172">
        <v>43966.535671296297</v>
      </c>
      <c r="D293" s="5" t="s">
        <v>93</v>
      </c>
      <c r="E293" s="3">
        <v>33</v>
      </c>
      <c r="F293" s="3">
        <v>32107</v>
      </c>
      <c r="G293" s="5" t="s">
        <v>145</v>
      </c>
      <c r="H293" s="172">
        <v>43979.310695694447</v>
      </c>
      <c r="I293" s="5" t="s">
        <v>1867</v>
      </c>
      <c r="J293" s="5" t="s">
        <v>95</v>
      </c>
      <c r="K293" s="5" t="s">
        <v>88</v>
      </c>
      <c r="L293" s="3">
        <v>0.9</v>
      </c>
      <c r="M293" s="5" t="s">
        <v>328</v>
      </c>
      <c r="N293" s="5" t="s">
        <v>89</v>
      </c>
      <c r="O293" s="5" t="s">
        <v>89</v>
      </c>
      <c r="P293" s="5" t="s">
        <v>89</v>
      </c>
      <c r="Q293" s="5" t="s">
        <v>89</v>
      </c>
      <c r="R293" s="5" t="s">
        <v>89</v>
      </c>
      <c r="S293" s="5" t="s">
        <v>89</v>
      </c>
      <c r="T293" s="5" t="s">
        <v>89</v>
      </c>
      <c r="U293" s="5" t="s">
        <v>89</v>
      </c>
      <c r="V293" s="5" t="s">
        <v>89</v>
      </c>
      <c r="W293" s="5" t="s">
        <v>104</v>
      </c>
      <c r="X293" s="5" t="s">
        <v>1868</v>
      </c>
      <c r="Y293" s="5" t="s">
        <v>89</v>
      </c>
      <c r="Z293" s="5" t="s">
        <v>89</v>
      </c>
      <c r="AA293" s="5" t="s">
        <v>89</v>
      </c>
      <c r="AB293" s="5" t="s">
        <v>186</v>
      </c>
      <c r="AC293" s="5" t="s">
        <v>112</v>
      </c>
      <c r="AD293" s="5" t="s">
        <v>1869</v>
      </c>
      <c r="AE293" s="5" t="s">
        <v>89</v>
      </c>
      <c r="AF293" s="5" t="s">
        <v>89</v>
      </c>
      <c r="AG293" s="5" t="s">
        <v>89</v>
      </c>
      <c r="AH293" s="5" t="s">
        <v>89</v>
      </c>
      <c r="AI293" s="5" t="s">
        <v>89</v>
      </c>
      <c r="AJ293" s="5" t="s">
        <v>89</v>
      </c>
      <c r="AK293" s="5" t="s">
        <v>89</v>
      </c>
      <c r="AL293" s="5" t="s">
        <v>89</v>
      </c>
      <c r="AM293" s="5" t="s">
        <v>89</v>
      </c>
      <c r="AN293" s="5" t="s">
        <v>89</v>
      </c>
      <c r="AO293" s="5" t="s">
        <v>89</v>
      </c>
      <c r="AP293" s="5" t="s">
        <v>89</v>
      </c>
      <c r="AQ293" s="5" t="s">
        <v>89</v>
      </c>
      <c r="AR293" s="5" t="s">
        <v>89</v>
      </c>
      <c r="AS293" s="5" t="s">
        <v>89</v>
      </c>
      <c r="AT293" s="5" t="s">
        <v>89</v>
      </c>
      <c r="AU293" s="5" t="s">
        <v>89</v>
      </c>
      <c r="AV293" s="5" t="s">
        <v>89</v>
      </c>
      <c r="AW293" s="5" t="s">
        <v>89</v>
      </c>
      <c r="AX293" s="5" t="s">
        <v>89</v>
      </c>
      <c r="AY293" s="5" t="s">
        <v>89</v>
      </c>
      <c r="AZ293" s="5" t="s">
        <v>89</v>
      </c>
      <c r="BA293" s="5" t="s">
        <v>89</v>
      </c>
      <c r="BB293" s="5" t="s">
        <v>89</v>
      </c>
    </row>
    <row r="294" spans="1:54" ht="64">
      <c r="A294" s="3">
        <f t="shared" si="4"/>
        <v>292</v>
      </c>
      <c r="B294" s="172">
        <v>43963.572152777779</v>
      </c>
      <c r="C294" s="172">
        <v>43965.576886574076</v>
      </c>
      <c r="D294" s="5" t="s">
        <v>93</v>
      </c>
      <c r="E294" s="3">
        <v>33</v>
      </c>
      <c r="F294" s="3">
        <v>173209</v>
      </c>
      <c r="G294" s="5" t="s">
        <v>145</v>
      </c>
      <c r="H294" s="172">
        <v>43979.310698275462</v>
      </c>
      <c r="I294" s="5" t="s">
        <v>1870</v>
      </c>
      <c r="J294" s="5" t="s">
        <v>1004</v>
      </c>
      <c r="K294" s="5" t="s">
        <v>88</v>
      </c>
      <c r="L294" s="3">
        <v>0.9</v>
      </c>
      <c r="M294" s="5" t="s">
        <v>213</v>
      </c>
      <c r="N294" s="5" t="s">
        <v>89</v>
      </c>
      <c r="O294" s="5" t="s">
        <v>89</v>
      </c>
      <c r="P294" s="5" t="s">
        <v>89</v>
      </c>
      <c r="Q294" s="5" t="s">
        <v>89</v>
      </c>
      <c r="R294" s="5" t="s">
        <v>1871</v>
      </c>
      <c r="S294" s="5" t="s">
        <v>1872</v>
      </c>
      <c r="T294" s="5" t="s">
        <v>310</v>
      </c>
      <c r="U294" s="5" t="s">
        <v>89</v>
      </c>
      <c r="V294" s="5" t="s">
        <v>298</v>
      </c>
      <c r="W294" s="5" t="s">
        <v>104</v>
      </c>
      <c r="X294" s="5" t="s">
        <v>1873</v>
      </c>
      <c r="Y294" s="5" t="s">
        <v>186</v>
      </c>
      <c r="Z294" s="5" t="s">
        <v>112</v>
      </c>
      <c r="AA294" s="5" t="s">
        <v>89</v>
      </c>
      <c r="AB294" s="5" t="s">
        <v>89</v>
      </c>
      <c r="AC294" s="5" t="s">
        <v>89</v>
      </c>
      <c r="AD294" s="5" t="s">
        <v>89</v>
      </c>
      <c r="AE294" s="5" t="s">
        <v>89</v>
      </c>
      <c r="AF294" s="5" t="s">
        <v>89</v>
      </c>
      <c r="AG294" s="5" t="s">
        <v>89</v>
      </c>
      <c r="AH294" s="5" t="s">
        <v>89</v>
      </c>
      <c r="AI294" s="5" t="s">
        <v>89</v>
      </c>
      <c r="AJ294" s="5" t="s">
        <v>89</v>
      </c>
      <c r="AK294" s="5" t="s">
        <v>89</v>
      </c>
      <c r="AL294" s="5" t="s">
        <v>89</v>
      </c>
      <c r="AM294" s="5" t="s">
        <v>89</v>
      </c>
      <c r="AN294" s="5" t="s">
        <v>89</v>
      </c>
      <c r="AO294" s="5" t="s">
        <v>89</v>
      </c>
      <c r="AP294" s="5" t="s">
        <v>89</v>
      </c>
      <c r="AQ294" s="5" t="s">
        <v>89</v>
      </c>
      <c r="AR294" s="5" t="s">
        <v>89</v>
      </c>
      <c r="AS294" s="5" t="s">
        <v>89</v>
      </c>
      <c r="AT294" s="5" t="s">
        <v>89</v>
      </c>
      <c r="AU294" s="5" t="s">
        <v>89</v>
      </c>
      <c r="AV294" s="5" t="s">
        <v>89</v>
      </c>
      <c r="AW294" s="5" t="s">
        <v>89</v>
      </c>
      <c r="AX294" s="5" t="s">
        <v>89</v>
      </c>
      <c r="AY294" s="5" t="s">
        <v>89</v>
      </c>
      <c r="AZ294" s="5" t="s">
        <v>89</v>
      </c>
      <c r="BA294" s="5" t="s">
        <v>89</v>
      </c>
      <c r="BB294" s="5" t="s">
        <v>89</v>
      </c>
    </row>
    <row r="295" spans="1:54" s="170" customFormat="1" ht="16">
      <c r="A295" s="170">
        <f t="shared" si="4"/>
        <v>293</v>
      </c>
      <c r="B295" s="171">
        <v>43967.167175925926</v>
      </c>
      <c r="C295" s="171">
        <v>43967.167245370372</v>
      </c>
      <c r="D295" s="140" t="s">
        <v>1874</v>
      </c>
      <c r="E295" s="170">
        <v>2</v>
      </c>
      <c r="F295" s="170">
        <v>5</v>
      </c>
      <c r="G295" s="140" t="s">
        <v>145</v>
      </c>
      <c r="H295" s="171">
        <v>43979.310698530091</v>
      </c>
      <c r="I295" s="140" t="s">
        <v>1875</v>
      </c>
      <c r="J295" s="140" t="s">
        <v>1004</v>
      </c>
      <c r="K295" s="140" t="s">
        <v>88</v>
      </c>
      <c r="L295" s="170">
        <v>0.9</v>
      </c>
      <c r="M295" s="140" t="s">
        <v>89</v>
      </c>
      <c r="N295" s="140" t="s">
        <v>89</v>
      </c>
      <c r="O295" s="140" t="s">
        <v>89</v>
      </c>
      <c r="P295" s="140" t="s">
        <v>89</v>
      </c>
      <c r="Q295" s="140" t="s">
        <v>89</v>
      </c>
      <c r="R295" s="140" t="s">
        <v>89</v>
      </c>
      <c r="S295" s="140" t="s">
        <v>89</v>
      </c>
      <c r="T295" s="140" t="s">
        <v>89</v>
      </c>
      <c r="U295" s="140" t="s">
        <v>89</v>
      </c>
      <c r="V295" s="140" t="s">
        <v>89</v>
      </c>
      <c r="W295" s="140" t="s">
        <v>89</v>
      </c>
      <c r="X295" s="140" t="s">
        <v>89</v>
      </c>
      <c r="Y295" s="140" t="s">
        <v>89</v>
      </c>
      <c r="Z295" s="140" t="s">
        <v>89</v>
      </c>
      <c r="AA295" s="140" t="s">
        <v>89</v>
      </c>
      <c r="AB295" s="140" t="s">
        <v>89</v>
      </c>
      <c r="AC295" s="140" t="s">
        <v>89</v>
      </c>
      <c r="AD295" s="140" t="s">
        <v>89</v>
      </c>
      <c r="AE295" s="140" t="s">
        <v>89</v>
      </c>
      <c r="AF295" s="140" t="s">
        <v>89</v>
      </c>
      <c r="AG295" s="140" t="s">
        <v>89</v>
      </c>
      <c r="AH295" s="140" t="s">
        <v>89</v>
      </c>
      <c r="AI295" s="140" t="s">
        <v>89</v>
      </c>
      <c r="AJ295" s="140" t="s">
        <v>89</v>
      </c>
      <c r="AK295" s="140" t="s">
        <v>89</v>
      </c>
      <c r="AL295" s="140" t="s">
        <v>89</v>
      </c>
      <c r="AM295" s="140" t="s">
        <v>89</v>
      </c>
      <c r="AN295" s="140" t="s">
        <v>89</v>
      </c>
      <c r="AO295" s="140" t="s">
        <v>89</v>
      </c>
      <c r="AP295" s="140" t="s">
        <v>89</v>
      </c>
      <c r="AQ295" s="140" t="s">
        <v>89</v>
      </c>
      <c r="AR295" s="140" t="s">
        <v>89</v>
      </c>
      <c r="AS295" s="140" t="s">
        <v>89</v>
      </c>
      <c r="AT295" s="140" t="s">
        <v>89</v>
      </c>
      <c r="AU295" s="140" t="s">
        <v>89</v>
      </c>
      <c r="AV295" s="140" t="s">
        <v>89</v>
      </c>
      <c r="AW295" s="140" t="s">
        <v>89</v>
      </c>
      <c r="AX295" s="140" t="s">
        <v>89</v>
      </c>
      <c r="AY295" s="140" t="s">
        <v>89</v>
      </c>
      <c r="AZ295" s="140" t="s">
        <v>89</v>
      </c>
      <c r="BA295" s="140" t="s">
        <v>89</v>
      </c>
      <c r="BB295" s="140" t="s">
        <v>89</v>
      </c>
    </row>
    <row r="296" spans="1:54" s="170" customFormat="1" ht="32">
      <c r="A296" s="170">
        <f t="shared" si="4"/>
        <v>294</v>
      </c>
      <c r="B296" s="171">
        <v>43966.107546296298</v>
      </c>
      <c r="C296" s="171">
        <v>43966.107731481483</v>
      </c>
      <c r="D296" s="140" t="s">
        <v>93</v>
      </c>
      <c r="E296" s="170">
        <v>9</v>
      </c>
      <c r="F296" s="170">
        <v>15</v>
      </c>
      <c r="G296" s="140" t="s">
        <v>145</v>
      </c>
      <c r="H296" s="171">
        <v>43979.310698958332</v>
      </c>
      <c r="I296" s="140" t="s">
        <v>1876</v>
      </c>
      <c r="J296" s="140" t="s">
        <v>95</v>
      </c>
      <c r="K296" s="140" t="s">
        <v>88</v>
      </c>
      <c r="L296" s="170">
        <v>0.9</v>
      </c>
      <c r="M296" s="140" t="s">
        <v>171</v>
      </c>
      <c r="N296" s="140" t="s">
        <v>89</v>
      </c>
      <c r="O296" s="140" t="s">
        <v>90</v>
      </c>
      <c r="P296" s="140" t="s">
        <v>89</v>
      </c>
      <c r="Q296" s="140" t="s">
        <v>89</v>
      </c>
      <c r="R296" s="140" t="s">
        <v>89</v>
      </c>
      <c r="S296" s="140" t="s">
        <v>89</v>
      </c>
      <c r="T296" s="140" t="s">
        <v>89</v>
      </c>
      <c r="U296" s="140" t="s">
        <v>89</v>
      </c>
      <c r="V296" s="140" t="s">
        <v>89</v>
      </c>
      <c r="W296" s="140" t="s">
        <v>89</v>
      </c>
      <c r="X296" s="140" t="s">
        <v>89</v>
      </c>
      <c r="Y296" s="140" t="s">
        <v>89</v>
      </c>
      <c r="Z296" s="140" t="s">
        <v>89</v>
      </c>
      <c r="AA296" s="140" t="s">
        <v>89</v>
      </c>
      <c r="AB296" s="140" t="s">
        <v>89</v>
      </c>
      <c r="AC296" s="140" t="s">
        <v>89</v>
      </c>
      <c r="AD296" s="140" t="s">
        <v>89</v>
      </c>
      <c r="AE296" s="140" t="s">
        <v>89</v>
      </c>
      <c r="AF296" s="140" t="s">
        <v>89</v>
      </c>
      <c r="AG296" s="140" t="s">
        <v>89</v>
      </c>
      <c r="AH296" s="140" t="s">
        <v>89</v>
      </c>
      <c r="AI296" s="140" t="s">
        <v>89</v>
      </c>
      <c r="AJ296" s="140" t="s">
        <v>89</v>
      </c>
      <c r="AK296" s="140" t="s">
        <v>89</v>
      </c>
      <c r="AL296" s="140" t="s">
        <v>89</v>
      </c>
      <c r="AM296" s="140" t="s">
        <v>89</v>
      </c>
      <c r="AN296" s="140" t="s">
        <v>89</v>
      </c>
      <c r="AO296" s="140" t="s">
        <v>89</v>
      </c>
      <c r="AP296" s="140" t="s">
        <v>89</v>
      </c>
      <c r="AQ296" s="140" t="s">
        <v>89</v>
      </c>
      <c r="AR296" s="140" t="s">
        <v>89</v>
      </c>
      <c r="AS296" s="140" t="s">
        <v>89</v>
      </c>
      <c r="AT296" s="140" t="s">
        <v>89</v>
      </c>
      <c r="AU296" s="140" t="s">
        <v>89</v>
      </c>
      <c r="AV296" s="140" t="s">
        <v>89</v>
      </c>
      <c r="AW296" s="140" t="s">
        <v>89</v>
      </c>
      <c r="AX296" s="140" t="s">
        <v>89</v>
      </c>
      <c r="AY296" s="140" t="s">
        <v>89</v>
      </c>
      <c r="AZ296" s="140" t="s">
        <v>89</v>
      </c>
      <c r="BA296" s="140" t="s">
        <v>89</v>
      </c>
      <c r="BB296" s="140" t="s">
        <v>89</v>
      </c>
    </row>
    <row r="297" spans="1:54" s="170" customFormat="1" ht="32">
      <c r="A297" s="170">
        <f t="shared" si="4"/>
        <v>295</v>
      </c>
      <c r="B297" s="171">
        <v>43968.080810185187</v>
      </c>
      <c r="C297" s="171">
        <v>43968.08116898148</v>
      </c>
      <c r="D297" s="140" t="s">
        <v>93</v>
      </c>
      <c r="E297" s="170">
        <v>9</v>
      </c>
      <c r="F297" s="170">
        <v>31</v>
      </c>
      <c r="G297" s="140" t="s">
        <v>145</v>
      </c>
      <c r="H297" s="171">
        <v>43979.310698993053</v>
      </c>
      <c r="I297" s="140" t="s">
        <v>1877</v>
      </c>
      <c r="J297" s="140" t="s">
        <v>1004</v>
      </c>
      <c r="K297" s="140" t="s">
        <v>88</v>
      </c>
      <c r="L297" s="170">
        <v>0.9</v>
      </c>
      <c r="M297" s="140" t="s">
        <v>259</v>
      </c>
      <c r="N297" s="140" t="s">
        <v>89</v>
      </c>
      <c r="O297" s="140" t="s">
        <v>215</v>
      </c>
      <c r="P297" s="140" t="s">
        <v>89</v>
      </c>
      <c r="Q297" s="140" t="s">
        <v>89</v>
      </c>
      <c r="R297" s="140" t="s">
        <v>89</v>
      </c>
      <c r="S297" s="140" t="s">
        <v>89</v>
      </c>
      <c r="T297" s="140" t="s">
        <v>89</v>
      </c>
      <c r="U297" s="140" t="s">
        <v>89</v>
      </c>
      <c r="V297" s="140" t="s">
        <v>89</v>
      </c>
      <c r="W297" s="140" t="s">
        <v>89</v>
      </c>
      <c r="X297" s="140" t="s">
        <v>89</v>
      </c>
      <c r="Y297" s="140" t="s">
        <v>89</v>
      </c>
      <c r="Z297" s="140" t="s">
        <v>89</v>
      </c>
      <c r="AA297" s="140" t="s">
        <v>89</v>
      </c>
      <c r="AB297" s="140" t="s">
        <v>89</v>
      </c>
      <c r="AC297" s="140" t="s">
        <v>89</v>
      </c>
      <c r="AD297" s="140" t="s">
        <v>89</v>
      </c>
      <c r="AE297" s="140" t="s">
        <v>89</v>
      </c>
      <c r="AF297" s="140" t="s">
        <v>89</v>
      </c>
      <c r="AG297" s="140" t="s">
        <v>89</v>
      </c>
      <c r="AH297" s="140" t="s">
        <v>89</v>
      </c>
      <c r="AI297" s="140" t="s">
        <v>89</v>
      </c>
      <c r="AJ297" s="140" t="s">
        <v>89</v>
      </c>
      <c r="AK297" s="140" t="s">
        <v>89</v>
      </c>
      <c r="AL297" s="140" t="s">
        <v>89</v>
      </c>
      <c r="AM297" s="140" t="s">
        <v>89</v>
      </c>
      <c r="AN297" s="140" t="s">
        <v>89</v>
      </c>
      <c r="AO297" s="140" t="s">
        <v>89</v>
      </c>
      <c r="AP297" s="140" t="s">
        <v>89</v>
      </c>
      <c r="AQ297" s="140" t="s">
        <v>89</v>
      </c>
      <c r="AR297" s="140" t="s">
        <v>89</v>
      </c>
      <c r="AS297" s="140" t="s">
        <v>89</v>
      </c>
      <c r="AT297" s="140" t="s">
        <v>89</v>
      </c>
      <c r="AU297" s="140" t="s">
        <v>89</v>
      </c>
      <c r="AV297" s="140" t="s">
        <v>89</v>
      </c>
      <c r="AW297" s="140" t="s">
        <v>89</v>
      </c>
      <c r="AX297" s="140" t="s">
        <v>89</v>
      </c>
      <c r="AY297" s="140" t="s">
        <v>89</v>
      </c>
      <c r="AZ297" s="140" t="s">
        <v>89</v>
      </c>
      <c r="BA297" s="140" t="s">
        <v>89</v>
      </c>
      <c r="BB297" s="140" t="s">
        <v>89</v>
      </c>
    </row>
    <row r="298" spans="1:54" ht="240">
      <c r="A298" s="3">
        <f t="shared" si="4"/>
        <v>296</v>
      </c>
      <c r="B298" s="172">
        <v>43957.04859953704</v>
      </c>
      <c r="C298" s="172">
        <v>43968.550358796296</v>
      </c>
      <c r="D298" s="5" t="s">
        <v>93</v>
      </c>
      <c r="E298" s="3">
        <v>50</v>
      </c>
      <c r="F298" s="3">
        <v>993751</v>
      </c>
      <c r="G298" s="5" t="s">
        <v>145</v>
      </c>
      <c r="H298" s="172">
        <v>43979.310701076392</v>
      </c>
      <c r="I298" s="5" t="s">
        <v>1878</v>
      </c>
      <c r="J298" s="5" t="s">
        <v>95</v>
      </c>
      <c r="K298" s="5" t="s">
        <v>88</v>
      </c>
      <c r="L298" s="3">
        <v>0.9</v>
      </c>
      <c r="M298" s="5" t="s">
        <v>467</v>
      </c>
      <c r="N298" s="5" t="s">
        <v>89</v>
      </c>
      <c r="O298" s="5" t="s">
        <v>89</v>
      </c>
      <c r="P298" s="5" t="s">
        <v>89</v>
      </c>
      <c r="Q298" s="5" t="s">
        <v>89</v>
      </c>
      <c r="R298" s="5" t="s">
        <v>89</v>
      </c>
      <c r="S298" s="5" t="s">
        <v>89</v>
      </c>
      <c r="T298" s="5" t="s">
        <v>89</v>
      </c>
      <c r="U298" s="5" t="s">
        <v>89</v>
      </c>
      <c r="V298" s="5" t="s">
        <v>89</v>
      </c>
      <c r="W298" s="5" t="s">
        <v>104</v>
      </c>
      <c r="X298" s="5" t="s">
        <v>1879</v>
      </c>
      <c r="Y298" s="5" t="s">
        <v>89</v>
      </c>
      <c r="Z298" s="5" t="s">
        <v>89</v>
      </c>
      <c r="AA298" s="5" t="s">
        <v>89</v>
      </c>
      <c r="AB298" s="5" t="s">
        <v>89</v>
      </c>
      <c r="AC298" s="5" t="s">
        <v>89</v>
      </c>
      <c r="AD298" s="5" t="s">
        <v>89</v>
      </c>
      <c r="AE298" s="5" t="s">
        <v>89</v>
      </c>
      <c r="AF298" s="5" t="s">
        <v>89</v>
      </c>
      <c r="AG298" s="5" t="s">
        <v>89</v>
      </c>
      <c r="AH298" s="5" t="s">
        <v>89</v>
      </c>
      <c r="AI298" s="5" t="s">
        <v>89</v>
      </c>
      <c r="AJ298" s="5" t="s">
        <v>89</v>
      </c>
      <c r="AK298" s="5" t="s">
        <v>182</v>
      </c>
      <c r="AL298" s="5" t="s">
        <v>112</v>
      </c>
      <c r="AM298" s="5" t="s">
        <v>1880</v>
      </c>
      <c r="AN298" s="5" t="s">
        <v>186</v>
      </c>
      <c r="AO298" s="5" t="s">
        <v>112</v>
      </c>
      <c r="AP298" s="5" t="s">
        <v>1881</v>
      </c>
      <c r="AQ298" s="5" t="s">
        <v>182</v>
      </c>
      <c r="AR298" s="5" t="s">
        <v>112</v>
      </c>
      <c r="AS298" s="5" t="s">
        <v>89</v>
      </c>
      <c r="AT298" s="5" t="s">
        <v>89</v>
      </c>
      <c r="AU298" s="5" t="s">
        <v>89</v>
      </c>
      <c r="AV298" s="5" t="s">
        <v>89</v>
      </c>
      <c r="AW298" s="5" t="s">
        <v>89</v>
      </c>
      <c r="AX298" s="5" t="s">
        <v>89</v>
      </c>
      <c r="AY298" s="5" t="s">
        <v>89</v>
      </c>
      <c r="AZ298" s="5" t="s">
        <v>89</v>
      </c>
      <c r="BA298" s="5" t="s">
        <v>89</v>
      </c>
      <c r="BB298" s="5" t="s">
        <v>89</v>
      </c>
    </row>
    <row r="299" spans="1:54" s="170" customFormat="1" ht="32">
      <c r="A299" s="170">
        <f t="shared" si="4"/>
        <v>297</v>
      </c>
      <c r="B299" s="171">
        <v>43963.111064814817</v>
      </c>
      <c r="C299" s="171">
        <v>43970.393854166665</v>
      </c>
      <c r="D299" s="140" t="s">
        <v>93</v>
      </c>
      <c r="E299" s="170">
        <v>21</v>
      </c>
      <c r="F299" s="170">
        <v>629232</v>
      </c>
      <c r="G299" s="140" t="s">
        <v>145</v>
      </c>
      <c r="H299" s="171">
        <v>43979.310701354167</v>
      </c>
      <c r="I299" s="140" t="s">
        <v>1882</v>
      </c>
      <c r="J299" s="140" t="s">
        <v>1004</v>
      </c>
      <c r="K299" s="140" t="s">
        <v>88</v>
      </c>
      <c r="L299" s="170">
        <v>0.9</v>
      </c>
      <c r="M299" s="140" t="s">
        <v>171</v>
      </c>
      <c r="N299" s="140" t="s">
        <v>89</v>
      </c>
      <c r="O299" s="140" t="s">
        <v>215</v>
      </c>
      <c r="P299" s="140" t="s">
        <v>89</v>
      </c>
      <c r="Q299" s="140" t="s">
        <v>1883</v>
      </c>
      <c r="R299" s="140" t="s">
        <v>1884</v>
      </c>
      <c r="S299" s="140" t="s">
        <v>1885</v>
      </c>
      <c r="T299" s="140" t="s">
        <v>254</v>
      </c>
      <c r="U299" s="140" t="s">
        <v>89</v>
      </c>
      <c r="V299" s="140" t="s">
        <v>298</v>
      </c>
      <c r="W299" s="140" t="s">
        <v>104</v>
      </c>
      <c r="X299" s="140" t="s">
        <v>89</v>
      </c>
      <c r="Y299" s="140" t="s">
        <v>89</v>
      </c>
      <c r="Z299" s="140" t="s">
        <v>89</v>
      </c>
      <c r="AA299" s="140" t="s">
        <v>89</v>
      </c>
      <c r="AB299" s="140" t="s">
        <v>89</v>
      </c>
      <c r="AC299" s="140" t="s">
        <v>89</v>
      </c>
      <c r="AD299" s="140" t="s">
        <v>89</v>
      </c>
      <c r="AE299" s="140" t="s">
        <v>89</v>
      </c>
      <c r="AF299" s="140" t="s">
        <v>89</v>
      </c>
      <c r="AG299" s="140" t="s">
        <v>89</v>
      </c>
      <c r="AH299" s="140" t="s">
        <v>89</v>
      </c>
      <c r="AI299" s="140" t="s">
        <v>89</v>
      </c>
      <c r="AJ299" s="140" t="s">
        <v>89</v>
      </c>
      <c r="AK299" s="140" t="s">
        <v>89</v>
      </c>
      <c r="AL299" s="140" t="s">
        <v>89</v>
      </c>
      <c r="AM299" s="140" t="s">
        <v>89</v>
      </c>
      <c r="AN299" s="140" t="s">
        <v>89</v>
      </c>
      <c r="AO299" s="140" t="s">
        <v>89</v>
      </c>
      <c r="AP299" s="140" t="s">
        <v>89</v>
      </c>
      <c r="AQ299" s="140" t="s">
        <v>89</v>
      </c>
      <c r="AR299" s="140" t="s">
        <v>89</v>
      </c>
      <c r="AS299" s="140" t="s">
        <v>89</v>
      </c>
      <c r="AT299" s="140" t="s">
        <v>89</v>
      </c>
      <c r="AU299" s="140" t="s">
        <v>89</v>
      </c>
      <c r="AV299" s="140" t="s">
        <v>89</v>
      </c>
      <c r="AW299" s="140" t="s">
        <v>89</v>
      </c>
      <c r="AX299" s="140" t="s">
        <v>89</v>
      </c>
      <c r="AY299" s="140" t="s">
        <v>89</v>
      </c>
      <c r="AZ299" s="140" t="s">
        <v>89</v>
      </c>
      <c r="BA299" s="140" t="s">
        <v>89</v>
      </c>
      <c r="BB299" s="140" t="s">
        <v>89</v>
      </c>
    </row>
    <row r="300" spans="1:54" s="170" customFormat="1" ht="16">
      <c r="A300" s="170">
        <f t="shared" si="4"/>
        <v>298</v>
      </c>
      <c r="B300" s="171">
        <v>43970.128784722219</v>
      </c>
      <c r="C300" s="171">
        <v>43970.129421296297</v>
      </c>
      <c r="D300" s="140" t="s">
        <v>93</v>
      </c>
      <c r="E300" s="170">
        <v>2</v>
      </c>
      <c r="F300" s="170">
        <v>55</v>
      </c>
      <c r="G300" s="140" t="s">
        <v>145</v>
      </c>
      <c r="H300" s="171">
        <v>43979.31071164352</v>
      </c>
      <c r="I300" s="140" t="s">
        <v>1886</v>
      </c>
      <c r="J300" s="140" t="s">
        <v>1004</v>
      </c>
      <c r="K300" s="140" t="s">
        <v>88</v>
      </c>
      <c r="L300" s="170">
        <v>0.9</v>
      </c>
      <c r="M300" s="140" t="s">
        <v>89</v>
      </c>
      <c r="N300" s="140" t="s">
        <v>89</v>
      </c>
      <c r="O300" s="140" t="s">
        <v>89</v>
      </c>
      <c r="P300" s="140" t="s">
        <v>89</v>
      </c>
      <c r="Q300" s="140" t="s">
        <v>89</v>
      </c>
      <c r="R300" s="140" t="s">
        <v>89</v>
      </c>
      <c r="S300" s="140" t="s">
        <v>89</v>
      </c>
      <c r="T300" s="140" t="s">
        <v>89</v>
      </c>
      <c r="U300" s="140" t="s">
        <v>89</v>
      </c>
      <c r="V300" s="140" t="s">
        <v>89</v>
      </c>
      <c r="W300" s="140" t="s">
        <v>89</v>
      </c>
      <c r="X300" s="140" t="s">
        <v>89</v>
      </c>
      <c r="Y300" s="140" t="s">
        <v>89</v>
      </c>
      <c r="Z300" s="140" t="s">
        <v>89</v>
      </c>
      <c r="AA300" s="140" t="s">
        <v>89</v>
      </c>
      <c r="AB300" s="140" t="s">
        <v>89</v>
      </c>
      <c r="AC300" s="140" t="s">
        <v>89</v>
      </c>
      <c r="AD300" s="140" t="s">
        <v>89</v>
      </c>
      <c r="AE300" s="140" t="s">
        <v>89</v>
      </c>
      <c r="AF300" s="140" t="s">
        <v>89</v>
      </c>
      <c r="AG300" s="140" t="s">
        <v>89</v>
      </c>
      <c r="AH300" s="140" t="s">
        <v>89</v>
      </c>
      <c r="AI300" s="140" t="s">
        <v>89</v>
      </c>
      <c r="AJ300" s="140" t="s">
        <v>89</v>
      </c>
      <c r="AK300" s="140" t="s">
        <v>89</v>
      </c>
      <c r="AL300" s="140" t="s">
        <v>89</v>
      </c>
      <c r="AM300" s="140" t="s">
        <v>89</v>
      </c>
      <c r="AN300" s="140" t="s">
        <v>89</v>
      </c>
      <c r="AO300" s="140" t="s">
        <v>89</v>
      </c>
      <c r="AP300" s="140" t="s">
        <v>89</v>
      </c>
      <c r="AQ300" s="140" t="s">
        <v>89</v>
      </c>
      <c r="AR300" s="140" t="s">
        <v>89</v>
      </c>
      <c r="AS300" s="140" t="s">
        <v>89</v>
      </c>
      <c r="AT300" s="140" t="s">
        <v>89</v>
      </c>
      <c r="AU300" s="140" t="s">
        <v>89</v>
      </c>
      <c r="AV300" s="140" t="s">
        <v>89</v>
      </c>
      <c r="AW300" s="140" t="s">
        <v>89</v>
      </c>
      <c r="AX300" s="140" t="s">
        <v>89</v>
      </c>
      <c r="AY300" s="140" t="s">
        <v>89</v>
      </c>
      <c r="AZ300" s="140" t="s">
        <v>89</v>
      </c>
      <c r="BA300" s="140" t="s">
        <v>89</v>
      </c>
      <c r="BB300" s="140" t="s">
        <v>89</v>
      </c>
    </row>
    <row r="301" spans="1:54" s="170" customFormat="1" ht="32">
      <c r="A301" s="170">
        <f t="shared" si="4"/>
        <v>299</v>
      </c>
      <c r="B301" s="171">
        <v>43966.362303240741</v>
      </c>
      <c r="C301" s="171">
        <v>43966.363136574073</v>
      </c>
      <c r="D301" s="140" t="s">
        <v>93</v>
      </c>
      <c r="E301" s="170">
        <v>5</v>
      </c>
      <c r="F301" s="170">
        <v>72</v>
      </c>
      <c r="G301" s="140" t="s">
        <v>145</v>
      </c>
      <c r="H301" s="171">
        <v>43979.31071719907</v>
      </c>
      <c r="I301" s="140" t="s">
        <v>1887</v>
      </c>
      <c r="J301" s="140" t="s">
        <v>1004</v>
      </c>
      <c r="K301" s="140" t="s">
        <v>88</v>
      </c>
      <c r="L301" s="170">
        <v>0.9</v>
      </c>
      <c r="M301" s="140" t="s">
        <v>171</v>
      </c>
      <c r="N301" s="140" t="s">
        <v>89</v>
      </c>
      <c r="O301" s="140" t="s">
        <v>90</v>
      </c>
      <c r="P301" s="140" t="s">
        <v>89</v>
      </c>
      <c r="Q301" s="140" t="s">
        <v>89</v>
      </c>
      <c r="R301" s="140" t="s">
        <v>89</v>
      </c>
      <c r="S301" s="140" t="s">
        <v>89</v>
      </c>
      <c r="T301" s="140" t="s">
        <v>89</v>
      </c>
      <c r="U301" s="140" t="s">
        <v>89</v>
      </c>
      <c r="V301" s="140" t="s">
        <v>89</v>
      </c>
      <c r="W301" s="140" t="s">
        <v>89</v>
      </c>
      <c r="X301" s="140" t="s">
        <v>89</v>
      </c>
      <c r="Y301" s="140" t="s">
        <v>89</v>
      </c>
      <c r="Z301" s="140" t="s">
        <v>89</v>
      </c>
      <c r="AA301" s="140" t="s">
        <v>89</v>
      </c>
      <c r="AB301" s="140" t="s">
        <v>89</v>
      </c>
      <c r="AC301" s="140" t="s">
        <v>89</v>
      </c>
      <c r="AD301" s="140" t="s">
        <v>89</v>
      </c>
      <c r="AE301" s="140" t="s">
        <v>89</v>
      </c>
      <c r="AF301" s="140" t="s">
        <v>89</v>
      </c>
      <c r="AG301" s="140" t="s">
        <v>89</v>
      </c>
      <c r="AH301" s="140" t="s">
        <v>89</v>
      </c>
      <c r="AI301" s="140" t="s">
        <v>89</v>
      </c>
      <c r="AJ301" s="140" t="s">
        <v>89</v>
      </c>
      <c r="AK301" s="140" t="s">
        <v>89</v>
      </c>
      <c r="AL301" s="140" t="s">
        <v>89</v>
      </c>
      <c r="AM301" s="140" t="s">
        <v>89</v>
      </c>
      <c r="AN301" s="140" t="s">
        <v>89</v>
      </c>
      <c r="AO301" s="140" t="s">
        <v>89</v>
      </c>
      <c r="AP301" s="140" t="s">
        <v>89</v>
      </c>
      <c r="AQ301" s="140" t="s">
        <v>89</v>
      </c>
      <c r="AR301" s="140" t="s">
        <v>89</v>
      </c>
      <c r="AS301" s="140" t="s">
        <v>89</v>
      </c>
      <c r="AT301" s="140" t="s">
        <v>89</v>
      </c>
      <c r="AU301" s="140" t="s">
        <v>89</v>
      </c>
      <c r="AV301" s="140" t="s">
        <v>89</v>
      </c>
      <c r="AW301" s="140" t="s">
        <v>89</v>
      </c>
      <c r="AX301" s="140" t="s">
        <v>89</v>
      </c>
      <c r="AY301" s="140" t="s">
        <v>89</v>
      </c>
      <c r="AZ301" s="140" t="s">
        <v>89</v>
      </c>
      <c r="BA301" s="140" t="s">
        <v>89</v>
      </c>
      <c r="BB301" s="140" t="s">
        <v>89</v>
      </c>
    </row>
    <row r="302" spans="1:54" s="170" customFormat="1" ht="32">
      <c r="A302" s="170">
        <f t="shared" si="4"/>
        <v>300</v>
      </c>
      <c r="B302" s="171">
        <v>43976.010439814818</v>
      </c>
      <c r="C302" s="171">
        <v>43976.010729166665</v>
      </c>
      <c r="D302" s="140" t="s">
        <v>93</v>
      </c>
      <c r="E302" s="170">
        <v>9</v>
      </c>
      <c r="F302" s="170">
        <v>25</v>
      </c>
      <c r="G302" s="140" t="s">
        <v>145</v>
      </c>
      <c r="H302" s="171">
        <v>43979.310717870372</v>
      </c>
      <c r="I302" s="140" t="s">
        <v>1888</v>
      </c>
      <c r="J302" s="140" t="s">
        <v>1004</v>
      </c>
      <c r="K302" s="140" t="s">
        <v>88</v>
      </c>
      <c r="L302" s="170">
        <v>0.9</v>
      </c>
      <c r="M302" s="140" t="s">
        <v>259</v>
      </c>
      <c r="N302" s="140" t="s">
        <v>89</v>
      </c>
      <c r="O302" s="140" t="s">
        <v>160</v>
      </c>
      <c r="P302" s="140" t="s">
        <v>89</v>
      </c>
      <c r="Q302" s="140" t="s">
        <v>89</v>
      </c>
      <c r="R302" s="140" t="s">
        <v>89</v>
      </c>
      <c r="S302" s="140" t="s">
        <v>89</v>
      </c>
      <c r="T302" s="140" t="s">
        <v>89</v>
      </c>
      <c r="U302" s="140" t="s">
        <v>89</v>
      </c>
      <c r="V302" s="140" t="s">
        <v>89</v>
      </c>
      <c r="W302" s="140" t="s">
        <v>89</v>
      </c>
      <c r="X302" s="140" t="s">
        <v>89</v>
      </c>
      <c r="Y302" s="140" t="s">
        <v>89</v>
      </c>
      <c r="Z302" s="140" t="s">
        <v>89</v>
      </c>
      <c r="AA302" s="140" t="s">
        <v>89</v>
      </c>
      <c r="AB302" s="140" t="s">
        <v>89</v>
      </c>
      <c r="AC302" s="140" t="s">
        <v>89</v>
      </c>
      <c r="AD302" s="140" t="s">
        <v>89</v>
      </c>
      <c r="AE302" s="140" t="s">
        <v>89</v>
      </c>
      <c r="AF302" s="140" t="s">
        <v>89</v>
      </c>
      <c r="AG302" s="140" t="s">
        <v>89</v>
      </c>
      <c r="AH302" s="140" t="s">
        <v>89</v>
      </c>
      <c r="AI302" s="140" t="s">
        <v>89</v>
      </c>
      <c r="AJ302" s="140" t="s">
        <v>89</v>
      </c>
      <c r="AK302" s="140" t="s">
        <v>89</v>
      </c>
      <c r="AL302" s="140" t="s">
        <v>89</v>
      </c>
      <c r="AM302" s="140" t="s">
        <v>89</v>
      </c>
      <c r="AN302" s="140" t="s">
        <v>89</v>
      </c>
      <c r="AO302" s="140" t="s">
        <v>89</v>
      </c>
      <c r="AP302" s="140" t="s">
        <v>89</v>
      </c>
      <c r="AQ302" s="140" t="s">
        <v>89</v>
      </c>
      <c r="AR302" s="140" t="s">
        <v>89</v>
      </c>
      <c r="AS302" s="140" t="s">
        <v>89</v>
      </c>
      <c r="AT302" s="140" t="s">
        <v>89</v>
      </c>
      <c r="AU302" s="140" t="s">
        <v>89</v>
      </c>
      <c r="AV302" s="140" t="s">
        <v>89</v>
      </c>
      <c r="AW302" s="140" t="s">
        <v>89</v>
      </c>
      <c r="AX302" s="140" t="s">
        <v>89</v>
      </c>
      <c r="AY302" s="140" t="s">
        <v>89</v>
      </c>
      <c r="AZ302" s="140" t="s">
        <v>89</v>
      </c>
      <c r="BA302" s="140" t="s">
        <v>89</v>
      </c>
      <c r="BB302" s="140" t="s">
        <v>89</v>
      </c>
    </row>
    <row r="303" spans="1:54" s="170" customFormat="1" ht="16">
      <c r="A303" s="170">
        <f t="shared" si="4"/>
        <v>301</v>
      </c>
      <c r="B303" s="171">
        <v>43968.166377314818</v>
      </c>
      <c r="C303" s="171">
        <v>43968.166620370372</v>
      </c>
      <c r="D303" s="140" t="s">
        <v>93</v>
      </c>
      <c r="E303" s="170">
        <v>5</v>
      </c>
      <c r="F303" s="170">
        <v>21</v>
      </c>
      <c r="G303" s="140" t="s">
        <v>145</v>
      </c>
      <c r="H303" s="171">
        <v>43979.310717974535</v>
      </c>
      <c r="I303" s="140" t="s">
        <v>1889</v>
      </c>
      <c r="J303" s="140" t="s">
        <v>1004</v>
      </c>
      <c r="K303" s="140" t="s">
        <v>88</v>
      </c>
      <c r="L303" s="170">
        <v>0.7</v>
      </c>
      <c r="M303" s="140" t="s">
        <v>171</v>
      </c>
      <c r="N303" s="140" t="s">
        <v>89</v>
      </c>
      <c r="O303" s="140" t="s">
        <v>89</v>
      </c>
      <c r="P303" s="140" t="s">
        <v>89</v>
      </c>
      <c r="Q303" s="140" t="s">
        <v>89</v>
      </c>
      <c r="R303" s="140" t="s">
        <v>89</v>
      </c>
      <c r="S303" s="140" t="s">
        <v>89</v>
      </c>
      <c r="T303" s="140" t="s">
        <v>89</v>
      </c>
      <c r="U303" s="140" t="s">
        <v>89</v>
      </c>
      <c r="V303" s="140" t="s">
        <v>89</v>
      </c>
      <c r="W303" s="140" t="s">
        <v>89</v>
      </c>
      <c r="X303" s="140" t="s">
        <v>89</v>
      </c>
      <c r="Y303" s="140" t="s">
        <v>89</v>
      </c>
      <c r="Z303" s="140" t="s">
        <v>89</v>
      </c>
      <c r="AA303" s="140" t="s">
        <v>89</v>
      </c>
      <c r="AB303" s="140" t="s">
        <v>89</v>
      </c>
      <c r="AC303" s="140" t="s">
        <v>89</v>
      </c>
      <c r="AD303" s="140" t="s">
        <v>89</v>
      </c>
      <c r="AE303" s="140" t="s">
        <v>89</v>
      </c>
      <c r="AF303" s="140" t="s">
        <v>89</v>
      </c>
      <c r="AG303" s="140" t="s">
        <v>89</v>
      </c>
      <c r="AH303" s="140" t="s">
        <v>89</v>
      </c>
      <c r="AI303" s="140" t="s">
        <v>89</v>
      </c>
      <c r="AJ303" s="140" t="s">
        <v>89</v>
      </c>
      <c r="AK303" s="140" t="s">
        <v>89</v>
      </c>
      <c r="AL303" s="140" t="s">
        <v>89</v>
      </c>
      <c r="AM303" s="140" t="s">
        <v>89</v>
      </c>
      <c r="AN303" s="140" t="s">
        <v>89</v>
      </c>
      <c r="AO303" s="140" t="s">
        <v>89</v>
      </c>
      <c r="AP303" s="140" t="s">
        <v>89</v>
      </c>
      <c r="AQ303" s="140" t="s">
        <v>89</v>
      </c>
      <c r="AR303" s="140" t="s">
        <v>89</v>
      </c>
      <c r="AS303" s="140" t="s">
        <v>89</v>
      </c>
      <c r="AT303" s="140" t="s">
        <v>89</v>
      </c>
      <c r="AU303" s="140" t="s">
        <v>89</v>
      </c>
      <c r="AV303" s="140" t="s">
        <v>89</v>
      </c>
      <c r="AW303" s="140" t="s">
        <v>89</v>
      </c>
      <c r="AX303" s="140" t="s">
        <v>89</v>
      </c>
      <c r="AY303" s="140" t="s">
        <v>89</v>
      </c>
      <c r="AZ303" s="140" t="s">
        <v>89</v>
      </c>
      <c r="BA303" s="140" t="s">
        <v>89</v>
      </c>
      <c r="BB303" s="140" t="s">
        <v>89</v>
      </c>
    </row>
    <row r="304" spans="1:54" s="170" customFormat="1" ht="32">
      <c r="A304" s="170">
        <f t="shared" si="4"/>
        <v>302</v>
      </c>
      <c r="B304" s="171">
        <v>43965.324108796296</v>
      </c>
      <c r="C304" s="171">
        <v>43965.324930555558</v>
      </c>
      <c r="D304" s="140" t="s">
        <v>93</v>
      </c>
      <c r="E304" s="170">
        <v>24</v>
      </c>
      <c r="F304" s="170">
        <v>70</v>
      </c>
      <c r="G304" s="140" t="s">
        <v>145</v>
      </c>
      <c r="H304" s="171">
        <v>43979.310719236113</v>
      </c>
      <c r="I304" s="140" t="s">
        <v>1890</v>
      </c>
      <c r="J304" s="140" t="s">
        <v>1004</v>
      </c>
      <c r="K304" s="140" t="s">
        <v>88</v>
      </c>
      <c r="L304" s="170">
        <v>0.9</v>
      </c>
      <c r="M304" s="140" t="s">
        <v>171</v>
      </c>
      <c r="N304" s="140" t="s">
        <v>89</v>
      </c>
      <c r="O304" s="140" t="s">
        <v>96</v>
      </c>
      <c r="P304" s="140" t="s">
        <v>89</v>
      </c>
      <c r="Q304" s="140" t="s">
        <v>89</v>
      </c>
      <c r="R304" s="140" t="s">
        <v>89</v>
      </c>
      <c r="S304" s="140" t="s">
        <v>89</v>
      </c>
      <c r="T304" s="140" t="s">
        <v>89</v>
      </c>
      <c r="U304" s="140" t="s">
        <v>89</v>
      </c>
      <c r="V304" s="140" t="s">
        <v>89</v>
      </c>
      <c r="W304" s="140" t="s">
        <v>89</v>
      </c>
      <c r="X304" s="140" t="s">
        <v>89</v>
      </c>
      <c r="Y304" s="140" t="s">
        <v>89</v>
      </c>
      <c r="Z304" s="140" t="s">
        <v>89</v>
      </c>
      <c r="AA304" s="140" t="s">
        <v>89</v>
      </c>
      <c r="AB304" s="140" t="s">
        <v>89</v>
      </c>
      <c r="AC304" s="140" t="s">
        <v>89</v>
      </c>
      <c r="AD304" s="140" t="s">
        <v>89</v>
      </c>
      <c r="AE304" s="140" t="s">
        <v>89</v>
      </c>
      <c r="AF304" s="140" t="s">
        <v>89</v>
      </c>
      <c r="AG304" s="140" t="s">
        <v>89</v>
      </c>
      <c r="AH304" s="140" t="s">
        <v>89</v>
      </c>
      <c r="AI304" s="140" t="s">
        <v>89</v>
      </c>
      <c r="AJ304" s="140" t="s">
        <v>89</v>
      </c>
      <c r="AK304" s="140" t="s">
        <v>89</v>
      </c>
      <c r="AL304" s="140" t="s">
        <v>89</v>
      </c>
      <c r="AM304" s="140" t="s">
        <v>89</v>
      </c>
      <c r="AN304" s="140" t="s">
        <v>89</v>
      </c>
      <c r="AO304" s="140" t="s">
        <v>89</v>
      </c>
      <c r="AP304" s="140" t="s">
        <v>89</v>
      </c>
      <c r="AQ304" s="140" t="s">
        <v>89</v>
      </c>
      <c r="AR304" s="140" t="s">
        <v>89</v>
      </c>
      <c r="AS304" s="140" t="s">
        <v>89</v>
      </c>
      <c r="AT304" s="140" t="s">
        <v>89</v>
      </c>
      <c r="AU304" s="140" t="s">
        <v>89</v>
      </c>
      <c r="AV304" s="140" t="s">
        <v>89</v>
      </c>
      <c r="AW304" s="140" t="s">
        <v>89</v>
      </c>
      <c r="AX304" s="140" t="s">
        <v>89</v>
      </c>
      <c r="AY304" s="140" t="s">
        <v>89</v>
      </c>
      <c r="AZ304" s="140" t="s">
        <v>89</v>
      </c>
      <c r="BA304" s="140" t="s">
        <v>89</v>
      </c>
      <c r="BB304" s="140" t="s">
        <v>89</v>
      </c>
    </row>
    <row r="305" spans="1:54" s="170" customFormat="1" ht="16">
      <c r="A305" s="170">
        <f t="shared" si="4"/>
        <v>303</v>
      </c>
      <c r="B305" s="171">
        <v>43967.732615740744</v>
      </c>
      <c r="C305" s="171">
        <v>43967.735914351855</v>
      </c>
      <c r="D305" s="140" t="s">
        <v>93</v>
      </c>
      <c r="E305" s="170">
        <v>24</v>
      </c>
      <c r="F305" s="170">
        <v>284</v>
      </c>
      <c r="G305" s="140" t="s">
        <v>145</v>
      </c>
      <c r="H305" s="171">
        <v>43979.310719849535</v>
      </c>
      <c r="I305" s="140" t="s">
        <v>1891</v>
      </c>
      <c r="J305" s="140" t="s">
        <v>1004</v>
      </c>
      <c r="K305" s="140" t="s">
        <v>88</v>
      </c>
      <c r="L305" s="170">
        <v>0.9</v>
      </c>
      <c r="M305" s="140" t="s">
        <v>467</v>
      </c>
      <c r="N305" s="140" t="s">
        <v>89</v>
      </c>
      <c r="O305" s="140" t="s">
        <v>89</v>
      </c>
      <c r="P305" s="140" t="s">
        <v>89</v>
      </c>
      <c r="Q305" s="140" t="s">
        <v>89</v>
      </c>
      <c r="R305" s="140" t="s">
        <v>89</v>
      </c>
      <c r="S305" s="140" t="s">
        <v>89</v>
      </c>
      <c r="T305" s="140" t="s">
        <v>89</v>
      </c>
      <c r="U305" s="140" t="s">
        <v>89</v>
      </c>
      <c r="V305" s="140" t="s">
        <v>89</v>
      </c>
      <c r="W305" s="140" t="s">
        <v>104</v>
      </c>
      <c r="X305" s="140" t="s">
        <v>1892</v>
      </c>
      <c r="Y305" s="140" t="s">
        <v>89</v>
      </c>
      <c r="Z305" s="140" t="s">
        <v>89</v>
      </c>
      <c r="AA305" s="140" t="s">
        <v>89</v>
      </c>
      <c r="AB305" s="140" t="s">
        <v>89</v>
      </c>
      <c r="AC305" s="140" t="s">
        <v>89</v>
      </c>
      <c r="AD305" s="140" t="s">
        <v>89</v>
      </c>
      <c r="AE305" s="140" t="s">
        <v>89</v>
      </c>
      <c r="AF305" s="140" t="s">
        <v>89</v>
      </c>
      <c r="AG305" s="140" t="s">
        <v>89</v>
      </c>
      <c r="AH305" s="140" t="s">
        <v>89</v>
      </c>
      <c r="AI305" s="140" t="s">
        <v>89</v>
      </c>
      <c r="AJ305" s="140" t="s">
        <v>89</v>
      </c>
      <c r="AK305" s="140" t="s">
        <v>89</v>
      </c>
      <c r="AL305" s="140" t="s">
        <v>89</v>
      </c>
      <c r="AM305" s="140" t="s">
        <v>89</v>
      </c>
      <c r="AN305" s="140" t="s">
        <v>89</v>
      </c>
      <c r="AO305" s="140" t="s">
        <v>89</v>
      </c>
      <c r="AP305" s="140" t="s">
        <v>89</v>
      </c>
      <c r="AQ305" s="140" t="s">
        <v>89</v>
      </c>
      <c r="AR305" s="140" t="s">
        <v>89</v>
      </c>
      <c r="AS305" s="140" t="s">
        <v>89</v>
      </c>
      <c r="AT305" s="140" t="s">
        <v>89</v>
      </c>
      <c r="AU305" s="140" t="s">
        <v>89</v>
      </c>
      <c r="AV305" s="140" t="s">
        <v>89</v>
      </c>
      <c r="AW305" s="140" t="s">
        <v>89</v>
      </c>
      <c r="AX305" s="140" t="s">
        <v>89</v>
      </c>
      <c r="AY305" s="140" t="s">
        <v>89</v>
      </c>
      <c r="AZ305" s="140" t="s">
        <v>89</v>
      </c>
      <c r="BA305" s="140" t="s">
        <v>89</v>
      </c>
      <c r="BB305" s="140" t="s">
        <v>89</v>
      </c>
    </row>
    <row r="306" spans="1:54" s="170" customFormat="1" ht="16">
      <c r="A306" s="170">
        <f t="shared" si="4"/>
        <v>304</v>
      </c>
      <c r="B306" s="171">
        <v>43967.158668981479</v>
      </c>
      <c r="C306" s="171">
        <v>43967.161099537036</v>
      </c>
      <c r="D306" s="140" t="s">
        <v>93</v>
      </c>
      <c r="E306" s="170">
        <v>21</v>
      </c>
      <c r="F306" s="170">
        <v>209</v>
      </c>
      <c r="G306" s="140" t="s">
        <v>145</v>
      </c>
      <c r="H306" s="171">
        <v>43979.310720243055</v>
      </c>
      <c r="I306" s="140" t="s">
        <v>1893</v>
      </c>
      <c r="J306" s="140" t="s">
        <v>1004</v>
      </c>
      <c r="K306" s="140" t="s">
        <v>88</v>
      </c>
      <c r="L306" s="170">
        <v>0.9</v>
      </c>
      <c r="M306" s="140" t="s">
        <v>467</v>
      </c>
      <c r="N306" s="140" t="s">
        <v>89</v>
      </c>
      <c r="O306" s="140" t="s">
        <v>89</v>
      </c>
      <c r="P306" s="140" t="s">
        <v>89</v>
      </c>
      <c r="Q306" s="140" t="s">
        <v>89</v>
      </c>
      <c r="R306" s="140" t="s">
        <v>89</v>
      </c>
      <c r="S306" s="140" t="s">
        <v>89</v>
      </c>
      <c r="T306" s="140" t="s">
        <v>89</v>
      </c>
      <c r="U306" s="140" t="s">
        <v>89</v>
      </c>
      <c r="V306" s="140" t="s">
        <v>89</v>
      </c>
      <c r="W306" s="140" t="s">
        <v>104</v>
      </c>
      <c r="X306" s="140" t="s">
        <v>89</v>
      </c>
      <c r="Y306" s="140" t="s">
        <v>89</v>
      </c>
      <c r="Z306" s="140" t="s">
        <v>89</v>
      </c>
      <c r="AA306" s="140" t="s">
        <v>89</v>
      </c>
      <c r="AB306" s="140" t="s">
        <v>89</v>
      </c>
      <c r="AC306" s="140" t="s">
        <v>89</v>
      </c>
      <c r="AD306" s="140" t="s">
        <v>89</v>
      </c>
      <c r="AE306" s="140" t="s">
        <v>89</v>
      </c>
      <c r="AF306" s="140" t="s">
        <v>89</v>
      </c>
      <c r="AG306" s="140" t="s">
        <v>89</v>
      </c>
      <c r="AH306" s="140" t="s">
        <v>89</v>
      </c>
      <c r="AI306" s="140" t="s">
        <v>89</v>
      </c>
      <c r="AJ306" s="140" t="s">
        <v>89</v>
      </c>
      <c r="AK306" s="140" t="s">
        <v>89</v>
      </c>
      <c r="AL306" s="140" t="s">
        <v>89</v>
      </c>
      <c r="AM306" s="140" t="s">
        <v>89</v>
      </c>
      <c r="AN306" s="140" t="s">
        <v>89</v>
      </c>
      <c r="AO306" s="140" t="s">
        <v>89</v>
      </c>
      <c r="AP306" s="140" t="s">
        <v>89</v>
      </c>
      <c r="AQ306" s="140" t="s">
        <v>89</v>
      </c>
      <c r="AR306" s="140" t="s">
        <v>89</v>
      </c>
      <c r="AS306" s="140" t="s">
        <v>89</v>
      </c>
      <c r="AT306" s="140" t="s">
        <v>89</v>
      </c>
      <c r="AU306" s="140" t="s">
        <v>89</v>
      </c>
      <c r="AV306" s="140" t="s">
        <v>89</v>
      </c>
      <c r="AW306" s="140" t="s">
        <v>89</v>
      </c>
      <c r="AX306" s="140" t="s">
        <v>89</v>
      </c>
      <c r="AY306" s="140" t="s">
        <v>89</v>
      </c>
      <c r="AZ306" s="140" t="s">
        <v>89</v>
      </c>
      <c r="BA306" s="140" t="s">
        <v>89</v>
      </c>
      <c r="BB306" s="140" t="s">
        <v>89</v>
      </c>
    </row>
    <row r="307" spans="1:54" ht="32">
      <c r="A307" s="3">
        <f t="shared" si="4"/>
        <v>305</v>
      </c>
      <c r="B307" s="172">
        <v>43971.982847222222</v>
      </c>
      <c r="C307" s="172">
        <v>43971.984375</v>
      </c>
      <c r="D307" s="5" t="s">
        <v>93</v>
      </c>
      <c r="E307" s="3">
        <v>33</v>
      </c>
      <c r="F307" s="3">
        <v>131</v>
      </c>
      <c r="G307" s="5" t="s">
        <v>145</v>
      </c>
      <c r="H307" s="172">
        <v>43979.310730335645</v>
      </c>
      <c r="I307" s="5" t="s">
        <v>1894</v>
      </c>
      <c r="J307" s="5" t="s">
        <v>95</v>
      </c>
      <c r="K307" s="5" t="s">
        <v>88</v>
      </c>
      <c r="L307" s="3">
        <v>0.9</v>
      </c>
      <c r="M307" s="5" t="s">
        <v>171</v>
      </c>
      <c r="N307" s="5" t="s">
        <v>89</v>
      </c>
      <c r="O307" s="5" t="s">
        <v>96</v>
      </c>
      <c r="P307" s="5" t="s">
        <v>89</v>
      </c>
      <c r="Q307" s="5" t="s">
        <v>1895</v>
      </c>
      <c r="R307" s="5" t="s">
        <v>1896</v>
      </c>
      <c r="S307" s="5" t="s">
        <v>1897</v>
      </c>
      <c r="T307" s="5"/>
      <c r="U307" s="5" t="s">
        <v>1898</v>
      </c>
      <c r="V307" s="5" t="s">
        <v>298</v>
      </c>
      <c r="W307" s="5" t="s">
        <v>104</v>
      </c>
      <c r="X307" s="5" t="s">
        <v>1899</v>
      </c>
      <c r="Y307" s="5" t="s">
        <v>89</v>
      </c>
      <c r="Z307" s="5" t="s">
        <v>89</v>
      </c>
      <c r="AA307" s="5" t="s">
        <v>89</v>
      </c>
      <c r="AB307" s="5" t="s">
        <v>89</v>
      </c>
      <c r="AC307" s="5" t="s">
        <v>89</v>
      </c>
      <c r="AD307" s="5" t="s">
        <v>89</v>
      </c>
      <c r="AE307" s="5" t="s">
        <v>89</v>
      </c>
      <c r="AF307" s="5" t="s">
        <v>89</v>
      </c>
      <c r="AG307" s="5" t="s">
        <v>89</v>
      </c>
      <c r="AH307" s="5" t="s">
        <v>89</v>
      </c>
      <c r="AI307" s="5" t="s">
        <v>89</v>
      </c>
      <c r="AJ307" s="5" t="s">
        <v>89</v>
      </c>
      <c r="AK307" s="5" t="s">
        <v>89</v>
      </c>
      <c r="AL307" s="5" t="s">
        <v>89</v>
      </c>
      <c r="AM307" s="5" t="s">
        <v>89</v>
      </c>
      <c r="AN307" s="5" t="s">
        <v>89</v>
      </c>
      <c r="AO307" s="5" t="s">
        <v>89</v>
      </c>
      <c r="AP307" s="5" t="s">
        <v>89</v>
      </c>
      <c r="AQ307" s="5" t="s">
        <v>177</v>
      </c>
      <c r="AR307" s="5" t="s">
        <v>106</v>
      </c>
      <c r="AS307" s="5" t="s">
        <v>1900</v>
      </c>
      <c r="AT307" s="5" t="s">
        <v>89</v>
      </c>
      <c r="AU307" s="5" t="s">
        <v>89</v>
      </c>
      <c r="AV307" s="5" t="s">
        <v>89</v>
      </c>
      <c r="AW307" s="5" t="s">
        <v>89</v>
      </c>
      <c r="AX307" s="5" t="s">
        <v>89</v>
      </c>
      <c r="AY307" s="5" t="s">
        <v>89</v>
      </c>
      <c r="AZ307" s="5" t="s">
        <v>89</v>
      </c>
      <c r="BA307" s="5" t="s">
        <v>89</v>
      </c>
      <c r="BB307" s="5" t="s">
        <v>89</v>
      </c>
    </row>
    <row r="308" spans="1:54" s="170" customFormat="1" ht="16">
      <c r="A308" s="170">
        <f t="shared" si="4"/>
        <v>306</v>
      </c>
      <c r="B308" s="171">
        <v>43969.358182870368</v>
      </c>
      <c r="C308" s="171">
        <v>43969.358402777776</v>
      </c>
      <c r="D308" s="140" t="s">
        <v>93</v>
      </c>
      <c r="E308" s="170">
        <v>9</v>
      </c>
      <c r="F308" s="170">
        <v>19</v>
      </c>
      <c r="G308" s="140" t="s">
        <v>145</v>
      </c>
      <c r="H308" s="171">
        <v>43979.310752129626</v>
      </c>
      <c r="I308" s="140" t="s">
        <v>1901</v>
      </c>
      <c r="J308" s="140" t="s">
        <v>95</v>
      </c>
      <c r="K308" s="140" t="s">
        <v>88</v>
      </c>
      <c r="L308" s="170">
        <v>0.9</v>
      </c>
      <c r="M308" s="140" t="s">
        <v>213</v>
      </c>
      <c r="N308" s="140" t="s">
        <v>89</v>
      </c>
      <c r="O308" s="140" t="s">
        <v>89</v>
      </c>
      <c r="P308" s="140" t="s">
        <v>89</v>
      </c>
      <c r="Q308" s="140" t="s">
        <v>89</v>
      </c>
      <c r="R308" s="140" t="s">
        <v>89</v>
      </c>
      <c r="S308" s="140" t="s">
        <v>89</v>
      </c>
      <c r="T308" s="140" t="s">
        <v>89</v>
      </c>
      <c r="U308" s="140" t="s">
        <v>89</v>
      </c>
      <c r="V308" s="140" t="s">
        <v>89</v>
      </c>
      <c r="W308" s="140" t="s">
        <v>89</v>
      </c>
      <c r="X308" s="140" t="s">
        <v>89</v>
      </c>
      <c r="Y308" s="140" t="s">
        <v>89</v>
      </c>
      <c r="Z308" s="140" t="s">
        <v>89</v>
      </c>
      <c r="AA308" s="140" t="s">
        <v>89</v>
      </c>
      <c r="AB308" s="140" t="s">
        <v>89</v>
      </c>
      <c r="AC308" s="140" t="s">
        <v>89</v>
      </c>
      <c r="AD308" s="140" t="s">
        <v>89</v>
      </c>
      <c r="AE308" s="140" t="s">
        <v>89</v>
      </c>
      <c r="AF308" s="140" t="s">
        <v>89</v>
      </c>
      <c r="AG308" s="140" t="s">
        <v>89</v>
      </c>
      <c r="AH308" s="140" t="s">
        <v>89</v>
      </c>
      <c r="AI308" s="140" t="s">
        <v>89</v>
      </c>
      <c r="AJ308" s="140" t="s">
        <v>89</v>
      </c>
      <c r="AK308" s="140" t="s">
        <v>89</v>
      </c>
      <c r="AL308" s="140" t="s">
        <v>89</v>
      </c>
      <c r="AM308" s="140" t="s">
        <v>89</v>
      </c>
      <c r="AN308" s="140" t="s">
        <v>89</v>
      </c>
      <c r="AO308" s="140" t="s">
        <v>89</v>
      </c>
      <c r="AP308" s="140" t="s">
        <v>89</v>
      </c>
      <c r="AQ308" s="140" t="s">
        <v>89</v>
      </c>
      <c r="AR308" s="140" t="s">
        <v>89</v>
      </c>
      <c r="AS308" s="140" t="s">
        <v>89</v>
      </c>
      <c r="AT308" s="140" t="s">
        <v>89</v>
      </c>
      <c r="AU308" s="140" t="s">
        <v>89</v>
      </c>
      <c r="AV308" s="140" t="s">
        <v>89</v>
      </c>
      <c r="AW308" s="140" t="s">
        <v>89</v>
      </c>
      <c r="AX308" s="140" t="s">
        <v>89</v>
      </c>
      <c r="AY308" s="140" t="s">
        <v>89</v>
      </c>
      <c r="AZ308" s="140" t="s">
        <v>89</v>
      </c>
      <c r="BA308" s="140" t="s">
        <v>89</v>
      </c>
      <c r="BB308" s="140" t="s">
        <v>89</v>
      </c>
    </row>
    <row r="309" spans="1:54" s="170" customFormat="1" ht="96">
      <c r="A309" s="170">
        <f t="shared" si="4"/>
        <v>307</v>
      </c>
      <c r="B309" s="171">
        <v>43971.436192129629</v>
      </c>
      <c r="C309" s="171">
        <v>43971.439826388887</v>
      </c>
      <c r="D309" s="140" t="s">
        <v>93</v>
      </c>
      <c r="E309" s="170">
        <v>21</v>
      </c>
      <c r="F309" s="170">
        <v>313</v>
      </c>
      <c r="G309" s="140" t="s">
        <v>145</v>
      </c>
      <c r="H309" s="171">
        <v>43979.310767581017</v>
      </c>
      <c r="I309" s="140" t="s">
        <v>1902</v>
      </c>
      <c r="J309" s="140" t="s">
        <v>1004</v>
      </c>
      <c r="K309" s="140" t="s">
        <v>88</v>
      </c>
      <c r="L309" s="170">
        <v>0.9</v>
      </c>
      <c r="M309" s="140" t="s">
        <v>213</v>
      </c>
      <c r="N309" s="140" t="s">
        <v>89</v>
      </c>
      <c r="O309" s="140" t="s">
        <v>89</v>
      </c>
      <c r="P309" s="140" t="s">
        <v>89</v>
      </c>
      <c r="Q309" s="140" t="s">
        <v>89</v>
      </c>
      <c r="R309" s="140" t="s">
        <v>1903</v>
      </c>
      <c r="S309" s="140" t="s">
        <v>1904</v>
      </c>
      <c r="T309" s="140" t="s">
        <v>951</v>
      </c>
      <c r="U309" s="140" t="s">
        <v>1905</v>
      </c>
      <c r="V309" s="140"/>
      <c r="W309" s="140" t="s">
        <v>104</v>
      </c>
      <c r="X309" s="140" t="s">
        <v>89</v>
      </c>
      <c r="Y309" s="140" t="s">
        <v>89</v>
      </c>
      <c r="Z309" s="140" t="s">
        <v>89</v>
      </c>
      <c r="AA309" s="140" t="s">
        <v>89</v>
      </c>
      <c r="AB309" s="140" t="s">
        <v>89</v>
      </c>
      <c r="AC309" s="140" t="s">
        <v>89</v>
      </c>
      <c r="AD309" s="140" t="s">
        <v>89</v>
      </c>
      <c r="AE309" s="140" t="s">
        <v>89</v>
      </c>
      <c r="AF309" s="140" t="s">
        <v>89</v>
      </c>
      <c r="AG309" s="140" t="s">
        <v>89</v>
      </c>
      <c r="AH309" s="140" t="s">
        <v>89</v>
      </c>
      <c r="AI309" s="140" t="s">
        <v>89</v>
      </c>
      <c r="AJ309" s="140" t="s">
        <v>89</v>
      </c>
      <c r="AK309" s="140" t="s">
        <v>89</v>
      </c>
      <c r="AL309" s="140" t="s">
        <v>89</v>
      </c>
      <c r="AM309" s="140" t="s">
        <v>89</v>
      </c>
      <c r="AN309" s="140" t="s">
        <v>89</v>
      </c>
      <c r="AO309" s="140" t="s">
        <v>89</v>
      </c>
      <c r="AP309" s="140" t="s">
        <v>89</v>
      </c>
      <c r="AQ309" s="140" t="s">
        <v>89</v>
      </c>
      <c r="AR309" s="140" t="s">
        <v>89</v>
      </c>
      <c r="AS309" s="140" t="s">
        <v>89</v>
      </c>
      <c r="AT309" s="140" t="s">
        <v>89</v>
      </c>
      <c r="AU309" s="140" t="s">
        <v>89</v>
      </c>
      <c r="AV309" s="140" t="s">
        <v>89</v>
      </c>
      <c r="AW309" s="140" t="s">
        <v>89</v>
      </c>
      <c r="AX309" s="140" t="s">
        <v>89</v>
      </c>
      <c r="AY309" s="140" t="s">
        <v>89</v>
      </c>
      <c r="AZ309" s="140" t="s">
        <v>89</v>
      </c>
      <c r="BA309" s="140" t="s">
        <v>89</v>
      </c>
      <c r="BB309" s="140" t="s">
        <v>89</v>
      </c>
    </row>
    <row r="310" spans="1:54" ht="48">
      <c r="A310" s="3">
        <f t="shared" si="4"/>
        <v>308</v>
      </c>
      <c r="B310" s="172">
        <v>43966.32303240741</v>
      </c>
      <c r="C310" s="172">
        <v>43966.332453703704</v>
      </c>
      <c r="D310" s="5" t="s">
        <v>93</v>
      </c>
      <c r="E310" s="3">
        <v>50</v>
      </c>
      <c r="F310" s="3">
        <v>813</v>
      </c>
      <c r="G310" s="5" t="s">
        <v>145</v>
      </c>
      <c r="H310" s="172">
        <v>43979.310779317129</v>
      </c>
      <c r="I310" s="5" t="s">
        <v>1906</v>
      </c>
      <c r="J310" s="5" t="s">
        <v>1004</v>
      </c>
      <c r="K310" s="5" t="s">
        <v>88</v>
      </c>
      <c r="L310" s="3">
        <v>0.9</v>
      </c>
      <c r="M310" s="5" t="s">
        <v>194</v>
      </c>
      <c r="N310" s="5" t="s">
        <v>1907</v>
      </c>
      <c r="O310" s="5" t="s">
        <v>96</v>
      </c>
      <c r="P310" s="5" t="s">
        <v>89</v>
      </c>
      <c r="Q310" s="5" t="s">
        <v>1908</v>
      </c>
      <c r="R310" s="5" t="s">
        <v>1909</v>
      </c>
      <c r="S310" s="5" t="s">
        <v>1910</v>
      </c>
      <c r="T310" s="5" t="s">
        <v>355</v>
      </c>
      <c r="U310" s="5" t="s">
        <v>1911</v>
      </c>
      <c r="V310" s="5" t="s">
        <v>221</v>
      </c>
      <c r="W310" s="5" t="s">
        <v>104</v>
      </c>
      <c r="X310" s="5" t="s">
        <v>1908</v>
      </c>
      <c r="Y310" s="5" t="s">
        <v>89</v>
      </c>
      <c r="Z310" s="5" t="s">
        <v>89</v>
      </c>
      <c r="AA310" s="5" t="s">
        <v>89</v>
      </c>
      <c r="AB310" s="5" t="s">
        <v>177</v>
      </c>
      <c r="AC310" s="5" t="s">
        <v>112</v>
      </c>
      <c r="AD310" s="5" t="s">
        <v>1912</v>
      </c>
      <c r="AE310" s="5" t="s">
        <v>89</v>
      </c>
      <c r="AF310" s="5" t="s">
        <v>89</v>
      </c>
      <c r="AG310" s="5" t="s">
        <v>89</v>
      </c>
      <c r="AH310" s="5" t="s">
        <v>89</v>
      </c>
      <c r="AI310" s="5" t="s">
        <v>89</v>
      </c>
      <c r="AJ310" s="5" t="s">
        <v>89</v>
      </c>
      <c r="AK310" s="5" t="s">
        <v>89</v>
      </c>
      <c r="AL310" s="5" t="s">
        <v>89</v>
      </c>
      <c r="AM310" s="5" t="s">
        <v>89</v>
      </c>
      <c r="AN310" s="5" t="s">
        <v>89</v>
      </c>
      <c r="AO310" s="5" t="s">
        <v>89</v>
      </c>
      <c r="AP310" s="5" t="s">
        <v>89</v>
      </c>
      <c r="AQ310" s="5" t="s">
        <v>179</v>
      </c>
      <c r="AR310" s="5" t="s">
        <v>225</v>
      </c>
      <c r="AS310" s="5" t="s">
        <v>1913</v>
      </c>
      <c r="AT310" s="5" t="s">
        <v>89</v>
      </c>
      <c r="AU310" s="5" t="s">
        <v>89</v>
      </c>
      <c r="AV310" s="5" t="s">
        <v>89</v>
      </c>
      <c r="AW310" s="5" t="s">
        <v>89</v>
      </c>
      <c r="AX310" s="5" t="s">
        <v>89</v>
      </c>
      <c r="AY310" s="5" t="s">
        <v>89</v>
      </c>
      <c r="AZ310" s="5" t="s">
        <v>89</v>
      </c>
      <c r="BA310" s="5" t="s">
        <v>89</v>
      </c>
      <c r="BB310" s="5" t="s">
        <v>89</v>
      </c>
    </row>
    <row r="311" spans="1:54" s="170" customFormat="1" ht="16">
      <c r="A311" s="170">
        <f t="shared" si="4"/>
        <v>309</v>
      </c>
      <c r="B311" s="171">
        <v>43966.381736111114</v>
      </c>
      <c r="C311" s="171">
        <v>43966.381851851853</v>
      </c>
      <c r="D311" s="140" t="s">
        <v>93</v>
      </c>
      <c r="E311" s="170">
        <v>2</v>
      </c>
      <c r="F311" s="170">
        <v>10</v>
      </c>
      <c r="G311" s="140" t="s">
        <v>145</v>
      </c>
      <c r="H311" s="171">
        <v>43979.310781157408</v>
      </c>
      <c r="I311" s="140" t="s">
        <v>1914</v>
      </c>
      <c r="J311" s="140" t="s">
        <v>1004</v>
      </c>
      <c r="K311" s="140" t="s">
        <v>88</v>
      </c>
      <c r="L311" s="170">
        <v>0.9</v>
      </c>
      <c r="M311" s="140" t="s">
        <v>89</v>
      </c>
      <c r="N311" s="140" t="s">
        <v>89</v>
      </c>
      <c r="O311" s="140" t="s">
        <v>89</v>
      </c>
      <c r="P311" s="140" t="s">
        <v>89</v>
      </c>
      <c r="Q311" s="140" t="s">
        <v>89</v>
      </c>
      <c r="R311" s="140" t="s">
        <v>89</v>
      </c>
      <c r="S311" s="140" t="s">
        <v>89</v>
      </c>
      <c r="T311" s="140" t="s">
        <v>89</v>
      </c>
      <c r="U311" s="140" t="s">
        <v>89</v>
      </c>
      <c r="V311" s="140" t="s">
        <v>89</v>
      </c>
      <c r="W311" s="140" t="s">
        <v>89</v>
      </c>
      <c r="X311" s="140" t="s">
        <v>89</v>
      </c>
      <c r="Y311" s="140" t="s">
        <v>89</v>
      </c>
      <c r="Z311" s="140" t="s">
        <v>89</v>
      </c>
      <c r="AA311" s="140" t="s">
        <v>89</v>
      </c>
      <c r="AB311" s="140" t="s">
        <v>89</v>
      </c>
      <c r="AC311" s="140" t="s">
        <v>89</v>
      </c>
      <c r="AD311" s="140" t="s">
        <v>89</v>
      </c>
      <c r="AE311" s="140" t="s">
        <v>89</v>
      </c>
      <c r="AF311" s="140" t="s">
        <v>89</v>
      </c>
      <c r="AG311" s="140" t="s">
        <v>89</v>
      </c>
      <c r="AH311" s="140" t="s">
        <v>89</v>
      </c>
      <c r="AI311" s="140" t="s">
        <v>89</v>
      </c>
      <c r="AJ311" s="140" t="s">
        <v>89</v>
      </c>
      <c r="AK311" s="140" t="s">
        <v>89</v>
      </c>
      <c r="AL311" s="140" t="s">
        <v>89</v>
      </c>
      <c r="AM311" s="140" t="s">
        <v>89</v>
      </c>
      <c r="AN311" s="140" t="s">
        <v>89</v>
      </c>
      <c r="AO311" s="140" t="s">
        <v>89</v>
      </c>
      <c r="AP311" s="140" t="s">
        <v>89</v>
      </c>
      <c r="AQ311" s="140" t="s">
        <v>89</v>
      </c>
      <c r="AR311" s="140" t="s">
        <v>89</v>
      </c>
      <c r="AS311" s="140" t="s">
        <v>89</v>
      </c>
      <c r="AT311" s="140" t="s">
        <v>89</v>
      </c>
      <c r="AU311" s="140" t="s">
        <v>89</v>
      </c>
      <c r="AV311" s="140" t="s">
        <v>89</v>
      </c>
      <c r="AW311" s="140" t="s">
        <v>89</v>
      </c>
      <c r="AX311" s="140" t="s">
        <v>89</v>
      </c>
      <c r="AY311" s="140" t="s">
        <v>89</v>
      </c>
      <c r="AZ311" s="140" t="s">
        <v>89</v>
      </c>
      <c r="BA311" s="140" t="s">
        <v>89</v>
      </c>
      <c r="BB311" s="140" t="s">
        <v>89</v>
      </c>
    </row>
    <row r="312" spans="1:54" ht="144">
      <c r="A312" s="3">
        <f t="shared" si="4"/>
        <v>310</v>
      </c>
      <c r="B312" s="172">
        <v>43971.509872685187</v>
      </c>
      <c r="C312" s="172">
        <v>43971.535000000003</v>
      </c>
      <c r="D312" s="5" t="s">
        <v>93</v>
      </c>
      <c r="E312" s="3">
        <v>50</v>
      </c>
      <c r="F312" s="3">
        <v>2170</v>
      </c>
      <c r="G312" s="5" t="s">
        <v>145</v>
      </c>
      <c r="H312" s="172">
        <v>43979.310785960646</v>
      </c>
      <c r="I312" s="5" t="s">
        <v>1915</v>
      </c>
      <c r="J312" s="5" t="s">
        <v>95</v>
      </c>
      <c r="K312" s="5" t="s">
        <v>88</v>
      </c>
      <c r="L312" s="3">
        <v>0.9</v>
      </c>
      <c r="M312" s="5" t="s">
        <v>259</v>
      </c>
      <c r="N312" s="5" t="s">
        <v>89</v>
      </c>
      <c r="O312" s="5" t="s">
        <v>96</v>
      </c>
      <c r="P312" s="5" t="s">
        <v>89</v>
      </c>
      <c r="Q312" s="5" t="s">
        <v>1916</v>
      </c>
      <c r="R312" s="5" t="s">
        <v>1917</v>
      </c>
      <c r="S312" s="5" t="s">
        <v>1918</v>
      </c>
      <c r="T312" s="5" t="s">
        <v>164</v>
      </c>
      <c r="U312" s="5" t="s">
        <v>89</v>
      </c>
      <c r="V312" s="5" t="s">
        <v>165</v>
      </c>
      <c r="W312" s="5" t="s">
        <v>104</v>
      </c>
      <c r="X312" s="5" t="s">
        <v>1919</v>
      </c>
      <c r="Y312" s="5" t="s">
        <v>179</v>
      </c>
      <c r="Z312" s="5" t="s">
        <v>225</v>
      </c>
      <c r="AA312" s="5" t="s">
        <v>1920</v>
      </c>
      <c r="AB312" s="5" t="s">
        <v>89</v>
      </c>
      <c r="AC312" s="5" t="s">
        <v>89</v>
      </c>
      <c r="AD312" s="5" t="s">
        <v>89</v>
      </c>
      <c r="AE312" s="5" t="s">
        <v>179</v>
      </c>
      <c r="AF312" s="5" t="s">
        <v>225</v>
      </c>
      <c r="AG312" s="5" t="s">
        <v>89</v>
      </c>
      <c r="AH312" s="5" t="s">
        <v>89</v>
      </c>
      <c r="AI312" s="5" t="s">
        <v>89</v>
      </c>
      <c r="AJ312" s="5" t="s">
        <v>89</v>
      </c>
      <c r="AK312" s="5" t="s">
        <v>186</v>
      </c>
      <c r="AL312" s="5" t="s">
        <v>225</v>
      </c>
      <c r="AM312" s="5" t="s">
        <v>89</v>
      </c>
      <c r="AN312" s="5" t="s">
        <v>89</v>
      </c>
      <c r="AO312" s="5" t="s">
        <v>89</v>
      </c>
      <c r="AP312" s="5" t="s">
        <v>89</v>
      </c>
      <c r="AQ312" s="5" t="s">
        <v>89</v>
      </c>
      <c r="AR312" s="5" t="s">
        <v>89</v>
      </c>
      <c r="AS312" s="5" t="s">
        <v>89</v>
      </c>
      <c r="AT312" s="5" t="s">
        <v>89</v>
      </c>
      <c r="AU312" s="5" t="s">
        <v>89</v>
      </c>
      <c r="AV312" s="5" t="s">
        <v>89</v>
      </c>
      <c r="AW312" s="5" t="s">
        <v>89</v>
      </c>
      <c r="AX312" s="5" t="s">
        <v>89</v>
      </c>
      <c r="AY312" s="5" t="s">
        <v>89</v>
      </c>
      <c r="AZ312" s="5" t="s">
        <v>89</v>
      </c>
      <c r="BA312" s="5" t="s">
        <v>89</v>
      </c>
      <c r="BB312" s="5" t="s">
        <v>89</v>
      </c>
    </row>
    <row r="313" spans="1:54" ht="96">
      <c r="A313" s="3">
        <f t="shared" si="4"/>
        <v>311</v>
      </c>
      <c r="B313" s="172">
        <v>43966.338425925926</v>
      </c>
      <c r="C313" s="172">
        <v>43966.401574074072</v>
      </c>
      <c r="D313" s="5" t="s">
        <v>93</v>
      </c>
      <c r="E313" s="3">
        <v>67</v>
      </c>
      <c r="F313" s="3">
        <v>5455</v>
      </c>
      <c r="G313" s="5" t="s">
        <v>145</v>
      </c>
      <c r="H313" s="172">
        <v>43979.310797071761</v>
      </c>
      <c r="I313" s="5" t="s">
        <v>1921</v>
      </c>
      <c r="J313" s="5" t="s">
        <v>1004</v>
      </c>
      <c r="K313" s="5" t="s">
        <v>88</v>
      </c>
      <c r="L313" s="3">
        <v>0.9</v>
      </c>
      <c r="M313" s="5" t="s">
        <v>194</v>
      </c>
      <c r="N313" s="5" t="s">
        <v>1922</v>
      </c>
      <c r="O313" s="5" t="s">
        <v>96</v>
      </c>
      <c r="P313" s="5" t="s">
        <v>89</v>
      </c>
      <c r="Q313" s="5" t="s">
        <v>1923</v>
      </c>
      <c r="R313" s="5" t="s">
        <v>1924</v>
      </c>
      <c r="S313" s="5" t="s">
        <v>314</v>
      </c>
      <c r="T313" s="5" t="s">
        <v>1925</v>
      </c>
      <c r="U313" s="5" t="s">
        <v>1926</v>
      </c>
      <c r="V313" s="5" t="s">
        <v>165</v>
      </c>
      <c r="W313" s="5" t="s">
        <v>104</v>
      </c>
      <c r="X313" s="5" t="s">
        <v>1927</v>
      </c>
      <c r="Y313" s="5" t="s">
        <v>182</v>
      </c>
      <c r="Z313" s="5" t="s">
        <v>112</v>
      </c>
      <c r="AA313" s="5" t="s">
        <v>1928</v>
      </c>
      <c r="AB313" s="5" t="s">
        <v>89</v>
      </c>
      <c r="AC313" s="5" t="s">
        <v>89</v>
      </c>
      <c r="AD313" s="5" t="s">
        <v>89</v>
      </c>
      <c r="AE313" s="5" t="s">
        <v>182</v>
      </c>
      <c r="AF313" s="5" t="s">
        <v>127</v>
      </c>
      <c r="AG313" s="5" t="s">
        <v>1929</v>
      </c>
      <c r="AH313" s="5" t="s">
        <v>182</v>
      </c>
      <c r="AI313" s="5" t="s">
        <v>127</v>
      </c>
      <c r="AJ313" s="5" t="s">
        <v>1930</v>
      </c>
      <c r="AK313" s="5" t="s">
        <v>89</v>
      </c>
      <c r="AL313" s="5" t="s">
        <v>89</v>
      </c>
      <c r="AM313" s="5" t="s">
        <v>89</v>
      </c>
      <c r="AN313" s="5" t="s">
        <v>182</v>
      </c>
      <c r="AO313" s="5" t="s">
        <v>127</v>
      </c>
      <c r="AP313" s="5" t="s">
        <v>1931</v>
      </c>
      <c r="AQ313" s="5" t="s">
        <v>182</v>
      </c>
      <c r="AR313" s="5" t="s">
        <v>127</v>
      </c>
      <c r="AS313" s="5" t="s">
        <v>1932</v>
      </c>
      <c r="AT313" s="5" t="s">
        <v>89</v>
      </c>
      <c r="AU313" s="5" t="s">
        <v>89</v>
      </c>
      <c r="AV313" s="5" t="s">
        <v>89</v>
      </c>
      <c r="AW313" s="5" t="s">
        <v>89</v>
      </c>
      <c r="AX313" s="5" t="s">
        <v>89</v>
      </c>
      <c r="AY313" s="5" t="s">
        <v>89</v>
      </c>
      <c r="AZ313" s="5" t="s">
        <v>89</v>
      </c>
      <c r="BA313" s="5" t="s">
        <v>89</v>
      </c>
      <c r="BB313" s="5" t="s">
        <v>89</v>
      </c>
    </row>
    <row r="314" spans="1:54" ht="48">
      <c r="A314" s="3">
        <f t="shared" si="4"/>
        <v>312</v>
      </c>
      <c r="B314" s="172">
        <v>43967.75445601852</v>
      </c>
      <c r="C314" s="172">
        <v>43967.757789351854</v>
      </c>
      <c r="D314" s="5" t="s">
        <v>93</v>
      </c>
      <c r="E314" s="3">
        <v>50</v>
      </c>
      <c r="F314" s="3">
        <v>287</v>
      </c>
      <c r="G314" s="5" t="s">
        <v>145</v>
      </c>
      <c r="H314" s="172">
        <v>43979.310965532408</v>
      </c>
      <c r="I314" s="5" t="s">
        <v>1933</v>
      </c>
      <c r="J314" s="5" t="s">
        <v>95</v>
      </c>
      <c r="K314" s="5" t="s">
        <v>88</v>
      </c>
      <c r="L314" s="3">
        <v>0.9</v>
      </c>
      <c r="M314" s="5" t="s">
        <v>213</v>
      </c>
      <c r="N314" s="5" t="s">
        <v>89</v>
      </c>
      <c r="O314" s="5" t="s">
        <v>89</v>
      </c>
      <c r="P314" s="5" t="s">
        <v>89</v>
      </c>
      <c r="Q314" s="5" t="s">
        <v>89</v>
      </c>
      <c r="R314" s="5" t="s">
        <v>1934</v>
      </c>
      <c r="S314" s="5" t="s">
        <v>1935</v>
      </c>
      <c r="T314" s="5" t="s">
        <v>728</v>
      </c>
      <c r="U314" s="5" t="s">
        <v>89</v>
      </c>
      <c r="V314" s="5" t="s">
        <v>165</v>
      </c>
      <c r="W314" s="5" t="s">
        <v>104</v>
      </c>
      <c r="X314" s="5" t="s">
        <v>1936</v>
      </c>
      <c r="Y314" s="5" t="s">
        <v>89</v>
      </c>
      <c r="Z314" s="5" t="s">
        <v>89</v>
      </c>
      <c r="AA314" s="5" t="s">
        <v>89</v>
      </c>
      <c r="AB314" s="5" t="s">
        <v>89</v>
      </c>
      <c r="AC314" s="5" t="s">
        <v>89</v>
      </c>
      <c r="AD314" s="5" t="s">
        <v>89</v>
      </c>
      <c r="AE314" s="5" t="s">
        <v>182</v>
      </c>
      <c r="AF314" s="5" t="s">
        <v>112</v>
      </c>
      <c r="AG314" s="5" t="s">
        <v>1937</v>
      </c>
      <c r="AH314" s="5" t="s">
        <v>182</v>
      </c>
      <c r="AI314" s="5" t="s">
        <v>127</v>
      </c>
      <c r="AJ314" s="5" t="s">
        <v>89</v>
      </c>
      <c r="AK314" s="5" t="s">
        <v>89</v>
      </c>
      <c r="AL314" s="5" t="s">
        <v>89</v>
      </c>
      <c r="AM314" s="5" t="s">
        <v>89</v>
      </c>
      <c r="AN314" s="5" t="s">
        <v>186</v>
      </c>
      <c r="AO314" s="5" t="s">
        <v>112</v>
      </c>
      <c r="AP314" s="5" t="s">
        <v>1938</v>
      </c>
      <c r="AQ314" s="5" t="s">
        <v>89</v>
      </c>
      <c r="AR314" s="5" t="s">
        <v>89</v>
      </c>
      <c r="AS314" s="5" t="s">
        <v>89</v>
      </c>
      <c r="AT314" s="5" t="s">
        <v>89</v>
      </c>
      <c r="AU314" s="5" t="s">
        <v>89</v>
      </c>
      <c r="AV314" s="5" t="s">
        <v>89</v>
      </c>
      <c r="AW314" s="5" t="s">
        <v>89</v>
      </c>
      <c r="AX314" s="5" t="s">
        <v>89</v>
      </c>
      <c r="AY314" s="5" t="s">
        <v>89</v>
      </c>
      <c r="AZ314" s="5" t="s">
        <v>89</v>
      </c>
      <c r="BA314" s="5" t="s">
        <v>89</v>
      </c>
      <c r="BB314" s="5" t="s">
        <v>89</v>
      </c>
    </row>
    <row r="315" spans="1:54" ht="112">
      <c r="A315" s="3">
        <f t="shared" si="4"/>
        <v>313</v>
      </c>
      <c r="B315" s="172">
        <v>43966.140486111108</v>
      </c>
      <c r="C315" s="172">
        <v>43966.246736111112</v>
      </c>
      <c r="D315" s="5" t="s">
        <v>93</v>
      </c>
      <c r="E315" s="3">
        <v>50</v>
      </c>
      <c r="F315" s="3">
        <v>9179</v>
      </c>
      <c r="G315" s="5" t="s">
        <v>145</v>
      </c>
      <c r="H315" s="172">
        <v>43979.310965578705</v>
      </c>
      <c r="I315" s="5" t="s">
        <v>1939</v>
      </c>
      <c r="J315" s="5" t="s">
        <v>1004</v>
      </c>
      <c r="K315" s="5" t="s">
        <v>88</v>
      </c>
      <c r="L315" s="3">
        <v>0.9</v>
      </c>
      <c r="M315" s="5" t="s">
        <v>213</v>
      </c>
      <c r="N315" s="5" t="s">
        <v>89</v>
      </c>
      <c r="O315" s="5" t="s">
        <v>89</v>
      </c>
      <c r="P315" s="5" t="s">
        <v>89</v>
      </c>
      <c r="Q315" s="5" t="s">
        <v>89</v>
      </c>
      <c r="R315" s="5" t="s">
        <v>359</v>
      </c>
      <c r="S315" s="5" t="s">
        <v>1940</v>
      </c>
      <c r="T315" s="5" t="s">
        <v>254</v>
      </c>
      <c r="U315" s="5" t="s">
        <v>89</v>
      </c>
      <c r="V315" s="5" t="s">
        <v>99</v>
      </c>
      <c r="W315" s="5" t="s">
        <v>104</v>
      </c>
      <c r="X315" s="5" t="s">
        <v>1941</v>
      </c>
      <c r="Y315" s="5" t="s">
        <v>182</v>
      </c>
      <c r="Z315" s="5" t="s">
        <v>112</v>
      </c>
      <c r="AA315" s="5" t="s">
        <v>1942</v>
      </c>
      <c r="AB315" s="5" t="s">
        <v>89</v>
      </c>
      <c r="AC315" s="5" t="s">
        <v>89</v>
      </c>
      <c r="AD315" s="5" t="s">
        <v>89</v>
      </c>
      <c r="AE315" s="5" t="s">
        <v>89</v>
      </c>
      <c r="AF315" s="5" t="s">
        <v>89</v>
      </c>
      <c r="AG315" s="5" t="s">
        <v>89</v>
      </c>
      <c r="AH315" s="5" t="s">
        <v>186</v>
      </c>
      <c r="AI315" s="5" t="s">
        <v>112</v>
      </c>
      <c r="AJ315" s="5" t="s">
        <v>1943</v>
      </c>
      <c r="AK315" s="5" t="s">
        <v>89</v>
      </c>
      <c r="AL315" s="5" t="s">
        <v>89</v>
      </c>
      <c r="AM315" s="5" t="s">
        <v>89</v>
      </c>
      <c r="AN315" s="5" t="s">
        <v>186</v>
      </c>
      <c r="AO315" s="5" t="s">
        <v>225</v>
      </c>
      <c r="AP315" s="5" t="s">
        <v>1944</v>
      </c>
      <c r="AQ315" s="5" t="s">
        <v>179</v>
      </c>
      <c r="AR315" s="5" t="s">
        <v>127</v>
      </c>
      <c r="AS315" s="5" t="s">
        <v>1945</v>
      </c>
      <c r="AT315" s="5" t="s">
        <v>89</v>
      </c>
      <c r="AU315" s="5" t="s">
        <v>89</v>
      </c>
      <c r="AV315" s="5" t="s">
        <v>89</v>
      </c>
      <c r="AW315" s="5" t="s">
        <v>89</v>
      </c>
      <c r="AX315" s="5" t="s">
        <v>89</v>
      </c>
      <c r="AY315" s="5" t="s">
        <v>89</v>
      </c>
      <c r="AZ315" s="5" t="s">
        <v>89</v>
      </c>
      <c r="BA315" s="5" t="s">
        <v>89</v>
      </c>
      <c r="BB315" s="5" t="s">
        <v>89</v>
      </c>
    </row>
    <row r="316" spans="1:54" s="170" customFormat="1" ht="32">
      <c r="A316" s="170">
        <f t="shared" si="4"/>
        <v>314</v>
      </c>
      <c r="B316" s="171">
        <v>43966.39471064815</v>
      </c>
      <c r="C316" s="171">
        <v>43966.394930555558</v>
      </c>
      <c r="D316" s="140" t="s">
        <v>93</v>
      </c>
      <c r="E316" s="170">
        <v>9</v>
      </c>
      <c r="F316" s="170">
        <v>18</v>
      </c>
      <c r="G316" s="140" t="s">
        <v>145</v>
      </c>
      <c r="H316" s="171">
        <v>43979.310965671299</v>
      </c>
      <c r="I316" s="140" t="s">
        <v>1946</v>
      </c>
      <c r="J316" s="140" t="s">
        <v>1004</v>
      </c>
      <c r="K316" s="140" t="s">
        <v>88</v>
      </c>
      <c r="L316" s="170">
        <v>0.9</v>
      </c>
      <c r="M316" s="140" t="s">
        <v>171</v>
      </c>
      <c r="N316" s="140" t="s">
        <v>89</v>
      </c>
      <c r="O316" s="140" t="s">
        <v>160</v>
      </c>
      <c r="P316" s="140" t="s">
        <v>89</v>
      </c>
      <c r="Q316" s="140" t="s">
        <v>89</v>
      </c>
      <c r="R316" s="140" t="s">
        <v>89</v>
      </c>
      <c r="S316" s="140" t="s">
        <v>89</v>
      </c>
      <c r="T316" s="140" t="s">
        <v>89</v>
      </c>
      <c r="U316" s="140" t="s">
        <v>89</v>
      </c>
      <c r="V316" s="140" t="s">
        <v>89</v>
      </c>
      <c r="W316" s="140" t="s">
        <v>89</v>
      </c>
      <c r="X316" s="140" t="s">
        <v>89</v>
      </c>
      <c r="Y316" s="140" t="s">
        <v>89</v>
      </c>
      <c r="Z316" s="140" t="s">
        <v>89</v>
      </c>
      <c r="AA316" s="140" t="s">
        <v>89</v>
      </c>
      <c r="AB316" s="140" t="s">
        <v>89</v>
      </c>
      <c r="AC316" s="140" t="s">
        <v>89</v>
      </c>
      <c r="AD316" s="140" t="s">
        <v>89</v>
      </c>
      <c r="AE316" s="140" t="s">
        <v>89</v>
      </c>
      <c r="AF316" s="140" t="s">
        <v>89</v>
      </c>
      <c r="AG316" s="140" t="s">
        <v>89</v>
      </c>
      <c r="AH316" s="140" t="s">
        <v>89</v>
      </c>
      <c r="AI316" s="140" t="s">
        <v>89</v>
      </c>
      <c r="AJ316" s="140" t="s">
        <v>89</v>
      </c>
      <c r="AK316" s="140" t="s">
        <v>89</v>
      </c>
      <c r="AL316" s="140" t="s">
        <v>89</v>
      </c>
      <c r="AM316" s="140" t="s">
        <v>89</v>
      </c>
      <c r="AN316" s="140" t="s">
        <v>89</v>
      </c>
      <c r="AO316" s="140" t="s">
        <v>89</v>
      </c>
      <c r="AP316" s="140" t="s">
        <v>89</v>
      </c>
      <c r="AQ316" s="140" t="s">
        <v>89</v>
      </c>
      <c r="AR316" s="140" t="s">
        <v>89</v>
      </c>
      <c r="AS316" s="140" t="s">
        <v>89</v>
      </c>
      <c r="AT316" s="140" t="s">
        <v>89</v>
      </c>
      <c r="AU316" s="140" t="s">
        <v>89</v>
      </c>
      <c r="AV316" s="140" t="s">
        <v>89</v>
      </c>
      <c r="AW316" s="140" t="s">
        <v>89</v>
      </c>
      <c r="AX316" s="140" t="s">
        <v>89</v>
      </c>
      <c r="AY316" s="140" t="s">
        <v>89</v>
      </c>
      <c r="AZ316" s="140" t="s">
        <v>89</v>
      </c>
      <c r="BA316" s="140" t="s">
        <v>89</v>
      </c>
      <c r="BB316" s="140" t="s">
        <v>89</v>
      </c>
    </row>
    <row r="317" spans="1:54" s="170" customFormat="1" ht="16">
      <c r="A317" s="170">
        <f t="shared" si="4"/>
        <v>315</v>
      </c>
      <c r="B317" s="171">
        <v>43973.289212962962</v>
      </c>
      <c r="C317" s="171">
        <v>43973.289375</v>
      </c>
      <c r="D317" s="140" t="s">
        <v>93</v>
      </c>
      <c r="E317" s="170">
        <v>2</v>
      </c>
      <c r="F317" s="170">
        <v>13</v>
      </c>
      <c r="G317" s="140" t="s">
        <v>145</v>
      </c>
      <c r="H317" s="171">
        <v>43979.310965914352</v>
      </c>
      <c r="I317" s="140" t="s">
        <v>1947</v>
      </c>
      <c r="J317" s="140" t="s">
        <v>95</v>
      </c>
      <c r="K317" s="140" t="s">
        <v>88</v>
      </c>
      <c r="L317" s="170">
        <v>0.9</v>
      </c>
      <c r="M317" s="140" t="s">
        <v>89</v>
      </c>
      <c r="N317" s="140" t="s">
        <v>89</v>
      </c>
      <c r="O317" s="140" t="s">
        <v>89</v>
      </c>
      <c r="P317" s="140" t="s">
        <v>89</v>
      </c>
      <c r="Q317" s="140" t="s">
        <v>89</v>
      </c>
      <c r="R317" s="140" t="s">
        <v>89</v>
      </c>
      <c r="S317" s="140" t="s">
        <v>89</v>
      </c>
      <c r="T317" s="140" t="s">
        <v>89</v>
      </c>
      <c r="U317" s="140" t="s">
        <v>89</v>
      </c>
      <c r="V317" s="140" t="s">
        <v>89</v>
      </c>
      <c r="W317" s="140" t="s">
        <v>89</v>
      </c>
      <c r="X317" s="140" t="s">
        <v>89</v>
      </c>
      <c r="Y317" s="140" t="s">
        <v>89</v>
      </c>
      <c r="Z317" s="140" t="s">
        <v>89</v>
      </c>
      <c r="AA317" s="140" t="s">
        <v>89</v>
      </c>
      <c r="AB317" s="140" t="s">
        <v>89</v>
      </c>
      <c r="AC317" s="140" t="s">
        <v>89</v>
      </c>
      <c r="AD317" s="140" t="s">
        <v>89</v>
      </c>
      <c r="AE317" s="140" t="s">
        <v>89</v>
      </c>
      <c r="AF317" s="140" t="s">
        <v>89</v>
      </c>
      <c r="AG317" s="140" t="s">
        <v>89</v>
      </c>
      <c r="AH317" s="140" t="s">
        <v>89</v>
      </c>
      <c r="AI317" s="140" t="s">
        <v>89</v>
      </c>
      <c r="AJ317" s="140" t="s">
        <v>89</v>
      </c>
      <c r="AK317" s="140" t="s">
        <v>89</v>
      </c>
      <c r="AL317" s="140" t="s">
        <v>89</v>
      </c>
      <c r="AM317" s="140" t="s">
        <v>89</v>
      </c>
      <c r="AN317" s="140" t="s">
        <v>89</v>
      </c>
      <c r="AO317" s="140" t="s">
        <v>89</v>
      </c>
      <c r="AP317" s="140" t="s">
        <v>89</v>
      </c>
      <c r="AQ317" s="140" t="s">
        <v>89</v>
      </c>
      <c r="AR317" s="140" t="s">
        <v>89</v>
      </c>
      <c r="AS317" s="140" t="s">
        <v>89</v>
      </c>
      <c r="AT317" s="140" t="s">
        <v>89</v>
      </c>
      <c r="AU317" s="140" t="s">
        <v>89</v>
      </c>
      <c r="AV317" s="140" t="s">
        <v>89</v>
      </c>
      <c r="AW317" s="140" t="s">
        <v>89</v>
      </c>
      <c r="AX317" s="140" t="s">
        <v>89</v>
      </c>
      <c r="AY317" s="140" t="s">
        <v>89</v>
      </c>
      <c r="AZ317" s="140" t="s">
        <v>89</v>
      </c>
      <c r="BA317" s="140" t="s">
        <v>89</v>
      </c>
      <c r="BB317" s="140" t="s">
        <v>89</v>
      </c>
    </row>
  </sheetData>
  <autoFilter ref="B2:BB318" xr:uid="{00000000-0009-0000-0000-000000000000}"/>
  <pageMargins left="0.7" right="0.7" top="0.75" bottom="0.75" header="0.3" footer="0.3"/>
  <ignoredErrors>
    <ignoredError sqref="D1:D317 G1:G317 I1:I317 J1:J317 K1:K317 M1 N1 O1 P1 Q1 R1 S1:S14 T1 U1:U317 V1 W1 X1 Y1:Y317 Z1:Z317 AA1:AA9 AB1:AB317 AC1:AC317 AD1:AD317 AE1:AE317 AF1:AF317 AG1:AG317 AH1:AH317 AI1:AI317 AJ1:AJ317 AK1:AK317 AL1:AL317 AM1:AM317 AN1:AN317 AO1:AO317 AP1:AP317 AQ1 AR1 AS1 AT1 AU1 AV1 AW1 AX1 AY1 AZ1 BA1:BA317 BB1:BB317 S16:S317 AA11:AA317 M3:M31 N3:N317 O3:O19 AZ3:AZ317 AY3:AY317 AX3:AX14 AW3:AW317 AX16:AX19 AX21:AX317 AV3:AV5 AV7:AV317 AU7:AU317 AU3:AU5 AT3:AT317 AS3:AS317 AR3:AR317 AQ3:AQ317 X3:X317 W3:W317 V3:V293 V315:V317 T308:T317 V311:V313 V295:V308 T3:T306 R3:R317 Q3:Q317 P3:P317 O21:O317 M33:M34 M36:M31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F9A32-EA7D-DD46-982E-E99D7EBB0EB4}">
  <dimension ref="A1:AP165"/>
  <sheetViews>
    <sheetView topLeftCell="AL1" workbookViewId="0">
      <selection activeCell="AP1" sqref="AP1:AP1048576"/>
    </sheetView>
  </sheetViews>
  <sheetFormatPr baseColWidth="10" defaultColWidth="15.83203125" defaultRowHeight="15"/>
  <cols>
    <col min="1" max="1" width="9.83203125" style="23" customWidth="1"/>
    <col min="2" max="2" width="10.33203125" style="23" customWidth="1"/>
    <col min="3" max="3" width="16.83203125" style="3" customWidth="1"/>
    <col min="4" max="7" width="15.83203125" style="3"/>
    <col min="8" max="8" width="30.83203125" style="3" customWidth="1"/>
    <col min="9" max="9" width="20.83203125" style="3" customWidth="1"/>
    <col min="10" max="10" width="30.83203125" style="3" customWidth="1"/>
    <col min="11" max="13" width="15.83203125" style="3"/>
    <col min="14" max="14" width="50.83203125" style="3" customWidth="1"/>
    <col min="15" max="16" width="15.83203125" style="3"/>
    <col min="17" max="17" width="50.83203125" style="3" customWidth="1"/>
    <col min="18" max="19" width="15.83203125" style="3"/>
    <col min="20" max="20" width="50.83203125" style="3" customWidth="1"/>
    <col min="21" max="22" width="15.83203125" style="3"/>
    <col min="23" max="23" width="50.83203125" style="3" customWidth="1"/>
    <col min="24" max="25" width="15.83203125" style="3"/>
    <col min="26" max="26" width="50.5" style="3" customWidth="1"/>
    <col min="27" max="28" width="15.83203125" style="3"/>
    <col min="29" max="29" width="50.83203125" style="3" customWidth="1"/>
    <col min="30" max="31" width="15.83203125" style="3"/>
    <col min="32" max="32" width="50.83203125" style="3" customWidth="1"/>
    <col min="33" max="34" width="15.83203125" style="3"/>
    <col min="35" max="35" width="50.83203125" style="3" customWidth="1"/>
    <col min="36" max="36" width="20.83203125" style="3" customWidth="1"/>
    <col min="37" max="37" width="30.83203125" style="3" customWidth="1"/>
    <col min="38" max="38" width="20.83203125" style="3" customWidth="1"/>
    <col min="39" max="39" width="15.83203125" style="3" customWidth="1"/>
    <col min="40" max="41" width="25.83203125" style="3" customWidth="1"/>
    <col min="42" max="42" width="20.83203125" style="3" customWidth="1"/>
    <col min="43" max="16384" width="15.83203125" style="3"/>
  </cols>
  <sheetData>
    <row r="1" spans="1:42" ht="16">
      <c r="A1" s="13"/>
      <c r="C1" s="2" t="s">
        <v>20</v>
      </c>
      <c r="D1" s="2" t="s">
        <v>10</v>
      </c>
      <c r="E1" s="2" t="s">
        <v>11</v>
      </c>
      <c r="F1" s="2" t="s">
        <v>12</v>
      </c>
      <c r="G1" s="2" t="s">
        <v>13</v>
      </c>
      <c r="H1" s="2" t="s">
        <v>14</v>
      </c>
      <c r="I1" s="2" t="s">
        <v>15</v>
      </c>
      <c r="J1" s="2" t="s">
        <v>16</v>
      </c>
      <c r="K1" s="2" t="s">
        <v>17</v>
      </c>
      <c r="L1" s="2" t="s">
        <v>18</v>
      </c>
      <c r="M1" s="2" t="s">
        <v>19</v>
      </c>
      <c r="N1" s="2" t="s">
        <v>21</v>
      </c>
      <c r="O1" s="2" t="s">
        <v>22</v>
      </c>
      <c r="P1" s="2" t="s">
        <v>23</v>
      </c>
      <c r="Q1" s="2" t="s">
        <v>24</v>
      </c>
      <c r="R1" s="2" t="s">
        <v>25</v>
      </c>
      <c r="S1" s="2" t="s">
        <v>26</v>
      </c>
      <c r="T1" s="2" t="s">
        <v>27</v>
      </c>
      <c r="U1" s="2" t="s">
        <v>28</v>
      </c>
      <c r="V1" s="2" t="s">
        <v>29</v>
      </c>
      <c r="W1" s="2" t="s">
        <v>30</v>
      </c>
      <c r="X1" s="2" t="s">
        <v>31</v>
      </c>
      <c r="Y1" s="2" t="s">
        <v>32</v>
      </c>
      <c r="Z1" s="2" t="s">
        <v>33</v>
      </c>
      <c r="AA1" s="2" t="s">
        <v>34</v>
      </c>
      <c r="AB1" s="2" t="s">
        <v>35</v>
      </c>
      <c r="AC1" s="2" t="s">
        <v>36</v>
      </c>
      <c r="AD1" s="2" t="s">
        <v>37</v>
      </c>
      <c r="AE1" s="2" t="s">
        <v>38</v>
      </c>
      <c r="AF1" s="2" t="s">
        <v>39</v>
      </c>
      <c r="AG1" s="2" t="s">
        <v>40</v>
      </c>
      <c r="AH1" s="2" t="s">
        <v>41</v>
      </c>
      <c r="AI1" s="2" t="s">
        <v>42</v>
      </c>
      <c r="AJ1" s="2" t="s">
        <v>43</v>
      </c>
      <c r="AK1" s="2" t="s">
        <v>44</v>
      </c>
      <c r="AL1" s="2" t="s">
        <v>45</v>
      </c>
      <c r="AM1" s="2" t="s">
        <v>46</v>
      </c>
      <c r="AN1" s="2" t="s">
        <v>47</v>
      </c>
      <c r="AO1" s="2" t="s">
        <v>48</v>
      </c>
      <c r="AP1" s="2" t="s">
        <v>49</v>
      </c>
    </row>
    <row r="2" spans="1:42" s="6" customFormat="1" ht="144">
      <c r="A2" s="18" t="s">
        <v>1962</v>
      </c>
      <c r="B2" s="8" t="s">
        <v>1961</v>
      </c>
      <c r="C2" s="7" t="s">
        <v>69</v>
      </c>
      <c r="D2" s="7" t="s">
        <v>59</v>
      </c>
      <c r="E2" s="7" t="s">
        <v>60</v>
      </c>
      <c r="F2" s="7" t="s">
        <v>61</v>
      </c>
      <c r="G2" s="7" t="s">
        <v>62</v>
      </c>
      <c r="H2" s="7" t="s">
        <v>63</v>
      </c>
      <c r="I2" s="7" t="s">
        <v>64</v>
      </c>
      <c r="J2" s="7" t="s">
        <v>65</v>
      </c>
      <c r="K2" s="7" t="s">
        <v>66</v>
      </c>
      <c r="L2" s="7" t="s">
        <v>67</v>
      </c>
      <c r="M2" s="7" t="s">
        <v>68</v>
      </c>
      <c r="N2" s="7" t="s">
        <v>70</v>
      </c>
      <c r="O2" s="7" t="s">
        <v>71</v>
      </c>
      <c r="P2" s="7" t="s">
        <v>72</v>
      </c>
      <c r="Q2" s="7" t="s">
        <v>73</v>
      </c>
      <c r="R2" s="7" t="s">
        <v>71</v>
      </c>
      <c r="S2" s="7" t="s">
        <v>72</v>
      </c>
      <c r="T2" s="7" t="s">
        <v>73</v>
      </c>
      <c r="U2" s="7" t="s">
        <v>71</v>
      </c>
      <c r="V2" s="7" t="s">
        <v>72</v>
      </c>
      <c r="W2" s="7" t="s">
        <v>74</v>
      </c>
      <c r="X2" s="7" t="s">
        <v>71</v>
      </c>
      <c r="Y2" s="7" t="s">
        <v>72</v>
      </c>
      <c r="Z2" s="7" t="s">
        <v>74</v>
      </c>
      <c r="AA2" s="7" t="s">
        <v>75</v>
      </c>
      <c r="AB2" s="7" t="s">
        <v>72</v>
      </c>
      <c r="AC2" s="7" t="s">
        <v>74</v>
      </c>
      <c r="AD2" s="7" t="s">
        <v>71</v>
      </c>
      <c r="AE2" s="7" t="s">
        <v>72</v>
      </c>
      <c r="AF2" s="7" t="s">
        <v>76</v>
      </c>
      <c r="AG2" s="7" t="s">
        <v>71</v>
      </c>
      <c r="AH2" s="7" t="s">
        <v>72</v>
      </c>
      <c r="AI2" s="7" t="s">
        <v>74</v>
      </c>
      <c r="AJ2" s="7" t="s">
        <v>77</v>
      </c>
      <c r="AK2" s="7" t="s">
        <v>78</v>
      </c>
      <c r="AL2" s="7" t="s">
        <v>79</v>
      </c>
      <c r="AM2" s="7" t="s">
        <v>80</v>
      </c>
      <c r="AN2" s="7" t="s">
        <v>81</v>
      </c>
      <c r="AO2" s="7" t="s">
        <v>82</v>
      </c>
      <c r="AP2" s="7" t="s">
        <v>83</v>
      </c>
    </row>
    <row r="3" spans="1:42" ht="112">
      <c r="A3" s="13">
        <v>4</v>
      </c>
      <c r="B3" s="23">
        <v>1</v>
      </c>
      <c r="C3" s="5" t="s">
        <v>104</v>
      </c>
      <c r="D3" s="5" t="s">
        <v>89</v>
      </c>
      <c r="E3" s="5" t="s">
        <v>89</v>
      </c>
      <c r="F3" s="5" t="s">
        <v>90</v>
      </c>
      <c r="G3" s="5" t="s">
        <v>89</v>
      </c>
      <c r="H3" s="5" t="s">
        <v>89</v>
      </c>
      <c r="I3" s="5" t="s">
        <v>102</v>
      </c>
      <c r="J3" s="5" t="s">
        <v>89</v>
      </c>
      <c r="K3" s="5" t="s">
        <v>103</v>
      </c>
      <c r="L3" s="5" t="s">
        <v>89</v>
      </c>
      <c r="M3" s="5" t="s">
        <v>99</v>
      </c>
      <c r="N3" s="5" t="s">
        <v>105</v>
      </c>
      <c r="O3" s="5" t="s">
        <v>89</v>
      </c>
      <c r="P3" s="5" t="s">
        <v>106</v>
      </c>
      <c r="Q3" s="5" t="s">
        <v>107</v>
      </c>
      <c r="R3" s="5" t="s">
        <v>89</v>
      </c>
      <c r="S3" s="5" t="s">
        <v>89</v>
      </c>
      <c r="T3" s="5" t="s">
        <v>108</v>
      </c>
      <c r="U3" s="5" t="s">
        <v>89</v>
      </c>
      <c r="V3" s="5" t="s">
        <v>89</v>
      </c>
      <c r="W3" s="5" t="s">
        <v>109</v>
      </c>
      <c r="X3" s="5" t="s">
        <v>89</v>
      </c>
      <c r="Y3" s="5" t="s">
        <v>89</v>
      </c>
      <c r="Z3" s="5" t="s">
        <v>110</v>
      </c>
      <c r="AA3" s="5" t="s">
        <v>89</v>
      </c>
      <c r="AB3" s="5" t="s">
        <v>89</v>
      </c>
      <c r="AC3" s="5" t="s">
        <v>111</v>
      </c>
      <c r="AD3" s="5" t="s">
        <v>89</v>
      </c>
      <c r="AE3" s="5" t="s">
        <v>112</v>
      </c>
      <c r="AF3" s="5" t="s">
        <v>113</v>
      </c>
      <c r="AG3" s="5" t="s">
        <v>89</v>
      </c>
      <c r="AH3" s="5" t="s">
        <v>89</v>
      </c>
      <c r="AI3" s="5" t="s">
        <v>114</v>
      </c>
      <c r="AJ3" s="5" t="s">
        <v>115</v>
      </c>
      <c r="AK3" s="5" t="s">
        <v>116</v>
      </c>
      <c r="AL3" s="5" t="s">
        <v>117</v>
      </c>
      <c r="AM3" s="5" t="s">
        <v>118</v>
      </c>
      <c r="AN3" s="5" t="s">
        <v>89</v>
      </c>
      <c r="AO3" s="5" t="s">
        <v>89</v>
      </c>
      <c r="AP3" s="5" t="s">
        <v>119</v>
      </c>
    </row>
    <row r="4" spans="1:42" ht="128">
      <c r="A4" s="18">
        <v>5</v>
      </c>
      <c r="B4" s="23">
        <f t="shared" ref="B4:B67" si="0">B3+1</f>
        <v>2</v>
      </c>
      <c r="C4" s="5" t="s">
        <v>104</v>
      </c>
      <c r="D4" s="5" t="s">
        <v>89</v>
      </c>
      <c r="E4" s="5" t="s">
        <v>89</v>
      </c>
      <c r="F4" s="5" t="s">
        <v>89</v>
      </c>
      <c r="G4" s="5" t="s">
        <v>121</v>
      </c>
      <c r="H4" s="5" t="s">
        <v>89</v>
      </c>
      <c r="I4" s="5" t="s">
        <v>89</v>
      </c>
      <c r="J4" s="5" t="s">
        <v>89</v>
      </c>
      <c r="K4" s="5" t="s">
        <v>89</v>
      </c>
      <c r="L4" s="5" t="s">
        <v>89</v>
      </c>
      <c r="M4" s="5" t="s">
        <v>89</v>
      </c>
      <c r="N4" s="5" t="s">
        <v>122</v>
      </c>
      <c r="O4" s="5" t="s">
        <v>89</v>
      </c>
      <c r="P4" s="5" t="s">
        <v>106</v>
      </c>
      <c r="Q4" s="5" t="s">
        <v>89</v>
      </c>
      <c r="R4" s="5" t="s">
        <v>89</v>
      </c>
      <c r="S4" s="5" t="s">
        <v>89</v>
      </c>
      <c r="T4" s="5" t="s">
        <v>123</v>
      </c>
      <c r="U4" s="5" t="s">
        <v>89</v>
      </c>
      <c r="V4" s="5" t="s">
        <v>89</v>
      </c>
      <c r="W4" s="5" t="s">
        <v>124</v>
      </c>
      <c r="X4" s="5" t="s">
        <v>89</v>
      </c>
      <c r="Y4" s="5" t="s">
        <v>89</v>
      </c>
      <c r="Z4" s="5" t="s">
        <v>125</v>
      </c>
      <c r="AA4" s="5" t="s">
        <v>89</v>
      </c>
      <c r="AB4" s="5" t="s">
        <v>89</v>
      </c>
      <c r="AC4" s="5" t="s">
        <v>126</v>
      </c>
      <c r="AD4" s="5" t="s">
        <v>89</v>
      </c>
      <c r="AE4" s="5" t="s">
        <v>127</v>
      </c>
      <c r="AF4" s="5" t="s">
        <v>128</v>
      </c>
      <c r="AG4" s="5" t="s">
        <v>89</v>
      </c>
      <c r="AH4" s="5" t="s">
        <v>89</v>
      </c>
      <c r="AI4" s="5" t="s">
        <v>89</v>
      </c>
      <c r="AJ4" s="5" t="s">
        <v>129</v>
      </c>
      <c r="AK4" s="5" t="s">
        <v>89</v>
      </c>
      <c r="AL4" s="5" t="s">
        <v>130</v>
      </c>
      <c r="AM4" s="5" t="s">
        <v>118</v>
      </c>
      <c r="AN4" s="5" t="s">
        <v>89</v>
      </c>
      <c r="AO4" s="5" t="s">
        <v>89</v>
      </c>
      <c r="AP4" s="5" t="s">
        <v>89</v>
      </c>
    </row>
    <row r="5" spans="1:42" ht="272">
      <c r="A5" s="13">
        <v>6</v>
      </c>
      <c r="B5" s="23">
        <f t="shared" si="0"/>
        <v>3</v>
      </c>
      <c r="C5" s="5" t="s">
        <v>104</v>
      </c>
      <c r="D5" s="5" t="s">
        <v>89</v>
      </c>
      <c r="E5" s="5" t="s">
        <v>89</v>
      </c>
      <c r="F5" s="5" t="s">
        <v>89</v>
      </c>
      <c r="G5" s="5" t="s">
        <v>132</v>
      </c>
      <c r="H5" s="5" t="s">
        <v>89</v>
      </c>
      <c r="I5" s="5" t="s">
        <v>89</v>
      </c>
      <c r="J5" s="5" t="s">
        <v>89</v>
      </c>
      <c r="K5" s="5" t="s">
        <v>89</v>
      </c>
      <c r="L5" s="5" t="s">
        <v>89</v>
      </c>
      <c r="M5" s="5" t="s">
        <v>89</v>
      </c>
      <c r="N5" s="5" t="s">
        <v>133</v>
      </c>
      <c r="O5" s="5" t="s">
        <v>89</v>
      </c>
      <c r="P5" s="5" t="s">
        <v>106</v>
      </c>
      <c r="Q5" s="5" t="s">
        <v>134</v>
      </c>
      <c r="R5" s="5" t="s">
        <v>89</v>
      </c>
      <c r="S5" s="5" t="s">
        <v>89</v>
      </c>
      <c r="T5" s="5" t="s">
        <v>135</v>
      </c>
      <c r="U5" s="5" t="s">
        <v>89</v>
      </c>
      <c r="V5" s="5" t="s">
        <v>89</v>
      </c>
      <c r="W5" s="5" t="s">
        <v>136</v>
      </c>
      <c r="X5" s="5" t="s">
        <v>89</v>
      </c>
      <c r="Y5" s="5" t="s">
        <v>89</v>
      </c>
      <c r="Z5" s="5" t="s">
        <v>137</v>
      </c>
      <c r="AA5" s="5" t="s">
        <v>89</v>
      </c>
      <c r="AB5" s="5" t="s">
        <v>89</v>
      </c>
      <c r="AC5" s="5" t="s">
        <v>138</v>
      </c>
      <c r="AD5" s="5" t="s">
        <v>89</v>
      </c>
      <c r="AE5" s="5" t="s">
        <v>127</v>
      </c>
      <c r="AF5" s="5" t="s">
        <v>139</v>
      </c>
      <c r="AG5" s="5" t="s">
        <v>89</v>
      </c>
      <c r="AH5" s="5" t="s">
        <v>89</v>
      </c>
      <c r="AI5" s="5" t="s">
        <v>140</v>
      </c>
      <c r="AJ5" s="5" t="s">
        <v>141</v>
      </c>
      <c r="AK5" s="5" t="s">
        <v>142</v>
      </c>
      <c r="AL5" s="5" t="s">
        <v>143</v>
      </c>
      <c r="AM5" s="5" t="s">
        <v>144</v>
      </c>
      <c r="AN5" s="5" t="s">
        <v>89</v>
      </c>
      <c r="AO5" s="5" t="s">
        <v>89</v>
      </c>
      <c r="AP5" s="5" t="s">
        <v>89</v>
      </c>
    </row>
    <row r="6" spans="1:42" ht="240">
      <c r="A6" s="13">
        <v>8</v>
      </c>
      <c r="B6" s="23">
        <f t="shared" si="0"/>
        <v>4</v>
      </c>
      <c r="C6" s="5" t="s">
        <v>104</v>
      </c>
      <c r="D6" s="5" t="s">
        <v>89</v>
      </c>
      <c r="E6" s="5" t="s">
        <v>89</v>
      </c>
      <c r="F6" s="5" t="s">
        <v>89</v>
      </c>
      <c r="G6" s="5" t="s">
        <v>148</v>
      </c>
      <c r="H6" s="5" t="s">
        <v>89</v>
      </c>
      <c r="I6" s="5" t="s">
        <v>89</v>
      </c>
      <c r="J6" s="5" t="s">
        <v>89</v>
      </c>
      <c r="K6" s="5" t="s">
        <v>89</v>
      </c>
      <c r="L6" s="5" t="s">
        <v>89</v>
      </c>
      <c r="M6" s="5" t="s">
        <v>89</v>
      </c>
      <c r="N6" s="5" t="s">
        <v>149</v>
      </c>
      <c r="O6" s="5" t="s">
        <v>89</v>
      </c>
      <c r="P6" s="5" t="s">
        <v>112</v>
      </c>
      <c r="Q6" s="5" t="s">
        <v>150</v>
      </c>
      <c r="R6" s="5" t="s">
        <v>89</v>
      </c>
      <c r="S6" s="5" t="s">
        <v>89</v>
      </c>
      <c r="T6" s="5" t="s">
        <v>151</v>
      </c>
      <c r="U6" s="5" t="s">
        <v>89</v>
      </c>
      <c r="V6" s="5" t="s">
        <v>89</v>
      </c>
      <c r="W6" s="5" t="s">
        <v>152</v>
      </c>
      <c r="X6" s="5" t="s">
        <v>89</v>
      </c>
      <c r="Y6" s="5" t="s">
        <v>89</v>
      </c>
      <c r="Z6" s="5" t="s">
        <v>153</v>
      </c>
      <c r="AA6" s="5" t="s">
        <v>89</v>
      </c>
      <c r="AB6" s="5" t="s">
        <v>89</v>
      </c>
      <c r="AC6" s="5" t="s">
        <v>154</v>
      </c>
      <c r="AD6" s="5" t="s">
        <v>89</v>
      </c>
      <c r="AE6" s="5" t="s">
        <v>112</v>
      </c>
      <c r="AF6" s="5" t="s">
        <v>155</v>
      </c>
      <c r="AG6" s="5" t="s">
        <v>89</v>
      </c>
      <c r="AH6" s="5" t="s">
        <v>89</v>
      </c>
      <c r="AI6" s="5" t="s">
        <v>156</v>
      </c>
      <c r="AJ6" s="5" t="s">
        <v>141</v>
      </c>
      <c r="AK6" s="5" t="s">
        <v>89</v>
      </c>
      <c r="AL6" s="5" t="s">
        <v>157</v>
      </c>
      <c r="AM6" s="5" t="s">
        <v>158</v>
      </c>
      <c r="AN6" s="5" t="s">
        <v>89</v>
      </c>
      <c r="AO6" s="5" t="s">
        <v>89</v>
      </c>
      <c r="AP6" s="5" t="s">
        <v>89</v>
      </c>
    </row>
    <row r="7" spans="1:42" ht="32">
      <c r="A7" s="13">
        <v>11</v>
      </c>
      <c r="B7" s="23">
        <f t="shared" si="0"/>
        <v>5</v>
      </c>
      <c r="C7" s="5" t="s">
        <v>104</v>
      </c>
      <c r="D7" s="5" t="s">
        <v>89</v>
      </c>
      <c r="E7" s="5" t="s">
        <v>89</v>
      </c>
      <c r="F7" s="5" t="s">
        <v>96</v>
      </c>
      <c r="G7" s="5" t="s">
        <v>89</v>
      </c>
      <c r="H7" s="5" t="s">
        <v>89</v>
      </c>
      <c r="I7" s="5" t="s">
        <v>163</v>
      </c>
      <c r="J7" s="5" t="s">
        <v>89</v>
      </c>
      <c r="K7" s="5" t="s">
        <v>164</v>
      </c>
      <c r="L7" s="5" t="s">
        <v>89</v>
      </c>
      <c r="M7" s="5" t="s">
        <v>165</v>
      </c>
      <c r="N7" s="5" t="s">
        <v>166</v>
      </c>
      <c r="O7" s="5" t="s">
        <v>89</v>
      </c>
      <c r="P7" s="5" t="s">
        <v>106</v>
      </c>
      <c r="Q7" s="5" t="s">
        <v>89</v>
      </c>
      <c r="R7" s="5" t="s">
        <v>89</v>
      </c>
      <c r="S7" s="5" t="s">
        <v>89</v>
      </c>
      <c r="T7" s="5" t="s">
        <v>89</v>
      </c>
      <c r="U7" s="5" t="s">
        <v>89</v>
      </c>
      <c r="V7" s="5" t="s">
        <v>89</v>
      </c>
      <c r="W7" s="5" t="s">
        <v>89</v>
      </c>
      <c r="X7" s="5" t="s">
        <v>89</v>
      </c>
      <c r="Y7" s="5" t="s">
        <v>89</v>
      </c>
      <c r="Z7" s="5" t="s">
        <v>89</v>
      </c>
      <c r="AA7" s="5" t="s">
        <v>89</v>
      </c>
      <c r="AB7" s="5" t="s">
        <v>89</v>
      </c>
      <c r="AC7" s="5" t="s">
        <v>89</v>
      </c>
      <c r="AD7" s="5" t="s">
        <v>89</v>
      </c>
      <c r="AE7" s="5" t="s">
        <v>89</v>
      </c>
      <c r="AF7" s="5" t="s">
        <v>89</v>
      </c>
      <c r="AG7" s="5" t="s">
        <v>89</v>
      </c>
      <c r="AH7" s="5" t="s">
        <v>89</v>
      </c>
      <c r="AI7" s="5" t="s">
        <v>89</v>
      </c>
      <c r="AJ7" s="5" t="s">
        <v>89</v>
      </c>
      <c r="AK7" s="5" t="s">
        <v>89</v>
      </c>
      <c r="AL7" s="5" t="s">
        <v>89</v>
      </c>
      <c r="AM7" s="5" t="s">
        <v>89</v>
      </c>
      <c r="AN7" s="5" t="s">
        <v>89</v>
      </c>
      <c r="AO7" s="5" t="s">
        <v>89</v>
      </c>
      <c r="AP7" s="5" t="s">
        <v>89</v>
      </c>
    </row>
    <row r="8" spans="1:42" ht="288">
      <c r="A8" s="13">
        <v>13</v>
      </c>
      <c r="B8" s="23">
        <f>B7+1</f>
        <v>6</v>
      </c>
      <c r="C8" s="5" t="s">
        <v>104</v>
      </c>
      <c r="D8" s="5" t="s">
        <v>171</v>
      </c>
      <c r="E8" s="5" t="s">
        <v>89</v>
      </c>
      <c r="F8" s="5" t="s">
        <v>160</v>
      </c>
      <c r="G8" s="5" t="s">
        <v>89</v>
      </c>
      <c r="H8" s="5" t="s">
        <v>172</v>
      </c>
      <c r="I8" s="5" t="s">
        <v>173</v>
      </c>
      <c r="J8" s="5" t="s">
        <v>174</v>
      </c>
      <c r="K8" s="5" t="s">
        <v>175</v>
      </c>
      <c r="L8" s="5" t="s">
        <v>89</v>
      </c>
      <c r="M8" s="5" t="s">
        <v>165</v>
      </c>
      <c r="N8" s="5" t="s">
        <v>176</v>
      </c>
      <c r="O8" s="5" t="s">
        <v>177</v>
      </c>
      <c r="P8" s="5" t="s">
        <v>106</v>
      </c>
      <c r="Q8" s="5" t="s">
        <v>178</v>
      </c>
      <c r="R8" s="5" t="s">
        <v>179</v>
      </c>
      <c r="S8" s="5" t="s">
        <v>112</v>
      </c>
      <c r="T8" s="5" t="s">
        <v>180</v>
      </c>
      <c r="U8" s="5" t="s">
        <v>179</v>
      </c>
      <c r="V8" s="5" t="s">
        <v>112</v>
      </c>
      <c r="W8" s="5" t="s">
        <v>181</v>
      </c>
      <c r="X8" s="5" t="s">
        <v>182</v>
      </c>
      <c r="Y8" s="5" t="s">
        <v>127</v>
      </c>
      <c r="Z8" s="5" t="s">
        <v>183</v>
      </c>
      <c r="AA8" s="5" t="s">
        <v>182</v>
      </c>
      <c r="AB8" s="5" t="s">
        <v>112</v>
      </c>
      <c r="AC8" s="5" t="s">
        <v>184</v>
      </c>
      <c r="AD8" s="5" t="s">
        <v>182</v>
      </c>
      <c r="AE8" s="5" t="s">
        <v>127</v>
      </c>
      <c r="AF8" s="5" t="s">
        <v>185</v>
      </c>
      <c r="AG8" s="5" t="s">
        <v>186</v>
      </c>
      <c r="AH8" s="5" t="s">
        <v>127</v>
      </c>
      <c r="AI8" s="5" t="s">
        <v>187</v>
      </c>
      <c r="AJ8" s="5" t="s">
        <v>188</v>
      </c>
      <c r="AK8" s="5" t="s">
        <v>189</v>
      </c>
      <c r="AL8" s="5" t="s">
        <v>190</v>
      </c>
      <c r="AM8" s="5" t="s">
        <v>191</v>
      </c>
      <c r="AN8" s="5" t="s">
        <v>192</v>
      </c>
      <c r="AO8" s="5" t="s">
        <v>89</v>
      </c>
      <c r="AP8" s="5" t="s">
        <v>89</v>
      </c>
    </row>
    <row r="9" spans="1:42" ht="288">
      <c r="A9" s="13">
        <v>14</v>
      </c>
      <c r="B9" s="23">
        <f t="shared" si="0"/>
        <v>7</v>
      </c>
      <c r="C9" s="5" t="s">
        <v>104</v>
      </c>
      <c r="D9" s="5" t="s">
        <v>194</v>
      </c>
      <c r="E9" s="5" t="s">
        <v>195</v>
      </c>
      <c r="F9" s="5" t="s">
        <v>160</v>
      </c>
      <c r="G9" s="5" t="s">
        <v>89</v>
      </c>
      <c r="H9" s="5" t="s">
        <v>196</v>
      </c>
      <c r="I9" s="5" t="s">
        <v>197</v>
      </c>
      <c r="J9" s="5" t="s">
        <v>198</v>
      </c>
      <c r="K9" s="5" t="s">
        <v>103</v>
      </c>
      <c r="L9" s="5" t="s">
        <v>89</v>
      </c>
      <c r="M9" s="5" t="s">
        <v>165</v>
      </c>
      <c r="N9" s="5" t="s">
        <v>199</v>
      </c>
      <c r="O9" s="5" t="s">
        <v>177</v>
      </c>
      <c r="P9" s="5" t="s">
        <v>106</v>
      </c>
      <c r="Q9" s="5" t="s">
        <v>200</v>
      </c>
      <c r="R9" s="5" t="s">
        <v>182</v>
      </c>
      <c r="S9" s="5" t="s">
        <v>127</v>
      </c>
      <c r="T9" s="5" t="s">
        <v>201</v>
      </c>
      <c r="U9" s="5" t="s">
        <v>186</v>
      </c>
      <c r="V9" s="5" t="s">
        <v>112</v>
      </c>
      <c r="W9" s="5" t="s">
        <v>202</v>
      </c>
      <c r="X9" s="5" t="s">
        <v>177</v>
      </c>
      <c r="Y9" s="5" t="s">
        <v>127</v>
      </c>
      <c r="Z9" s="5" t="s">
        <v>203</v>
      </c>
      <c r="AA9" s="5" t="s">
        <v>182</v>
      </c>
      <c r="AB9" s="5" t="s">
        <v>127</v>
      </c>
      <c r="AC9" s="5" t="s">
        <v>204</v>
      </c>
      <c r="AD9" s="5" t="s">
        <v>186</v>
      </c>
      <c r="AE9" s="5" t="s">
        <v>127</v>
      </c>
      <c r="AF9" s="5" t="s">
        <v>205</v>
      </c>
      <c r="AG9" s="5" t="s">
        <v>186</v>
      </c>
      <c r="AH9" s="5" t="s">
        <v>112</v>
      </c>
      <c r="AI9" s="5" t="s">
        <v>206</v>
      </c>
      <c r="AJ9" s="5" t="s">
        <v>207</v>
      </c>
      <c r="AK9" s="5" t="s">
        <v>208</v>
      </c>
      <c r="AL9" s="5" t="s">
        <v>209</v>
      </c>
      <c r="AM9" s="5" t="s">
        <v>118</v>
      </c>
      <c r="AN9" s="5" t="s">
        <v>192</v>
      </c>
      <c r="AO9" s="5" t="s">
        <v>89</v>
      </c>
      <c r="AP9" s="5" t="s">
        <v>89</v>
      </c>
    </row>
    <row r="10" spans="1:42" ht="96">
      <c r="A10" s="13">
        <v>18</v>
      </c>
      <c r="B10" s="23">
        <f t="shared" si="0"/>
        <v>8</v>
      </c>
      <c r="C10" s="5" t="s">
        <v>104</v>
      </c>
      <c r="D10" s="5" t="s">
        <v>171</v>
      </c>
      <c r="E10" s="5" t="s">
        <v>89</v>
      </c>
      <c r="F10" s="5" t="s">
        <v>215</v>
      </c>
      <c r="G10" s="5" t="s">
        <v>89</v>
      </c>
      <c r="H10" s="5" t="s">
        <v>216</v>
      </c>
      <c r="I10" s="5" t="s">
        <v>217</v>
      </c>
      <c r="J10" s="5" t="s">
        <v>218</v>
      </c>
      <c r="K10" s="5" t="s">
        <v>219</v>
      </c>
      <c r="L10" s="5" t="s">
        <v>220</v>
      </c>
      <c r="M10" s="5" t="s">
        <v>221</v>
      </c>
      <c r="N10" s="5" t="s">
        <v>222</v>
      </c>
      <c r="O10" s="5" t="s">
        <v>186</v>
      </c>
      <c r="P10" s="5" t="s">
        <v>112</v>
      </c>
      <c r="Q10" s="5" t="s">
        <v>223</v>
      </c>
      <c r="R10" s="5" t="s">
        <v>179</v>
      </c>
      <c r="S10" s="5" t="s">
        <v>112</v>
      </c>
      <c r="T10" s="5" t="s">
        <v>224</v>
      </c>
      <c r="U10" s="5" t="s">
        <v>179</v>
      </c>
      <c r="V10" s="5" t="s">
        <v>225</v>
      </c>
      <c r="W10" s="5" t="s">
        <v>226</v>
      </c>
      <c r="X10" s="5" t="s">
        <v>186</v>
      </c>
      <c r="Y10" s="5" t="s">
        <v>112</v>
      </c>
      <c r="Z10" s="5" t="s">
        <v>227</v>
      </c>
      <c r="AA10" s="5" t="s">
        <v>177</v>
      </c>
      <c r="AB10" s="5" t="s">
        <v>106</v>
      </c>
      <c r="AC10" s="5" t="s">
        <v>228</v>
      </c>
      <c r="AD10" s="5" t="s">
        <v>186</v>
      </c>
      <c r="AE10" s="5" t="s">
        <v>225</v>
      </c>
      <c r="AF10" s="5" t="s">
        <v>229</v>
      </c>
      <c r="AG10" s="5" t="s">
        <v>186</v>
      </c>
      <c r="AH10" s="5" t="s">
        <v>225</v>
      </c>
      <c r="AI10" s="5" t="s">
        <v>230</v>
      </c>
      <c r="AJ10" s="5" t="s">
        <v>231</v>
      </c>
      <c r="AK10" s="5" t="s">
        <v>232</v>
      </c>
      <c r="AL10" s="5" t="s">
        <v>233</v>
      </c>
      <c r="AM10" s="5" t="s">
        <v>234</v>
      </c>
      <c r="AN10" s="5" t="s">
        <v>235</v>
      </c>
      <c r="AO10" s="5" t="s">
        <v>89</v>
      </c>
      <c r="AP10" s="5" t="s">
        <v>89</v>
      </c>
    </row>
    <row r="11" spans="1:42" ht="96">
      <c r="A11" s="13">
        <v>19</v>
      </c>
      <c r="B11" s="23">
        <f t="shared" si="0"/>
        <v>9</v>
      </c>
      <c r="C11" s="5" t="s">
        <v>104</v>
      </c>
      <c r="D11" s="5" t="s">
        <v>171</v>
      </c>
      <c r="E11" s="5" t="s">
        <v>89</v>
      </c>
      <c r="F11" s="5" t="s">
        <v>160</v>
      </c>
      <c r="G11" s="5" t="s">
        <v>89</v>
      </c>
      <c r="H11" s="5" t="s">
        <v>237</v>
      </c>
      <c r="I11" s="5" t="s">
        <v>238</v>
      </c>
      <c r="J11" s="5" t="s">
        <v>239</v>
      </c>
      <c r="K11" s="5" t="s">
        <v>240</v>
      </c>
      <c r="L11" s="5" t="s">
        <v>89</v>
      </c>
      <c r="M11" s="5" t="s">
        <v>241</v>
      </c>
      <c r="N11" s="5" t="s">
        <v>242</v>
      </c>
      <c r="O11" s="5" t="s">
        <v>179</v>
      </c>
      <c r="P11" s="5" t="s">
        <v>168</v>
      </c>
      <c r="Q11" s="5" t="s">
        <v>243</v>
      </c>
      <c r="R11" s="5" t="s">
        <v>179</v>
      </c>
      <c r="S11" s="5" t="s">
        <v>168</v>
      </c>
      <c r="T11" s="5" t="s">
        <v>244</v>
      </c>
      <c r="U11" s="5" t="s">
        <v>179</v>
      </c>
      <c r="V11" s="5" t="s">
        <v>168</v>
      </c>
      <c r="W11" s="5" t="s">
        <v>245</v>
      </c>
      <c r="X11" s="5" t="s">
        <v>179</v>
      </c>
      <c r="Y11" s="5" t="s">
        <v>168</v>
      </c>
      <c r="Z11" s="5" t="s">
        <v>246</v>
      </c>
      <c r="AA11" s="5" t="s">
        <v>179</v>
      </c>
      <c r="AB11" s="5" t="s">
        <v>168</v>
      </c>
      <c r="AC11" s="5" t="s">
        <v>244</v>
      </c>
      <c r="AD11" s="5" t="s">
        <v>179</v>
      </c>
      <c r="AE11" s="5" t="s">
        <v>168</v>
      </c>
      <c r="AF11" s="5" t="s">
        <v>247</v>
      </c>
      <c r="AG11" s="5" t="s">
        <v>179</v>
      </c>
      <c r="AH11" s="5" t="s">
        <v>168</v>
      </c>
      <c r="AI11" s="5" t="s">
        <v>248</v>
      </c>
      <c r="AJ11" s="5" t="s">
        <v>249</v>
      </c>
      <c r="AK11" s="5" t="s">
        <v>92</v>
      </c>
      <c r="AL11" s="5" t="s">
        <v>250</v>
      </c>
      <c r="AM11" s="5" t="s">
        <v>234</v>
      </c>
      <c r="AN11" s="5" t="s">
        <v>235</v>
      </c>
      <c r="AO11" s="5" t="s">
        <v>89</v>
      </c>
      <c r="AP11" s="5" t="s">
        <v>89</v>
      </c>
    </row>
    <row r="12" spans="1:42" ht="80">
      <c r="A12" s="13">
        <v>20</v>
      </c>
      <c r="B12" s="23">
        <f t="shared" si="0"/>
        <v>10</v>
      </c>
      <c r="C12" s="5" t="s">
        <v>104</v>
      </c>
      <c r="D12" s="5" t="s">
        <v>171</v>
      </c>
      <c r="E12" s="5" t="s">
        <v>89</v>
      </c>
      <c r="F12" s="5" t="s">
        <v>160</v>
      </c>
      <c r="G12" s="5" t="s">
        <v>89</v>
      </c>
      <c r="H12" s="5" t="s">
        <v>237</v>
      </c>
      <c r="I12" s="5" t="s">
        <v>252</v>
      </c>
      <c r="J12" s="5" t="s">
        <v>253</v>
      </c>
      <c r="K12" s="5" t="s">
        <v>254</v>
      </c>
      <c r="L12" s="5" t="s">
        <v>89</v>
      </c>
      <c r="M12" s="5" t="s">
        <v>221</v>
      </c>
      <c r="N12" s="5" t="s">
        <v>255</v>
      </c>
      <c r="O12" s="5" t="s">
        <v>182</v>
      </c>
      <c r="P12" s="5" t="s">
        <v>225</v>
      </c>
      <c r="Q12" s="5" t="s">
        <v>89</v>
      </c>
      <c r="R12" s="5" t="s">
        <v>182</v>
      </c>
      <c r="S12" s="5" t="s">
        <v>225</v>
      </c>
      <c r="T12" s="5" t="s">
        <v>89</v>
      </c>
      <c r="U12" s="5" t="s">
        <v>177</v>
      </c>
      <c r="V12" s="5" t="s">
        <v>127</v>
      </c>
      <c r="W12" s="5" t="s">
        <v>89</v>
      </c>
      <c r="X12" s="5" t="s">
        <v>177</v>
      </c>
      <c r="Y12" s="5" t="s">
        <v>225</v>
      </c>
      <c r="Z12" s="5" t="s">
        <v>89</v>
      </c>
      <c r="AA12" s="5" t="s">
        <v>177</v>
      </c>
      <c r="AB12" s="5" t="s">
        <v>112</v>
      </c>
      <c r="AC12" s="5" t="s">
        <v>89</v>
      </c>
      <c r="AD12" s="5" t="s">
        <v>179</v>
      </c>
      <c r="AE12" s="5" t="s">
        <v>112</v>
      </c>
      <c r="AF12" s="5" t="s">
        <v>89</v>
      </c>
      <c r="AG12" s="5" t="s">
        <v>186</v>
      </c>
      <c r="AH12" s="5" t="s">
        <v>112</v>
      </c>
      <c r="AI12" s="5" t="s">
        <v>89</v>
      </c>
      <c r="AJ12" s="5" t="s">
        <v>141</v>
      </c>
      <c r="AK12" s="5" t="s">
        <v>89</v>
      </c>
      <c r="AL12" s="5" t="s">
        <v>256</v>
      </c>
      <c r="AM12" s="5" t="s">
        <v>257</v>
      </c>
      <c r="AN12" s="5" t="s">
        <v>235</v>
      </c>
      <c r="AO12" s="5" t="s">
        <v>89</v>
      </c>
      <c r="AP12" s="5" t="s">
        <v>89</v>
      </c>
    </row>
    <row r="13" spans="1:42" ht="80">
      <c r="A13" s="13">
        <v>21</v>
      </c>
      <c r="B13" s="23">
        <f t="shared" si="0"/>
        <v>11</v>
      </c>
      <c r="C13" s="5" t="s">
        <v>104</v>
      </c>
      <c r="D13" s="5" t="s">
        <v>259</v>
      </c>
      <c r="E13" s="5" t="s">
        <v>89</v>
      </c>
      <c r="F13" s="5" t="s">
        <v>90</v>
      </c>
      <c r="G13" s="5" t="s">
        <v>89</v>
      </c>
      <c r="H13" s="5" t="s">
        <v>260</v>
      </c>
      <c r="I13" s="5" t="s">
        <v>261</v>
      </c>
      <c r="J13" s="5" t="s">
        <v>262</v>
      </c>
      <c r="K13" s="5" t="s">
        <v>254</v>
      </c>
      <c r="L13" s="5" t="s">
        <v>89</v>
      </c>
      <c r="M13" s="5" t="s">
        <v>99</v>
      </c>
      <c r="N13" s="5" t="s">
        <v>263</v>
      </c>
      <c r="O13" s="5" t="s">
        <v>179</v>
      </c>
      <c r="P13" s="5" t="s">
        <v>225</v>
      </c>
      <c r="Q13" s="5" t="s">
        <v>264</v>
      </c>
      <c r="R13" s="5" t="s">
        <v>177</v>
      </c>
      <c r="S13" s="5" t="s">
        <v>106</v>
      </c>
      <c r="T13" s="5" t="s">
        <v>265</v>
      </c>
      <c r="U13" s="5" t="s">
        <v>177</v>
      </c>
      <c r="V13" s="5" t="s">
        <v>127</v>
      </c>
      <c r="W13" s="5" t="s">
        <v>266</v>
      </c>
      <c r="X13" s="5" t="s">
        <v>179</v>
      </c>
      <c r="Y13" s="5" t="s">
        <v>225</v>
      </c>
      <c r="Z13" s="5" t="s">
        <v>267</v>
      </c>
      <c r="AA13" s="5" t="s">
        <v>186</v>
      </c>
      <c r="AB13" s="5" t="s">
        <v>112</v>
      </c>
      <c r="AC13" s="5" t="s">
        <v>89</v>
      </c>
      <c r="AD13" s="5" t="s">
        <v>186</v>
      </c>
      <c r="AE13" s="5" t="s">
        <v>225</v>
      </c>
      <c r="AF13" s="5" t="s">
        <v>268</v>
      </c>
      <c r="AG13" s="5" t="s">
        <v>177</v>
      </c>
      <c r="AH13" s="5" t="s">
        <v>127</v>
      </c>
      <c r="AI13" s="5" t="s">
        <v>269</v>
      </c>
      <c r="AJ13" s="5" t="s">
        <v>141</v>
      </c>
      <c r="AK13" s="5" t="s">
        <v>270</v>
      </c>
      <c r="AL13" s="5" t="s">
        <v>237</v>
      </c>
      <c r="AM13" s="5" t="s">
        <v>271</v>
      </c>
      <c r="AN13" s="5" t="s">
        <v>89</v>
      </c>
      <c r="AO13" s="5" t="s">
        <v>89</v>
      </c>
      <c r="AP13" s="5" t="s">
        <v>89</v>
      </c>
    </row>
    <row r="14" spans="1:42" ht="48">
      <c r="A14" s="13">
        <v>23</v>
      </c>
      <c r="B14" s="23">
        <f t="shared" si="0"/>
        <v>12</v>
      </c>
      <c r="C14" s="5" t="s">
        <v>104</v>
      </c>
      <c r="D14" s="5" t="s">
        <v>171</v>
      </c>
      <c r="E14" s="5" t="s">
        <v>89</v>
      </c>
      <c r="F14" s="5" t="s">
        <v>96</v>
      </c>
      <c r="G14" s="5" t="s">
        <v>89</v>
      </c>
      <c r="H14" s="5" t="s">
        <v>274</v>
      </c>
      <c r="I14" s="5" t="s">
        <v>275</v>
      </c>
      <c r="J14" s="5" t="s">
        <v>276</v>
      </c>
      <c r="K14" s="5" t="s">
        <v>164</v>
      </c>
      <c r="L14" s="5" t="s">
        <v>89</v>
      </c>
      <c r="M14" s="5" t="s">
        <v>165</v>
      </c>
      <c r="N14" s="5" t="s">
        <v>277</v>
      </c>
      <c r="O14" s="5" t="s">
        <v>186</v>
      </c>
      <c r="P14" s="5" t="s">
        <v>127</v>
      </c>
      <c r="Q14" s="5" t="s">
        <v>278</v>
      </c>
      <c r="R14" s="5" t="s">
        <v>179</v>
      </c>
      <c r="S14" s="5" t="s">
        <v>112</v>
      </c>
      <c r="T14" s="5" t="s">
        <v>89</v>
      </c>
      <c r="U14" s="5" t="s">
        <v>179</v>
      </c>
      <c r="V14" s="5" t="s">
        <v>127</v>
      </c>
      <c r="W14" s="5" t="s">
        <v>89</v>
      </c>
      <c r="X14" s="5" t="s">
        <v>179</v>
      </c>
      <c r="Y14" s="5" t="s">
        <v>127</v>
      </c>
      <c r="Z14" s="5" t="s">
        <v>89</v>
      </c>
      <c r="AA14" s="5" t="s">
        <v>179</v>
      </c>
      <c r="AB14" s="5" t="s">
        <v>127</v>
      </c>
      <c r="AC14" s="5" t="s">
        <v>89</v>
      </c>
      <c r="AD14" s="5" t="s">
        <v>186</v>
      </c>
      <c r="AE14" s="5" t="s">
        <v>127</v>
      </c>
      <c r="AF14" s="5" t="s">
        <v>89</v>
      </c>
      <c r="AG14" s="5" t="s">
        <v>182</v>
      </c>
      <c r="AH14" s="5" t="s">
        <v>127</v>
      </c>
      <c r="AI14" s="5" t="s">
        <v>89</v>
      </c>
      <c r="AJ14" s="5" t="s">
        <v>141</v>
      </c>
      <c r="AK14" s="5" t="s">
        <v>89</v>
      </c>
      <c r="AL14" s="5" t="s">
        <v>279</v>
      </c>
      <c r="AM14" s="5" t="s">
        <v>280</v>
      </c>
      <c r="AN14" s="5" t="s">
        <v>192</v>
      </c>
      <c r="AO14" s="5" t="s">
        <v>89</v>
      </c>
      <c r="AP14" s="5" t="s">
        <v>89</v>
      </c>
    </row>
    <row r="15" spans="1:42" ht="80">
      <c r="A15" s="13">
        <v>24</v>
      </c>
      <c r="B15" s="23">
        <f t="shared" si="0"/>
        <v>13</v>
      </c>
      <c r="C15" s="5" t="s">
        <v>104</v>
      </c>
      <c r="D15" s="5" t="s">
        <v>213</v>
      </c>
      <c r="E15" s="5" t="s">
        <v>89</v>
      </c>
      <c r="F15" s="5" t="s">
        <v>89</v>
      </c>
      <c r="G15" s="5" t="s">
        <v>89</v>
      </c>
      <c r="H15" s="5" t="s">
        <v>89</v>
      </c>
      <c r="I15" s="5" t="s">
        <v>282</v>
      </c>
      <c r="J15" s="5" t="s">
        <v>283</v>
      </c>
      <c r="K15" s="5" t="s">
        <v>240</v>
      </c>
      <c r="L15" s="5" t="s">
        <v>89</v>
      </c>
      <c r="M15" s="5" t="s">
        <v>99</v>
      </c>
      <c r="N15" s="5" t="s">
        <v>284</v>
      </c>
      <c r="O15" s="5" t="s">
        <v>179</v>
      </c>
      <c r="P15" s="5" t="s">
        <v>225</v>
      </c>
      <c r="Q15" s="5" t="s">
        <v>285</v>
      </c>
      <c r="R15" s="5" t="s">
        <v>179</v>
      </c>
      <c r="S15" s="5" t="s">
        <v>168</v>
      </c>
      <c r="T15" s="5" t="s">
        <v>286</v>
      </c>
      <c r="U15" s="5" t="s">
        <v>179</v>
      </c>
      <c r="V15" s="5" t="s">
        <v>168</v>
      </c>
      <c r="W15" s="5" t="s">
        <v>287</v>
      </c>
      <c r="X15" s="5" t="s">
        <v>179</v>
      </c>
      <c r="Y15" s="5" t="s">
        <v>168</v>
      </c>
      <c r="Z15" s="5" t="s">
        <v>288</v>
      </c>
      <c r="AA15" s="5" t="s">
        <v>179</v>
      </c>
      <c r="AB15" s="5" t="s">
        <v>225</v>
      </c>
      <c r="AC15" s="5" t="s">
        <v>289</v>
      </c>
      <c r="AD15" s="5" t="s">
        <v>179</v>
      </c>
      <c r="AE15" s="5" t="s">
        <v>225</v>
      </c>
      <c r="AF15" s="5" t="s">
        <v>290</v>
      </c>
      <c r="AG15" s="5" t="s">
        <v>179</v>
      </c>
      <c r="AH15" s="5" t="s">
        <v>225</v>
      </c>
      <c r="AI15" s="5" t="s">
        <v>291</v>
      </c>
      <c r="AJ15" s="5" t="s">
        <v>141</v>
      </c>
      <c r="AK15" s="5" t="s">
        <v>292</v>
      </c>
      <c r="AL15" s="5" t="s">
        <v>293</v>
      </c>
      <c r="AM15" s="5" t="s">
        <v>280</v>
      </c>
      <c r="AN15" s="5" t="s">
        <v>192</v>
      </c>
      <c r="AO15" s="5" t="s">
        <v>89</v>
      </c>
      <c r="AP15" s="5" t="s">
        <v>89</v>
      </c>
    </row>
    <row r="16" spans="1:42" ht="160">
      <c r="A16" s="13">
        <v>25</v>
      </c>
      <c r="B16" s="175">
        <f t="shared" si="0"/>
        <v>14</v>
      </c>
      <c r="C16" s="5" t="s">
        <v>104</v>
      </c>
      <c r="D16" s="5" t="s">
        <v>171</v>
      </c>
      <c r="E16" s="5" t="s">
        <v>89</v>
      </c>
      <c r="F16" s="5" t="s">
        <v>160</v>
      </c>
      <c r="G16" s="5" t="s">
        <v>89</v>
      </c>
      <c r="H16" s="5" t="s">
        <v>295</v>
      </c>
      <c r="I16" s="5" t="s">
        <v>296</v>
      </c>
      <c r="J16" s="5" t="s">
        <v>297</v>
      </c>
      <c r="K16" s="5" t="s">
        <v>103</v>
      </c>
      <c r="L16" s="5" t="s">
        <v>89</v>
      </c>
      <c r="M16" s="5" t="s">
        <v>298</v>
      </c>
      <c r="N16" s="5" t="s">
        <v>299</v>
      </c>
      <c r="O16" s="5" t="s">
        <v>186</v>
      </c>
      <c r="P16" s="5" t="s">
        <v>112</v>
      </c>
      <c r="Q16" s="5" t="s">
        <v>89</v>
      </c>
      <c r="R16" s="5" t="s">
        <v>179</v>
      </c>
      <c r="S16" s="5" t="s">
        <v>127</v>
      </c>
      <c r="T16" s="5" t="s">
        <v>89</v>
      </c>
      <c r="U16" s="5" t="s">
        <v>177</v>
      </c>
      <c r="V16" s="5" t="s">
        <v>106</v>
      </c>
      <c r="W16" s="5" t="s">
        <v>89</v>
      </c>
      <c r="X16" s="5" t="s">
        <v>179</v>
      </c>
      <c r="Y16" s="5" t="s">
        <v>225</v>
      </c>
      <c r="Z16" s="5" t="s">
        <v>300</v>
      </c>
      <c r="AA16" s="5" t="s">
        <v>186</v>
      </c>
      <c r="AB16" s="5" t="s">
        <v>112</v>
      </c>
      <c r="AC16" s="5" t="s">
        <v>301</v>
      </c>
      <c r="AD16" s="5" t="s">
        <v>182</v>
      </c>
      <c r="AE16" s="5" t="s">
        <v>127</v>
      </c>
      <c r="AF16" s="5" t="s">
        <v>302</v>
      </c>
      <c r="AG16" s="5" t="s">
        <v>179</v>
      </c>
      <c r="AH16" s="5" t="s">
        <v>112</v>
      </c>
      <c r="AI16" s="5" t="s">
        <v>303</v>
      </c>
      <c r="AJ16" s="5" t="s">
        <v>141</v>
      </c>
      <c r="AK16" s="5" t="s">
        <v>304</v>
      </c>
      <c r="AL16" s="5" t="s">
        <v>305</v>
      </c>
      <c r="AM16" s="5" t="s">
        <v>306</v>
      </c>
      <c r="AN16" s="5" t="s">
        <v>235</v>
      </c>
      <c r="AO16" s="5" t="s">
        <v>89</v>
      </c>
      <c r="AP16" s="5" t="s">
        <v>89</v>
      </c>
    </row>
    <row r="17" spans="1:42" ht="144">
      <c r="A17" s="13">
        <v>27</v>
      </c>
      <c r="B17" s="23">
        <f t="shared" si="0"/>
        <v>15</v>
      </c>
      <c r="C17" s="5" t="s">
        <v>104</v>
      </c>
      <c r="D17" s="5" t="s">
        <v>171</v>
      </c>
      <c r="E17" s="5" t="s">
        <v>89</v>
      </c>
      <c r="F17" s="5" t="s">
        <v>160</v>
      </c>
      <c r="G17" s="5" t="s">
        <v>89</v>
      </c>
      <c r="H17" s="5" t="s">
        <v>312</v>
      </c>
      <c r="I17" s="5" t="s">
        <v>313</v>
      </c>
      <c r="J17" s="5" t="s">
        <v>314</v>
      </c>
      <c r="K17" s="5" t="s">
        <v>315</v>
      </c>
      <c r="L17" s="5" t="s">
        <v>316</v>
      </c>
      <c r="M17" s="5" t="s">
        <v>221</v>
      </c>
      <c r="N17" s="5" t="s">
        <v>317</v>
      </c>
      <c r="O17" s="5" t="s">
        <v>179</v>
      </c>
      <c r="P17" s="5" t="s">
        <v>168</v>
      </c>
      <c r="Q17" s="5" t="s">
        <v>318</v>
      </c>
      <c r="R17" s="5" t="s">
        <v>179</v>
      </c>
      <c r="S17" s="5" t="s">
        <v>168</v>
      </c>
      <c r="T17" s="5" t="s">
        <v>319</v>
      </c>
      <c r="U17" s="5" t="s">
        <v>186</v>
      </c>
      <c r="V17" s="5" t="s">
        <v>168</v>
      </c>
      <c r="W17" s="5" t="s">
        <v>320</v>
      </c>
      <c r="X17" s="5" t="s">
        <v>182</v>
      </c>
      <c r="Y17" s="5" t="s">
        <v>168</v>
      </c>
      <c r="Z17" s="5" t="s">
        <v>321</v>
      </c>
      <c r="AA17" s="5" t="s">
        <v>186</v>
      </c>
      <c r="AB17" s="5" t="s">
        <v>168</v>
      </c>
      <c r="AC17" s="5" t="s">
        <v>322</v>
      </c>
      <c r="AD17" s="5" t="s">
        <v>179</v>
      </c>
      <c r="AE17" s="5" t="s">
        <v>168</v>
      </c>
      <c r="AF17" s="5" t="s">
        <v>323</v>
      </c>
      <c r="AG17" s="5" t="s">
        <v>179</v>
      </c>
      <c r="AH17" s="5" t="s">
        <v>168</v>
      </c>
      <c r="AI17" s="5" t="s">
        <v>324</v>
      </c>
      <c r="AJ17" s="5" t="s">
        <v>249</v>
      </c>
      <c r="AK17" s="5" t="s">
        <v>325</v>
      </c>
      <c r="AL17" s="5" t="s">
        <v>326</v>
      </c>
      <c r="AM17" s="5" t="s">
        <v>118</v>
      </c>
      <c r="AN17" s="5" t="s">
        <v>192</v>
      </c>
      <c r="AO17" s="5" t="s">
        <v>89</v>
      </c>
      <c r="AP17" s="5" t="s">
        <v>89</v>
      </c>
    </row>
    <row r="18" spans="1:42" ht="272">
      <c r="A18" s="13">
        <v>28</v>
      </c>
      <c r="B18" s="23">
        <f t="shared" si="0"/>
        <v>16</v>
      </c>
      <c r="C18" s="5" t="s">
        <v>104</v>
      </c>
      <c r="D18" s="5" t="s">
        <v>328</v>
      </c>
      <c r="E18" s="5" t="s">
        <v>89</v>
      </c>
      <c r="F18" s="5" t="s">
        <v>89</v>
      </c>
      <c r="G18" s="5" t="s">
        <v>89</v>
      </c>
      <c r="H18" s="5" t="s">
        <v>89</v>
      </c>
      <c r="I18" s="5" t="s">
        <v>89</v>
      </c>
      <c r="J18" s="5" t="s">
        <v>89</v>
      </c>
      <c r="K18" s="5" t="s">
        <v>89</v>
      </c>
      <c r="L18" s="5" t="s">
        <v>89</v>
      </c>
      <c r="M18" s="5" t="s">
        <v>89</v>
      </c>
      <c r="N18" s="5" t="s">
        <v>329</v>
      </c>
      <c r="O18" s="5" t="s">
        <v>177</v>
      </c>
      <c r="P18" s="5" t="s">
        <v>106</v>
      </c>
      <c r="Q18" s="5" t="s">
        <v>106</v>
      </c>
      <c r="R18" s="5" t="s">
        <v>182</v>
      </c>
      <c r="S18" s="5" t="s">
        <v>127</v>
      </c>
      <c r="T18" s="5" t="s">
        <v>330</v>
      </c>
      <c r="U18" s="5" t="s">
        <v>179</v>
      </c>
      <c r="V18" s="5" t="s">
        <v>225</v>
      </c>
      <c r="W18" s="5" t="s">
        <v>331</v>
      </c>
      <c r="X18" s="5" t="s">
        <v>177</v>
      </c>
      <c r="Y18" s="5" t="s">
        <v>106</v>
      </c>
      <c r="Z18" s="5" t="s">
        <v>106</v>
      </c>
      <c r="AA18" s="5" t="s">
        <v>177</v>
      </c>
      <c r="AB18" s="5" t="s">
        <v>106</v>
      </c>
      <c r="AC18" s="5" t="s">
        <v>106</v>
      </c>
      <c r="AD18" s="5" t="s">
        <v>182</v>
      </c>
      <c r="AE18" s="5" t="s">
        <v>112</v>
      </c>
      <c r="AF18" s="5" t="s">
        <v>332</v>
      </c>
      <c r="AG18" s="5" t="s">
        <v>186</v>
      </c>
      <c r="AH18" s="5" t="s">
        <v>112</v>
      </c>
      <c r="AI18" s="5" t="s">
        <v>333</v>
      </c>
      <c r="AJ18" s="5" t="s">
        <v>115</v>
      </c>
      <c r="AK18" s="5" t="s">
        <v>334</v>
      </c>
      <c r="AL18" s="5" t="s">
        <v>335</v>
      </c>
      <c r="AM18" s="5" t="s">
        <v>191</v>
      </c>
      <c r="AN18" s="5" t="s">
        <v>192</v>
      </c>
      <c r="AO18" s="5" t="s">
        <v>89</v>
      </c>
      <c r="AP18" s="5" t="s">
        <v>336</v>
      </c>
    </row>
    <row r="19" spans="1:42" ht="128">
      <c r="A19" s="13">
        <v>29</v>
      </c>
      <c r="B19" s="23">
        <f t="shared" si="0"/>
        <v>17</v>
      </c>
      <c r="C19" s="5" t="s">
        <v>104</v>
      </c>
      <c r="D19" s="5" t="s">
        <v>171</v>
      </c>
      <c r="E19" s="5" t="s">
        <v>89</v>
      </c>
      <c r="F19" s="5" t="s">
        <v>160</v>
      </c>
      <c r="G19" s="5" t="s">
        <v>89</v>
      </c>
      <c r="H19" s="5" t="s">
        <v>237</v>
      </c>
      <c r="I19" s="5" t="s">
        <v>338</v>
      </c>
      <c r="J19" s="5" t="s">
        <v>339</v>
      </c>
      <c r="K19" s="5" t="s">
        <v>254</v>
      </c>
      <c r="L19" s="5" t="s">
        <v>89</v>
      </c>
      <c r="M19" s="5" t="s">
        <v>221</v>
      </c>
      <c r="N19" s="5" t="s">
        <v>340</v>
      </c>
      <c r="O19" s="5" t="s">
        <v>186</v>
      </c>
      <c r="P19" s="5" t="s">
        <v>112</v>
      </c>
      <c r="Q19" s="5" t="s">
        <v>341</v>
      </c>
      <c r="R19" s="5" t="s">
        <v>179</v>
      </c>
      <c r="S19" s="5" t="s">
        <v>168</v>
      </c>
      <c r="T19" s="5" t="s">
        <v>342</v>
      </c>
      <c r="U19" s="5" t="s">
        <v>179</v>
      </c>
      <c r="V19" s="5" t="s">
        <v>225</v>
      </c>
      <c r="W19" s="5" t="s">
        <v>343</v>
      </c>
      <c r="X19" s="5" t="s">
        <v>179</v>
      </c>
      <c r="Y19" s="5" t="s">
        <v>168</v>
      </c>
      <c r="Z19" s="5" t="s">
        <v>344</v>
      </c>
      <c r="AA19" s="5" t="s">
        <v>179</v>
      </c>
      <c r="AB19" s="5" t="s">
        <v>225</v>
      </c>
      <c r="AC19" s="5" t="s">
        <v>345</v>
      </c>
      <c r="AD19" s="5" t="s">
        <v>186</v>
      </c>
      <c r="AE19" s="5" t="s">
        <v>112</v>
      </c>
      <c r="AF19" s="5" t="s">
        <v>346</v>
      </c>
      <c r="AG19" s="5" t="s">
        <v>186</v>
      </c>
      <c r="AH19" s="5" t="s">
        <v>112</v>
      </c>
      <c r="AI19" s="5" t="s">
        <v>347</v>
      </c>
      <c r="AJ19" s="5" t="s">
        <v>115</v>
      </c>
      <c r="AK19" s="5" t="s">
        <v>348</v>
      </c>
      <c r="AL19" s="5" t="s">
        <v>349</v>
      </c>
      <c r="AM19" s="5" t="s">
        <v>350</v>
      </c>
      <c r="AN19" s="5" t="s">
        <v>235</v>
      </c>
      <c r="AO19" s="5" t="s">
        <v>89</v>
      </c>
      <c r="AP19" s="5" t="s">
        <v>89</v>
      </c>
    </row>
    <row r="20" spans="1:42" ht="32">
      <c r="A20" s="13">
        <v>31</v>
      </c>
      <c r="B20" s="23">
        <f t="shared" si="0"/>
        <v>18</v>
      </c>
      <c r="C20" s="5" t="s">
        <v>104</v>
      </c>
      <c r="D20" s="5" t="s">
        <v>171</v>
      </c>
      <c r="E20" s="5" t="s">
        <v>89</v>
      </c>
      <c r="F20" s="5" t="s">
        <v>96</v>
      </c>
      <c r="G20" s="5" t="s">
        <v>89</v>
      </c>
      <c r="H20" s="5" t="s">
        <v>358</v>
      </c>
      <c r="I20" s="5" t="s">
        <v>359</v>
      </c>
      <c r="J20" s="5" t="s">
        <v>360</v>
      </c>
      <c r="K20" s="5" t="s">
        <v>103</v>
      </c>
      <c r="L20" s="5" t="s">
        <v>89</v>
      </c>
      <c r="M20" s="5" t="s">
        <v>99</v>
      </c>
      <c r="N20" s="5" t="s">
        <v>361</v>
      </c>
      <c r="O20" s="5" t="s">
        <v>182</v>
      </c>
      <c r="P20" s="5" t="s">
        <v>127</v>
      </c>
      <c r="Q20" s="5" t="s">
        <v>362</v>
      </c>
      <c r="R20" s="5" t="s">
        <v>182</v>
      </c>
      <c r="S20" s="5" t="s">
        <v>127</v>
      </c>
      <c r="T20" s="5" t="s">
        <v>363</v>
      </c>
      <c r="U20" s="5" t="s">
        <v>177</v>
      </c>
      <c r="V20" s="5" t="s">
        <v>106</v>
      </c>
      <c r="W20" s="5" t="s">
        <v>364</v>
      </c>
      <c r="X20" s="5" t="s">
        <v>182</v>
      </c>
      <c r="Y20" s="5" t="s">
        <v>127</v>
      </c>
      <c r="Z20" s="5" t="s">
        <v>365</v>
      </c>
      <c r="AA20" s="5" t="s">
        <v>177</v>
      </c>
      <c r="AB20" s="5" t="s">
        <v>106</v>
      </c>
      <c r="AC20" s="5" t="s">
        <v>364</v>
      </c>
      <c r="AD20" s="5" t="s">
        <v>182</v>
      </c>
      <c r="AE20" s="5" t="s">
        <v>127</v>
      </c>
      <c r="AF20" s="5" t="s">
        <v>366</v>
      </c>
      <c r="AG20" s="5" t="s">
        <v>177</v>
      </c>
      <c r="AH20" s="5" t="s">
        <v>106</v>
      </c>
      <c r="AI20" s="5" t="s">
        <v>364</v>
      </c>
      <c r="AJ20" s="5" t="s">
        <v>141</v>
      </c>
      <c r="AK20" s="5" t="s">
        <v>89</v>
      </c>
      <c r="AL20" s="5" t="s">
        <v>367</v>
      </c>
      <c r="AM20" s="5" t="s">
        <v>144</v>
      </c>
      <c r="AN20" s="5" t="s">
        <v>368</v>
      </c>
      <c r="AO20" s="5" t="s">
        <v>369</v>
      </c>
      <c r="AP20" s="5" t="s">
        <v>89</v>
      </c>
    </row>
    <row r="21" spans="1:42" ht="304">
      <c r="A21" s="13">
        <v>32</v>
      </c>
      <c r="B21" s="23">
        <f t="shared" si="0"/>
        <v>19</v>
      </c>
      <c r="C21" s="5" t="s">
        <v>104</v>
      </c>
      <c r="D21" s="5" t="s">
        <v>171</v>
      </c>
      <c r="E21" s="5" t="s">
        <v>89</v>
      </c>
      <c r="F21" s="5" t="s">
        <v>215</v>
      </c>
      <c r="G21" s="5" t="s">
        <v>89</v>
      </c>
      <c r="H21" s="5" t="s">
        <v>371</v>
      </c>
      <c r="I21" s="5" t="s">
        <v>372</v>
      </c>
      <c r="J21" s="5" t="s">
        <v>373</v>
      </c>
      <c r="K21" s="5" t="s">
        <v>374</v>
      </c>
      <c r="L21" s="5" t="s">
        <v>375</v>
      </c>
      <c r="M21" s="5" t="s">
        <v>221</v>
      </c>
      <c r="N21" s="5" t="s">
        <v>376</v>
      </c>
      <c r="O21" s="5" t="s">
        <v>186</v>
      </c>
      <c r="P21" s="5" t="s">
        <v>112</v>
      </c>
      <c r="Q21" s="5" t="s">
        <v>377</v>
      </c>
      <c r="R21" s="5" t="s">
        <v>179</v>
      </c>
      <c r="S21" s="5" t="s">
        <v>112</v>
      </c>
      <c r="T21" s="5" t="s">
        <v>378</v>
      </c>
      <c r="U21" s="5" t="s">
        <v>179</v>
      </c>
      <c r="V21" s="5" t="s">
        <v>112</v>
      </c>
      <c r="W21" s="5" t="s">
        <v>379</v>
      </c>
      <c r="X21" s="5" t="s">
        <v>179</v>
      </c>
      <c r="Y21" s="5" t="s">
        <v>112</v>
      </c>
      <c r="Z21" s="5" t="s">
        <v>380</v>
      </c>
      <c r="AA21" s="5" t="s">
        <v>186</v>
      </c>
      <c r="AB21" s="5" t="s">
        <v>112</v>
      </c>
      <c r="AC21" s="5" t="s">
        <v>381</v>
      </c>
      <c r="AD21" s="5" t="s">
        <v>179</v>
      </c>
      <c r="AE21" s="5" t="s">
        <v>112</v>
      </c>
      <c r="AF21" s="5" t="s">
        <v>382</v>
      </c>
      <c r="AG21" s="5" t="s">
        <v>179</v>
      </c>
      <c r="AH21" s="5" t="s">
        <v>112</v>
      </c>
      <c r="AI21" s="5" t="s">
        <v>383</v>
      </c>
      <c r="AJ21" s="5" t="s">
        <v>249</v>
      </c>
      <c r="AK21" s="5" t="s">
        <v>384</v>
      </c>
      <c r="AL21" s="5" t="s">
        <v>385</v>
      </c>
      <c r="AM21" s="5" t="s">
        <v>118</v>
      </c>
      <c r="AN21" s="5" t="s">
        <v>192</v>
      </c>
      <c r="AO21" s="5" t="s">
        <v>89</v>
      </c>
      <c r="AP21" s="5" t="s">
        <v>89</v>
      </c>
    </row>
    <row r="22" spans="1:42" ht="144">
      <c r="A22" s="13">
        <v>33</v>
      </c>
      <c r="B22" s="23">
        <f t="shared" si="0"/>
        <v>20</v>
      </c>
      <c r="C22" s="5" t="s">
        <v>104</v>
      </c>
      <c r="D22" s="5" t="s">
        <v>171</v>
      </c>
      <c r="E22" s="5" t="s">
        <v>89</v>
      </c>
      <c r="F22" s="5" t="s">
        <v>160</v>
      </c>
      <c r="G22" s="5" t="s">
        <v>89</v>
      </c>
      <c r="H22" s="5" t="s">
        <v>387</v>
      </c>
      <c r="I22" s="5" t="s">
        <v>388</v>
      </c>
      <c r="J22" s="5" t="s">
        <v>389</v>
      </c>
      <c r="K22" s="5" t="s">
        <v>103</v>
      </c>
      <c r="L22" s="5" t="s">
        <v>89</v>
      </c>
      <c r="M22" s="5" t="s">
        <v>165</v>
      </c>
      <c r="N22" s="5" t="s">
        <v>390</v>
      </c>
      <c r="O22" s="5" t="s">
        <v>177</v>
      </c>
      <c r="P22" s="5" t="s">
        <v>106</v>
      </c>
      <c r="Q22" s="5" t="s">
        <v>89</v>
      </c>
      <c r="R22" s="5" t="s">
        <v>182</v>
      </c>
      <c r="S22" s="5" t="s">
        <v>127</v>
      </c>
      <c r="T22" s="5" t="s">
        <v>391</v>
      </c>
      <c r="U22" s="5" t="s">
        <v>182</v>
      </c>
      <c r="V22" s="5" t="s">
        <v>127</v>
      </c>
      <c r="W22" s="5" t="s">
        <v>392</v>
      </c>
      <c r="X22" s="5" t="s">
        <v>179</v>
      </c>
      <c r="Y22" s="5" t="s">
        <v>112</v>
      </c>
      <c r="Z22" s="5" t="s">
        <v>393</v>
      </c>
      <c r="AA22" s="5" t="s">
        <v>177</v>
      </c>
      <c r="AB22" s="5" t="s">
        <v>106</v>
      </c>
      <c r="AC22" s="5" t="s">
        <v>89</v>
      </c>
      <c r="AD22" s="5" t="s">
        <v>179</v>
      </c>
      <c r="AE22" s="5" t="s">
        <v>112</v>
      </c>
      <c r="AF22" s="5" t="s">
        <v>394</v>
      </c>
      <c r="AG22" s="5" t="s">
        <v>179</v>
      </c>
      <c r="AH22" s="5" t="s">
        <v>112</v>
      </c>
      <c r="AI22" s="5" t="s">
        <v>395</v>
      </c>
      <c r="AJ22" s="5" t="s">
        <v>115</v>
      </c>
      <c r="AK22" s="5" t="s">
        <v>396</v>
      </c>
      <c r="AL22" s="5" t="s">
        <v>397</v>
      </c>
      <c r="AM22" s="5" t="s">
        <v>118</v>
      </c>
      <c r="AN22" s="5" t="s">
        <v>192</v>
      </c>
      <c r="AO22" s="5" t="s">
        <v>89</v>
      </c>
      <c r="AP22" s="5" t="s">
        <v>398</v>
      </c>
    </row>
    <row r="23" spans="1:42" ht="176">
      <c r="A23" s="13">
        <v>36</v>
      </c>
      <c r="B23" s="23">
        <f t="shared" si="0"/>
        <v>21</v>
      </c>
      <c r="C23" s="5" t="s">
        <v>104</v>
      </c>
      <c r="D23" s="5" t="s">
        <v>171</v>
      </c>
      <c r="E23" s="5" t="s">
        <v>89</v>
      </c>
      <c r="F23" s="5" t="s">
        <v>160</v>
      </c>
      <c r="G23" s="5" t="s">
        <v>89</v>
      </c>
      <c r="H23" s="5" t="s">
        <v>409</v>
      </c>
      <c r="I23" s="5" t="s">
        <v>410</v>
      </c>
      <c r="J23" s="5" t="s">
        <v>411</v>
      </c>
      <c r="K23" s="5" t="s">
        <v>412</v>
      </c>
      <c r="L23" s="5" t="s">
        <v>413</v>
      </c>
      <c r="M23" s="5" t="s">
        <v>99</v>
      </c>
      <c r="N23" s="5" t="s">
        <v>414</v>
      </c>
      <c r="O23" s="5" t="s">
        <v>179</v>
      </c>
      <c r="P23" s="5" t="s">
        <v>168</v>
      </c>
      <c r="Q23" s="5" t="s">
        <v>415</v>
      </c>
      <c r="R23" s="5" t="s">
        <v>179</v>
      </c>
      <c r="S23" s="5" t="s">
        <v>168</v>
      </c>
      <c r="T23" s="5" t="s">
        <v>416</v>
      </c>
      <c r="U23" s="5" t="s">
        <v>179</v>
      </c>
      <c r="V23" s="5" t="s">
        <v>168</v>
      </c>
      <c r="W23" s="5" t="s">
        <v>417</v>
      </c>
      <c r="X23" s="5" t="s">
        <v>186</v>
      </c>
      <c r="Y23" s="5" t="s">
        <v>112</v>
      </c>
      <c r="Z23" s="5" t="s">
        <v>418</v>
      </c>
      <c r="AA23" s="5" t="s">
        <v>179</v>
      </c>
      <c r="AB23" s="5" t="s">
        <v>112</v>
      </c>
      <c r="AC23" s="5" t="s">
        <v>419</v>
      </c>
      <c r="AD23" s="5" t="s">
        <v>186</v>
      </c>
      <c r="AE23" s="5" t="s">
        <v>225</v>
      </c>
      <c r="AF23" s="5" t="s">
        <v>420</v>
      </c>
      <c r="AG23" s="5" t="s">
        <v>179</v>
      </c>
      <c r="AH23" s="5" t="s">
        <v>112</v>
      </c>
      <c r="AI23" s="5" t="s">
        <v>421</v>
      </c>
      <c r="AJ23" s="5" t="s">
        <v>188</v>
      </c>
      <c r="AK23" s="5" t="s">
        <v>422</v>
      </c>
      <c r="AL23" s="5" t="s">
        <v>423</v>
      </c>
      <c r="AM23" s="5" t="s">
        <v>118</v>
      </c>
      <c r="AN23" s="5" t="s">
        <v>192</v>
      </c>
      <c r="AO23" s="5" t="s">
        <v>89</v>
      </c>
      <c r="AP23" s="5" t="s">
        <v>424</v>
      </c>
    </row>
    <row r="24" spans="1:42" ht="112">
      <c r="A24" s="13">
        <v>37</v>
      </c>
      <c r="B24" s="23">
        <f t="shared" si="0"/>
        <v>22</v>
      </c>
      <c r="C24" s="5" t="s">
        <v>104</v>
      </c>
      <c r="D24" s="5" t="s">
        <v>171</v>
      </c>
      <c r="E24" s="5" t="s">
        <v>89</v>
      </c>
      <c r="F24" s="5" t="s">
        <v>160</v>
      </c>
      <c r="G24" s="5" t="s">
        <v>89</v>
      </c>
      <c r="H24" s="5" t="s">
        <v>426</v>
      </c>
      <c r="I24" s="5" t="s">
        <v>427</v>
      </c>
      <c r="J24" s="5" t="s">
        <v>428</v>
      </c>
      <c r="K24" s="5" t="s">
        <v>403</v>
      </c>
      <c r="L24" s="5" t="s">
        <v>429</v>
      </c>
      <c r="M24" s="5" t="s">
        <v>99</v>
      </c>
      <c r="N24" s="5" t="s">
        <v>430</v>
      </c>
      <c r="O24" s="5" t="s">
        <v>179</v>
      </c>
      <c r="P24" s="5" t="s">
        <v>112</v>
      </c>
      <c r="Q24" s="5" t="s">
        <v>431</v>
      </c>
      <c r="R24" s="5" t="s">
        <v>182</v>
      </c>
      <c r="S24" s="5" t="s">
        <v>112</v>
      </c>
      <c r="T24" s="5" t="s">
        <v>432</v>
      </c>
      <c r="U24" s="5" t="s">
        <v>182</v>
      </c>
      <c r="V24" s="5" t="s">
        <v>127</v>
      </c>
      <c r="W24" s="5" t="s">
        <v>433</v>
      </c>
      <c r="X24" s="5" t="s">
        <v>177</v>
      </c>
      <c r="Y24" s="5" t="s">
        <v>127</v>
      </c>
      <c r="Z24" s="5" t="s">
        <v>434</v>
      </c>
      <c r="AA24" s="5" t="s">
        <v>177</v>
      </c>
      <c r="AB24" s="5" t="s">
        <v>106</v>
      </c>
      <c r="AC24" s="5" t="s">
        <v>89</v>
      </c>
      <c r="AD24" s="5" t="s">
        <v>182</v>
      </c>
      <c r="AE24" s="5" t="s">
        <v>112</v>
      </c>
      <c r="AF24" s="5" t="s">
        <v>435</v>
      </c>
      <c r="AG24" s="5" t="s">
        <v>179</v>
      </c>
      <c r="AH24" s="5" t="s">
        <v>225</v>
      </c>
      <c r="AI24" s="5" t="s">
        <v>436</v>
      </c>
      <c r="AJ24" s="5" t="s">
        <v>129</v>
      </c>
      <c r="AK24" s="5" t="s">
        <v>89</v>
      </c>
      <c r="AL24" s="5" t="s">
        <v>117</v>
      </c>
      <c r="AM24" s="5" t="s">
        <v>118</v>
      </c>
      <c r="AN24" s="5" t="s">
        <v>192</v>
      </c>
      <c r="AO24" s="5" t="s">
        <v>89</v>
      </c>
      <c r="AP24" s="5" t="s">
        <v>437</v>
      </c>
    </row>
    <row r="25" spans="1:42" ht="48">
      <c r="A25" s="13">
        <v>38</v>
      </c>
      <c r="B25" s="23">
        <f t="shared" si="0"/>
        <v>23</v>
      </c>
      <c r="C25" s="5" t="s">
        <v>104</v>
      </c>
      <c r="D25" s="5" t="s">
        <v>171</v>
      </c>
      <c r="E25" s="5" t="s">
        <v>89</v>
      </c>
      <c r="F25" s="5" t="s">
        <v>160</v>
      </c>
      <c r="G25" s="5" t="s">
        <v>89</v>
      </c>
      <c r="H25" s="5" t="s">
        <v>439</v>
      </c>
      <c r="I25" s="5" t="s">
        <v>440</v>
      </c>
      <c r="J25" s="5" t="s">
        <v>441</v>
      </c>
      <c r="K25" s="5" t="s">
        <v>442</v>
      </c>
      <c r="L25" s="5" t="s">
        <v>89</v>
      </c>
      <c r="M25" s="5" t="s">
        <v>221</v>
      </c>
      <c r="N25" s="5" t="s">
        <v>443</v>
      </c>
      <c r="O25" s="5" t="s">
        <v>177</v>
      </c>
      <c r="P25" s="5" t="s">
        <v>106</v>
      </c>
      <c r="Q25" s="5" t="s">
        <v>89</v>
      </c>
      <c r="R25" s="5" t="s">
        <v>177</v>
      </c>
      <c r="S25" s="5" t="s">
        <v>106</v>
      </c>
      <c r="T25" s="5" t="s">
        <v>89</v>
      </c>
      <c r="U25" s="5" t="s">
        <v>177</v>
      </c>
      <c r="V25" s="5" t="s">
        <v>106</v>
      </c>
      <c r="W25" s="5" t="s">
        <v>89</v>
      </c>
      <c r="X25" s="5" t="s">
        <v>182</v>
      </c>
      <c r="Y25" s="5" t="s">
        <v>112</v>
      </c>
      <c r="Z25" s="5" t="s">
        <v>444</v>
      </c>
      <c r="AA25" s="5" t="s">
        <v>182</v>
      </c>
      <c r="AB25" s="5" t="s">
        <v>225</v>
      </c>
      <c r="AC25" s="5" t="s">
        <v>445</v>
      </c>
      <c r="AD25" s="5" t="s">
        <v>182</v>
      </c>
      <c r="AE25" s="5" t="s">
        <v>112</v>
      </c>
      <c r="AF25" s="5" t="s">
        <v>89</v>
      </c>
      <c r="AG25" s="5" t="s">
        <v>177</v>
      </c>
      <c r="AH25" s="5" t="s">
        <v>106</v>
      </c>
      <c r="AI25" s="5" t="s">
        <v>89</v>
      </c>
      <c r="AJ25" s="5" t="s">
        <v>141</v>
      </c>
      <c r="AK25" s="5" t="s">
        <v>446</v>
      </c>
      <c r="AL25" s="5" t="s">
        <v>447</v>
      </c>
      <c r="AM25" s="5" t="s">
        <v>158</v>
      </c>
      <c r="AN25" s="5" t="s">
        <v>235</v>
      </c>
      <c r="AO25" s="5" t="s">
        <v>89</v>
      </c>
      <c r="AP25" s="5" t="s">
        <v>89</v>
      </c>
    </row>
    <row r="26" spans="1:42" ht="112">
      <c r="A26" s="13">
        <v>39</v>
      </c>
      <c r="B26" s="23">
        <f t="shared" si="0"/>
        <v>24</v>
      </c>
      <c r="C26" s="5" t="s">
        <v>104</v>
      </c>
      <c r="D26" s="5" t="s">
        <v>171</v>
      </c>
      <c r="E26" s="5" t="s">
        <v>89</v>
      </c>
      <c r="F26" s="5" t="s">
        <v>96</v>
      </c>
      <c r="G26" s="5" t="s">
        <v>89</v>
      </c>
      <c r="H26" s="5" t="s">
        <v>449</v>
      </c>
      <c r="I26" s="5" t="s">
        <v>450</v>
      </c>
      <c r="J26" s="5" t="s">
        <v>451</v>
      </c>
      <c r="K26" s="5" t="s">
        <v>452</v>
      </c>
      <c r="L26" s="5" t="s">
        <v>453</v>
      </c>
      <c r="M26" s="5" t="s">
        <v>165</v>
      </c>
      <c r="N26" s="5" t="s">
        <v>454</v>
      </c>
      <c r="O26" s="5" t="s">
        <v>182</v>
      </c>
      <c r="P26" s="5" t="s">
        <v>127</v>
      </c>
      <c r="Q26" s="5" t="s">
        <v>455</v>
      </c>
      <c r="R26" s="5" t="s">
        <v>182</v>
      </c>
      <c r="S26" s="5" t="s">
        <v>127</v>
      </c>
      <c r="T26" s="5" t="s">
        <v>456</v>
      </c>
      <c r="U26" s="5" t="s">
        <v>182</v>
      </c>
      <c r="V26" s="5" t="s">
        <v>112</v>
      </c>
      <c r="W26" s="5" t="s">
        <v>457</v>
      </c>
      <c r="X26" s="5" t="s">
        <v>177</v>
      </c>
      <c r="Y26" s="5" t="s">
        <v>106</v>
      </c>
      <c r="Z26" s="5" t="s">
        <v>458</v>
      </c>
      <c r="AA26" s="5" t="s">
        <v>177</v>
      </c>
      <c r="AB26" s="5" t="s">
        <v>127</v>
      </c>
      <c r="AC26" s="5" t="s">
        <v>459</v>
      </c>
      <c r="AD26" s="5" t="s">
        <v>182</v>
      </c>
      <c r="AE26" s="5" t="s">
        <v>112</v>
      </c>
      <c r="AF26" s="5" t="s">
        <v>460</v>
      </c>
      <c r="AG26" s="5" t="s">
        <v>182</v>
      </c>
      <c r="AH26" s="5" t="s">
        <v>127</v>
      </c>
      <c r="AI26" s="5" t="s">
        <v>461</v>
      </c>
      <c r="AJ26" s="5" t="s">
        <v>141</v>
      </c>
      <c r="AK26" s="5" t="s">
        <v>462</v>
      </c>
      <c r="AL26" s="5" t="s">
        <v>463</v>
      </c>
      <c r="AM26" s="5" t="s">
        <v>464</v>
      </c>
      <c r="AN26" s="5" t="s">
        <v>368</v>
      </c>
      <c r="AO26" s="5" t="s">
        <v>465</v>
      </c>
      <c r="AP26" s="5" t="s">
        <v>89</v>
      </c>
    </row>
    <row r="27" spans="1:42" ht="112">
      <c r="A27" s="13">
        <v>40</v>
      </c>
      <c r="B27" s="23">
        <f t="shared" si="0"/>
        <v>25</v>
      </c>
      <c r="C27" s="5" t="s">
        <v>104</v>
      </c>
      <c r="D27" s="188" t="s">
        <v>467</v>
      </c>
      <c r="E27" s="5" t="s">
        <v>89</v>
      </c>
      <c r="F27" s="5" t="s">
        <v>89</v>
      </c>
      <c r="G27" s="5" t="s">
        <v>89</v>
      </c>
      <c r="H27" s="5" t="s">
        <v>89</v>
      </c>
      <c r="I27" s="5" t="s">
        <v>89</v>
      </c>
      <c r="J27" s="5" t="s">
        <v>89</v>
      </c>
      <c r="K27" s="5" t="s">
        <v>89</v>
      </c>
      <c r="L27" s="5" t="s">
        <v>89</v>
      </c>
      <c r="M27" s="5" t="s">
        <v>89</v>
      </c>
      <c r="N27" s="5" t="s">
        <v>468</v>
      </c>
      <c r="O27" s="5" t="s">
        <v>186</v>
      </c>
      <c r="P27" s="5" t="s">
        <v>112</v>
      </c>
      <c r="Q27" s="5" t="s">
        <v>469</v>
      </c>
      <c r="R27" s="5" t="s">
        <v>179</v>
      </c>
      <c r="S27" s="5" t="s">
        <v>112</v>
      </c>
      <c r="T27" s="5" t="s">
        <v>470</v>
      </c>
      <c r="U27" s="5" t="s">
        <v>177</v>
      </c>
      <c r="V27" s="5" t="s">
        <v>106</v>
      </c>
      <c r="W27" s="5" t="s">
        <v>89</v>
      </c>
      <c r="X27" s="5" t="s">
        <v>177</v>
      </c>
      <c r="Y27" s="5" t="s">
        <v>106</v>
      </c>
      <c r="Z27" s="5" t="s">
        <v>471</v>
      </c>
      <c r="AA27" s="5" t="s">
        <v>179</v>
      </c>
      <c r="AB27" s="5" t="s">
        <v>112</v>
      </c>
      <c r="AC27" s="5" t="s">
        <v>472</v>
      </c>
      <c r="AD27" s="5" t="s">
        <v>177</v>
      </c>
      <c r="AE27" s="5" t="s">
        <v>106</v>
      </c>
      <c r="AF27" s="5" t="s">
        <v>473</v>
      </c>
      <c r="AG27" s="5" t="s">
        <v>177</v>
      </c>
      <c r="AH27" s="5" t="s">
        <v>106</v>
      </c>
      <c r="AI27" s="5" t="s">
        <v>474</v>
      </c>
      <c r="AJ27" s="5" t="s">
        <v>188</v>
      </c>
      <c r="AK27" s="5" t="s">
        <v>475</v>
      </c>
      <c r="AL27" s="5" t="s">
        <v>476</v>
      </c>
      <c r="AM27" s="5" t="s">
        <v>158</v>
      </c>
      <c r="AN27" s="5" t="s">
        <v>368</v>
      </c>
      <c r="AO27" s="5" t="s">
        <v>477</v>
      </c>
      <c r="AP27" s="5" t="s">
        <v>478</v>
      </c>
    </row>
    <row r="28" spans="1:42" ht="208">
      <c r="A28" s="13">
        <v>41</v>
      </c>
      <c r="B28" s="23">
        <f t="shared" si="0"/>
        <v>26</v>
      </c>
      <c r="C28" s="5" t="s">
        <v>104</v>
      </c>
      <c r="D28" s="5" t="s">
        <v>328</v>
      </c>
      <c r="E28" s="5" t="s">
        <v>89</v>
      </c>
      <c r="F28" s="5" t="s">
        <v>89</v>
      </c>
      <c r="G28" s="5" t="s">
        <v>89</v>
      </c>
      <c r="H28" s="5" t="s">
        <v>89</v>
      </c>
      <c r="I28" s="5" t="s">
        <v>89</v>
      </c>
      <c r="J28" s="5" t="s">
        <v>89</v>
      </c>
      <c r="K28" s="5" t="s">
        <v>89</v>
      </c>
      <c r="L28" s="5" t="s">
        <v>89</v>
      </c>
      <c r="M28" s="5" t="s">
        <v>89</v>
      </c>
      <c r="N28" s="5" t="s">
        <v>480</v>
      </c>
      <c r="O28" s="5" t="s">
        <v>179</v>
      </c>
      <c r="P28" s="5" t="s">
        <v>225</v>
      </c>
      <c r="Q28" s="5" t="s">
        <v>89</v>
      </c>
      <c r="R28" s="5" t="s">
        <v>89</v>
      </c>
      <c r="S28" s="5" t="s">
        <v>89</v>
      </c>
      <c r="T28" s="5" t="s">
        <v>89</v>
      </c>
      <c r="U28" s="5" t="s">
        <v>89</v>
      </c>
      <c r="V28" s="5" t="s">
        <v>89</v>
      </c>
      <c r="W28" s="5" t="s">
        <v>89</v>
      </c>
      <c r="X28" s="5" t="s">
        <v>89</v>
      </c>
      <c r="Y28" s="5" t="s">
        <v>89</v>
      </c>
      <c r="Z28" s="5" t="s">
        <v>89</v>
      </c>
      <c r="AA28" s="5" t="s">
        <v>89</v>
      </c>
      <c r="AB28" s="5" t="s">
        <v>89</v>
      </c>
      <c r="AC28" s="5" t="s">
        <v>89</v>
      </c>
      <c r="AD28" s="5" t="s">
        <v>186</v>
      </c>
      <c r="AE28" s="5" t="s">
        <v>112</v>
      </c>
      <c r="AF28" s="5" t="s">
        <v>481</v>
      </c>
      <c r="AG28" s="5" t="s">
        <v>89</v>
      </c>
      <c r="AH28" s="5" t="s">
        <v>89</v>
      </c>
      <c r="AI28" s="5" t="s">
        <v>89</v>
      </c>
      <c r="AJ28" s="5" t="s">
        <v>89</v>
      </c>
      <c r="AK28" s="5" t="s">
        <v>89</v>
      </c>
      <c r="AL28" s="5" t="s">
        <v>89</v>
      </c>
      <c r="AM28" s="5" t="s">
        <v>89</v>
      </c>
      <c r="AN28" s="5" t="s">
        <v>89</v>
      </c>
      <c r="AO28" s="5" t="s">
        <v>89</v>
      </c>
      <c r="AP28" s="5" t="s">
        <v>89</v>
      </c>
    </row>
    <row r="29" spans="1:42" ht="64">
      <c r="A29" s="13">
        <v>43</v>
      </c>
      <c r="B29" s="23">
        <f t="shared" si="0"/>
        <v>27</v>
      </c>
      <c r="C29" s="5" t="s">
        <v>104</v>
      </c>
      <c r="D29" s="5" t="s">
        <v>171</v>
      </c>
      <c r="E29" s="5" t="s">
        <v>89</v>
      </c>
      <c r="F29" s="5" t="s">
        <v>215</v>
      </c>
      <c r="G29" s="5" t="s">
        <v>89</v>
      </c>
      <c r="H29" s="5" t="s">
        <v>237</v>
      </c>
      <c r="I29" s="5" t="s">
        <v>488</v>
      </c>
      <c r="J29" s="5" t="s">
        <v>489</v>
      </c>
      <c r="K29" s="5" t="s">
        <v>219</v>
      </c>
      <c r="L29" s="5" t="s">
        <v>490</v>
      </c>
      <c r="M29" s="5" t="s">
        <v>221</v>
      </c>
      <c r="N29" s="5" t="s">
        <v>491</v>
      </c>
      <c r="O29" s="5" t="s">
        <v>186</v>
      </c>
      <c r="P29" s="5" t="s">
        <v>112</v>
      </c>
      <c r="Q29" s="5" t="s">
        <v>492</v>
      </c>
      <c r="R29" s="5" t="s">
        <v>186</v>
      </c>
      <c r="S29" s="5" t="s">
        <v>225</v>
      </c>
      <c r="T29" s="5" t="s">
        <v>89</v>
      </c>
      <c r="U29" s="5" t="s">
        <v>182</v>
      </c>
      <c r="V29" s="5" t="s">
        <v>127</v>
      </c>
      <c r="W29" s="5" t="s">
        <v>493</v>
      </c>
      <c r="X29" s="5" t="s">
        <v>179</v>
      </c>
      <c r="Y29" s="5" t="s">
        <v>225</v>
      </c>
      <c r="Z29" s="5" t="s">
        <v>494</v>
      </c>
      <c r="AA29" s="5" t="s">
        <v>186</v>
      </c>
      <c r="AB29" s="5" t="s">
        <v>225</v>
      </c>
      <c r="AC29" s="5" t="s">
        <v>89</v>
      </c>
      <c r="AD29" s="5" t="s">
        <v>179</v>
      </c>
      <c r="AE29" s="5" t="s">
        <v>225</v>
      </c>
      <c r="AF29" s="5" t="s">
        <v>495</v>
      </c>
      <c r="AG29" s="5" t="s">
        <v>186</v>
      </c>
      <c r="AH29" s="5" t="s">
        <v>225</v>
      </c>
      <c r="AI29" s="5" t="s">
        <v>496</v>
      </c>
      <c r="AJ29" s="5" t="s">
        <v>141</v>
      </c>
      <c r="AK29" s="5" t="s">
        <v>497</v>
      </c>
      <c r="AL29" s="5" t="s">
        <v>498</v>
      </c>
      <c r="AM29" s="5" t="s">
        <v>499</v>
      </c>
      <c r="AN29" s="5" t="s">
        <v>235</v>
      </c>
      <c r="AO29" s="5" t="s">
        <v>89</v>
      </c>
      <c r="AP29" s="5" t="s">
        <v>89</v>
      </c>
    </row>
    <row r="30" spans="1:42" ht="80">
      <c r="A30" s="13">
        <v>44</v>
      </c>
      <c r="B30" s="23">
        <f t="shared" si="0"/>
        <v>28</v>
      </c>
      <c r="C30" s="5" t="s">
        <v>104</v>
      </c>
      <c r="D30" s="5" t="s">
        <v>171</v>
      </c>
      <c r="E30" s="5" t="s">
        <v>89</v>
      </c>
      <c r="F30" s="5" t="s">
        <v>90</v>
      </c>
      <c r="G30" s="5" t="s">
        <v>89</v>
      </c>
      <c r="H30" s="5" t="s">
        <v>501</v>
      </c>
      <c r="I30" s="5" t="s">
        <v>502</v>
      </c>
      <c r="J30" s="5" t="s">
        <v>503</v>
      </c>
      <c r="K30" s="5" t="s">
        <v>504</v>
      </c>
      <c r="L30" s="5" t="s">
        <v>89</v>
      </c>
      <c r="M30" s="5" t="s">
        <v>165</v>
      </c>
      <c r="N30" s="5" t="s">
        <v>505</v>
      </c>
      <c r="O30" s="5" t="s">
        <v>186</v>
      </c>
      <c r="P30" s="5" t="s">
        <v>112</v>
      </c>
      <c r="Q30" s="5" t="s">
        <v>506</v>
      </c>
      <c r="R30" s="5" t="s">
        <v>182</v>
      </c>
      <c r="S30" s="5" t="s">
        <v>127</v>
      </c>
      <c r="T30" s="5" t="s">
        <v>89</v>
      </c>
      <c r="U30" s="5" t="s">
        <v>182</v>
      </c>
      <c r="V30" s="5" t="s">
        <v>127</v>
      </c>
      <c r="W30" s="5" t="s">
        <v>507</v>
      </c>
      <c r="X30" s="5" t="s">
        <v>182</v>
      </c>
      <c r="Y30" s="5" t="s">
        <v>127</v>
      </c>
      <c r="Z30" s="5" t="s">
        <v>508</v>
      </c>
      <c r="AA30" s="5" t="s">
        <v>177</v>
      </c>
      <c r="AB30" s="5" t="s">
        <v>106</v>
      </c>
      <c r="AC30" s="5" t="s">
        <v>509</v>
      </c>
      <c r="AD30" s="5" t="s">
        <v>186</v>
      </c>
      <c r="AE30" s="5" t="s">
        <v>112</v>
      </c>
      <c r="AF30" s="5" t="s">
        <v>510</v>
      </c>
      <c r="AG30" s="5" t="s">
        <v>177</v>
      </c>
      <c r="AH30" s="5" t="s">
        <v>106</v>
      </c>
      <c r="AI30" s="5" t="s">
        <v>89</v>
      </c>
      <c r="AJ30" s="5" t="s">
        <v>141</v>
      </c>
      <c r="AK30" s="5" t="s">
        <v>89</v>
      </c>
      <c r="AL30" s="5" t="s">
        <v>511</v>
      </c>
      <c r="AM30" s="5" t="s">
        <v>512</v>
      </c>
      <c r="AN30" s="5" t="s">
        <v>368</v>
      </c>
      <c r="AO30" s="5" t="s">
        <v>513</v>
      </c>
      <c r="AP30" s="5" t="s">
        <v>514</v>
      </c>
    </row>
    <row r="31" spans="1:42" ht="64">
      <c r="A31" s="13">
        <v>45</v>
      </c>
      <c r="B31" s="23">
        <f t="shared" si="0"/>
        <v>29</v>
      </c>
      <c r="C31" s="5" t="s">
        <v>104</v>
      </c>
      <c r="D31" s="5" t="s">
        <v>171</v>
      </c>
      <c r="E31" s="5" t="s">
        <v>89</v>
      </c>
      <c r="F31" s="5" t="s">
        <v>90</v>
      </c>
      <c r="G31" s="5" t="s">
        <v>89</v>
      </c>
      <c r="H31" s="5" t="s">
        <v>516</v>
      </c>
      <c r="I31" s="5" t="s">
        <v>517</v>
      </c>
      <c r="J31" s="5" t="s">
        <v>518</v>
      </c>
      <c r="K31" s="5" t="s">
        <v>519</v>
      </c>
      <c r="L31" s="5" t="s">
        <v>89</v>
      </c>
      <c r="M31" s="5" t="s">
        <v>165</v>
      </c>
      <c r="N31" s="5" t="s">
        <v>520</v>
      </c>
      <c r="O31" s="5" t="s">
        <v>182</v>
      </c>
      <c r="P31" s="5" t="s">
        <v>106</v>
      </c>
      <c r="Q31" s="5" t="s">
        <v>89</v>
      </c>
      <c r="R31" s="5" t="s">
        <v>177</v>
      </c>
      <c r="S31" s="5" t="s">
        <v>106</v>
      </c>
      <c r="T31" s="5" t="s">
        <v>89</v>
      </c>
      <c r="U31" s="5" t="s">
        <v>177</v>
      </c>
      <c r="V31" s="5" t="s">
        <v>106</v>
      </c>
      <c r="W31" s="5" t="s">
        <v>89</v>
      </c>
      <c r="X31" s="5" t="s">
        <v>177</v>
      </c>
      <c r="Y31" s="5" t="s">
        <v>106</v>
      </c>
      <c r="Z31" s="5" t="s">
        <v>89</v>
      </c>
      <c r="AA31" s="5" t="s">
        <v>182</v>
      </c>
      <c r="AB31" s="5" t="s">
        <v>127</v>
      </c>
      <c r="AC31" s="5" t="s">
        <v>89</v>
      </c>
      <c r="AD31" s="5" t="s">
        <v>182</v>
      </c>
      <c r="AE31" s="5" t="s">
        <v>127</v>
      </c>
      <c r="AF31" s="5" t="s">
        <v>521</v>
      </c>
      <c r="AG31" s="5" t="s">
        <v>182</v>
      </c>
      <c r="AH31" s="5" t="s">
        <v>127</v>
      </c>
      <c r="AI31" s="5" t="s">
        <v>522</v>
      </c>
      <c r="AJ31" s="5" t="s">
        <v>231</v>
      </c>
      <c r="AK31" s="5" t="s">
        <v>89</v>
      </c>
      <c r="AL31" s="5" t="s">
        <v>523</v>
      </c>
      <c r="AM31" s="5" t="s">
        <v>499</v>
      </c>
      <c r="AN31" s="5" t="s">
        <v>235</v>
      </c>
      <c r="AO31" s="5" t="s">
        <v>89</v>
      </c>
      <c r="AP31" s="5" t="s">
        <v>89</v>
      </c>
    </row>
    <row r="32" spans="1:42" ht="112">
      <c r="A32" s="13">
        <v>46</v>
      </c>
      <c r="B32" s="23">
        <f t="shared" si="0"/>
        <v>30</v>
      </c>
      <c r="C32" s="5" t="s">
        <v>104</v>
      </c>
      <c r="D32" s="5" t="s">
        <v>259</v>
      </c>
      <c r="E32" s="5" t="s">
        <v>89</v>
      </c>
      <c r="F32" s="5" t="s">
        <v>89</v>
      </c>
      <c r="G32" s="5" t="s">
        <v>525</v>
      </c>
      <c r="H32" s="5" t="s">
        <v>89</v>
      </c>
      <c r="I32" s="5" t="s">
        <v>89</v>
      </c>
      <c r="J32" s="5" t="s">
        <v>89</v>
      </c>
      <c r="K32" s="5" t="s">
        <v>89</v>
      </c>
      <c r="L32" s="5" t="s">
        <v>89</v>
      </c>
      <c r="M32" s="5" t="s">
        <v>89</v>
      </c>
      <c r="N32" s="5" t="s">
        <v>526</v>
      </c>
      <c r="O32" s="5" t="s">
        <v>186</v>
      </c>
      <c r="P32" s="5" t="s">
        <v>112</v>
      </c>
      <c r="Q32" s="5" t="s">
        <v>527</v>
      </c>
      <c r="R32" s="5" t="s">
        <v>179</v>
      </c>
      <c r="S32" s="5" t="s">
        <v>112</v>
      </c>
      <c r="T32" s="5" t="s">
        <v>528</v>
      </c>
      <c r="U32" s="5" t="s">
        <v>182</v>
      </c>
      <c r="V32" s="5" t="s">
        <v>106</v>
      </c>
      <c r="W32" s="5" t="s">
        <v>529</v>
      </c>
      <c r="X32" s="5" t="s">
        <v>179</v>
      </c>
      <c r="Y32" s="5" t="s">
        <v>112</v>
      </c>
      <c r="Z32" s="5" t="s">
        <v>530</v>
      </c>
      <c r="AA32" s="5" t="s">
        <v>186</v>
      </c>
      <c r="AB32" s="5" t="s">
        <v>112</v>
      </c>
      <c r="AC32" s="5" t="s">
        <v>531</v>
      </c>
      <c r="AD32" s="5" t="s">
        <v>186</v>
      </c>
      <c r="AE32" s="5" t="s">
        <v>127</v>
      </c>
      <c r="AF32" s="5" t="s">
        <v>532</v>
      </c>
      <c r="AG32" s="5" t="s">
        <v>177</v>
      </c>
      <c r="AH32" s="5" t="s">
        <v>106</v>
      </c>
      <c r="AI32" s="5" t="s">
        <v>533</v>
      </c>
      <c r="AJ32" s="5" t="s">
        <v>188</v>
      </c>
      <c r="AK32" s="5" t="s">
        <v>89</v>
      </c>
      <c r="AL32" s="5" t="s">
        <v>534</v>
      </c>
      <c r="AM32" s="5" t="s">
        <v>512</v>
      </c>
      <c r="AN32" s="5" t="s">
        <v>235</v>
      </c>
      <c r="AO32" s="5" t="s">
        <v>89</v>
      </c>
      <c r="AP32" s="5" t="s">
        <v>89</v>
      </c>
    </row>
    <row r="33" spans="1:42" ht="64">
      <c r="A33" s="13">
        <v>47</v>
      </c>
      <c r="B33" s="23">
        <f t="shared" si="0"/>
        <v>31</v>
      </c>
      <c r="C33" s="5" t="s">
        <v>104</v>
      </c>
      <c r="D33" s="5" t="s">
        <v>194</v>
      </c>
      <c r="E33" s="5" t="s">
        <v>536</v>
      </c>
      <c r="F33" s="5" t="s">
        <v>96</v>
      </c>
      <c r="G33" s="5" t="s">
        <v>89</v>
      </c>
      <c r="H33" s="5" t="s">
        <v>537</v>
      </c>
      <c r="I33" s="5" t="s">
        <v>359</v>
      </c>
      <c r="J33" s="5" t="s">
        <v>538</v>
      </c>
      <c r="K33" s="5" t="s">
        <v>164</v>
      </c>
      <c r="L33" s="5" t="s">
        <v>89</v>
      </c>
      <c r="M33" s="5" t="s">
        <v>221</v>
      </c>
      <c r="N33" s="5" t="s">
        <v>539</v>
      </c>
      <c r="O33" s="5" t="s">
        <v>179</v>
      </c>
      <c r="P33" s="5" t="s">
        <v>112</v>
      </c>
      <c r="Q33" s="5" t="s">
        <v>540</v>
      </c>
      <c r="R33" s="5" t="s">
        <v>179</v>
      </c>
      <c r="S33" s="5" t="s">
        <v>168</v>
      </c>
      <c r="T33" s="5" t="s">
        <v>541</v>
      </c>
      <c r="U33" s="5" t="s">
        <v>179</v>
      </c>
      <c r="V33" s="5" t="s">
        <v>168</v>
      </c>
      <c r="W33" s="5" t="s">
        <v>542</v>
      </c>
      <c r="X33" s="5" t="s">
        <v>179</v>
      </c>
      <c r="Y33" s="5" t="s">
        <v>112</v>
      </c>
      <c r="Z33" s="5" t="s">
        <v>543</v>
      </c>
      <c r="AA33" s="5" t="s">
        <v>177</v>
      </c>
      <c r="AB33" s="5" t="s">
        <v>106</v>
      </c>
      <c r="AC33" s="5" t="s">
        <v>544</v>
      </c>
      <c r="AD33" s="5" t="s">
        <v>186</v>
      </c>
      <c r="AE33" s="5" t="s">
        <v>127</v>
      </c>
      <c r="AF33" s="5" t="s">
        <v>545</v>
      </c>
      <c r="AG33" s="5" t="s">
        <v>89</v>
      </c>
      <c r="AH33" s="5" t="s">
        <v>89</v>
      </c>
      <c r="AI33" s="5" t="s">
        <v>546</v>
      </c>
      <c r="AJ33" s="5" t="s">
        <v>129</v>
      </c>
      <c r="AK33" s="5" t="s">
        <v>547</v>
      </c>
      <c r="AL33" s="5" t="s">
        <v>548</v>
      </c>
      <c r="AM33" s="5" t="s">
        <v>118</v>
      </c>
      <c r="AN33" s="5" t="s">
        <v>235</v>
      </c>
      <c r="AO33" s="5" t="s">
        <v>89</v>
      </c>
      <c r="AP33" s="5" t="s">
        <v>89</v>
      </c>
    </row>
    <row r="34" spans="1:42" ht="160">
      <c r="A34" s="13">
        <v>48</v>
      </c>
      <c r="B34" s="23">
        <f t="shared" si="0"/>
        <v>32</v>
      </c>
      <c r="C34" s="5" t="s">
        <v>104</v>
      </c>
      <c r="D34" s="5" t="s">
        <v>171</v>
      </c>
      <c r="E34" s="5" t="s">
        <v>89</v>
      </c>
      <c r="F34" s="5" t="s">
        <v>160</v>
      </c>
      <c r="G34" s="5" t="s">
        <v>89</v>
      </c>
      <c r="H34" s="5" t="s">
        <v>550</v>
      </c>
      <c r="I34" s="5" t="s">
        <v>551</v>
      </c>
      <c r="J34" s="5" t="s">
        <v>552</v>
      </c>
      <c r="K34" s="5" t="s">
        <v>240</v>
      </c>
      <c r="L34" s="5" t="s">
        <v>89</v>
      </c>
      <c r="M34" s="5" t="s">
        <v>99</v>
      </c>
      <c r="N34" s="5" t="s">
        <v>553</v>
      </c>
      <c r="O34" s="5" t="s">
        <v>186</v>
      </c>
      <c r="P34" s="5" t="s">
        <v>225</v>
      </c>
      <c r="Q34" s="5" t="s">
        <v>554</v>
      </c>
      <c r="R34" s="5" t="s">
        <v>179</v>
      </c>
      <c r="S34" s="5" t="s">
        <v>225</v>
      </c>
      <c r="T34" s="5" t="s">
        <v>555</v>
      </c>
      <c r="U34" s="5" t="s">
        <v>186</v>
      </c>
      <c r="V34" s="5" t="s">
        <v>225</v>
      </c>
      <c r="W34" s="5" t="s">
        <v>556</v>
      </c>
      <c r="X34" s="5" t="s">
        <v>186</v>
      </c>
      <c r="Y34" s="5" t="s">
        <v>225</v>
      </c>
      <c r="Z34" s="5" t="s">
        <v>557</v>
      </c>
      <c r="AA34" s="5" t="s">
        <v>182</v>
      </c>
      <c r="AB34" s="5" t="s">
        <v>112</v>
      </c>
      <c r="AC34" s="5" t="s">
        <v>558</v>
      </c>
      <c r="AD34" s="5" t="s">
        <v>186</v>
      </c>
      <c r="AE34" s="5" t="s">
        <v>225</v>
      </c>
      <c r="AF34" s="5" t="s">
        <v>559</v>
      </c>
      <c r="AG34" s="5" t="s">
        <v>179</v>
      </c>
      <c r="AH34" s="5" t="s">
        <v>225</v>
      </c>
      <c r="AI34" s="5" t="s">
        <v>560</v>
      </c>
      <c r="AJ34" s="5" t="s">
        <v>188</v>
      </c>
      <c r="AK34" s="5" t="s">
        <v>561</v>
      </c>
      <c r="AL34" s="5" t="s">
        <v>562</v>
      </c>
      <c r="AM34" s="5" t="s">
        <v>118</v>
      </c>
      <c r="AN34" s="5" t="s">
        <v>192</v>
      </c>
      <c r="AO34" s="5" t="s">
        <v>89</v>
      </c>
      <c r="AP34" s="5" t="s">
        <v>89</v>
      </c>
    </row>
    <row r="35" spans="1:42" ht="112">
      <c r="A35" s="13">
        <v>49</v>
      </c>
      <c r="B35" s="23">
        <f t="shared" si="0"/>
        <v>33</v>
      </c>
      <c r="C35" s="5" t="s">
        <v>104</v>
      </c>
      <c r="D35" s="5" t="s">
        <v>328</v>
      </c>
      <c r="E35" s="5" t="s">
        <v>89</v>
      </c>
      <c r="F35" s="5" t="s">
        <v>89</v>
      </c>
      <c r="G35" s="5" t="s">
        <v>89</v>
      </c>
      <c r="H35" s="5" t="s">
        <v>89</v>
      </c>
      <c r="I35" s="5" t="s">
        <v>89</v>
      </c>
      <c r="J35" s="5" t="s">
        <v>89</v>
      </c>
      <c r="K35" s="5" t="s">
        <v>89</v>
      </c>
      <c r="L35" s="5" t="s">
        <v>89</v>
      </c>
      <c r="M35" s="5" t="s">
        <v>89</v>
      </c>
      <c r="N35" s="5" t="s">
        <v>564</v>
      </c>
      <c r="O35" s="5" t="s">
        <v>89</v>
      </c>
      <c r="P35" s="5" t="s">
        <v>89</v>
      </c>
      <c r="Q35" s="5" t="s">
        <v>89</v>
      </c>
      <c r="R35" s="5" t="s">
        <v>182</v>
      </c>
      <c r="S35" s="5" t="s">
        <v>127</v>
      </c>
      <c r="T35" s="5" t="s">
        <v>565</v>
      </c>
      <c r="U35" s="5" t="s">
        <v>177</v>
      </c>
      <c r="V35" s="5" t="s">
        <v>106</v>
      </c>
      <c r="W35" s="5" t="s">
        <v>566</v>
      </c>
      <c r="X35" s="5" t="s">
        <v>182</v>
      </c>
      <c r="Y35" s="5" t="s">
        <v>127</v>
      </c>
      <c r="Z35" s="5" t="s">
        <v>567</v>
      </c>
      <c r="AA35" s="5" t="s">
        <v>182</v>
      </c>
      <c r="AB35" s="5" t="s">
        <v>127</v>
      </c>
      <c r="AC35" s="5" t="s">
        <v>568</v>
      </c>
      <c r="AD35" s="5" t="s">
        <v>177</v>
      </c>
      <c r="AE35" s="5" t="s">
        <v>127</v>
      </c>
      <c r="AF35" s="5" t="s">
        <v>569</v>
      </c>
      <c r="AG35" s="5" t="s">
        <v>182</v>
      </c>
      <c r="AH35" s="5" t="s">
        <v>112</v>
      </c>
      <c r="AI35" s="5" t="s">
        <v>570</v>
      </c>
      <c r="AJ35" s="5" t="s">
        <v>89</v>
      </c>
      <c r="AK35" s="5" t="s">
        <v>89</v>
      </c>
      <c r="AL35" s="5" t="s">
        <v>89</v>
      </c>
      <c r="AM35" s="5" t="s">
        <v>89</v>
      </c>
      <c r="AN35" s="5" t="s">
        <v>89</v>
      </c>
      <c r="AO35" s="5" t="s">
        <v>89</v>
      </c>
      <c r="AP35" s="5" t="s">
        <v>89</v>
      </c>
    </row>
    <row r="36" spans="1:42" ht="144">
      <c r="A36" s="13">
        <v>50</v>
      </c>
      <c r="B36" s="23">
        <f t="shared" si="0"/>
        <v>34</v>
      </c>
      <c r="C36" s="5" t="s">
        <v>104</v>
      </c>
      <c r="D36" s="188" t="s">
        <v>467</v>
      </c>
      <c r="E36" s="5" t="s">
        <v>89</v>
      </c>
      <c r="F36" s="5" t="s">
        <v>89</v>
      </c>
      <c r="G36" s="5" t="s">
        <v>89</v>
      </c>
      <c r="H36" s="5" t="s">
        <v>89</v>
      </c>
      <c r="I36" s="5" t="s">
        <v>89</v>
      </c>
      <c r="J36" s="5" t="s">
        <v>89</v>
      </c>
      <c r="K36" s="5" t="s">
        <v>89</v>
      </c>
      <c r="L36" s="5" t="s">
        <v>89</v>
      </c>
      <c r="M36" s="5" t="s">
        <v>89</v>
      </c>
      <c r="N36" s="5" t="s">
        <v>572</v>
      </c>
      <c r="O36" s="5" t="s">
        <v>179</v>
      </c>
      <c r="P36" s="5" t="s">
        <v>112</v>
      </c>
      <c r="Q36" s="5" t="s">
        <v>573</v>
      </c>
      <c r="R36" s="5" t="s">
        <v>182</v>
      </c>
      <c r="S36" s="5" t="s">
        <v>127</v>
      </c>
      <c r="T36" s="5" t="s">
        <v>574</v>
      </c>
      <c r="U36" s="5" t="s">
        <v>182</v>
      </c>
      <c r="V36" s="5" t="s">
        <v>127</v>
      </c>
      <c r="W36" s="5" t="s">
        <v>575</v>
      </c>
      <c r="X36" s="5" t="s">
        <v>182</v>
      </c>
      <c r="Y36" s="5" t="s">
        <v>127</v>
      </c>
      <c r="Z36" s="5" t="s">
        <v>576</v>
      </c>
      <c r="AA36" s="5" t="s">
        <v>179</v>
      </c>
      <c r="AB36" s="5" t="s">
        <v>112</v>
      </c>
      <c r="AC36" s="5" t="s">
        <v>577</v>
      </c>
      <c r="AD36" s="5" t="s">
        <v>177</v>
      </c>
      <c r="AE36" s="5" t="s">
        <v>127</v>
      </c>
      <c r="AF36" s="5" t="s">
        <v>578</v>
      </c>
      <c r="AG36" s="5" t="s">
        <v>186</v>
      </c>
      <c r="AH36" s="5" t="s">
        <v>127</v>
      </c>
      <c r="AI36" s="5" t="s">
        <v>579</v>
      </c>
      <c r="AJ36" s="5" t="s">
        <v>231</v>
      </c>
      <c r="AK36" s="5" t="s">
        <v>580</v>
      </c>
      <c r="AL36" s="5" t="s">
        <v>581</v>
      </c>
      <c r="AM36" s="5" t="s">
        <v>118</v>
      </c>
      <c r="AN36" s="5" t="s">
        <v>192</v>
      </c>
      <c r="AO36" s="5" t="s">
        <v>89</v>
      </c>
      <c r="AP36" s="5" t="s">
        <v>89</v>
      </c>
    </row>
    <row r="37" spans="1:42" ht="80">
      <c r="A37" s="13">
        <v>51</v>
      </c>
      <c r="B37" s="23">
        <f t="shared" si="0"/>
        <v>35</v>
      </c>
      <c r="C37" s="5" t="s">
        <v>104</v>
      </c>
      <c r="D37" s="5" t="s">
        <v>171</v>
      </c>
      <c r="E37" s="5" t="s">
        <v>89</v>
      </c>
      <c r="F37" s="5" t="s">
        <v>90</v>
      </c>
      <c r="G37" s="5" t="s">
        <v>89</v>
      </c>
      <c r="H37" s="5" t="s">
        <v>583</v>
      </c>
      <c r="I37" s="5" t="s">
        <v>584</v>
      </c>
      <c r="J37" s="5" t="s">
        <v>585</v>
      </c>
      <c r="K37" s="5" t="s">
        <v>254</v>
      </c>
      <c r="L37" s="5" t="s">
        <v>89</v>
      </c>
      <c r="M37" s="5" t="s">
        <v>99</v>
      </c>
      <c r="N37" s="5" t="s">
        <v>586</v>
      </c>
      <c r="O37" s="5" t="s">
        <v>89</v>
      </c>
      <c r="P37" s="5" t="s">
        <v>89</v>
      </c>
      <c r="Q37" s="5" t="s">
        <v>89</v>
      </c>
      <c r="R37" s="5" t="s">
        <v>89</v>
      </c>
      <c r="S37" s="5" t="s">
        <v>89</v>
      </c>
      <c r="T37" s="5" t="s">
        <v>89</v>
      </c>
      <c r="U37" s="5" t="s">
        <v>89</v>
      </c>
      <c r="V37" s="5" t="s">
        <v>89</v>
      </c>
      <c r="W37" s="5" t="s">
        <v>89</v>
      </c>
      <c r="X37" s="5" t="s">
        <v>179</v>
      </c>
      <c r="Y37" s="5" t="s">
        <v>112</v>
      </c>
      <c r="Z37" s="5" t="s">
        <v>587</v>
      </c>
      <c r="AA37" s="5" t="s">
        <v>89</v>
      </c>
      <c r="AB37" s="5" t="s">
        <v>89</v>
      </c>
      <c r="AC37" s="5" t="s">
        <v>89</v>
      </c>
      <c r="AD37" s="5" t="s">
        <v>89</v>
      </c>
      <c r="AE37" s="5" t="s">
        <v>89</v>
      </c>
      <c r="AF37" s="5" t="s">
        <v>89</v>
      </c>
      <c r="AG37" s="5" t="s">
        <v>89</v>
      </c>
      <c r="AH37" s="5" t="s">
        <v>89</v>
      </c>
      <c r="AI37" s="5" t="s">
        <v>89</v>
      </c>
      <c r="AJ37" s="5" t="s">
        <v>89</v>
      </c>
      <c r="AK37" s="5" t="s">
        <v>89</v>
      </c>
      <c r="AL37" s="5" t="s">
        <v>89</v>
      </c>
      <c r="AM37" s="5" t="s">
        <v>89</v>
      </c>
      <c r="AN37" s="5" t="s">
        <v>89</v>
      </c>
      <c r="AO37" s="5" t="s">
        <v>89</v>
      </c>
      <c r="AP37" s="5" t="s">
        <v>89</v>
      </c>
    </row>
    <row r="38" spans="1:42" ht="80">
      <c r="A38" s="13">
        <v>52</v>
      </c>
      <c r="B38" s="23">
        <f t="shared" si="0"/>
        <v>36</v>
      </c>
      <c r="C38" s="5" t="s">
        <v>104</v>
      </c>
      <c r="D38" s="5" t="s">
        <v>171</v>
      </c>
      <c r="E38" s="5" t="s">
        <v>89</v>
      </c>
      <c r="F38" s="5" t="s">
        <v>160</v>
      </c>
      <c r="G38" s="5" t="s">
        <v>89</v>
      </c>
      <c r="H38" s="5" t="s">
        <v>589</v>
      </c>
      <c r="I38" s="5" t="s">
        <v>590</v>
      </c>
      <c r="J38" s="5" t="s">
        <v>591</v>
      </c>
      <c r="K38" s="5" t="s">
        <v>592</v>
      </c>
      <c r="L38" s="5" t="s">
        <v>89</v>
      </c>
      <c r="M38" s="5" t="s">
        <v>298</v>
      </c>
      <c r="N38" s="5" t="s">
        <v>593</v>
      </c>
      <c r="O38" s="5" t="s">
        <v>182</v>
      </c>
      <c r="P38" s="5" t="s">
        <v>225</v>
      </c>
      <c r="Q38" s="5" t="s">
        <v>594</v>
      </c>
      <c r="R38" s="5" t="s">
        <v>182</v>
      </c>
      <c r="S38" s="5" t="s">
        <v>112</v>
      </c>
      <c r="T38" s="5" t="s">
        <v>595</v>
      </c>
      <c r="U38" s="5" t="s">
        <v>179</v>
      </c>
      <c r="V38" s="5" t="s">
        <v>225</v>
      </c>
      <c r="W38" s="5" t="s">
        <v>596</v>
      </c>
      <c r="X38" s="5" t="s">
        <v>186</v>
      </c>
      <c r="Y38" s="5" t="s">
        <v>225</v>
      </c>
      <c r="Z38" s="5" t="s">
        <v>597</v>
      </c>
      <c r="AA38" s="5" t="s">
        <v>182</v>
      </c>
      <c r="AB38" s="5" t="s">
        <v>225</v>
      </c>
      <c r="AC38" s="5" t="s">
        <v>598</v>
      </c>
      <c r="AD38" s="5" t="s">
        <v>182</v>
      </c>
      <c r="AE38" s="5" t="s">
        <v>225</v>
      </c>
      <c r="AF38" s="5" t="s">
        <v>599</v>
      </c>
      <c r="AG38" s="5" t="s">
        <v>182</v>
      </c>
      <c r="AH38" s="5" t="s">
        <v>225</v>
      </c>
      <c r="AI38" s="5" t="s">
        <v>600</v>
      </c>
      <c r="AJ38" s="5" t="s">
        <v>115</v>
      </c>
      <c r="AK38" s="5" t="s">
        <v>89</v>
      </c>
      <c r="AL38" s="5" t="s">
        <v>601</v>
      </c>
      <c r="AM38" s="5" t="s">
        <v>602</v>
      </c>
      <c r="AN38" s="5" t="s">
        <v>235</v>
      </c>
      <c r="AO38" s="5" t="s">
        <v>89</v>
      </c>
      <c r="AP38" s="5" t="s">
        <v>89</v>
      </c>
    </row>
    <row r="39" spans="1:42" ht="80">
      <c r="A39" s="13">
        <v>53</v>
      </c>
      <c r="B39" s="23">
        <f t="shared" si="0"/>
        <v>37</v>
      </c>
      <c r="C39" s="5" t="s">
        <v>104</v>
      </c>
      <c r="D39" s="5" t="s">
        <v>171</v>
      </c>
      <c r="E39" s="5" t="s">
        <v>89</v>
      </c>
      <c r="F39" s="5" t="s">
        <v>160</v>
      </c>
      <c r="G39" s="5" t="s">
        <v>89</v>
      </c>
      <c r="H39" s="5" t="s">
        <v>604</v>
      </c>
      <c r="I39" s="5" t="s">
        <v>605</v>
      </c>
      <c r="J39" s="5" t="s">
        <v>606</v>
      </c>
      <c r="K39" s="5" t="s">
        <v>607</v>
      </c>
      <c r="L39" s="5" t="s">
        <v>608</v>
      </c>
      <c r="M39" s="5" t="s">
        <v>221</v>
      </c>
      <c r="N39" s="5" t="s">
        <v>609</v>
      </c>
      <c r="O39" s="5" t="s">
        <v>186</v>
      </c>
      <c r="P39" s="5" t="s">
        <v>127</v>
      </c>
      <c r="Q39" s="5" t="s">
        <v>89</v>
      </c>
      <c r="R39" s="5" t="s">
        <v>186</v>
      </c>
      <c r="S39" s="5" t="s">
        <v>112</v>
      </c>
      <c r="T39" s="5" t="s">
        <v>610</v>
      </c>
      <c r="U39" s="5" t="s">
        <v>186</v>
      </c>
      <c r="V39" s="5" t="s">
        <v>112</v>
      </c>
      <c r="W39" s="5" t="s">
        <v>611</v>
      </c>
      <c r="X39" s="5" t="s">
        <v>186</v>
      </c>
      <c r="Y39" s="5" t="s">
        <v>127</v>
      </c>
      <c r="Z39" s="5" t="s">
        <v>89</v>
      </c>
      <c r="AA39" s="5" t="s">
        <v>182</v>
      </c>
      <c r="AB39" s="5" t="s">
        <v>127</v>
      </c>
      <c r="AC39" s="5" t="s">
        <v>89</v>
      </c>
      <c r="AD39" s="5" t="s">
        <v>186</v>
      </c>
      <c r="AE39" s="5" t="s">
        <v>127</v>
      </c>
      <c r="AF39" s="5" t="s">
        <v>89</v>
      </c>
      <c r="AG39" s="5" t="s">
        <v>179</v>
      </c>
      <c r="AH39" s="5" t="s">
        <v>112</v>
      </c>
      <c r="AI39" s="5" t="s">
        <v>89</v>
      </c>
      <c r="AJ39" s="5" t="s">
        <v>207</v>
      </c>
      <c r="AK39" s="5" t="s">
        <v>89</v>
      </c>
      <c r="AL39" s="5" t="s">
        <v>612</v>
      </c>
      <c r="AM39" s="5" t="s">
        <v>499</v>
      </c>
      <c r="AN39" s="5" t="s">
        <v>235</v>
      </c>
      <c r="AO39" s="5" t="s">
        <v>89</v>
      </c>
      <c r="AP39" s="5" t="s">
        <v>89</v>
      </c>
    </row>
    <row r="40" spans="1:42" ht="409.6">
      <c r="A40" s="13">
        <v>55</v>
      </c>
      <c r="B40" s="23">
        <f t="shared" si="0"/>
        <v>38</v>
      </c>
      <c r="C40" s="5" t="s">
        <v>104</v>
      </c>
      <c r="D40" s="5" t="s">
        <v>171</v>
      </c>
      <c r="E40" s="5" t="s">
        <v>89</v>
      </c>
      <c r="F40" s="5" t="s">
        <v>160</v>
      </c>
      <c r="G40" s="5" t="s">
        <v>89</v>
      </c>
      <c r="H40" s="5" t="s">
        <v>617</v>
      </c>
      <c r="I40" s="5" t="s">
        <v>427</v>
      </c>
      <c r="J40" s="5" t="s">
        <v>618</v>
      </c>
      <c r="K40" s="5" t="s">
        <v>619</v>
      </c>
      <c r="L40" s="5" t="s">
        <v>89</v>
      </c>
      <c r="M40" s="5" t="s">
        <v>221</v>
      </c>
      <c r="N40" s="5" t="s">
        <v>620</v>
      </c>
      <c r="O40" s="5" t="s">
        <v>177</v>
      </c>
      <c r="P40" s="5" t="s">
        <v>106</v>
      </c>
      <c r="Q40" s="5" t="s">
        <v>621</v>
      </c>
      <c r="R40" s="5" t="s">
        <v>186</v>
      </c>
      <c r="S40" s="5" t="s">
        <v>225</v>
      </c>
      <c r="T40" s="5" t="s">
        <v>622</v>
      </c>
      <c r="U40" s="5" t="s">
        <v>182</v>
      </c>
      <c r="V40" s="5" t="s">
        <v>112</v>
      </c>
      <c r="W40" s="5" t="s">
        <v>623</v>
      </c>
      <c r="X40" s="5" t="s">
        <v>179</v>
      </c>
      <c r="Y40" s="5" t="s">
        <v>225</v>
      </c>
      <c r="Z40" s="5" t="s">
        <v>624</v>
      </c>
      <c r="AA40" s="5" t="s">
        <v>182</v>
      </c>
      <c r="AB40" s="5" t="s">
        <v>112</v>
      </c>
      <c r="AC40" s="5" t="s">
        <v>625</v>
      </c>
      <c r="AD40" s="5" t="s">
        <v>186</v>
      </c>
      <c r="AE40" s="5" t="s">
        <v>225</v>
      </c>
      <c r="AF40" s="5" t="s">
        <v>626</v>
      </c>
      <c r="AG40" s="5" t="s">
        <v>179</v>
      </c>
      <c r="AH40" s="5" t="s">
        <v>225</v>
      </c>
      <c r="AI40" s="5" t="s">
        <v>627</v>
      </c>
      <c r="AJ40" s="5" t="s">
        <v>129</v>
      </c>
      <c r="AK40" s="5" t="s">
        <v>628</v>
      </c>
      <c r="AL40" s="5" t="s">
        <v>629</v>
      </c>
      <c r="AM40" s="5" t="s">
        <v>118</v>
      </c>
      <c r="AN40" s="5" t="s">
        <v>192</v>
      </c>
      <c r="AO40" s="5" t="s">
        <v>89</v>
      </c>
      <c r="AP40" s="5" t="s">
        <v>89</v>
      </c>
    </row>
    <row r="41" spans="1:42" ht="144">
      <c r="A41" s="13">
        <v>58</v>
      </c>
      <c r="B41" s="23">
        <f t="shared" si="0"/>
        <v>39</v>
      </c>
      <c r="C41" s="5" t="s">
        <v>104</v>
      </c>
      <c r="D41" s="5" t="s">
        <v>213</v>
      </c>
      <c r="E41" s="5" t="s">
        <v>89</v>
      </c>
      <c r="F41" s="5" t="s">
        <v>89</v>
      </c>
      <c r="G41" s="5" t="s">
        <v>89</v>
      </c>
      <c r="H41" s="5" t="s">
        <v>89</v>
      </c>
      <c r="I41" s="5" t="s">
        <v>636</v>
      </c>
      <c r="J41" s="5" t="s">
        <v>637</v>
      </c>
      <c r="K41" s="5" t="s">
        <v>638</v>
      </c>
      <c r="L41" s="5" t="s">
        <v>639</v>
      </c>
      <c r="M41" s="5" t="s">
        <v>298</v>
      </c>
      <c r="N41" s="5" t="s">
        <v>640</v>
      </c>
      <c r="O41" s="5" t="s">
        <v>179</v>
      </c>
      <c r="P41" s="5" t="s">
        <v>168</v>
      </c>
      <c r="Q41" s="5" t="s">
        <v>641</v>
      </c>
      <c r="R41" s="5" t="s">
        <v>182</v>
      </c>
      <c r="S41" s="5" t="s">
        <v>112</v>
      </c>
      <c r="T41" s="5" t="s">
        <v>642</v>
      </c>
      <c r="U41" s="5" t="s">
        <v>179</v>
      </c>
      <c r="V41" s="5" t="s">
        <v>225</v>
      </c>
      <c r="W41" s="5" t="s">
        <v>643</v>
      </c>
      <c r="X41" s="5" t="s">
        <v>179</v>
      </c>
      <c r="Y41" s="5" t="s">
        <v>168</v>
      </c>
      <c r="Z41" s="5" t="s">
        <v>644</v>
      </c>
      <c r="AA41" s="5" t="s">
        <v>179</v>
      </c>
      <c r="AB41" s="5" t="s">
        <v>168</v>
      </c>
      <c r="AC41" s="5" t="s">
        <v>645</v>
      </c>
      <c r="AD41" s="5" t="s">
        <v>179</v>
      </c>
      <c r="AE41" s="5" t="s">
        <v>168</v>
      </c>
      <c r="AF41" s="5" t="s">
        <v>646</v>
      </c>
      <c r="AG41" s="5" t="s">
        <v>179</v>
      </c>
      <c r="AH41" s="5" t="s">
        <v>168</v>
      </c>
      <c r="AI41" s="5" t="s">
        <v>647</v>
      </c>
      <c r="AJ41" s="5" t="s">
        <v>141</v>
      </c>
      <c r="AK41" s="5" t="s">
        <v>648</v>
      </c>
      <c r="AL41" s="5" t="s">
        <v>649</v>
      </c>
      <c r="AM41" s="5" t="s">
        <v>118</v>
      </c>
      <c r="AN41" s="5" t="s">
        <v>192</v>
      </c>
      <c r="AO41" s="5" t="s">
        <v>89</v>
      </c>
      <c r="AP41" s="5" t="s">
        <v>650</v>
      </c>
    </row>
    <row r="42" spans="1:42" ht="64">
      <c r="A42" s="13">
        <v>60</v>
      </c>
      <c r="B42" s="23">
        <f t="shared" si="0"/>
        <v>40</v>
      </c>
      <c r="C42" s="5" t="s">
        <v>104</v>
      </c>
      <c r="D42" s="5" t="s">
        <v>171</v>
      </c>
      <c r="E42" s="5" t="s">
        <v>89</v>
      </c>
      <c r="F42" s="5" t="s">
        <v>160</v>
      </c>
      <c r="G42" s="5" t="s">
        <v>89</v>
      </c>
      <c r="H42" s="5" t="s">
        <v>656</v>
      </c>
      <c r="I42" s="5" t="s">
        <v>657</v>
      </c>
      <c r="J42" s="5" t="s">
        <v>658</v>
      </c>
      <c r="K42" s="5" t="s">
        <v>310</v>
      </c>
      <c r="L42" s="5" t="s">
        <v>89</v>
      </c>
      <c r="M42" s="5" t="s">
        <v>298</v>
      </c>
      <c r="N42" s="5" t="s">
        <v>659</v>
      </c>
      <c r="O42" s="5" t="s">
        <v>179</v>
      </c>
      <c r="P42" s="5" t="s">
        <v>168</v>
      </c>
      <c r="Q42" s="5" t="s">
        <v>660</v>
      </c>
      <c r="R42" s="5" t="s">
        <v>182</v>
      </c>
      <c r="S42" s="5" t="s">
        <v>112</v>
      </c>
      <c r="T42" s="5" t="s">
        <v>661</v>
      </c>
      <c r="U42" s="5" t="s">
        <v>179</v>
      </c>
      <c r="V42" s="5" t="s">
        <v>225</v>
      </c>
      <c r="W42" s="5" t="s">
        <v>662</v>
      </c>
      <c r="X42" s="5" t="s">
        <v>179</v>
      </c>
      <c r="Y42" s="5" t="s">
        <v>225</v>
      </c>
      <c r="Z42" s="5" t="s">
        <v>663</v>
      </c>
      <c r="AA42" s="5" t="s">
        <v>177</v>
      </c>
      <c r="AB42" s="5" t="s">
        <v>106</v>
      </c>
      <c r="AC42" s="5" t="s">
        <v>89</v>
      </c>
      <c r="AD42" s="5" t="s">
        <v>179</v>
      </c>
      <c r="AE42" s="5" t="s">
        <v>127</v>
      </c>
      <c r="AF42" s="5" t="s">
        <v>664</v>
      </c>
      <c r="AG42" s="5" t="s">
        <v>182</v>
      </c>
      <c r="AH42" s="5" t="s">
        <v>127</v>
      </c>
      <c r="AI42" s="5" t="s">
        <v>89</v>
      </c>
      <c r="AJ42" s="5" t="s">
        <v>249</v>
      </c>
      <c r="AK42" s="5" t="s">
        <v>665</v>
      </c>
      <c r="AL42" s="5" t="s">
        <v>666</v>
      </c>
      <c r="AM42" s="5" t="s">
        <v>158</v>
      </c>
      <c r="AN42" s="5" t="s">
        <v>235</v>
      </c>
      <c r="AO42" s="5" t="s">
        <v>89</v>
      </c>
      <c r="AP42" s="5" t="s">
        <v>89</v>
      </c>
    </row>
    <row r="43" spans="1:42" ht="80">
      <c r="A43" s="13">
        <v>61</v>
      </c>
      <c r="B43" s="23">
        <f t="shared" si="0"/>
        <v>41</v>
      </c>
      <c r="C43" s="5" t="s">
        <v>104</v>
      </c>
      <c r="D43" s="5" t="s">
        <v>171</v>
      </c>
      <c r="E43" s="5" t="s">
        <v>89</v>
      </c>
      <c r="F43" s="5" t="s">
        <v>90</v>
      </c>
      <c r="G43" s="5" t="s">
        <v>89</v>
      </c>
      <c r="H43" s="5" t="s">
        <v>668</v>
      </c>
      <c r="I43" s="5" t="s">
        <v>669</v>
      </c>
      <c r="J43" s="5" t="s">
        <v>670</v>
      </c>
      <c r="K43" s="5" t="s">
        <v>671</v>
      </c>
      <c r="L43" s="5" t="s">
        <v>89</v>
      </c>
      <c r="M43" s="5" t="s">
        <v>99</v>
      </c>
      <c r="N43" s="5" t="s">
        <v>672</v>
      </c>
      <c r="O43" s="5" t="s">
        <v>179</v>
      </c>
      <c r="P43" s="5" t="s">
        <v>112</v>
      </c>
      <c r="Q43" s="5" t="s">
        <v>673</v>
      </c>
      <c r="R43" s="5" t="s">
        <v>186</v>
      </c>
      <c r="S43" s="5" t="s">
        <v>112</v>
      </c>
      <c r="T43" s="5" t="s">
        <v>674</v>
      </c>
      <c r="U43" s="5" t="s">
        <v>182</v>
      </c>
      <c r="V43" s="5" t="s">
        <v>127</v>
      </c>
      <c r="W43" s="5" t="s">
        <v>675</v>
      </c>
      <c r="X43" s="5" t="s">
        <v>179</v>
      </c>
      <c r="Y43" s="5" t="s">
        <v>225</v>
      </c>
      <c r="Z43" s="5" t="s">
        <v>676</v>
      </c>
      <c r="AA43" s="5" t="s">
        <v>179</v>
      </c>
      <c r="AB43" s="5" t="s">
        <v>112</v>
      </c>
      <c r="AC43" s="5" t="s">
        <v>677</v>
      </c>
      <c r="AD43" s="5" t="s">
        <v>186</v>
      </c>
      <c r="AE43" s="5" t="s">
        <v>112</v>
      </c>
      <c r="AF43" s="5" t="s">
        <v>678</v>
      </c>
      <c r="AG43" s="5" t="s">
        <v>186</v>
      </c>
      <c r="AH43" s="5" t="s">
        <v>112</v>
      </c>
      <c r="AI43" s="5" t="s">
        <v>679</v>
      </c>
      <c r="AJ43" s="5" t="s">
        <v>115</v>
      </c>
      <c r="AK43" s="5" t="s">
        <v>680</v>
      </c>
      <c r="AL43" s="5" t="s">
        <v>681</v>
      </c>
      <c r="AM43" s="5" t="s">
        <v>118</v>
      </c>
      <c r="AN43" s="5" t="s">
        <v>192</v>
      </c>
      <c r="AO43" s="5" t="s">
        <v>89</v>
      </c>
      <c r="AP43" s="5" t="s">
        <v>89</v>
      </c>
    </row>
    <row r="44" spans="1:42" ht="80">
      <c r="A44" s="13">
        <v>64</v>
      </c>
      <c r="B44" s="23">
        <f t="shared" si="0"/>
        <v>42</v>
      </c>
      <c r="C44" s="5" t="s">
        <v>104</v>
      </c>
      <c r="D44" s="5" t="s">
        <v>328</v>
      </c>
      <c r="E44" s="5" t="s">
        <v>89</v>
      </c>
      <c r="F44" s="5" t="s">
        <v>89</v>
      </c>
      <c r="G44" s="5" t="s">
        <v>89</v>
      </c>
      <c r="H44" s="5" t="s">
        <v>89</v>
      </c>
      <c r="I44" s="5" t="s">
        <v>89</v>
      </c>
      <c r="J44" s="5" t="s">
        <v>89</v>
      </c>
      <c r="K44" s="5" t="s">
        <v>89</v>
      </c>
      <c r="L44" s="5" t="s">
        <v>89</v>
      </c>
      <c r="M44" s="5" t="s">
        <v>89</v>
      </c>
      <c r="N44" s="5" t="s">
        <v>685</v>
      </c>
      <c r="O44" s="5" t="s">
        <v>179</v>
      </c>
      <c r="P44" s="5" t="s">
        <v>225</v>
      </c>
      <c r="Q44" s="5" t="s">
        <v>686</v>
      </c>
      <c r="R44" s="5" t="s">
        <v>186</v>
      </c>
      <c r="S44" s="5" t="s">
        <v>112</v>
      </c>
      <c r="T44" s="5" t="s">
        <v>89</v>
      </c>
      <c r="U44" s="5" t="s">
        <v>177</v>
      </c>
      <c r="V44" s="5" t="s">
        <v>127</v>
      </c>
      <c r="W44" s="5" t="s">
        <v>89</v>
      </c>
      <c r="X44" s="5" t="s">
        <v>186</v>
      </c>
      <c r="Y44" s="5" t="s">
        <v>112</v>
      </c>
      <c r="Z44" s="5" t="s">
        <v>687</v>
      </c>
      <c r="AA44" s="5" t="s">
        <v>179</v>
      </c>
      <c r="AB44" s="5" t="s">
        <v>225</v>
      </c>
      <c r="AC44" s="5" t="s">
        <v>688</v>
      </c>
      <c r="AD44" s="5" t="s">
        <v>179</v>
      </c>
      <c r="AE44" s="5" t="s">
        <v>225</v>
      </c>
      <c r="AF44" s="5" t="s">
        <v>689</v>
      </c>
      <c r="AG44" s="5" t="s">
        <v>177</v>
      </c>
      <c r="AH44" s="5" t="s">
        <v>127</v>
      </c>
      <c r="AI44" s="5" t="s">
        <v>89</v>
      </c>
      <c r="AJ44" s="5" t="s">
        <v>207</v>
      </c>
      <c r="AK44" s="5" t="s">
        <v>89</v>
      </c>
      <c r="AL44" s="5" t="s">
        <v>690</v>
      </c>
      <c r="AM44" s="5" t="s">
        <v>691</v>
      </c>
      <c r="AN44" s="5" t="s">
        <v>235</v>
      </c>
      <c r="AO44" s="5" t="s">
        <v>89</v>
      </c>
      <c r="AP44" s="5" t="s">
        <v>89</v>
      </c>
    </row>
    <row r="45" spans="1:42" ht="80">
      <c r="A45" s="13">
        <v>66</v>
      </c>
      <c r="B45" s="23">
        <f t="shared" si="0"/>
        <v>43</v>
      </c>
      <c r="C45" s="5" t="s">
        <v>104</v>
      </c>
      <c r="D45" s="5" t="s">
        <v>171</v>
      </c>
      <c r="E45" s="5" t="s">
        <v>89</v>
      </c>
      <c r="F45" s="5" t="s">
        <v>96</v>
      </c>
      <c r="G45" s="5" t="s">
        <v>89</v>
      </c>
      <c r="H45" s="5" t="s">
        <v>89</v>
      </c>
      <c r="I45" s="5" t="s">
        <v>695</v>
      </c>
      <c r="J45" s="5" t="s">
        <v>89</v>
      </c>
      <c r="K45" s="5" t="s">
        <v>89</v>
      </c>
      <c r="L45" s="5" t="s">
        <v>89</v>
      </c>
      <c r="M45" s="5" t="s">
        <v>89</v>
      </c>
      <c r="N45" s="5" t="s">
        <v>696</v>
      </c>
      <c r="O45" s="5" t="s">
        <v>179</v>
      </c>
      <c r="P45" s="5" t="s">
        <v>112</v>
      </c>
      <c r="Q45" s="5" t="s">
        <v>89</v>
      </c>
      <c r="R45" s="5" t="s">
        <v>179</v>
      </c>
      <c r="S45" s="5" t="s">
        <v>112</v>
      </c>
      <c r="T45" s="5" t="s">
        <v>89</v>
      </c>
      <c r="U45" s="5" t="s">
        <v>179</v>
      </c>
      <c r="V45" s="5" t="s">
        <v>112</v>
      </c>
      <c r="W45" s="5" t="s">
        <v>89</v>
      </c>
      <c r="X45" s="5" t="s">
        <v>186</v>
      </c>
      <c r="Y45" s="5" t="s">
        <v>112</v>
      </c>
      <c r="Z45" s="5" t="s">
        <v>89</v>
      </c>
      <c r="AA45" s="5" t="s">
        <v>179</v>
      </c>
      <c r="AB45" s="5" t="s">
        <v>112</v>
      </c>
      <c r="AC45" s="5" t="s">
        <v>89</v>
      </c>
      <c r="AD45" s="5" t="s">
        <v>179</v>
      </c>
      <c r="AE45" s="5" t="s">
        <v>168</v>
      </c>
      <c r="AF45" s="5" t="s">
        <v>89</v>
      </c>
      <c r="AG45" s="5" t="s">
        <v>179</v>
      </c>
      <c r="AH45" s="5" t="s">
        <v>168</v>
      </c>
      <c r="AI45" s="5" t="s">
        <v>89</v>
      </c>
      <c r="AJ45" s="5" t="s">
        <v>231</v>
      </c>
      <c r="AK45" s="5" t="s">
        <v>697</v>
      </c>
      <c r="AL45" s="5" t="s">
        <v>698</v>
      </c>
      <c r="AM45" s="5" t="s">
        <v>118</v>
      </c>
      <c r="AN45" s="5" t="s">
        <v>192</v>
      </c>
      <c r="AO45" s="5" t="s">
        <v>89</v>
      </c>
      <c r="AP45" s="5" t="s">
        <v>699</v>
      </c>
    </row>
    <row r="46" spans="1:42" ht="48">
      <c r="A46" s="13">
        <v>68</v>
      </c>
      <c r="B46" s="23">
        <f t="shared" si="0"/>
        <v>44</v>
      </c>
      <c r="C46" s="5" t="s">
        <v>104</v>
      </c>
      <c r="D46" s="5" t="s">
        <v>194</v>
      </c>
      <c r="E46" s="5" t="s">
        <v>702</v>
      </c>
      <c r="F46" s="5" t="s">
        <v>160</v>
      </c>
      <c r="G46" s="5" t="s">
        <v>89</v>
      </c>
      <c r="H46" s="5" t="s">
        <v>703</v>
      </c>
      <c r="I46" s="5" t="s">
        <v>704</v>
      </c>
      <c r="J46" s="5" t="s">
        <v>705</v>
      </c>
      <c r="K46" s="5" t="s">
        <v>175</v>
      </c>
      <c r="L46" s="5" t="s">
        <v>89</v>
      </c>
      <c r="M46" s="5" t="s">
        <v>298</v>
      </c>
      <c r="N46" s="5" t="s">
        <v>706</v>
      </c>
      <c r="O46" s="5" t="s">
        <v>177</v>
      </c>
      <c r="P46" s="5" t="s">
        <v>106</v>
      </c>
      <c r="Q46" s="5" t="s">
        <v>707</v>
      </c>
      <c r="R46" s="5" t="s">
        <v>177</v>
      </c>
      <c r="S46" s="5" t="s">
        <v>106</v>
      </c>
      <c r="T46" s="5" t="s">
        <v>708</v>
      </c>
      <c r="U46" s="5" t="s">
        <v>177</v>
      </c>
      <c r="V46" s="5" t="s">
        <v>106</v>
      </c>
      <c r="W46" s="5" t="s">
        <v>709</v>
      </c>
      <c r="X46" s="5" t="s">
        <v>186</v>
      </c>
      <c r="Y46" s="5" t="s">
        <v>127</v>
      </c>
      <c r="Z46" s="5" t="s">
        <v>710</v>
      </c>
      <c r="AA46" s="5" t="s">
        <v>182</v>
      </c>
      <c r="AB46" s="5" t="s">
        <v>127</v>
      </c>
      <c r="AC46" s="5" t="s">
        <v>711</v>
      </c>
      <c r="AD46" s="5" t="s">
        <v>186</v>
      </c>
      <c r="AE46" s="5" t="s">
        <v>127</v>
      </c>
      <c r="AF46" s="5" t="s">
        <v>712</v>
      </c>
      <c r="AG46" s="5" t="s">
        <v>186</v>
      </c>
      <c r="AH46" s="5" t="s">
        <v>112</v>
      </c>
      <c r="AI46" s="5" t="s">
        <v>713</v>
      </c>
      <c r="AJ46" s="5" t="s">
        <v>207</v>
      </c>
      <c r="AK46" s="5" t="s">
        <v>714</v>
      </c>
      <c r="AL46" s="5" t="s">
        <v>715</v>
      </c>
      <c r="AM46" s="5" t="s">
        <v>118</v>
      </c>
      <c r="AN46" s="5" t="s">
        <v>192</v>
      </c>
      <c r="AO46" s="5" t="s">
        <v>89</v>
      </c>
      <c r="AP46" s="5" t="s">
        <v>716</v>
      </c>
    </row>
    <row r="47" spans="1:42" ht="48">
      <c r="A47" s="13">
        <v>69</v>
      </c>
      <c r="B47" s="23">
        <f t="shared" si="0"/>
        <v>45</v>
      </c>
      <c r="C47" s="5" t="s">
        <v>104</v>
      </c>
      <c r="D47" s="188" t="s">
        <v>467</v>
      </c>
      <c r="E47" s="5" t="s">
        <v>89</v>
      </c>
      <c r="F47" s="5" t="s">
        <v>89</v>
      </c>
      <c r="G47" s="5" t="s">
        <v>89</v>
      </c>
      <c r="H47" s="5" t="s">
        <v>89</v>
      </c>
      <c r="I47" s="5" t="s">
        <v>89</v>
      </c>
      <c r="J47" s="5" t="s">
        <v>89</v>
      </c>
      <c r="K47" s="5" t="s">
        <v>89</v>
      </c>
      <c r="L47" s="5" t="s">
        <v>89</v>
      </c>
      <c r="M47" s="5" t="s">
        <v>89</v>
      </c>
      <c r="N47" s="5" t="s">
        <v>718</v>
      </c>
      <c r="O47" s="5" t="s">
        <v>182</v>
      </c>
      <c r="P47" s="5" t="s">
        <v>127</v>
      </c>
      <c r="Q47" s="5" t="s">
        <v>89</v>
      </c>
      <c r="R47" s="5" t="s">
        <v>182</v>
      </c>
      <c r="S47" s="5" t="s">
        <v>127</v>
      </c>
      <c r="T47" s="5" t="s">
        <v>719</v>
      </c>
      <c r="U47" s="5" t="s">
        <v>182</v>
      </c>
      <c r="V47" s="5" t="s">
        <v>127</v>
      </c>
      <c r="W47" s="5" t="s">
        <v>89</v>
      </c>
      <c r="X47" s="5" t="s">
        <v>177</v>
      </c>
      <c r="Y47" s="5" t="s">
        <v>106</v>
      </c>
      <c r="Z47" s="5" t="s">
        <v>89</v>
      </c>
      <c r="AA47" s="5" t="s">
        <v>182</v>
      </c>
      <c r="AB47" s="5" t="s">
        <v>127</v>
      </c>
      <c r="AC47" s="5" t="s">
        <v>720</v>
      </c>
      <c r="AD47" s="5" t="s">
        <v>182</v>
      </c>
      <c r="AE47" s="5" t="s">
        <v>127</v>
      </c>
      <c r="AF47" s="5" t="s">
        <v>721</v>
      </c>
      <c r="AG47" s="5" t="s">
        <v>177</v>
      </c>
      <c r="AH47" s="5" t="s">
        <v>106</v>
      </c>
      <c r="AI47" s="5" t="s">
        <v>89</v>
      </c>
      <c r="AJ47" s="5" t="s">
        <v>115</v>
      </c>
      <c r="AK47" s="5" t="s">
        <v>89</v>
      </c>
      <c r="AL47" s="5" t="s">
        <v>722</v>
      </c>
      <c r="AM47" s="5" t="s">
        <v>118</v>
      </c>
      <c r="AN47" s="5" t="s">
        <v>235</v>
      </c>
      <c r="AO47" s="5" t="s">
        <v>89</v>
      </c>
      <c r="AP47" s="5" t="s">
        <v>89</v>
      </c>
    </row>
    <row r="48" spans="1:42" ht="112">
      <c r="A48" s="13">
        <v>71</v>
      </c>
      <c r="B48" s="23">
        <f t="shared" si="0"/>
        <v>46</v>
      </c>
      <c r="C48" s="5" t="s">
        <v>104</v>
      </c>
      <c r="D48" s="5" t="s">
        <v>171</v>
      </c>
      <c r="E48" s="5" t="s">
        <v>89</v>
      </c>
      <c r="F48" s="5" t="s">
        <v>160</v>
      </c>
      <c r="G48" s="5" t="s">
        <v>89</v>
      </c>
      <c r="H48" s="5" t="s">
        <v>725</v>
      </c>
      <c r="I48" s="5" t="s">
        <v>726</v>
      </c>
      <c r="J48" s="5" t="s">
        <v>727</v>
      </c>
      <c r="K48" s="5" t="s">
        <v>728</v>
      </c>
      <c r="L48" s="5" t="s">
        <v>89</v>
      </c>
      <c r="M48" s="5" t="s">
        <v>99</v>
      </c>
      <c r="N48" s="5" t="s">
        <v>729</v>
      </c>
      <c r="O48" s="5" t="s">
        <v>177</v>
      </c>
      <c r="P48" s="5" t="s">
        <v>106</v>
      </c>
      <c r="Q48" s="5" t="s">
        <v>89</v>
      </c>
      <c r="R48" s="5" t="s">
        <v>186</v>
      </c>
      <c r="S48" s="5" t="s">
        <v>127</v>
      </c>
      <c r="T48" s="5" t="s">
        <v>730</v>
      </c>
      <c r="U48" s="5" t="s">
        <v>182</v>
      </c>
      <c r="V48" s="5" t="s">
        <v>127</v>
      </c>
      <c r="W48" s="5" t="s">
        <v>731</v>
      </c>
      <c r="X48" s="5" t="s">
        <v>179</v>
      </c>
      <c r="Y48" s="5" t="s">
        <v>127</v>
      </c>
      <c r="Z48" s="5" t="s">
        <v>732</v>
      </c>
      <c r="AA48" s="5" t="s">
        <v>186</v>
      </c>
      <c r="AB48" s="5" t="s">
        <v>127</v>
      </c>
      <c r="AC48" s="5" t="s">
        <v>733</v>
      </c>
      <c r="AD48" s="5" t="s">
        <v>177</v>
      </c>
      <c r="AE48" s="5" t="s">
        <v>106</v>
      </c>
      <c r="AF48" s="5" t="s">
        <v>89</v>
      </c>
      <c r="AG48" s="5" t="s">
        <v>177</v>
      </c>
      <c r="AH48" s="5" t="s">
        <v>106</v>
      </c>
      <c r="AI48" s="5" t="s">
        <v>89</v>
      </c>
      <c r="AJ48" s="5" t="s">
        <v>141</v>
      </c>
      <c r="AK48" s="5" t="s">
        <v>734</v>
      </c>
      <c r="AL48" s="5" t="s">
        <v>735</v>
      </c>
      <c r="AM48" s="5" t="s">
        <v>118</v>
      </c>
      <c r="AN48" s="5" t="s">
        <v>368</v>
      </c>
      <c r="AO48" s="5" t="s">
        <v>736</v>
      </c>
      <c r="AP48" s="5" t="s">
        <v>89</v>
      </c>
    </row>
    <row r="49" spans="1:42" ht="64">
      <c r="A49" s="13">
        <v>73</v>
      </c>
      <c r="B49" s="23">
        <f t="shared" si="0"/>
        <v>47</v>
      </c>
      <c r="C49" s="5" t="s">
        <v>104</v>
      </c>
      <c r="D49" s="188" t="s">
        <v>467</v>
      </c>
      <c r="E49" s="5" t="s">
        <v>89</v>
      </c>
      <c r="F49" s="5" t="s">
        <v>89</v>
      </c>
      <c r="G49" s="5" t="s">
        <v>89</v>
      </c>
      <c r="H49" s="5" t="s">
        <v>89</v>
      </c>
      <c r="I49" s="5" t="s">
        <v>89</v>
      </c>
      <c r="J49" s="5" t="s">
        <v>89</v>
      </c>
      <c r="K49" s="5" t="s">
        <v>89</v>
      </c>
      <c r="L49" s="5" t="s">
        <v>89</v>
      </c>
      <c r="M49" s="5" t="s">
        <v>89</v>
      </c>
      <c r="N49" s="5" t="s">
        <v>742</v>
      </c>
      <c r="O49" s="5" t="s">
        <v>182</v>
      </c>
      <c r="P49" s="5" t="s">
        <v>127</v>
      </c>
      <c r="Q49" s="5" t="s">
        <v>743</v>
      </c>
      <c r="R49" s="5" t="s">
        <v>182</v>
      </c>
      <c r="S49" s="5" t="s">
        <v>127</v>
      </c>
      <c r="T49" s="5" t="s">
        <v>744</v>
      </c>
      <c r="U49" s="5" t="s">
        <v>177</v>
      </c>
      <c r="V49" s="5" t="s">
        <v>127</v>
      </c>
      <c r="W49" s="5" t="s">
        <v>745</v>
      </c>
      <c r="X49" s="5" t="s">
        <v>186</v>
      </c>
      <c r="Y49" s="5" t="s">
        <v>127</v>
      </c>
      <c r="Z49" s="5" t="s">
        <v>746</v>
      </c>
      <c r="AA49" s="5" t="s">
        <v>177</v>
      </c>
      <c r="AB49" s="5" t="s">
        <v>127</v>
      </c>
      <c r="AC49" s="5" t="s">
        <v>89</v>
      </c>
      <c r="AD49" s="5" t="s">
        <v>186</v>
      </c>
      <c r="AE49" s="5" t="s">
        <v>127</v>
      </c>
      <c r="AF49" s="5" t="s">
        <v>747</v>
      </c>
      <c r="AG49" s="5" t="s">
        <v>182</v>
      </c>
      <c r="AH49" s="5" t="s">
        <v>127</v>
      </c>
      <c r="AI49" s="5" t="s">
        <v>748</v>
      </c>
      <c r="AJ49" s="5" t="s">
        <v>207</v>
      </c>
      <c r="AK49" s="5" t="s">
        <v>89</v>
      </c>
      <c r="AL49" s="5" t="s">
        <v>749</v>
      </c>
      <c r="AM49" s="5" t="s">
        <v>118</v>
      </c>
      <c r="AN49" s="5" t="s">
        <v>235</v>
      </c>
      <c r="AO49" s="5" t="s">
        <v>89</v>
      </c>
      <c r="AP49" s="5" t="s">
        <v>89</v>
      </c>
    </row>
    <row r="50" spans="1:42" ht="409.6">
      <c r="A50" s="13">
        <v>76</v>
      </c>
      <c r="B50" s="23">
        <f t="shared" si="0"/>
        <v>48</v>
      </c>
      <c r="C50" s="5" t="s">
        <v>104</v>
      </c>
      <c r="D50" s="5" t="s">
        <v>171</v>
      </c>
      <c r="E50" s="5" t="s">
        <v>89</v>
      </c>
      <c r="F50" s="5" t="s">
        <v>160</v>
      </c>
      <c r="G50" s="5" t="s">
        <v>89</v>
      </c>
      <c r="H50" s="5" t="s">
        <v>755</v>
      </c>
      <c r="I50" s="5" t="s">
        <v>756</v>
      </c>
      <c r="J50" s="5" t="s">
        <v>402</v>
      </c>
      <c r="K50" s="5" t="s">
        <v>315</v>
      </c>
      <c r="L50" s="5" t="s">
        <v>757</v>
      </c>
      <c r="M50" s="5" t="s">
        <v>165</v>
      </c>
      <c r="N50" s="5" t="s">
        <v>758</v>
      </c>
      <c r="O50" s="5" t="s">
        <v>179</v>
      </c>
      <c r="P50" s="5" t="s">
        <v>112</v>
      </c>
      <c r="Q50" s="5" t="s">
        <v>759</v>
      </c>
      <c r="R50" s="5" t="s">
        <v>179</v>
      </c>
      <c r="S50" s="5" t="s">
        <v>112</v>
      </c>
      <c r="T50" s="5" t="s">
        <v>760</v>
      </c>
      <c r="U50" s="5" t="s">
        <v>179</v>
      </c>
      <c r="V50" s="5" t="s">
        <v>112</v>
      </c>
      <c r="W50" s="5" t="s">
        <v>761</v>
      </c>
      <c r="X50" s="5" t="s">
        <v>179</v>
      </c>
      <c r="Y50" s="5" t="s">
        <v>127</v>
      </c>
      <c r="Z50" s="5" t="s">
        <v>762</v>
      </c>
      <c r="AA50" s="5" t="s">
        <v>179</v>
      </c>
      <c r="AB50" s="5" t="s">
        <v>127</v>
      </c>
      <c r="AC50" s="5" t="s">
        <v>763</v>
      </c>
      <c r="AD50" s="5" t="s">
        <v>179</v>
      </c>
      <c r="AE50" s="5" t="s">
        <v>127</v>
      </c>
      <c r="AF50" s="5" t="s">
        <v>764</v>
      </c>
      <c r="AG50" s="5" t="s">
        <v>179</v>
      </c>
      <c r="AH50" s="5" t="s">
        <v>127</v>
      </c>
      <c r="AI50" s="5" t="s">
        <v>765</v>
      </c>
      <c r="AJ50" s="5" t="s">
        <v>231</v>
      </c>
      <c r="AK50" s="5" t="s">
        <v>766</v>
      </c>
      <c r="AL50" s="5" t="s">
        <v>767</v>
      </c>
      <c r="AM50" s="5" t="s">
        <v>768</v>
      </c>
      <c r="AN50" s="5" t="s">
        <v>235</v>
      </c>
      <c r="AO50" s="5" t="s">
        <v>89</v>
      </c>
      <c r="AP50" s="5" t="s">
        <v>89</v>
      </c>
    </row>
    <row r="51" spans="1:42" ht="256">
      <c r="A51" s="13">
        <v>79</v>
      </c>
      <c r="B51" s="23">
        <f t="shared" si="0"/>
        <v>49</v>
      </c>
      <c r="C51" s="5" t="s">
        <v>104</v>
      </c>
      <c r="D51" s="5" t="s">
        <v>259</v>
      </c>
      <c r="E51" s="5" t="s">
        <v>89</v>
      </c>
      <c r="F51" s="5" t="s">
        <v>215</v>
      </c>
      <c r="G51" s="5" t="s">
        <v>89</v>
      </c>
      <c r="H51" s="5" t="s">
        <v>775</v>
      </c>
      <c r="I51" s="5" t="s">
        <v>776</v>
      </c>
      <c r="J51" s="5" t="s">
        <v>777</v>
      </c>
      <c r="K51" s="5" t="s">
        <v>355</v>
      </c>
      <c r="L51" s="5" t="s">
        <v>778</v>
      </c>
      <c r="M51" s="5" t="s">
        <v>298</v>
      </c>
      <c r="N51" s="5" t="s">
        <v>779</v>
      </c>
      <c r="O51" s="5" t="s">
        <v>186</v>
      </c>
      <c r="P51" s="5" t="s">
        <v>225</v>
      </c>
      <c r="Q51" s="5" t="s">
        <v>780</v>
      </c>
      <c r="R51" s="5" t="s">
        <v>179</v>
      </c>
      <c r="S51" s="5" t="s">
        <v>168</v>
      </c>
      <c r="T51" s="5" t="s">
        <v>781</v>
      </c>
      <c r="U51" s="5" t="s">
        <v>182</v>
      </c>
      <c r="V51" s="5" t="s">
        <v>127</v>
      </c>
      <c r="W51" s="5" t="s">
        <v>782</v>
      </c>
      <c r="X51" s="5" t="s">
        <v>179</v>
      </c>
      <c r="Y51" s="5" t="s">
        <v>112</v>
      </c>
      <c r="Z51" s="5" t="s">
        <v>783</v>
      </c>
      <c r="AA51" s="5" t="s">
        <v>186</v>
      </c>
      <c r="AB51" s="5" t="s">
        <v>225</v>
      </c>
      <c r="AC51" s="5" t="s">
        <v>784</v>
      </c>
      <c r="AD51" s="5" t="s">
        <v>179</v>
      </c>
      <c r="AE51" s="5" t="s">
        <v>168</v>
      </c>
      <c r="AF51" s="5" t="s">
        <v>785</v>
      </c>
      <c r="AG51" s="5" t="s">
        <v>179</v>
      </c>
      <c r="AH51" s="5" t="s">
        <v>225</v>
      </c>
      <c r="AI51" s="5" t="s">
        <v>786</v>
      </c>
      <c r="AJ51" s="5" t="s">
        <v>249</v>
      </c>
      <c r="AK51" s="5" t="s">
        <v>787</v>
      </c>
      <c r="AL51" s="5" t="s">
        <v>788</v>
      </c>
      <c r="AM51" s="5" t="s">
        <v>118</v>
      </c>
      <c r="AN51" s="5" t="s">
        <v>235</v>
      </c>
      <c r="AO51" s="5" t="s">
        <v>89</v>
      </c>
      <c r="AP51" s="5" t="s">
        <v>398</v>
      </c>
    </row>
    <row r="52" spans="1:42" ht="80">
      <c r="A52" s="13">
        <v>80</v>
      </c>
      <c r="B52" s="23">
        <f t="shared" si="0"/>
        <v>50</v>
      </c>
      <c r="C52" s="5" t="s">
        <v>104</v>
      </c>
      <c r="D52" s="188" t="s">
        <v>467</v>
      </c>
      <c r="E52" s="5" t="s">
        <v>89</v>
      </c>
      <c r="F52" s="5" t="s">
        <v>89</v>
      </c>
      <c r="G52" s="5" t="s">
        <v>89</v>
      </c>
      <c r="H52" s="5" t="s">
        <v>89</v>
      </c>
      <c r="I52" s="5" t="s">
        <v>89</v>
      </c>
      <c r="J52" s="5" t="s">
        <v>89</v>
      </c>
      <c r="K52" s="5" t="s">
        <v>89</v>
      </c>
      <c r="L52" s="5" t="s">
        <v>89</v>
      </c>
      <c r="M52" s="5" t="s">
        <v>89</v>
      </c>
      <c r="N52" s="5" t="s">
        <v>790</v>
      </c>
      <c r="O52" s="5" t="s">
        <v>182</v>
      </c>
      <c r="P52" s="5" t="s">
        <v>127</v>
      </c>
      <c r="Q52" s="5" t="s">
        <v>791</v>
      </c>
      <c r="R52" s="5" t="s">
        <v>186</v>
      </c>
      <c r="S52" s="5" t="s">
        <v>112</v>
      </c>
      <c r="T52" s="5" t="s">
        <v>792</v>
      </c>
      <c r="U52" s="5" t="s">
        <v>177</v>
      </c>
      <c r="V52" s="5" t="s">
        <v>106</v>
      </c>
      <c r="W52" s="5" t="s">
        <v>89</v>
      </c>
      <c r="X52" s="5" t="s">
        <v>182</v>
      </c>
      <c r="Y52" s="5" t="s">
        <v>127</v>
      </c>
      <c r="Z52" s="5" t="s">
        <v>793</v>
      </c>
      <c r="AA52" s="5" t="s">
        <v>177</v>
      </c>
      <c r="AB52" s="5" t="s">
        <v>106</v>
      </c>
      <c r="AC52" s="5" t="s">
        <v>89</v>
      </c>
      <c r="AD52" s="5" t="s">
        <v>182</v>
      </c>
      <c r="AE52" s="5" t="s">
        <v>112</v>
      </c>
      <c r="AF52" s="5" t="s">
        <v>794</v>
      </c>
      <c r="AG52" s="5" t="s">
        <v>182</v>
      </c>
      <c r="AH52" s="5" t="s">
        <v>127</v>
      </c>
      <c r="AI52" s="5" t="s">
        <v>795</v>
      </c>
      <c r="AJ52" s="5" t="s">
        <v>188</v>
      </c>
      <c r="AK52" s="5" t="s">
        <v>796</v>
      </c>
      <c r="AL52" s="5" t="s">
        <v>797</v>
      </c>
      <c r="AM52" s="5" t="s">
        <v>118</v>
      </c>
      <c r="AN52" s="5" t="s">
        <v>235</v>
      </c>
      <c r="AO52" s="5" t="s">
        <v>89</v>
      </c>
      <c r="AP52" s="5" t="s">
        <v>89</v>
      </c>
    </row>
    <row r="53" spans="1:42" ht="96">
      <c r="A53" s="13">
        <v>82</v>
      </c>
      <c r="B53" s="23">
        <f t="shared" si="0"/>
        <v>51</v>
      </c>
      <c r="C53" s="5" t="s">
        <v>104</v>
      </c>
      <c r="D53" s="5" t="s">
        <v>259</v>
      </c>
      <c r="E53" s="5" t="s">
        <v>89</v>
      </c>
      <c r="F53" s="5" t="s">
        <v>90</v>
      </c>
      <c r="G53" s="5" t="s">
        <v>89</v>
      </c>
      <c r="H53" s="5" t="s">
        <v>803</v>
      </c>
      <c r="I53" s="5" t="s">
        <v>804</v>
      </c>
      <c r="J53" s="5" t="s">
        <v>805</v>
      </c>
      <c r="K53" s="5" t="s">
        <v>671</v>
      </c>
      <c r="L53" s="5" t="s">
        <v>89</v>
      </c>
      <c r="M53" s="5" t="s">
        <v>165</v>
      </c>
      <c r="N53" s="5" t="s">
        <v>806</v>
      </c>
      <c r="O53" s="5" t="s">
        <v>182</v>
      </c>
      <c r="P53" s="5" t="s">
        <v>127</v>
      </c>
      <c r="Q53" s="5" t="s">
        <v>807</v>
      </c>
      <c r="R53" s="5" t="s">
        <v>182</v>
      </c>
      <c r="S53" s="5" t="s">
        <v>127</v>
      </c>
      <c r="T53" s="5" t="s">
        <v>807</v>
      </c>
      <c r="U53" s="5" t="s">
        <v>177</v>
      </c>
      <c r="V53" s="5" t="s">
        <v>106</v>
      </c>
      <c r="W53" s="5" t="s">
        <v>808</v>
      </c>
      <c r="X53" s="5" t="s">
        <v>182</v>
      </c>
      <c r="Y53" s="5" t="s">
        <v>127</v>
      </c>
      <c r="Z53" s="5" t="s">
        <v>809</v>
      </c>
      <c r="AA53" s="5" t="s">
        <v>186</v>
      </c>
      <c r="AB53" s="5" t="s">
        <v>112</v>
      </c>
      <c r="AC53" s="5" t="s">
        <v>810</v>
      </c>
      <c r="AD53" s="5" t="s">
        <v>177</v>
      </c>
      <c r="AE53" s="5" t="s">
        <v>106</v>
      </c>
      <c r="AF53" s="5" t="s">
        <v>808</v>
      </c>
      <c r="AG53" s="5" t="s">
        <v>186</v>
      </c>
      <c r="AH53" s="5" t="s">
        <v>127</v>
      </c>
      <c r="AI53" s="5" t="s">
        <v>811</v>
      </c>
      <c r="AJ53" s="5" t="s">
        <v>115</v>
      </c>
      <c r="AK53" s="5" t="s">
        <v>812</v>
      </c>
      <c r="AL53" s="5" t="s">
        <v>813</v>
      </c>
      <c r="AM53" s="5" t="s">
        <v>118</v>
      </c>
      <c r="AN53" s="5" t="s">
        <v>368</v>
      </c>
      <c r="AO53" s="5" t="s">
        <v>814</v>
      </c>
      <c r="AP53" s="5" t="s">
        <v>89</v>
      </c>
    </row>
    <row r="54" spans="1:42" ht="64">
      <c r="A54" s="13">
        <v>83</v>
      </c>
      <c r="B54" s="23">
        <f t="shared" si="0"/>
        <v>52</v>
      </c>
      <c r="C54" s="5" t="s">
        <v>104</v>
      </c>
      <c r="D54" s="5" t="s">
        <v>213</v>
      </c>
      <c r="E54" s="5" t="s">
        <v>89</v>
      </c>
      <c r="F54" s="5" t="s">
        <v>89</v>
      </c>
      <c r="G54" s="5" t="s">
        <v>89</v>
      </c>
      <c r="H54" s="5" t="s">
        <v>89</v>
      </c>
      <c r="I54" s="5" t="s">
        <v>816</v>
      </c>
      <c r="J54" s="5" t="s">
        <v>817</v>
      </c>
      <c r="K54" s="5" t="s">
        <v>607</v>
      </c>
      <c r="L54" s="5" t="s">
        <v>818</v>
      </c>
      <c r="M54" s="5" t="s">
        <v>298</v>
      </c>
      <c r="N54" s="5" t="s">
        <v>819</v>
      </c>
      <c r="O54" s="5" t="s">
        <v>89</v>
      </c>
      <c r="P54" s="5" t="s">
        <v>89</v>
      </c>
      <c r="Q54" s="5" t="s">
        <v>89</v>
      </c>
      <c r="R54" s="5" t="s">
        <v>89</v>
      </c>
      <c r="S54" s="5" t="s">
        <v>89</v>
      </c>
      <c r="T54" s="5" t="s">
        <v>89</v>
      </c>
      <c r="U54" s="5" t="s">
        <v>186</v>
      </c>
      <c r="V54" s="5" t="s">
        <v>225</v>
      </c>
      <c r="W54" s="5" t="s">
        <v>89</v>
      </c>
      <c r="X54" s="5" t="s">
        <v>89</v>
      </c>
      <c r="Y54" s="5" t="s">
        <v>89</v>
      </c>
      <c r="Z54" s="5" t="s">
        <v>89</v>
      </c>
      <c r="AA54" s="5" t="s">
        <v>186</v>
      </c>
      <c r="AB54" s="5" t="s">
        <v>112</v>
      </c>
      <c r="AC54" s="5" t="s">
        <v>89</v>
      </c>
      <c r="AD54" s="5" t="s">
        <v>186</v>
      </c>
      <c r="AE54" s="5" t="s">
        <v>225</v>
      </c>
      <c r="AF54" s="5" t="s">
        <v>820</v>
      </c>
      <c r="AG54" s="5" t="s">
        <v>186</v>
      </c>
      <c r="AH54" s="5" t="s">
        <v>112</v>
      </c>
      <c r="AI54" s="5" t="s">
        <v>89</v>
      </c>
      <c r="AJ54" s="5" t="s">
        <v>89</v>
      </c>
      <c r="AK54" s="5" t="s">
        <v>89</v>
      </c>
      <c r="AL54" s="5" t="s">
        <v>89</v>
      </c>
      <c r="AM54" s="5" t="s">
        <v>89</v>
      </c>
      <c r="AN54" s="5" t="s">
        <v>89</v>
      </c>
      <c r="AO54" s="5" t="s">
        <v>89</v>
      </c>
      <c r="AP54" s="5" t="s">
        <v>89</v>
      </c>
    </row>
    <row r="55" spans="1:42" ht="64">
      <c r="A55" s="13">
        <v>84</v>
      </c>
      <c r="B55" s="23">
        <f t="shared" si="0"/>
        <v>53</v>
      </c>
      <c r="C55" s="5" t="s">
        <v>104</v>
      </c>
      <c r="D55" s="5" t="s">
        <v>171</v>
      </c>
      <c r="E55" s="5" t="s">
        <v>89</v>
      </c>
      <c r="F55" s="5" t="s">
        <v>90</v>
      </c>
      <c r="G55" s="5" t="s">
        <v>89</v>
      </c>
      <c r="H55" s="5" t="s">
        <v>822</v>
      </c>
      <c r="I55" s="5" t="s">
        <v>823</v>
      </c>
      <c r="J55" s="5" t="s">
        <v>824</v>
      </c>
      <c r="K55" s="5" t="s">
        <v>638</v>
      </c>
      <c r="L55" s="5" t="s">
        <v>825</v>
      </c>
      <c r="M55" s="5" t="s">
        <v>165</v>
      </c>
      <c r="N55" s="5" t="s">
        <v>826</v>
      </c>
      <c r="O55" s="5" t="s">
        <v>179</v>
      </c>
      <c r="P55" s="5" t="s">
        <v>225</v>
      </c>
      <c r="Q55" s="5" t="s">
        <v>827</v>
      </c>
      <c r="R55" s="5" t="s">
        <v>186</v>
      </c>
      <c r="S55" s="5" t="s">
        <v>112</v>
      </c>
      <c r="T55" s="5" t="s">
        <v>89</v>
      </c>
      <c r="U55" s="5" t="s">
        <v>177</v>
      </c>
      <c r="V55" s="5" t="s">
        <v>127</v>
      </c>
      <c r="W55" s="5" t="s">
        <v>89</v>
      </c>
      <c r="X55" s="5" t="s">
        <v>182</v>
      </c>
      <c r="Y55" s="5" t="s">
        <v>112</v>
      </c>
      <c r="Z55" s="5" t="s">
        <v>828</v>
      </c>
      <c r="AA55" s="5" t="s">
        <v>177</v>
      </c>
      <c r="AB55" s="5" t="s">
        <v>127</v>
      </c>
      <c r="AC55" s="5" t="s">
        <v>89</v>
      </c>
      <c r="AD55" s="5" t="s">
        <v>186</v>
      </c>
      <c r="AE55" s="5" t="s">
        <v>112</v>
      </c>
      <c r="AF55" s="5" t="s">
        <v>829</v>
      </c>
      <c r="AG55" s="5" t="s">
        <v>177</v>
      </c>
      <c r="AH55" s="5" t="s">
        <v>112</v>
      </c>
      <c r="AI55" s="5" t="s">
        <v>830</v>
      </c>
      <c r="AJ55" s="5" t="s">
        <v>115</v>
      </c>
      <c r="AK55" s="5" t="s">
        <v>497</v>
      </c>
      <c r="AL55" s="5" t="s">
        <v>831</v>
      </c>
      <c r="AM55" s="5" t="s">
        <v>118</v>
      </c>
      <c r="AN55" s="5" t="s">
        <v>192</v>
      </c>
      <c r="AO55" s="5" t="s">
        <v>89</v>
      </c>
      <c r="AP55" s="5" t="s">
        <v>89</v>
      </c>
    </row>
    <row r="56" spans="1:42" ht="96">
      <c r="A56" s="13">
        <v>86</v>
      </c>
      <c r="B56" s="23">
        <f t="shared" si="0"/>
        <v>54</v>
      </c>
      <c r="C56" s="5" t="s">
        <v>104</v>
      </c>
      <c r="D56" s="5" t="s">
        <v>259</v>
      </c>
      <c r="E56" s="5" t="s">
        <v>89</v>
      </c>
      <c r="F56" s="5" t="s">
        <v>160</v>
      </c>
      <c r="G56" s="5" t="s">
        <v>89</v>
      </c>
      <c r="H56" s="5" t="s">
        <v>237</v>
      </c>
      <c r="I56" s="5" t="s">
        <v>837</v>
      </c>
      <c r="J56" s="5" t="s">
        <v>838</v>
      </c>
      <c r="K56" s="5" t="s">
        <v>315</v>
      </c>
      <c r="L56" s="5" t="s">
        <v>839</v>
      </c>
      <c r="M56" s="5" t="s">
        <v>221</v>
      </c>
      <c r="N56" s="5" t="s">
        <v>840</v>
      </c>
      <c r="O56" s="5" t="s">
        <v>177</v>
      </c>
      <c r="P56" s="5" t="s">
        <v>112</v>
      </c>
      <c r="Q56" s="5" t="s">
        <v>89</v>
      </c>
      <c r="R56" s="5" t="s">
        <v>182</v>
      </c>
      <c r="S56" s="5" t="s">
        <v>225</v>
      </c>
      <c r="T56" s="5" t="s">
        <v>841</v>
      </c>
      <c r="U56" s="5" t="s">
        <v>177</v>
      </c>
      <c r="V56" s="5" t="s">
        <v>127</v>
      </c>
      <c r="W56" s="5" t="s">
        <v>89</v>
      </c>
      <c r="X56" s="5" t="s">
        <v>182</v>
      </c>
      <c r="Y56" s="5" t="s">
        <v>225</v>
      </c>
      <c r="Z56" s="5" t="s">
        <v>89</v>
      </c>
      <c r="AA56" s="5" t="s">
        <v>177</v>
      </c>
      <c r="AB56" s="5" t="s">
        <v>112</v>
      </c>
      <c r="AC56" s="5" t="s">
        <v>89</v>
      </c>
      <c r="AD56" s="5" t="s">
        <v>177</v>
      </c>
      <c r="AE56" s="5" t="s">
        <v>112</v>
      </c>
      <c r="AF56" s="5" t="s">
        <v>89</v>
      </c>
      <c r="AG56" s="5" t="s">
        <v>182</v>
      </c>
      <c r="AH56" s="5" t="s">
        <v>127</v>
      </c>
      <c r="AI56" s="5" t="s">
        <v>842</v>
      </c>
      <c r="AJ56" s="5" t="s">
        <v>115</v>
      </c>
      <c r="AK56" s="5" t="s">
        <v>843</v>
      </c>
      <c r="AL56" s="5" t="s">
        <v>844</v>
      </c>
      <c r="AM56" s="5" t="s">
        <v>512</v>
      </c>
      <c r="AN56" s="5" t="s">
        <v>235</v>
      </c>
      <c r="AO56" s="5" t="s">
        <v>89</v>
      </c>
      <c r="AP56" s="5" t="s">
        <v>89</v>
      </c>
    </row>
    <row r="57" spans="1:42" ht="128">
      <c r="A57" s="13">
        <v>87</v>
      </c>
      <c r="B57" s="23">
        <f t="shared" si="0"/>
        <v>55</v>
      </c>
      <c r="C57" s="5" t="s">
        <v>104</v>
      </c>
      <c r="D57" s="5" t="s">
        <v>171</v>
      </c>
      <c r="E57" s="5" t="s">
        <v>89</v>
      </c>
      <c r="F57" s="5" t="s">
        <v>90</v>
      </c>
      <c r="G57" s="5" t="s">
        <v>89</v>
      </c>
      <c r="H57" s="5" t="s">
        <v>846</v>
      </c>
      <c r="I57" s="5" t="s">
        <v>847</v>
      </c>
      <c r="J57" s="5" t="s">
        <v>402</v>
      </c>
      <c r="K57" s="5" t="s">
        <v>175</v>
      </c>
      <c r="L57" s="5" t="s">
        <v>89</v>
      </c>
      <c r="M57" s="5" t="s">
        <v>99</v>
      </c>
      <c r="N57" s="5" t="s">
        <v>848</v>
      </c>
      <c r="O57" s="5" t="s">
        <v>186</v>
      </c>
      <c r="P57" s="5" t="s">
        <v>112</v>
      </c>
      <c r="Q57" s="5" t="s">
        <v>849</v>
      </c>
      <c r="R57" s="5" t="s">
        <v>179</v>
      </c>
      <c r="S57" s="5" t="s">
        <v>112</v>
      </c>
      <c r="T57" s="5" t="s">
        <v>850</v>
      </c>
      <c r="U57" s="5" t="s">
        <v>182</v>
      </c>
      <c r="V57" s="5" t="s">
        <v>127</v>
      </c>
      <c r="W57" s="5" t="s">
        <v>851</v>
      </c>
      <c r="X57" s="5" t="s">
        <v>177</v>
      </c>
      <c r="Y57" s="5" t="s">
        <v>106</v>
      </c>
      <c r="Z57" s="5" t="s">
        <v>852</v>
      </c>
      <c r="AA57" s="5" t="s">
        <v>177</v>
      </c>
      <c r="AB57" s="5" t="s">
        <v>106</v>
      </c>
      <c r="AC57" s="5" t="s">
        <v>853</v>
      </c>
      <c r="AD57" s="5" t="s">
        <v>182</v>
      </c>
      <c r="AE57" s="5" t="s">
        <v>127</v>
      </c>
      <c r="AF57" s="5" t="s">
        <v>854</v>
      </c>
      <c r="AG57" s="5" t="s">
        <v>182</v>
      </c>
      <c r="AH57" s="5" t="s">
        <v>127</v>
      </c>
      <c r="AI57" s="5" t="s">
        <v>855</v>
      </c>
      <c r="AJ57" s="5" t="s">
        <v>231</v>
      </c>
      <c r="AK57" s="5" t="s">
        <v>89</v>
      </c>
      <c r="AL57" s="5" t="s">
        <v>856</v>
      </c>
      <c r="AM57" s="5" t="s">
        <v>158</v>
      </c>
      <c r="AN57" s="5" t="s">
        <v>235</v>
      </c>
      <c r="AO57" s="5" t="s">
        <v>89</v>
      </c>
      <c r="AP57" s="5" t="s">
        <v>89</v>
      </c>
    </row>
    <row r="58" spans="1:42" ht="112">
      <c r="A58" s="13">
        <v>90</v>
      </c>
      <c r="B58" s="23">
        <f t="shared" si="0"/>
        <v>56</v>
      </c>
      <c r="C58" s="5" t="s">
        <v>104</v>
      </c>
      <c r="D58" s="5" t="s">
        <v>213</v>
      </c>
      <c r="E58" s="5" t="s">
        <v>89</v>
      </c>
      <c r="F58" s="5" t="s">
        <v>89</v>
      </c>
      <c r="G58" s="5" t="s">
        <v>89</v>
      </c>
      <c r="H58" s="5" t="s">
        <v>89</v>
      </c>
      <c r="I58" s="5" t="s">
        <v>863</v>
      </c>
      <c r="J58" s="5" t="s">
        <v>864</v>
      </c>
      <c r="K58" s="5" t="s">
        <v>240</v>
      </c>
      <c r="L58" s="5" t="s">
        <v>89</v>
      </c>
      <c r="M58" s="5" t="s">
        <v>298</v>
      </c>
      <c r="N58" s="5" t="s">
        <v>865</v>
      </c>
      <c r="O58" s="5" t="s">
        <v>177</v>
      </c>
      <c r="P58" s="5" t="s">
        <v>106</v>
      </c>
      <c r="Q58" s="5" t="s">
        <v>89</v>
      </c>
      <c r="R58" s="5" t="s">
        <v>186</v>
      </c>
      <c r="S58" s="5" t="s">
        <v>112</v>
      </c>
      <c r="T58" s="5" t="s">
        <v>866</v>
      </c>
      <c r="U58" s="5" t="s">
        <v>182</v>
      </c>
      <c r="V58" s="5" t="s">
        <v>127</v>
      </c>
      <c r="W58" s="5" t="s">
        <v>867</v>
      </c>
      <c r="X58" s="5" t="s">
        <v>177</v>
      </c>
      <c r="Y58" s="5" t="s">
        <v>127</v>
      </c>
      <c r="Z58" s="5" t="s">
        <v>868</v>
      </c>
      <c r="AA58" s="5" t="s">
        <v>186</v>
      </c>
      <c r="AB58" s="5" t="s">
        <v>225</v>
      </c>
      <c r="AC58" s="5" t="s">
        <v>869</v>
      </c>
      <c r="AD58" s="5" t="s">
        <v>182</v>
      </c>
      <c r="AE58" s="5" t="s">
        <v>127</v>
      </c>
      <c r="AF58" s="5" t="s">
        <v>870</v>
      </c>
      <c r="AG58" s="5" t="s">
        <v>179</v>
      </c>
      <c r="AH58" s="5" t="s">
        <v>168</v>
      </c>
      <c r="AI58" s="5" t="s">
        <v>871</v>
      </c>
      <c r="AJ58" s="5" t="s">
        <v>115</v>
      </c>
      <c r="AK58" s="5" t="s">
        <v>872</v>
      </c>
      <c r="AL58" s="5" t="s">
        <v>873</v>
      </c>
      <c r="AM58" s="5" t="s">
        <v>118</v>
      </c>
      <c r="AN58" s="5" t="s">
        <v>235</v>
      </c>
      <c r="AO58" s="5" t="s">
        <v>89</v>
      </c>
      <c r="AP58" s="5" t="s">
        <v>874</v>
      </c>
    </row>
    <row r="59" spans="1:42" ht="112">
      <c r="A59" s="13">
        <v>91</v>
      </c>
      <c r="B59" s="23">
        <f t="shared" si="0"/>
        <v>57</v>
      </c>
      <c r="C59" s="5" t="s">
        <v>104</v>
      </c>
      <c r="D59" s="5" t="s">
        <v>171</v>
      </c>
      <c r="E59" s="5" t="s">
        <v>89</v>
      </c>
      <c r="F59" s="5" t="s">
        <v>215</v>
      </c>
      <c r="G59" s="5" t="s">
        <v>89</v>
      </c>
      <c r="H59" s="5" t="s">
        <v>876</v>
      </c>
      <c r="I59" s="5" t="s">
        <v>877</v>
      </c>
      <c r="J59" s="5" t="s">
        <v>878</v>
      </c>
      <c r="K59" s="5" t="s">
        <v>879</v>
      </c>
      <c r="L59" s="5" t="s">
        <v>89</v>
      </c>
      <c r="M59" s="5" t="s">
        <v>221</v>
      </c>
      <c r="N59" s="5" t="s">
        <v>880</v>
      </c>
      <c r="O59" s="5" t="s">
        <v>182</v>
      </c>
      <c r="P59" s="5" t="s">
        <v>127</v>
      </c>
      <c r="Q59" s="5" t="s">
        <v>881</v>
      </c>
      <c r="R59" s="5" t="s">
        <v>182</v>
      </c>
      <c r="S59" s="5" t="s">
        <v>127</v>
      </c>
      <c r="T59" s="5" t="s">
        <v>882</v>
      </c>
      <c r="U59" s="5" t="s">
        <v>182</v>
      </c>
      <c r="V59" s="5" t="s">
        <v>112</v>
      </c>
      <c r="W59" s="5" t="s">
        <v>883</v>
      </c>
      <c r="X59" s="5" t="s">
        <v>177</v>
      </c>
      <c r="Y59" s="5" t="s">
        <v>127</v>
      </c>
      <c r="Z59" s="5" t="s">
        <v>884</v>
      </c>
      <c r="AA59" s="5" t="s">
        <v>182</v>
      </c>
      <c r="AB59" s="5" t="s">
        <v>127</v>
      </c>
      <c r="AC59" s="5" t="s">
        <v>885</v>
      </c>
      <c r="AD59" s="5" t="s">
        <v>177</v>
      </c>
      <c r="AE59" s="5" t="s">
        <v>127</v>
      </c>
      <c r="AF59" s="5" t="s">
        <v>886</v>
      </c>
      <c r="AG59" s="5" t="s">
        <v>182</v>
      </c>
      <c r="AH59" s="5" t="s">
        <v>127</v>
      </c>
      <c r="AI59" s="5" t="s">
        <v>887</v>
      </c>
      <c r="AJ59" s="5" t="s">
        <v>249</v>
      </c>
      <c r="AK59" s="5" t="s">
        <v>888</v>
      </c>
      <c r="AL59" s="5" t="s">
        <v>889</v>
      </c>
      <c r="AM59" s="5" t="s">
        <v>234</v>
      </c>
      <c r="AN59" s="5" t="s">
        <v>235</v>
      </c>
      <c r="AO59" s="5" t="s">
        <v>89</v>
      </c>
      <c r="AP59" s="5" t="s">
        <v>890</v>
      </c>
    </row>
    <row r="60" spans="1:42" ht="192">
      <c r="A60" s="13">
        <v>93</v>
      </c>
      <c r="B60" s="23">
        <f t="shared" si="0"/>
        <v>58</v>
      </c>
      <c r="C60" s="5" t="s">
        <v>104</v>
      </c>
      <c r="D60" s="5" t="s">
        <v>171</v>
      </c>
      <c r="E60" s="5" t="s">
        <v>89</v>
      </c>
      <c r="F60" s="5" t="s">
        <v>96</v>
      </c>
      <c r="G60" s="5" t="s">
        <v>89</v>
      </c>
      <c r="H60" s="5" t="s">
        <v>894</v>
      </c>
      <c r="I60" s="5" t="s">
        <v>895</v>
      </c>
      <c r="J60" s="5" t="s">
        <v>896</v>
      </c>
      <c r="K60" s="5" t="s">
        <v>240</v>
      </c>
      <c r="L60" s="5" t="s">
        <v>89</v>
      </c>
      <c r="M60" s="5" t="s">
        <v>165</v>
      </c>
      <c r="N60" s="5" t="s">
        <v>897</v>
      </c>
      <c r="O60" s="5" t="s">
        <v>179</v>
      </c>
      <c r="P60" s="5" t="s">
        <v>112</v>
      </c>
      <c r="Q60" s="5" t="s">
        <v>898</v>
      </c>
      <c r="R60" s="5" t="s">
        <v>89</v>
      </c>
      <c r="S60" s="5" t="s">
        <v>89</v>
      </c>
      <c r="T60" s="5" t="s">
        <v>89</v>
      </c>
      <c r="U60" s="5" t="s">
        <v>182</v>
      </c>
      <c r="V60" s="5" t="s">
        <v>127</v>
      </c>
      <c r="W60" s="5" t="s">
        <v>899</v>
      </c>
      <c r="X60" s="5" t="s">
        <v>186</v>
      </c>
      <c r="Y60" s="5" t="s">
        <v>112</v>
      </c>
      <c r="Z60" s="5" t="s">
        <v>900</v>
      </c>
      <c r="AA60" s="5" t="s">
        <v>89</v>
      </c>
      <c r="AB60" s="5" t="s">
        <v>89</v>
      </c>
      <c r="AC60" s="5" t="s">
        <v>89</v>
      </c>
      <c r="AD60" s="5" t="s">
        <v>89</v>
      </c>
      <c r="AE60" s="5" t="s">
        <v>89</v>
      </c>
      <c r="AF60" s="5" t="s">
        <v>89</v>
      </c>
      <c r="AG60" s="5" t="s">
        <v>182</v>
      </c>
      <c r="AH60" s="5" t="s">
        <v>127</v>
      </c>
      <c r="AI60" s="5" t="s">
        <v>901</v>
      </c>
      <c r="AJ60" s="5" t="s">
        <v>89</v>
      </c>
      <c r="AK60" s="5" t="s">
        <v>89</v>
      </c>
      <c r="AL60" s="5" t="s">
        <v>89</v>
      </c>
      <c r="AM60" s="5" t="s">
        <v>89</v>
      </c>
      <c r="AN60" s="5" t="s">
        <v>89</v>
      </c>
      <c r="AO60" s="5" t="s">
        <v>89</v>
      </c>
      <c r="AP60" s="5" t="s">
        <v>89</v>
      </c>
    </row>
    <row r="61" spans="1:42" ht="160">
      <c r="A61" s="13">
        <v>95</v>
      </c>
      <c r="B61" s="23">
        <f t="shared" si="0"/>
        <v>59</v>
      </c>
      <c r="C61" s="5" t="s">
        <v>104</v>
      </c>
      <c r="D61" s="5" t="s">
        <v>328</v>
      </c>
      <c r="E61" s="5" t="s">
        <v>89</v>
      </c>
      <c r="F61" s="5" t="s">
        <v>89</v>
      </c>
      <c r="G61" s="5" t="s">
        <v>89</v>
      </c>
      <c r="H61" s="5" t="s">
        <v>89</v>
      </c>
      <c r="I61" s="5" t="s">
        <v>89</v>
      </c>
      <c r="J61" s="5" t="s">
        <v>89</v>
      </c>
      <c r="K61" s="5" t="s">
        <v>89</v>
      </c>
      <c r="L61" s="5" t="s">
        <v>89</v>
      </c>
      <c r="M61" s="5" t="s">
        <v>89</v>
      </c>
      <c r="N61" s="5" t="s">
        <v>904</v>
      </c>
      <c r="O61" s="5" t="s">
        <v>182</v>
      </c>
      <c r="P61" s="5" t="s">
        <v>225</v>
      </c>
      <c r="Q61" s="5" t="s">
        <v>905</v>
      </c>
      <c r="R61" s="5" t="s">
        <v>179</v>
      </c>
      <c r="S61" s="5" t="s">
        <v>225</v>
      </c>
      <c r="T61" s="5" t="s">
        <v>906</v>
      </c>
      <c r="U61" s="5" t="s">
        <v>179</v>
      </c>
      <c r="V61" s="5" t="s">
        <v>225</v>
      </c>
      <c r="W61" s="5" t="s">
        <v>907</v>
      </c>
      <c r="X61" s="5" t="s">
        <v>179</v>
      </c>
      <c r="Y61" s="5" t="s">
        <v>225</v>
      </c>
      <c r="Z61" s="5" t="s">
        <v>908</v>
      </c>
      <c r="AA61" s="5" t="s">
        <v>179</v>
      </c>
      <c r="AB61" s="5" t="s">
        <v>225</v>
      </c>
      <c r="AC61" s="5" t="s">
        <v>909</v>
      </c>
      <c r="AD61" s="5" t="s">
        <v>179</v>
      </c>
      <c r="AE61" s="5" t="s">
        <v>225</v>
      </c>
      <c r="AF61" s="5" t="s">
        <v>910</v>
      </c>
      <c r="AG61" s="5" t="s">
        <v>179</v>
      </c>
      <c r="AH61" s="5" t="s">
        <v>225</v>
      </c>
      <c r="AI61" s="5" t="s">
        <v>911</v>
      </c>
      <c r="AJ61" s="5" t="s">
        <v>231</v>
      </c>
      <c r="AK61" s="5" t="s">
        <v>912</v>
      </c>
      <c r="AL61" s="5" t="s">
        <v>913</v>
      </c>
      <c r="AM61" s="5" t="s">
        <v>768</v>
      </c>
      <c r="AN61" s="5" t="s">
        <v>235</v>
      </c>
      <c r="AO61" s="5" t="s">
        <v>89</v>
      </c>
      <c r="AP61" s="5" t="s">
        <v>914</v>
      </c>
    </row>
    <row r="62" spans="1:42" ht="208">
      <c r="A62" s="13">
        <v>96</v>
      </c>
      <c r="B62" s="23">
        <f t="shared" si="0"/>
        <v>60</v>
      </c>
      <c r="C62" s="5" t="s">
        <v>104</v>
      </c>
      <c r="D62" s="5" t="s">
        <v>213</v>
      </c>
      <c r="E62" s="5" t="s">
        <v>89</v>
      </c>
      <c r="F62" s="5" t="s">
        <v>89</v>
      </c>
      <c r="G62" s="5" t="s">
        <v>89</v>
      </c>
      <c r="H62" s="5" t="s">
        <v>89</v>
      </c>
      <c r="I62" s="5" t="s">
        <v>693</v>
      </c>
      <c r="J62" s="5" t="s">
        <v>916</v>
      </c>
      <c r="K62" s="5" t="s">
        <v>403</v>
      </c>
      <c r="L62" s="5" t="s">
        <v>917</v>
      </c>
      <c r="M62" s="5" t="s">
        <v>241</v>
      </c>
      <c r="N62" s="5" t="s">
        <v>918</v>
      </c>
      <c r="O62" s="5" t="s">
        <v>177</v>
      </c>
      <c r="P62" s="5" t="s">
        <v>106</v>
      </c>
      <c r="Q62" s="5" t="s">
        <v>89</v>
      </c>
      <c r="R62" s="5" t="s">
        <v>179</v>
      </c>
      <c r="S62" s="5" t="s">
        <v>168</v>
      </c>
      <c r="T62" s="5" t="s">
        <v>919</v>
      </c>
      <c r="U62" s="5" t="s">
        <v>177</v>
      </c>
      <c r="V62" s="5" t="s">
        <v>112</v>
      </c>
      <c r="W62" s="5" t="s">
        <v>920</v>
      </c>
      <c r="X62" s="5" t="s">
        <v>186</v>
      </c>
      <c r="Y62" s="5" t="s">
        <v>112</v>
      </c>
      <c r="Z62" s="5" t="s">
        <v>921</v>
      </c>
      <c r="AA62" s="5" t="s">
        <v>177</v>
      </c>
      <c r="AB62" s="5" t="s">
        <v>106</v>
      </c>
      <c r="AC62" s="5" t="s">
        <v>89</v>
      </c>
      <c r="AD62" s="5" t="s">
        <v>186</v>
      </c>
      <c r="AE62" s="5" t="s">
        <v>112</v>
      </c>
      <c r="AF62" s="5" t="s">
        <v>922</v>
      </c>
      <c r="AG62" s="5" t="s">
        <v>186</v>
      </c>
      <c r="AH62" s="5" t="s">
        <v>225</v>
      </c>
      <c r="AI62" s="5" t="s">
        <v>923</v>
      </c>
      <c r="AJ62" s="5" t="s">
        <v>129</v>
      </c>
      <c r="AK62" s="5" t="s">
        <v>924</v>
      </c>
      <c r="AL62" s="5" t="s">
        <v>925</v>
      </c>
      <c r="AM62" s="5" t="s">
        <v>768</v>
      </c>
      <c r="AN62" s="5" t="s">
        <v>235</v>
      </c>
      <c r="AO62" s="5" t="s">
        <v>89</v>
      </c>
      <c r="AP62" s="5" t="s">
        <v>926</v>
      </c>
    </row>
    <row r="63" spans="1:42" ht="48">
      <c r="A63" s="13">
        <v>98</v>
      </c>
      <c r="B63" s="23">
        <f t="shared" si="0"/>
        <v>61</v>
      </c>
      <c r="C63" s="5" t="s">
        <v>104</v>
      </c>
      <c r="D63" s="5" t="s">
        <v>171</v>
      </c>
      <c r="E63" s="5" t="s">
        <v>89</v>
      </c>
      <c r="F63" s="5" t="s">
        <v>96</v>
      </c>
      <c r="G63" s="5" t="s">
        <v>89</v>
      </c>
      <c r="H63" s="5" t="s">
        <v>933</v>
      </c>
      <c r="I63" s="5" t="s">
        <v>895</v>
      </c>
      <c r="J63" s="5" t="s">
        <v>934</v>
      </c>
      <c r="K63" s="5" t="s">
        <v>254</v>
      </c>
      <c r="L63" s="5" t="s">
        <v>89</v>
      </c>
      <c r="M63" s="5" t="s">
        <v>221</v>
      </c>
      <c r="N63" s="5" t="s">
        <v>935</v>
      </c>
      <c r="O63" s="5" t="s">
        <v>186</v>
      </c>
      <c r="P63" s="5" t="s">
        <v>112</v>
      </c>
      <c r="Q63" s="5" t="s">
        <v>89</v>
      </c>
      <c r="R63" s="5" t="s">
        <v>186</v>
      </c>
      <c r="S63" s="5" t="s">
        <v>112</v>
      </c>
      <c r="T63" s="5" t="s">
        <v>89</v>
      </c>
      <c r="U63" s="5" t="s">
        <v>179</v>
      </c>
      <c r="V63" s="5" t="s">
        <v>112</v>
      </c>
      <c r="W63" s="5" t="s">
        <v>89</v>
      </c>
      <c r="X63" s="5" t="s">
        <v>186</v>
      </c>
      <c r="Y63" s="5" t="s">
        <v>112</v>
      </c>
      <c r="Z63" s="5" t="s">
        <v>89</v>
      </c>
      <c r="AA63" s="5" t="s">
        <v>186</v>
      </c>
      <c r="AB63" s="5" t="s">
        <v>112</v>
      </c>
      <c r="AC63" s="5" t="s">
        <v>89</v>
      </c>
      <c r="AD63" s="5" t="s">
        <v>182</v>
      </c>
      <c r="AE63" s="5" t="s">
        <v>112</v>
      </c>
      <c r="AF63" s="5" t="s">
        <v>89</v>
      </c>
      <c r="AG63" s="5" t="s">
        <v>182</v>
      </c>
      <c r="AH63" s="5" t="s">
        <v>112</v>
      </c>
      <c r="AI63" s="5" t="s">
        <v>89</v>
      </c>
      <c r="AJ63" s="5" t="s">
        <v>129</v>
      </c>
      <c r="AK63" s="5" t="s">
        <v>936</v>
      </c>
      <c r="AL63" s="5" t="s">
        <v>937</v>
      </c>
      <c r="AM63" s="5" t="s">
        <v>306</v>
      </c>
      <c r="AN63" s="5" t="s">
        <v>192</v>
      </c>
      <c r="AO63" s="5" t="s">
        <v>89</v>
      </c>
      <c r="AP63" s="5" t="s">
        <v>89</v>
      </c>
    </row>
    <row r="64" spans="1:42" ht="96">
      <c r="A64" s="13">
        <v>99</v>
      </c>
      <c r="B64" s="23">
        <f t="shared" si="0"/>
        <v>62</v>
      </c>
      <c r="C64" s="5" t="s">
        <v>104</v>
      </c>
      <c r="D64" s="5" t="s">
        <v>213</v>
      </c>
      <c r="E64" s="5" t="s">
        <v>89</v>
      </c>
      <c r="F64" s="5" t="s">
        <v>89</v>
      </c>
      <c r="G64" s="5" t="s">
        <v>89</v>
      </c>
      <c r="H64" s="5" t="s">
        <v>89</v>
      </c>
      <c r="I64" s="5" t="s">
        <v>939</v>
      </c>
      <c r="J64" s="5" t="s">
        <v>940</v>
      </c>
      <c r="K64" s="5" t="s">
        <v>486</v>
      </c>
      <c r="L64" s="5" t="s">
        <v>89</v>
      </c>
      <c r="M64" s="5" t="s">
        <v>241</v>
      </c>
      <c r="N64" s="5" t="s">
        <v>941</v>
      </c>
      <c r="O64" s="5" t="s">
        <v>177</v>
      </c>
      <c r="P64" s="5" t="s">
        <v>106</v>
      </c>
      <c r="Q64" s="5" t="s">
        <v>89</v>
      </c>
      <c r="R64" s="5" t="s">
        <v>177</v>
      </c>
      <c r="S64" s="5" t="s">
        <v>106</v>
      </c>
      <c r="T64" s="5" t="s">
        <v>89</v>
      </c>
      <c r="U64" s="5" t="s">
        <v>177</v>
      </c>
      <c r="V64" s="5" t="s">
        <v>112</v>
      </c>
      <c r="W64" s="5" t="s">
        <v>89</v>
      </c>
      <c r="X64" s="5" t="s">
        <v>177</v>
      </c>
      <c r="Y64" s="5" t="s">
        <v>106</v>
      </c>
      <c r="Z64" s="5" t="s">
        <v>942</v>
      </c>
      <c r="AA64" s="5" t="s">
        <v>177</v>
      </c>
      <c r="AB64" s="5" t="s">
        <v>106</v>
      </c>
      <c r="AC64" s="5" t="s">
        <v>89</v>
      </c>
      <c r="AD64" s="5" t="s">
        <v>89</v>
      </c>
      <c r="AE64" s="5" t="s">
        <v>89</v>
      </c>
      <c r="AF64" s="5" t="s">
        <v>89</v>
      </c>
      <c r="AG64" s="5" t="s">
        <v>177</v>
      </c>
      <c r="AH64" s="5" t="s">
        <v>127</v>
      </c>
      <c r="AI64" s="5" t="s">
        <v>943</v>
      </c>
      <c r="AJ64" s="5" t="s">
        <v>89</v>
      </c>
      <c r="AK64" s="5" t="s">
        <v>89</v>
      </c>
      <c r="AL64" s="5" t="s">
        <v>89</v>
      </c>
      <c r="AM64" s="5" t="s">
        <v>89</v>
      </c>
      <c r="AN64" s="5" t="s">
        <v>89</v>
      </c>
      <c r="AO64" s="5" t="s">
        <v>89</v>
      </c>
      <c r="AP64" s="5" t="s">
        <v>89</v>
      </c>
    </row>
    <row r="65" spans="1:42" ht="80">
      <c r="A65" s="13">
        <v>102</v>
      </c>
      <c r="B65" s="23">
        <f t="shared" si="0"/>
        <v>63</v>
      </c>
      <c r="C65" s="5" t="s">
        <v>104</v>
      </c>
      <c r="D65" s="5" t="s">
        <v>213</v>
      </c>
      <c r="E65" s="5" t="s">
        <v>89</v>
      </c>
      <c r="F65" s="5" t="s">
        <v>89</v>
      </c>
      <c r="G65" s="5" t="s">
        <v>89</v>
      </c>
      <c r="H65" s="5" t="s">
        <v>89</v>
      </c>
      <c r="I65" s="5" t="s">
        <v>949</v>
      </c>
      <c r="J65" s="5" t="s">
        <v>950</v>
      </c>
      <c r="K65" s="5" t="s">
        <v>951</v>
      </c>
      <c r="L65" s="5" t="s">
        <v>952</v>
      </c>
      <c r="M65" s="5" t="s">
        <v>298</v>
      </c>
      <c r="N65" s="5" t="s">
        <v>953</v>
      </c>
      <c r="O65" s="5" t="s">
        <v>177</v>
      </c>
      <c r="P65" s="5" t="s">
        <v>106</v>
      </c>
      <c r="Q65" s="5" t="s">
        <v>89</v>
      </c>
      <c r="R65" s="5" t="s">
        <v>177</v>
      </c>
      <c r="S65" s="5" t="s">
        <v>106</v>
      </c>
      <c r="T65" s="5" t="s">
        <v>89</v>
      </c>
      <c r="U65" s="5" t="s">
        <v>182</v>
      </c>
      <c r="V65" s="5" t="s">
        <v>127</v>
      </c>
      <c r="W65" s="5" t="s">
        <v>954</v>
      </c>
      <c r="X65" s="5" t="s">
        <v>182</v>
      </c>
      <c r="Y65" s="5" t="s">
        <v>127</v>
      </c>
      <c r="Z65" s="5" t="s">
        <v>955</v>
      </c>
      <c r="AA65" s="5" t="s">
        <v>182</v>
      </c>
      <c r="AB65" s="5" t="s">
        <v>112</v>
      </c>
      <c r="AC65" s="5" t="s">
        <v>956</v>
      </c>
      <c r="AD65" s="5" t="s">
        <v>182</v>
      </c>
      <c r="AE65" s="5" t="s">
        <v>127</v>
      </c>
      <c r="AF65" s="5" t="s">
        <v>957</v>
      </c>
      <c r="AG65" s="5" t="s">
        <v>182</v>
      </c>
      <c r="AH65" s="5" t="s">
        <v>112</v>
      </c>
      <c r="AI65" s="5" t="s">
        <v>958</v>
      </c>
      <c r="AJ65" s="5" t="s">
        <v>188</v>
      </c>
      <c r="AK65" s="5" t="s">
        <v>89</v>
      </c>
      <c r="AL65" s="5" t="s">
        <v>959</v>
      </c>
      <c r="AM65" s="5" t="s">
        <v>960</v>
      </c>
      <c r="AN65" s="5" t="s">
        <v>368</v>
      </c>
      <c r="AO65" s="5" t="s">
        <v>961</v>
      </c>
      <c r="AP65" s="5" t="s">
        <v>89</v>
      </c>
    </row>
    <row r="66" spans="1:42" ht="80">
      <c r="A66" s="13">
        <v>104</v>
      </c>
      <c r="B66" s="23">
        <f t="shared" si="0"/>
        <v>64</v>
      </c>
      <c r="C66" s="5" t="s">
        <v>104</v>
      </c>
      <c r="D66" s="5" t="s">
        <v>171</v>
      </c>
      <c r="E66" s="5" t="s">
        <v>89</v>
      </c>
      <c r="F66" s="5" t="s">
        <v>160</v>
      </c>
      <c r="G66" s="5" t="s">
        <v>89</v>
      </c>
      <c r="H66" s="5" t="s">
        <v>967</v>
      </c>
      <c r="I66" s="5" t="s">
        <v>968</v>
      </c>
      <c r="J66" s="5" t="s">
        <v>969</v>
      </c>
      <c r="K66" s="5" t="s">
        <v>970</v>
      </c>
      <c r="L66" s="5" t="s">
        <v>89</v>
      </c>
      <c r="M66" s="5" t="s">
        <v>298</v>
      </c>
      <c r="N66" s="5" t="s">
        <v>971</v>
      </c>
      <c r="O66" s="5" t="s">
        <v>182</v>
      </c>
      <c r="P66" s="5" t="s">
        <v>112</v>
      </c>
      <c r="Q66" s="5" t="s">
        <v>89</v>
      </c>
      <c r="R66" s="5" t="s">
        <v>177</v>
      </c>
      <c r="S66" s="5" t="s">
        <v>106</v>
      </c>
      <c r="T66" s="5" t="s">
        <v>89</v>
      </c>
      <c r="U66" s="5" t="s">
        <v>177</v>
      </c>
      <c r="V66" s="5" t="s">
        <v>106</v>
      </c>
      <c r="W66" s="5" t="s">
        <v>89</v>
      </c>
      <c r="X66" s="5" t="s">
        <v>177</v>
      </c>
      <c r="Y66" s="5" t="s">
        <v>127</v>
      </c>
      <c r="Z66" s="5" t="s">
        <v>89</v>
      </c>
      <c r="AA66" s="5" t="s">
        <v>177</v>
      </c>
      <c r="AB66" s="5" t="s">
        <v>106</v>
      </c>
      <c r="AC66" s="5" t="s">
        <v>89</v>
      </c>
      <c r="AD66" s="5" t="s">
        <v>177</v>
      </c>
      <c r="AE66" s="5" t="s">
        <v>106</v>
      </c>
      <c r="AF66" s="5" t="s">
        <v>89</v>
      </c>
      <c r="AG66" s="5" t="s">
        <v>179</v>
      </c>
      <c r="AH66" s="5" t="s">
        <v>112</v>
      </c>
      <c r="AI66" s="5" t="s">
        <v>89</v>
      </c>
      <c r="AJ66" s="5" t="s">
        <v>231</v>
      </c>
      <c r="AK66" s="5" t="s">
        <v>89</v>
      </c>
      <c r="AL66" s="5" t="s">
        <v>972</v>
      </c>
      <c r="AM66" s="5" t="s">
        <v>512</v>
      </c>
      <c r="AN66" s="5" t="s">
        <v>235</v>
      </c>
      <c r="AO66" s="5" t="s">
        <v>89</v>
      </c>
      <c r="AP66" s="5" t="s">
        <v>89</v>
      </c>
    </row>
    <row r="67" spans="1:42" ht="96">
      <c r="A67" s="13">
        <v>105</v>
      </c>
      <c r="B67" s="23">
        <f t="shared" si="0"/>
        <v>65</v>
      </c>
      <c r="C67" s="5" t="s">
        <v>104</v>
      </c>
      <c r="D67" s="5" t="s">
        <v>171</v>
      </c>
      <c r="E67" s="5" t="s">
        <v>89</v>
      </c>
      <c r="F67" s="5" t="s">
        <v>160</v>
      </c>
      <c r="G67" s="5" t="s">
        <v>89</v>
      </c>
      <c r="H67" s="5" t="s">
        <v>974</v>
      </c>
      <c r="I67" s="5" t="s">
        <v>739</v>
      </c>
      <c r="J67" s="5" t="s">
        <v>975</v>
      </c>
      <c r="K67" s="5" t="s">
        <v>219</v>
      </c>
      <c r="L67" s="5" t="s">
        <v>976</v>
      </c>
      <c r="M67" s="5" t="s">
        <v>298</v>
      </c>
      <c r="N67" s="5" t="s">
        <v>977</v>
      </c>
      <c r="O67" s="5" t="s">
        <v>182</v>
      </c>
      <c r="P67" s="5" t="s">
        <v>225</v>
      </c>
      <c r="Q67" s="5" t="s">
        <v>978</v>
      </c>
      <c r="R67" s="5" t="s">
        <v>182</v>
      </c>
      <c r="S67" s="5" t="s">
        <v>168</v>
      </c>
      <c r="T67" s="5" t="s">
        <v>979</v>
      </c>
      <c r="U67" s="5" t="s">
        <v>177</v>
      </c>
      <c r="V67" s="5" t="s">
        <v>168</v>
      </c>
      <c r="W67" s="5" t="s">
        <v>980</v>
      </c>
      <c r="X67" s="5" t="s">
        <v>182</v>
      </c>
      <c r="Y67" s="5" t="s">
        <v>168</v>
      </c>
      <c r="Z67" s="5" t="s">
        <v>981</v>
      </c>
      <c r="AA67" s="5" t="s">
        <v>182</v>
      </c>
      <c r="AB67" s="5" t="s">
        <v>225</v>
      </c>
      <c r="AC67" s="5" t="s">
        <v>982</v>
      </c>
      <c r="AD67" s="5" t="s">
        <v>182</v>
      </c>
      <c r="AE67" s="5" t="s">
        <v>225</v>
      </c>
      <c r="AF67" s="5" t="s">
        <v>983</v>
      </c>
      <c r="AG67" s="5" t="s">
        <v>177</v>
      </c>
      <c r="AH67" s="5" t="s">
        <v>112</v>
      </c>
      <c r="AI67" s="5" t="s">
        <v>89</v>
      </c>
      <c r="AJ67" s="5" t="s">
        <v>141</v>
      </c>
      <c r="AK67" s="5" t="s">
        <v>984</v>
      </c>
      <c r="AL67" s="5" t="s">
        <v>985</v>
      </c>
      <c r="AM67" s="5" t="s">
        <v>118</v>
      </c>
      <c r="AN67" s="5" t="s">
        <v>368</v>
      </c>
      <c r="AO67" s="5" t="s">
        <v>986</v>
      </c>
      <c r="AP67" s="5" t="s">
        <v>89</v>
      </c>
    </row>
    <row r="68" spans="1:42" ht="64">
      <c r="A68" s="13">
        <v>106</v>
      </c>
      <c r="B68" s="23">
        <f t="shared" ref="B68:B131" si="1">B67+1</f>
        <v>66</v>
      </c>
      <c r="C68" s="5" t="s">
        <v>104</v>
      </c>
      <c r="D68" s="5" t="s">
        <v>171</v>
      </c>
      <c r="E68" s="5" t="s">
        <v>89</v>
      </c>
      <c r="F68" s="5" t="s">
        <v>96</v>
      </c>
      <c r="G68" s="5" t="s">
        <v>89</v>
      </c>
      <c r="H68" s="5" t="s">
        <v>988</v>
      </c>
      <c r="I68" s="5" t="s">
        <v>359</v>
      </c>
      <c r="J68" s="5" t="s">
        <v>989</v>
      </c>
      <c r="K68" s="5" t="s">
        <v>254</v>
      </c>
      <c r="L68" s="5" t="s">
        <v>89</v>
      </c>
      <c r="M68" s="5" t="s">
        <v>241</v>
      </c>
      <c r="N68" s="5" t="s">
        <v>990</v>
      </c>
      <c r="O68" s="5" t="s">
        <v>89</v>
      </c>
      <c r="P68" s="5" t="s">
        <v>89</v>
      </c>
      <c r="Q68" s="5" t="s">
        <v>89</v>
      </c>
      <c r="R68" s="5" t="s">
        <v>182</v>
      </c>
      <c r="S68" s="5" t="s">
        <v>112</v>
      </c>
      <c r="T68" s="5" t="s">
        <v>991</v>
      </c>
      <c r="U68" s="5" t="s">
        <v>89</v>
      </c>
      <c r="V68" s="5" t="s">
        <v>89</v>
      </c>
      <c r="W68" s="5" t="s">
        <v>89</v>
      </c>
      <c r="X68" s="5" t="s">
        <v>89</v>
      </c>
      <c r="Y68" s="5" t="s">
        <v>89</v>
      </c>
      <c r="Z68" s="5" t="s">
        <v>89</v>
      </c>
      <c r="AA68" s="5" t="s">
        <v>89</v>
      </c>
      <c r="AB68" s="5" t="s">
        <v>89</v>
      </c>
      <c r="AC68" s="5" t="s">
        <v>89</v>
      </c>
      <c r="AD68" s="5" t="s">
        <v>186</v>
      </c>
      <c r="AE68" s="5" t="s">
        <v>225</v>
      </c>
      <c r="AF68" s="5" t="s">
        <v>992</v>
      </c>
      <c r="AG68" s="5" t="s">
        <v>179</v>
      </c>
      <c r="AH68" s="5" t="s">
        <v>225</v>
      </c>
      <c r="AI68" s="5" t="s">
        <v>993</v>
      </c>
      <c r="AJ68" s="5" t="s">
        <v>89</v>
      </c>
      <c r="AK68" s="5" t="s">
        <v>89</v>
      </c>
      <c r="AL68" s="5" t="s">
        <v>89</v>
      </c>
      <c r="AM68" s="5" t="s">
        <v>89</v>
      </c>
      <c r="AN68" s="5" t="s">
        <v>89</v>
      </c>
      <c r="AO68" s="5" t="s">
        <v>89</v>
      </c>
      <c r="AP68" s="5" t="s">
        <v>89</v>
      </c>
    </row>
    <row r="69" spans="1:42" ht="96">
      <c r="A69" s="13">
        <v>108</v>
      </c>
      <c r="B69" s="23">
        <f t="shared" si="1"/>
        <v>67</v>
      </c>
      <c r="C69" s="5" t="s">
        <v>104</v>
      </c>
      <c r="D69" s="5" t="s">
        <v>171</v>
      </c>
      <c r="E69" s="5" t="s">
        <v>89</v>
      </c>
      <c r="F69" s="5" t="s">
        <v>90</v>
      </c>
      <c r="G69" s="5" t="s">
        <v>89</v>
      </c>
      <c r="H69" s="5" t="s">
        <v>998</v>
      </c>
      <c r="I69" s="5" t="s">
        <v>999</v>
      </c>
      <c r="J69" s="5" t="s">
        <v>1000</v>
      </c>
      <c r="K69" s="5" t="s">
        <v>103</v>
      </c>
      <c r="L69" s="5" t="s">
        <v>89</v>
      </c>
      <c r="M69" s="5" t="s">
        <v>99</v>
      </c>
      <c r="N69" s="5" t="s">
        <v>1001</v>
      </c>
      <c r="O69" s="5" t="s">
        <v>89</v>
      </c>
      <c r="P69" s="5" t="s">
        <v>89</v>
      </c>
      <c r="Q69" s="5" t="s">
        <v>89</v>
      </c>
      <c r="R69" s="5" t="s">
        <v>182</v>
      </c>
      <c r="S69" s="5" t="s">
        <v>112</v>
      </c>
      <c r="T69" s="5" t="s">
        <v>1002</v>
      </c>
      <c r="U69" s="5" t="s">
        <v>89</v>
      </c>
      <c r="V69" s="5" t="s">
        <v>89</v>
      </c>
      <c r="W69" s="5" t="s">
        <v>89</v>
      </c>
      <c r="X69" s="5" t="s">
        <v>89</v>
      </c>
      <c r="Y69" s="5" t="s">
        <v>89</v>
      </c>
      <c r="Z69" s="5" t="s">
        <v>89</v>
      </c>
      <c r="AA69" s="5" t="s">
        <v>89</v>
      </c>
      <c r="AB69" s="5" t="s">
        <v>89</v>
      </c>
      <c r="AC69" s="5" t="s">
        <v>89</v>
      </c>
      <c r="AD69" s="5" t="s">
        <v>89</v>
      </c>
      <c r="AE69" s="5" t="s">
        <v>89</v>
      </c>
      <c r="AF69" s="5" t="s">
        <v>89</v>
      </c>
      <c r="AG69" s="5" t="s">
        <v>89</v>
      </c>
      <c r="AH69" s="5" t="s">
        <v>89</v>
      </c>
      <c r="AI69" s="5" t="s">
        <v>89</v>
      </c>
      <c r="AJ69" s="5" t="s">
        <v>89</v>
      </c>
      <c r="AK69" s="5" t="s">
        <v>89</v>
      </c>
      <c r="AL69" s="5" t="s">
        <v>89</v>
      </c>
      <c r="AM69" s="5" t="s">
        <v>89</v>
      </c>
      <c r="AN69" s="5" t="s">
        <v>89</v>
      </c>
      <c r="AO69" s="5" t="s">
        <v>89</v>
      </c>
      <c r="AP69" s="5" t="s">
        <v>89</v>
      </c>
    </row>
    <row r="70" spans="1:42" ht="64">
      <c r="A70" s="13">
        <v>112</v>
      </c>
      <c r="B70" s="23">
        <f t="shared" si="1"/>
        <v>68</v>
      </c>
      <c r="C70" s="5" t="s">
        <v>104</v>
      </c>
      <c r="D70" s="5" t="s">
        <v>259</v>
      </c>
      <c r="E70" s="5" t="s">
        <v>89</v>
      </c>
      <c r="F70" s="5" t="s">
        <v>160</v>
      </c>
      <c r="G70" s="5" t="s">
        <v>89</v>
      </c>
      <c r="H70" s="5" t="s">
        <v>1030</v>
      </c>
      <c r="I70" s="5" t="s">
        <v>1031</v>
      </c>
      <c r="J70" s="5" t="s">
        <v>1032</v>
      </c>
      <c r="K70" s="5" t="s">
        <v>254</v>
      </c>
      <c r="L70" s="5" t="s">
        <v>89</v>
      </c>
      <c r="M70" s="5" t="s">
        <v>221</v>
      </c>
      <c r="N70" s="5" t="s">
        <v>1033</v>
      </c>
      <c r="O70" s="5" t="s">
        <v>186</v>
      </c>
      <c r="P70" s="5" t="s">
        <v>225</v>
      </c>
      <c r="Q70" s="5" t="s">
        <v>89</v>
      </c>
      <c r="R70" s="5" t="s">
        <v>186</v>
      </c>
      <c r="S70" s="5" t="s">
        <v>225</v>
      </c>
      <c r="T70" s="5" t="s">
        <v>89</v>
      </c>
      <c r="U70" s="5" t="s">
        <v>186</v>
      </c>
      <c r="V70" s="5" t="s">
        <v>112</v>
      </c>
      <c r="W70" s="5" t="s">
        <v>89</v>
      </c>
      <c r="X70" s="5" t="s">
        <v>186</v>
      </c>
      <c r="Y70" s="5" t="s">
        <v>112</v>
      </c>
      <c r="Z70" s="5" t="s">
        <v>89</v>
      </c>
      <c r="AA70" s="5" t="s">
        <v>182</v>
      </c>
      <c r="AB70" s="5" t="s">
        <v>225</v>
      </c>
      <c r="AC70" s="5" t="s">
        <v>89</v>
      </c>
      <c r="AD70" s="5" t="s">
        <v>182</v>
      </c>
      <c r="AE70" s="5" t="s">
        <v>112</v>
      </c>
      <c r="AF70" s="5" t="s">
        <v>89</v>
      </c>
      <c r="AG70" s="5" t="s">
        <v>179</v>
      </c>
      <c r="AH70" s="5" t="s">
        <v>168</v>
      </c>
      <c r="AI70" s="5" t="s">
        <v>89</v>
      </c>
      <c r="AJ70" s="5" t="s">
        <v>249</v>
      </c>
      <c r="AK70" s="5" t="s">
        <v>1034</v>
      </c>
      <c r="AL70" s="5" t="s">
        <v>1035</v>
      </c>
      <c r="AM70" s="5" t="s">
        <v>118</v>
      </c>
      <c r="AN70" s="5" t="s">
        <v>192</v>
      </c>
      <c r="AO70" s="5" t="s">
        <v>89</v>
      </c>
      <c r="AP70" s="5" t="s">
        <v>89</v>
      </c>
    </row>
    <row r="71" spans="1:42" ht="208">
      <c r="A71" s="13">
        <v>113</v>
      </c>
      <c r="B71" s="23">
        <f t="shared" si="1"/>
        <v>69</v>
      </c>
      <c r="C71" s="5" t="s">
        <v>104</v>
      </c>
      <c r="D71" s="188" t="s">
        <v>467</v>
      </c>
      <c r="E71" s="5" t="s">
        <v>89</v>
      </c>
      <c r="F71" s="5" t="s">
        <v>89</v>
      </c>
      <c r="G71" s="5" t="s">
        <v>89</v>
      </c>
      <c r="H71" s="5" t="s">
        <v>89</v>
      </c>
      <c r="I71" s="5" t="s">
        <v>89</v>
      </c>
      <c r="J71" s="5" t="s">
        <v>89</v>
      </c>
      <c r="K71" s="5" t="s">
        <v>89</v>
      </c>
      <c r="L71" s="5" t="s">
        <v>89</v>
      </c>
      <c r="M71" s="5" t="s">
        <v>89</v>
      </c>
      <c r="N71" s="5" t="s">
        <v>1037</v>
      </c>
      <c r="O71" s="5" t="s">
        <v>177</v>
      </c>
      <c r="P71" s="5" t="s">
        <v>106</v>
      </c>
      <c r="Q71" s="5" t="s">
        <v>89</v>
      </c>
      <c r="R71" s="5" t="s">
        <v>179</v>
      </c>
      <c r="S71" s="5" t="s">
        <v>112</v>
      </c>
      <c r="T71" s="5" t="s">
        <v>1038</v>
      </c>
      <c r="U71" s="5" t="s">
        <v>177</v>
      </c>
      <c r="V71" s="5" t="s">
        <v>106</v>
      </c>
      <c r="W71" s="5" t="s">
        <v>89</v>
      </c>
      <c r="X71" s="5" t="s">
        <v>177</v>
      </c>
      <c r="Y71" s="5" t="s">
        <v>106</v>
      </c>
      <c r="Z71" s="5" t="s">
        <v>89</v>
      </c>
      <c r="AA71" s="5" t="s">
        <v>177</v>
      </c>
      <c r="AB71" s="5" t="s">
        <v>106</v>
      </c>
      <c r="AC71" s="5" t="s">
        <v>89</v>
      </c>
      <c r="AD71" s="5" t="s">
        <v>177</v>
      </c>
      <c r="AE71" s="5" t="s">
        <v>106</v>
      </c>
      <c r="AF71" s="5" t="s">
        <v>89</v>
      </c>
      <c r="AG71" s="5" t="s">
        <v>177</v>
      </c>
      <c r="AH71" s="5" t="s">
        <v>106</v>
      </c>
      <c r="AI71" s="5" t="s">
        <v>89</v>
      </c>
      <c r="AJ71" s="5" t="s">
        <v>188</v>
      </c>
      <c r="AK71" s="5" t="s">
        <v>1039</v>
      </c>
      <c r="AL71" s="5" t="s">
        <v>117</v>
      </c>
      <c r="AM71" s="5" t="s">
        <v>118</v>
      </c>
      <c r="AN71" s="5" t="s">
        <v>235</v>
      </c>
      <c r="AO71" s="5" t="s">
        <v>89</v>
      </c>
      <c r="AP71" s="5" t="s">
        <v>89</v>
      </c>
    </row>
    <row r="72" spans="1:42" ht="128">
      <c r="A72" s="13">
        <v>114</v>
      </c>
      <c r="B72" s="23">
        <f t="shared" si="1"/>
        <v>70</v>
      </c>
      <c r="C72" s="5" t="s">
        <v>104</v>
      </c>
      <c r="D72" s="5" t="s">
        <v>194</v>
      </c>
      <c r="E72" s="5" t="s">
        <v>1041</v>
      </c>
      <c r="F72" s="5" t="s">
        <v>90</v>
      </c>
      <c r="G72" s="5" t="s">
        <v>89</v>
      </c>
      <c r="H72" s="5" t="s">
        <v>1042</v>
      </c>
      <c r="I72" s="5" t="s">
        <v>1043</v>
      </c>
      <c r="J72" s="5" t="s">
        <v>1044</v>
      </c>
      <c r="K72" s="5" t="s">
        <v>1045</v>
      </c>
      <c r="L72" s="5" t="s">
        <v>89</v>
      </c>
      <c r="M72" s="5" t="s">
        <v>241</v>
      </c>
      <c r="N72" s="5" t="s">
        <v>1046</v>
      </c>
      <c r="O72" s="5" t="s">
        <v>186</v>
      </c>
      <c r="P72" s="5" t="s">
        <v>225</v>
      </c>
      <c r="Q72" s="5" t="s">
        <v>1047</v>
      </c>
      <c r="R72" s="5" t="s">
        <v>179</v>
      </c>
      <c r="S72" s="5" t="s">
        <v>168</v>
      </c>
      <c r="T72" s="5" t="s">
        <v>1048</v>
      </c>
      <c r="U72" s="5" t="s">
        <v>179</v>
      </c>
      <c r="V72" s="5" t="s">
        <v>168</v>
      </c>
      <c r="W72" s="5" t="s">
        <v>1049</v>
      </c>
      <c r="X72" s="5" t="s">
        <v>182</v>
      </c>
      <c r="Y72" s="5" t="s">
        <v>112</v>
      </c>
      <c r="Z72" s="5" t="s">
        <v>1050</v>
      </c>
      <c r="AA72" s="5" t="s">
        <v>177</v>
      </c>
      <c r="AB72" s="5" t="s">
        <v>112</v>
      </c>
      <c r="AC72" s="5" t="s">
        <v>89</v>
      </c>
      <c r="AD72" s="5" t="s">
        <v>186</v>
      </c>
      <c r="AE72" s="5" t="s">
        <v>225</v>
      </c>
      <c r="AF72" s="5" t="s">
        <v>1051</v>
      </c>
      <c r="AG72" s="5" t="s">
        <v>179</v>
      </c>
      <c r="AH72" s="5" t="s">
        <v>168</v>
      </c>
      <c r="AI72" s="5" t="s">
        <v>1052</v>
      </c>
      <c r="AJ72" s="5" t="s">
        <v>115</v>
      </c>
      <c r="AK72" s="5" t="s">
        <v>1053</v>
      </c>
      <c r="AL72" s="5" t="s">
        <v>1054</v>
      </c>
      <c r="AM72" s="5" t="s">
        <v>118</v>
      </c>
      <c r="AN72" s="5" t="s">
        <v>192</v>
      </c>
      <c r="AO72" s="5" t="s">
        <v>89</v>
      </c>
      <c r="AP72" s="5" t="s">
        <v>89</v>
      </c>
    </row>
    <row r="73" spans="1:42" ht="64">
      <c r="A73" s="13">
        <v>115</v>
      </c>
      <c r="B73" s="23">
        <f t="shared" si="1"/>
        <v>71</v>
      </c>
      <c r="C73" s="5" t="s">
        <v>104</v>
      </c>
      <c r="D73" s="5" t="s">
        <v>213</v>
      </c>
      <c r="E73" s="5" t="s">
        <v>89</v>
      </c>
      <c r="F73" s="5" t="s">
        <v>89</v>
      </c>
      <c r="G73" s="5" t="s">
        <v>89</v>
      </c>
      <c r="H73" s="5" t="s">
        <v>89</v>
      </c>
      <c r="I73" s="5" t="s">
        <v>1056</v>
      </c>
      <c r="J73" s="5" t="s">
        <v>1057</v>
      </c>
      <c r="K73" s="5" t="s">
        <v>879</v>
      </c>
      <c r="L73" s="5" t="s">
        <v>89</v>
      </c>
      <c r="M73" s="5" t="s">
        <v>298</v>
      </c>
      <c r="N73" s="5" t="s">
        <v>1058</v>
      </c>
      <c r="O73" s="5" t="s">
        <v>182</v>
      </c>
      <c r="P73" s="5" t="s">
        <v>127</v>
      </c>
      <c r="Q73" s="5" t="s">
        <v>89</v>
      </c>
      <c r="R73" s="5" t="s">
        <v>182</v>
      </c>
      <c r="S73" s="5" t="s">
        <v>127</v>
      </c>
      <c r="T73" s="5" t="s">
        <v>89</v>
      </c>
      <c r="U73" s="5" t="s">
        <v>182</v>
      </c>
      <c r="V73" s="5" t="s">
        <v>112</v>
      </c>
      <c r="W73" s="5" t="s">
        <v>89</v>
      </c>
      <c r="X73" s="5" t="s">
        <v>182</v>
      </c>
      <c r="Y73" s="5" t="s">
        <v>127</v>
      </c>
      <c r="Z73" s="5" t="s">
        <v>89</v>
      </c>
      <c r="AA73" s="5" t="s">
        <v>182</v>
      </c>
      <c r="AB73" s="5" t="s">
        <v>127</v>
      </c>
      <c r="AC73" s="5" t="s">
        <v>89</v>
      </c>
      <c r="AD73" s="5" t="s">
        <v>177</v>
      </c>
      <c r="AE73" s="5" t="s">
        <v>106</v>
      </c>
      <c r="AF73" s="5" t="s">
        <v>89</v>
      </c>
      <c r="AG73" s="5" t="s">
        <v>177</v>
      </c>
      <c r="AH73" s="5" t="s">
        <v>106</v>
      </c>
      <c r="AI73" s="5" t="s">
        <v>89</v>
      </c>
      <c r="AJ73" s="5" t="s">
        <v>207</v>
      </c>
      <c r="AK73" s="5" t="s">
        <v>89</v>
      </c>
      <c r="AL73" s="5" t="s">
        <v>1059</v>
      </c>
      <c r="AM73" s="5" t="s">
        <v>464</v>
      </c>
      <c r="AN73" s="5" t="s">
        <v>368</v>
      </c>
      <c r="AO73" s="5" t="s">
        <v>986</v>
      </c>
      <c r="AP73" s="5" t="s">
        <v>89</v>
      </c>
    </row>
    <row r="74" spans="1:42" ht="48">
      <c r="A74" s="13">
        <v>121</v>
      </c>
      <c r="B74" s="23">
        <f t="shared" si="1"/>
        <v>72</v>
      </c>
      <c r="C74" s="5" t="s">
        <v>104</v>
      </c>
      <c r="D74" s="5" t="s">
        <v>171</v>
      </c>
      <c r="E74" s="5" t="s">
        <v>89</v>
      </c>
      <c r="F74" s="5" t="s">
        <v>160</v>
      </c>
      <c r="G74" s="5" t="s">
        <v>89</v>
      </c>
      <c r="H74" s="5" t="s">
        <v>1076</v>
      </c>
      <c r="I74" s="5" t="s">
        <v>1077</v>
      </c>
      <c r="J74" s="5" t="s">
        <v>1078</v>
      </c>
      <c r="K74" s="5" t="s">
        <v>254</v>
      </c>
      <c r="L74" s="5" t="s">
        <v>89</v>
      </c>
      <c r="M74" s="5" t="s">
        <v>241</v>
      </c>
      <c r="N74" s="5" t="s">
        <v>1079</v>
      </c>
      <c r="O74" s="5" t="s">
        <v>182</v>
      </c>
      <c r="P74" s="5" t="s">
        <v>127</v>
      </c>
      <c r="Q74" s="5" t="s">
        <v>1080</v>
      </c>
      <c r="R74" s="5" t="s">
        <v>182</v>
      </c>
      <c r="S74" s="5" t="s">
        <v>127</v>
      </c>
      <c r="T74" s="5" t="s">
        <v>1081</v>
      </c>
      <c r="U74" s="5" t="s">
        <v>182</v>
      </c>
      <c r="V74" s="5" t="s">
        <v>106</v>
      </c>
      <c r="W74" s="5" t="s">
        <v>1082</v>
      </c>
      <c r="X74" s="5" t="s">
        <v>177</v>
      </c>
      <c r="Y74" s="5" t="s">
        <v>106</v>
      </c>
      <c r="Z74" s="5" t="s">
        <v>89</v>
      </c>
      <c r="AA74" s="5" t="s">
        <v>177</v>
      </c>
      <c r="AB74" s="5" t="s">
        <v>106</v>
      </c>
      <c r="AC74" s="5" t="s">
        <v>89</v>
      </c>
      <c r="AD74" s="5" t="s">
        <v>182</v>
      </c>
      <c r="AE74" s="5" t="s">
        <v>127</v>
      </c>
      <c r="AF74" s="5" t="s">
        <v>89</v>
      </c>
      <c r="AG74" s="5" t="s">
        <v>177</v>
      </c>
      <c r="AH74" s="5" t="s">
        <v>106</v>
      </c>
      <c r="AI74" s="5" t="s">
        <v>89</v>
      </c>
      <c r="AJ74" s="5" t="s">
        <v>141</v>
      </c>
      <c r="AK74" s="5" t="s">
        <v>89</v>
      </c>
      <c r="AL74" s="5" t="s">
        <v>1083</v>
      </c>
      <c r="AM74" s="5" t="s">
        <v>512</v>
      </c>
      <c r="AN74" s="5" t="s">
        <v>235</v>
      </c>
      <c r="AO74" s="5" t="s">
        <v>89</v>
      </c>
      <c r="AP74" s="5" t="s">
        <v>89</v>
      </c>
    </row>
    <row r="75" spans="1:42" ht="192">
      <c r="A75" s="13">
        <v>125</v>
      </c>
      <c r="B75" s="23">
        <f t="shared" si="1"/>
        <v>73</v>
      </c>
      <c r="C75" s="5" t="s">
        <v>104</v>
      </c>
      <c r="D75" s="5" t="s">
        <v>259</v>
      </c>
      <c r="E75" s="5" t="s">
        <v>89</v>
      </c>
      <c r="F75" s="5" t="s">
        <v>160</v>
      </c>
      <c r="G75" s="5" t="s">
        <v>89</v>
      </c>
      <c r="H75" s="5" t="s">
        <v>1093</v>
      </c>
      <c r="I75" s="5" t="s">
        <v>1094</v>
      </c>
      <c r="J75" s="5" t="s">
        <v>1095</v>
      </c>
      <c r="K75" s="5" t="s">
        <v>1096</v>
      </c>
      <c r="L75" s="5" t="s">
        <v>89</v>
      </c>
      <c r="M75" s="5" t="s">
        <v>165</v>
      </c>
      <c r="N75" s="5" t="s">
        <v>1097</v>
      </c>
      <c r="O75" s="5" t="s">
        <v>179</v>
      </c>
      <c r="P75" s="5" t="s">
        <v>168</v>
      </c>
      <c r="Q75" s="5" t="s">
        <v>89</v>
      </c>
      <c r="R75" s="5" t="s">
        <v>179</v>
      </c>
      <c r="S75" s="5" t="s">
        <v>168</v>
      </c>
      <c r="T75" s="5" t="s">
        <v>89</v>
      </c>
      <c r="U75" s="5" t="s">
        <v>179</v>
      </c>
      <c r="V75" s="5" t="s">
        <v>168</v>
      </c>
      <c r="W75" s="5" t="s">
        <v>89</v>
      </c>
      <c r="X75" s="5" t="s">
        <v>186</v>
      </c>
      <c r="Y75" s="5" t="s">
        <v>225</v>
      </c>
      <c r="Z75" s="5" t="s">
        <v>1098</v>
      </c>
      <c r="AA75" s="5" t="s">
        <v>179</v>
      </c>
      <c r="AB75" s="5" t="s">
        <v>168</v>
      </c>
      <c r="AC75" s="5" t="s">
        <v>1099</v>
      </c>
      <c r="AD75" s="5" t="s">
        <v>186</v>
      </c>
      <c r="AE75" s="5" t="s">
        <v>225</v>
      </c>
      <c r="AF75" s="5" t="s">
        <v>1100</v>
      </c>
      <c r="AG75" s="5" t="s">
        <v>179</v>
      </c>
      <c r="AH75" s="5" t="s">
        <v>225</v>
      </c>
      <c r="AI75" s="5" t="s">
        <v>1101</v>
      </c>
      <c r="AJ75" s="5" t="s">
        <v>141</v>
      </c>
      <c r="AK75" s="5" t="s">
        <v>1102</v>
      </c>
      <c r="AL75" s="5" t="s">
        <v>1103</v>
      </c>
      <c r="AM75" s="5" t="s">
        <v>350</v>
      </c>
      <c r="AN75" s="5" t="s">
        <v>368</v>
      </c>
      <c r="AO75" s="5" t="s">
        <v>477</v>
      </c>
      <c r="AP75" s="5" t="s">
        <v>1104</v>
      </c>
    </row>
    <row r="76" spans="1:42" ht="32">
      <c r="A76" s="13">
        <v>126</v>
      </c>
      <c r="B76" s="23">
        <f t="shared" si="1"/>
        <v>74</v>
      </c>
      <c r="C76" s="5" t="s">
        <v>104</v>
      </c>
      <c r="D76" s="5" t="s">
        <v>171</v>
      </c>
      <c r="E76" s="5" t="s">
        <v>89</v>
      </c>
      <c r="F76" s="5" t="s">
        <v>90</v>
      </c>
      <c r="G76" s="5" t="s">
        <v>89</v>
      </c>
      <c r="H76" s="5" t="s">
        <v>1106</v>
      </c>
      <c r="I76" s="5" t="s">
        <v>1107</v>
      </c>
      <c r="J76" s="5" t="s">
        <v>1108</v>
      </c>
      <c r="K76" s="5" t="s">
        <v>103</v>
      </c>
      <c r="L76" s="5" t="s">
        <v>89</v>
      </c>
      <c r="M76" s="5" t="s">
        <v>99</v>
      </c>
      <c r="N76" s="5" t="s">
        <v>1109</v>
      </c>
      <c r="O76" s="5" t="s">
        <v>177</v>
      </c>
      <c r="P76" s="5" t="s">
        <v>106</v>
      </c>
      <c r="Q76" s="5" t="s">
        <v>89</v>
      </c>
      <c r="R76" s="5" t="s">
        <v>182</v>
      </c>
      <c r="S76" s="5" t="s">
        <v>127</v>
      </c>
      <c r="T76" s="5" t="s">
        <v>89</v>
      </c>
      <c r="U76" s="5" t="s">
        <v>182</v>
      </c>
      <c r="V76" s="5" t="s">
        <v>112</v>
      </c>
      <c r="W76" s="5" t="s">
        <v>89</v>
      </c>
      <c r="X76" s="5" t="s">
        <v>186</v>
      </c>
      <c r="Y76" s="5" t="s">
        <v>112</v>
      </c>
      <c r="Z76" s="5" t="s">
        <v>1110</v>
      </c>
      <c r="AA76" s="5" t="s">
        <v>182</v>
      </c>
      <c r="AB76" s="5" t="s">
        <v>112</v>
      </c>
      <c r="AC76" s="5" t="s">
        <v>89</v>
      </c>
      <c r="AD76" s="5" t="s">
        <v>177</v>
      </c>
      <c r="AE76" s="5" t="s">
        <v>106</v>
      </c>
      <c r="AF76" s="5" t="s">
        <v>89</v>
      </c>
      <c r="AG76" s="5" t="s">
        <v>182</v>
      </c>
      <c r="AH76" s="5" t="s">
        <v>127</v>
      </c>
      <c r="AI76" s="5" t="s">
        <v>89</v>
      </c>
      <c r="AJ76" s="5" t="s">
        <v>249</v>
      </c>
      <c r="AK76" s="5" t="s">
        <v>89</v>
      </c>
      <c r="AL76" s="5" t="s">
        <v>1111</v>
      </c>
      <c r="AM76" s="5" t="s">
        <v>464</v>
      </c>
      <c r="AN76" s="5" t="s">
        <v>368</v>
      </c>
      <c r="AO76" s="5" t="s">
        <v>1112</v>
      </c>
      <c r="AP76" s="5" t="s">
        <v>89</v>
      </c>
    </row>
    <row r="77" spans="1:42" ht="409.6">
      <c r="A77" s="13">
        <v>128</v>
      </c>
      <c r="B77" s="23">
        <f t="shared" si="1"/>
        <v>75</v>
      </c>
      <c r="C77" s="5" t="s">
        <v>104</v>
      </c>
      <c r="D77" s="5" t="s">
        <v>328</v>
      </c>
      <c r="E77" s="5" t="s">
        <v>89</v>
      </c>
      <c r="F77" s="5" t="s">
        <v>89</v>
      </c>
      <c r="G77" s="5" t="s">
        <v>89</v>
      </c>
      <c r="H77" s="5" t="s">
        <v>89</v>
      </c>
      <c r="I77" s="5" t="s">
        <v>89</v>
      </c>
      <c r="J77" s="5" t="s">
        <v>89</v>
      </c>
      <c r="K77" s="5" t="s">
        <v>89</v>
      </c>
      <c r="L77" s="5" t="s">
        <v>89</v>
      </c>
      <c r="M77" s="5" t="s">
        <v>89</v>
      </c>
      <c r="N77" s="5" t="s">
        <v>1117</v>
      </c>
      <c r="O77" s="5" t="s">
        <v>179</v>
      </c>
      <c r="P77" s="5" t="s">
        <v>168</v>
      </c>
      <c r="Q77" s="5" t="s">
        <v>1118</v>
      </c>
      <c r="R77" s="5" t="s">
        <v>179</v>
      </c>
      <c r="S77" s="5" t="s">
        <v>112</v>
      </c>
      <c r="T77" s="5" t="s">
        <v>1119</v>
      </c>
      <c r="U77" s="5" t="s">
        <v>182</v>
      </c>
      <c r="V77" s="5" t="s">
        <v>127</v>
      </c>
      <c r="W77" s="5" t="s">
        <v>1120</v>
      </c>
      <c r="X77" s="5" t="s">
        <v>186</v>
      </c>
      <c r="Y77" s="5" t="s">
        <v>112</v>
      </c>
      <c r="Z77" s="5" t="s">
        <v>1121</v>
      </c>
      <c r="AA77" s="5" t="s">
        <v>179</v>
      </c>
      <c r="AB77" s="5" t="s">
        <v>225</v>
      </c>
      <c r="AC77" s="5" t="s">
        <v>1122</v>
      </c>
      <c r="AD77" s="5" t="s">
        <v>179</v>
      </c>
      <c r="AE77" s="5" t="s">
        <v>112</v>
      </c>
      <c r="AF77" s="5" t="s">
        <v>1123</v>
      </c>
      <c r="AG77" s="5" t="s">
        <v>179</v>
      </c>
      <c r="AH77" s="5" t="s">
        <v>112</v>
      </c>
      <c r="AI77" s="5" t="s">
        <v>1124</v>
      </c>
      <c r="AJ77" s="5" t="s">
        <v>231</v>
      </c>
      <c r="AK77" s="5" t="s">
        <v>1125</v>
      </c>
      <c r="AL77" s="5" t="s">
        <v>1126</v>
      </c>
      <c r="AM77" s="5" t="s">
        <v>118</v>
      </c>
      <c r="AN77" s="5" t="s">
        <v>368</v>
      </c>
      <c r="AO77" s="5" t="s">
        <v>1127</v>
      </c>
      <c r="AP77" s="5" t="s">
        <v>1128</v>
      </c>
    </row>
    <row r="78" spans="1:42" ht="96">
      <c r="A78" s="13">
        <v>129</v>
      </c>
      <c r="B78" s="23">
        <f t="shared" si="1"/>
        <v>76</v>
      </c>
      <c r="C78" s="5" t="s">
        <v>104</v>
      </c>
      <c r="D78" s="5" t="s">
        <v>194</v>
      </c>
      <c r="E78" s="5" t="s">
        <v>1130</v>
      </c>
      <c r="F78" s="5" t="s">
        <v>89</v>
      </c>
      <c r="G78" s="5" t="s">
        <v>1131</v>
      </c>
      <c r="H78" s="5" t="s">
        <v>89</v>
      </c>
      <c r="I78" s="5" t="s">
        <v>89</v>
      </c>
      <c r="J78" s="5" t="s">
        <v>89</v>
      </c>
      <c r="K78" s="5" t="s">
        <v>89</v>
      </c>
      <c r="L78" s="5" t="s">
        <v>89</v>
      </c>
      <c r="M78" s="5" t="s">
        <v>89</v>
      </c>
      <c r="N78" s="5" t="s">
        <v>1132</v>
      </c>
      <c r="O78" s="5" t="s">
        <v>89</v>
      </c>
      <c r="P78" s="5" t="s">
        <v>89</v>
      </c>
      <c r="Q78" s="5" t="s">
        <v>89</v>
      </c>
      <c r="R78" s="5" t="s">
        <v>179</v>
      </c>
      <c r="S78" s="5" t="s">
        <v>112</v>
      </c>
      <c r="T78" s="5" t="s">
        <v>89</v>
      </c>
      <c r="U78" s="5" t="s">
        <v>179</v>
      </c>
      <c r="V78" s="5" t="s">
        <v>127</v>
      </c>
      <c r="W78" s="5" t="s">
        <v>89</v>
      </c>
      <c r="X78" s="5" t="s">
        <v>179</v>
      </c>
      <c r="Y78" s="5" t="s">
        <v>225</v>
      </c>
      <c r="Z78" s="5" t="s">
        <v>89</v>
      </c>
      <c r="AA78" s="5" t="s">
        <v>186</v>
      </c>
      <c r="AB78" s="5" t="s">
        <v>127</v>
      </c>
      <c r="AC78" s="5" t="s">
        <v>89</v>
      </c>
      <c r="AD78" s="5" t="s">
        <v>179</v>
      </c>
      <c r="AE78" s="5" t="s">
        <v>225</v>
      </c>
      <c r="AF78" s="5" t="s">
        <v>1133</v>
      </c>
      <c r="AG78" s="5" t="s">
        <v>179</v>
      </c>
      <c r="AH78" s="5" t="s">
        <v>225</v>
      </c>
      <c r="AI78" s="5" t="s">
        <v>1134</v>
      </c>
      <c r="AJ78" s="5" t="s">
        <v>141</v>
      </c>
      <c r="AK78" s="5" t="s">
        <v>89</v>
      </c>
      <c r="AL78" s="5" t="s">
        <v>1135</v>
      </c>
      <c r="AM78" s="5" t="s">
        <v>1136</v>
      </c>
      <c r="AN78" s="5" t="s">
        <v>368</v>
      </c>
      <c r="AO78" s="5" t="s">
        <v>1137</v>
      </c>
      <c r="AP78" s="5" t="s">
        <v>1138</v>
      </c>
    </row>
    <row r="79" spans="1:42" ht="80">
      <c r="A79" s="13">
        <v>130</v>
      </c>
      <c r="B79" s="23">
        <f t="shared" si="1"/>
        <v>77</v>
      </c>
      <c r="C79" s="5" t="s">
        <v>104</v>
      </c>
      <c r="D79" s="5" t="s">
        <v>171</v>
      </c>
      <c r="E79" s="5" t="s">
        <v>89</v>
      </c>
      <c r="F79" s="5" t="s">
        <v>160</v>
      </c>
      <c r="G79" s="5" t="s">
        <v>89</v>
      </c>
      <c r="H79" s="5" t="s">
        <v>1140</v>
      </c>
      <c r="I79" s="5" t="s">
        <v>1141</v>
      </c>
      <c r="J79" s="5" t="s">
        <v>1142</v>
      </c>
      <c r="K79" s="5" t="s">
        <v>254</v>
      </c>
      <c r="L79" s="5" t="s">
        <v>89</v>
      </c>
      <c r="M79" s="5" t="s">
        <v>165</v>
      </c>
      <c r="N79" s="5" t="s">
        <v>1143</v>
      </c>
      <c r="O79" s="5" t="s">
        <v>177</v>
      </c>
      <c r="P79" s="5" t="s">
        <v>106</v>
      </c>
      <c r="Q79" s="5" t="s">
        <v>89</v>
      </c>
      <c r="R79" s="5" t="s">
        <v>182</v>
      </c>
      <c r="S79" s="5" t="s">
        <v>106</v>
      </c>
      <c r="T79" s="5" t="s">
        <v>89</v>
      </c>
      <c r="U79" s="5" t="s">
        <v>179</v>
      </c>
      <c r="V79" s="5" t="s">
        <v>112</v>
      </c>
      <c r="W79" s="5" t="s">
        <v>1144</v>
      </c>
      <c r="X79" s="5" t="s">
        <v>186</v>
      </c>
      <c r="Y79" s="5" t="s">
        <v>127</v>
      </c>
      <c r="Z79" s="5" t="s">
        <v>1145</v>
      </c>
      <c r="AA79" s="5" t="s">
        <v>182</v>
      </c>
      <c r="AB79" s="5" t="s">
        <v>106</v>
      </c>
      <c r="AC79" s="5" t="s">
        <v>89</v>
      </c>
      <c r="AD79" s="5" t="s">
        <v>179</v>
      </c>
      <c r="AE79" s="5" t="s">
        <v>127</v>
      </c>
      <c r="AF79" s="5" t="s">
        <v>1146</v>
      </c>
      <c r="AG79" s="5" t="s">
        <v>186</v>
      </c>
      <c r="AH79" s="5" t="s">
        <v>127</v>
      </c>
      <c r="AI79" s="5" t="s">
        <v>89</v>
      </c>
      <c r="AJ79" s="5" t="s">
        <v>129</v>
      </c>
      <c r="AK79" s="5" t="s">
        <v>89</v>
      </c>
      <c r="AL79" s="5" t="s">
        <v>1147</v>
      </c>
      <c r="AM79" s="5" t="s">
        <v>1136</v>
      </c>
      <c r="AN79" s="5" t="s">
        <v>368</v>
      </c>
      <c r="AO79" s="5" t="s">
        <v>1137</v>
      </c>
      <c r="AP79" s="5" t="s">
        <v>89</v>
      </c>
    </row>
    <row r="80" spans="1:42" ht="128">
      <c r="A80" s="13">
        <v>131</v>
      </c>
      <c r="B80" s="23">
        <f t="shared" si="1"/>
        <v>78</v>
      </c>
      <c r="C80" s="5" t="s">
        <v>104</v>
      </c>
      <c r="D80" s="5" t="s">
        <v>213</v>
      </c>
      <c r="E80" s="5" t="s">
        <v>89</v>
      </c>
      <c r="F80" s="5" t="s">
        <v>89</v>
      </c>
      <c r="G80" s="5" t="s">
        <v>89</v>
      </c>
      <c r="H80" s="5" t="s">
        <v>89</v>
      </c>
      <c r="I80" s="5" t="s">
        <v>1149</v>
      </c>
      <c r="J80" s="5" t="s">
        <v>1150</v>
      </c>
      <c r="K80" s="5" t="s">
        <v>310</v>
      </c>
      <c r="L80" s="5" t="s">
        <v>89</v>
      </c>
      <c r="M80" s="5" t="s">
        <v>221</v>
      </c>
      <c r="N80" s="5" t="s">
        <v>1151</v>
      </c>
      <c r="O80" s="5" t="s">
        <v>177</v>
      </c>
      <c r="P80" s="5" t="s">
        <v>106</v>
      </c>
      <c r="Q80" s="5" t="s">
        <v>1152</v>
      </c>
      <c r="R80" s="5" t="s">
        <v>182</v>
      </c>
      <c r="S80" s="5" t="s">
        <v>127</v>
      </c>
      <c r="T80" s="5" t="s">
        <v>1153</v>
      </c>
      <c r="U80" s="5" t="s">
        <v>177</v>
      </c>
      <c r="V80" s="5" t="s">
        <v>106</v>
      </c>
      <c r="W80" s="5" t="s">
        <v>89</v>
      </c>
      <c r="X80" s="5" t="s">
        <v>177</v>
      </c>
      <c r="Y80" s="5" t="s">
        <v>106</v>
      </c>
      <c r="Z80" s="5" t="s">
        <v>1154</v>
      </c>
      <c r="AA80" s="5" t="s">
        <v>186</v>
      </c>
      <c r="AB80" s="5" t="s">
        <v>112</v>
      </c>
      <c r="AC80" s="5" t="s">
        <v>1155</v>
      </c>
      <c r="AD80" s="5" t="s">
        <v>177</v>
      </c>
      <c r="AE80" s="5" t="s">
        <v>112</v>
      </c>
      <c r="AF80" s="5" t="s">
        <v>1156</v>
      </c>
      <c r="AG80" s="5" t="s">
        <v>179</v>
      </c>
      <c r="AH80" s="5" t="s">
        <v>112</v>
      </c>
      <c r="AI80" s="5" t="s">
        <v>1157</v>
      </c>
      <c r="AJ80" s="5" t="s">
        <v>141</v>
      </c>
      <c r="AK80" s="5" t="s">
        <v>1158</v>
      </c>
      <c r="AL80" s="5" t="s">
        <v>1159</v>
      </c>
      <c r="AM80" s="5" t="s">
        <v>1160</v>
      </c>
      <c r="AN80" s="5" t="s">
        <v>368</v>
      </c>
      <c r="AO80" s="5" t="s">
        <v>1161</v>
      </c>
      <c r="AP80" s="5" t="s">
        <v>1162</v>
      </c>
    </row>
    <row r="81" spans="1:42" ht="48">
      <c r="A81" s="13">
        <v>132</v>
      </c>
      <c r="B81" s="23">
        <f t="shared" si="1"/>
        <v>79</v>
      </c>
      <c r="C81" s="5" t="s">
        <v>104</v>
      </c>
      <c r="D81" s="5" t="s">
        <v>213</v>
      </c>
      <c r="E81" s="5" t="s">
        <v>89</v>
      </c>
      <c r="F81" s="5" t="s">
        <v>89</v>
      </c>
      <c r="G81" s="5" t="s">
        <v>89</v>
      </c>
      <c r="H81" s="5" t="s">
        <v>89</v>
      </c>
      <c r="I81" s="5" t="s">
        <v>1164</v>
      </c>
      <c r="J81" s="5" t="s">
        <v>1165</v>
      </c>
      <c r="K81" s="5" t="s">
        <v>619</v>
      </c>
      <c r="L81" s="5" t="s">
        <v>89</v>
      </c>
      <c r="M81" s="5" t="s">
        <v>165</v>
      </c>
      <c r="N81" s="5" t="s">
        <v>1166</v>
      </c>
      <c r="O81" s="5" t="s">
        <v>177</v>
      </c>
      <c r="P81" s="5" t="s">
        <v>127</v>
      </c>
      <c r="Q81" s="5" t="s">
        <v>1167</v>
      </c>
      <c r="R81" s="5" t="s">
        <v>177</v>
      </c>
      <c r="S81" s="5" t="s">
        <v>127</v>
      </c>
      <c r="T81" s="5" t="s">
        <v>89</v>
      </c>
      <c r="U81" s="5" t="s">
        <v>177</v>
      </c>
      <c r="V81" s="5" t="s">
        <v>127</v>
      </c>
      <c r="W81" s="5" t="s">
        <v>1167</v>
      </c>
      <c r="X81" s="5" t="s">
        <v>177</v>
      </c>
      <c r="Y81" s="5" t="s">
        <v>127</v>
      </c>
      <c r="Z81" s="5" t="s">
        <v>1167</v>
      </c>
      <c r="AA81" s="5" t="s">
        <v>182</v>
      </c>
      <c r="AB81" s="5" t="s">
        <v>127</v>
      </c>
      <c r="AC81" s="5" t="s">
        <v>1168</v>
      </c>
      <c r="AD81" s="5" t="s">
        <v>182</v>
      </c>
      <c r="AE81" s="5" t="s">
        <v>127</v>
      </c>
      <c r="AF81" s="5" t="s">
        <v>1169</v>
      </c>
      <c r="AG81" s="5" t="s">
        <v>177</v>
      </c>
      <c r="AH81" s="5" t="s">
        <v>127</v>
      </c>
      <c r="AI81" s="5" t="s">
        <v>1167</v>
      </c>
      <c r="AJ81" s="5" t="s">
        <v>115</v>
      </c>
      <c r="AK81" s="5" t="s">
        <v>1167</v>
      </c>
      <c r="AL81" s="5" t="s">
        <v>1170</v>
      </c>
      <c r="AM81" s="5" t="s">
        <v>306</v>
      </c>
      <c r="AN81" s="5" t="s">
        <v>235</v>
      </c>
      <c r="AO81" s="5" t="s">
        <v>89</v>
      </c>
      <c r="AP81" s="5" t="s">
        <v>89</v>
      </c>
    </row>
    <row r="82" spans="1:42" ht="240">
      <c r="A82" s="13">
        <v>133</v>
      </c>
      <c r="B82" s="23">
        <f t="shared" si="1"/>
        <v>80</v>
      </c>
      <c r="C82" s="5" t="s">
        <v>104</v>
      </c>
      <c r="D82" s="5" t="s">
        <v>194</v>
      </c>
      <c r="E82" s="5" t="s">
        <v>1172</v>
      </c>
      <c r="F82" s="5" t="s">
        <v>90</v>
      </c>
      <c r="G82" s="5" t="s">
        <v>89</v>
      </c>
      <c r="H82" s="5" t="s">
        <v>1173</v>
      </c>
      <c r="I82" s="5" t="s">
        <v>1174</v>
      </c>
      <c r="J82" s="5" t="s">
        <v>1175</v>
      </c>
      <c r="K82" s="5" t="s">
        <v>1176</v>
      </c>
      <c r="L82" s="5" t="s">
        <v>1177</v>
      </c>
      <c r="M82" s="5" t="s">
        <v>241</v>
      </c>
      <c r="N82" s="5" t="s">
        <v>1178</v>
      </c>
      <c r="O82" s="5" t="s">
        <v>179</v>
      </c>
      <c r="P82" s="5" t="s">
        <v>168</v>
      </c>
      <c r="Q82" s="5" t="s">
        <v>1179</v>
      </c>
      <c r="R82" s="5" t="s">
        <v>179</v>
      </c>
      <c r="S82" s="5" t="s">
        <v>168</v>
      </c>
      <c r="T82" s="5" t="s">
        <v>1180</v>
      </c>
      <c r="U82" s="5" t="s">
        <v>177</v>
      </c>
      <c r="V82" s="5" t="s">
        <v>225</v>
      </c>
      <c r="W82" s="5" t="s">
        <v>1181</v>
      </c>
      <c r="X82" s="5" t="s">
        <v>179</v>
      </c>
      <c r="Y82" s="5" t="s">
        <v>225</v>
      </c>
      <c r="Z82" s="5" t="s">
        <v>1182</v>
      </c>
      <c r="AA82" s="5" t="s">
        <v>179</v>
      </c>
      <c r="AB82" s="5" t="s">
        <v>225</v>
      </c>
      <c r="AC82" s="5" t="s">
        <v>1183</v>
      </c>
      <c r="AD82" s="5" t="s">
        <v>179</v>
      </c>
      <c r="AE82" s="5" t="s">
        <v>168</v>
      </c>
      <c r="AF82" s="5" t="s">
        <v>1184</v>
      </c>
      <c r="AG82" s="5" t="s">
        <v>177</v>
      </c>
      <c r="AH82" s="5" t="s">
        <v>112</v>
      </c>
      <c r="AI82" s="5" t="s">
        <v>1185</v>
      </c>
      <c r="AJ82" s="5" t="s">
        <v>89</v>
      </c>
      <c r="AK82" s="5" t="s">
        <v>1186</v>
      </c>
      <c r="AL82" s="5" t="s">
        <v>1187</v>
      </c>
      <c r="AM82" s="5" t="s">
        <v>602</v>
      </c>
      <c r="AN82" s="5" t="s">
        <v>368</v>
      </c>
      <c r="AO82" s="5" t="s">
        <v>1188</v>
      </c>
      <c r="AP82" s="5" t="s">
        <v>1189</v>
      </c>
    </row>
    <row r="83" spans="1:42" ht="96">
      <c r="A83" s="13">
        <v>135</v>
      </c>
      <c r="B83" s="23">
        <f t="shared" si="1"/>
        <v>81</v>
      </c>
      <c r="C83" s="5" t="s">
        <v>104</v>
      </c>
      <c r="D83" s="5" t="s">
        <v>213</v>
      </c>
      <c r="E83" s="5" t="s">
        <v>89</v>
      </c>
      <c r="F83" s="5" t="s">
        <v>89</v>
      </c>
      <c r="G83" s="5" t="s">
        <v>89</v>
      </c>
      <c r="H83" s="5" t="s">
        <v>89</v>
      </c>
      <c r="I83" s="5" t="s">
        <v>1195</v>
      </c>
      <c r="J83" s="5" t="s">
        <v>1196</v>
      </c>
      <c r="K83" s="5" t="s">
        <v>355</v>
      </c>
      <c r="L83" s="5" t="s">
        <v>1197</v>
      </c>
      <c r="M83" s="5" t="s">
        <v>241</v>
      </c>
      <c r="N83" s="5" t="s">
        <v>1198</v>
      </c>
      <c r="O83" s="5" t="s">
        <v>186</v>
      </c>
      <c r="P83" s="5" t="s">
        <v>225</v>
      </c>
      <c r="Q83" s="5" t="s">
        <v>1199</v>
      </c>
      <c r="R83" s="5" t="s">
        <v>186</v>
      </c>
      <c r="S83" s="5" t="s">
        <v>225</v>
      </c>
      <c r="T83" s="5" t="s">
        <v>1200</v>
      </c>
      <c r="U83" s="5" t="s">
        <v>186</v>
      </c>
      <c r="V83" s="5" t="s">
        <v>225</v>
      </c>
      <c r="W83" s="5" t="s">
        <v>1201</v>
      </c>
      <c r="X83" s="5" t="s">
        <v>186</v>
      </c>
      <c r="Y83" s="5" t="s">
        <v>225</v>
      </c>
      <c r="Z83" s="5" t="s">
        <v>1202</v>
      </c>
      <c r="AA83" s="5" t="s">
        <v>186</v>
      </c>
      <c r="AB83" s="5" t="s">
        <v>112</v>
      </c>
      <c r="AC83" s="5" t="s">
        <v>1203</v>
      </c>
      <c r="AD83" s="5" t="s">
        <v>186</v>
      </c>
      <c r="AE83" s="5" t="s">
        <v>225</v>
      </c>
      <c r="AF83" s="5" t="s">
        <v>1204</v>
      </c>
      <c r="AG83" s="5" t="s">
        <v>179</v>
      </c>
      <c r="AH83" s="5" t="s">
        <v>225</v>
      </c>
      <c r="AI83" s="5" t="s">
        <v>1205</v>
      </c>
      <c r="AJ83" s="5" t="s">
        <v>115</v>
      </c>
      <c r="AK83" s="5" t="s">
        <v>89</v>
      </c>
      <c r="AL83" s="5" t="s">
        <v>1206</v>
      </c>
      <c r="AM83" s="5" t="s">
        <v>118</v>
      </c>
      <c r="AN83" s="5" t="s">
        <v>192</v>
      </c>
      <c r="AO83" s="5" t="s">
        <v>89</v>
      </c>
      <c r="AP83" s="5" t="s">
        <v>89</v>
      </c>
    </row>
    <row r="84" spans="1:42" ht="112">
      <c r="A84" s="13">
        <v>136</v>
      </c>
      <c r="B84" s="23">
        <f t="shared" si="1"/>
        <v>82</v>
      </c>
      <c r="C84" s="5" t="s">
        <v>104</v>
      </c>
      <c r="D84" s="5" t="s">
        <v>213</v>
      </c>
      <c r="E84" s="5" t="s">
        <v>89</v>
      </c>
      <c r="F84" s="5" t="s">
        <v>89</v>
      </c>
      <c r="G84" s="5" t="s">
        <v>89</v>
      </c>
      <c r="H84" s="5" t="s">
        <v>89</v>
      </c>
      <c r="I84" s="5" t="s">
        <v>895</v>
      </c>
      <c r="J84" s="5" t="s">
        <v>1208</v>
      </c>
      <c r="K84" s="5" t="s">
        <v>951</v>
      </c>
      <c r="L84" s="5" t="s">
        <v>1209</v>
      </c>
      <c r="M84" s="5" t="s">
        <v>298</v>
      </c>
      <c r="N84" s="5" t="s">
        <v>1210</v>
      </c>
      <c r="O84" s="5" t="s">
        <v>179</v>
      </c>
      <c r="P84" s="5" t="s">
        <v>225</v>
      </c>
      <c r="Q84" s="5" t="s">
        <v>1211</v>
      </c>
      <c r="R84" s="5" t="s">
        <v>177</v>
      </c>
      <c r="S84" s="5" t="s">
        <v>106</v>
      </c>
      <c r="T84" s="5" t="s">
        <v>89</v>
      </c>
      <c r="U84" s="5" t="s">
        <v>186</v>
      </c>
      <c r="V84" s="5" t="s">
        <v>112</v>
      </c>
      <c r="W84" s="5" t="s">
        <v>1212</v>
      </c>
      <c r="X84" s="5" t="s">
        <v>186</v>
      </c>
      <c r="Y84" s="5" t="s">
        <v>225</v>
      </c>
      <c r="Z84" s="5" t="s">
        <v>1213</v>
      </c>
      <c r="AA84" s="5" t="s">
        <v>186</v>
      </c>
      <c r="AB84" s="5" t="s">
        <v>112</v>
      </c>
      <c r="AC84" s="5" t="s">
        <v>1214</v>
      </c>
      <c r="AD84" s="5" t="s">
        <v>177</v>
      </c>
      <c r="AE84" s="5" t="s">
        <v>106</v>
      </c>
      <c r="AF84" s="5" t="s">
        <v>89</v>
      </c>
      <c r="AG84" s="5" t="s">
        <v>179</v>
      </c>
      <c r="AH84" s="5" t="s">
        <v>225</v>
      </c>
      <c r="AI84" s="5" t="s">
        <v>1215</v>
      </c>
      <c r="AJ84" s="5" t="s">
        <v>115</v>
      </c>
      <c r="AK84" s="5" t="s">
        <v>1216</v>
      </c>
      <c r="AL84" s="5" t="s">
        <v>1217</v>
      </c>
      <c r="AM84" s="5" t="s">
        <v>464</v>
      </c>
      <c r="AN84" s="5" t="s">
        <v>368</v>
      </c>
      <c r="AO84" s="5" t="s">
        <v>1218</v>
      </c>
      <c r="AP84" s="5" t="s">
        <v>89</v>
      </c>
    </row>
    <row r="85" spans="1:42" ht="176">
      <c r="A85" s="13">
        <v>137</v>
      </c>
      <c r="B85" s="23">
        <f t="shared" si="1"/>
        <v>83</v>
      </c>
      <c r="C85" s="5" t="s">
        <v>104</v>
      </c>
      <c r="D85" s="5" t="s">
        <v>171</v>
      </c>
      <c r="E85" s="5" t="s">
        <v>89</v>
      </c>
      <c r="F85" s="5" t="s">
        <v>90</v>
      </c>
      <c r="G85" s="5" t="s">
        <v>89</v>
      </c>
      <c r="H85" s="5" t="s">
        <v>1220</v>
      </c>
      <c r="I85" s="5" t="s">
        <v>1221</v>
      </c>
      <c r="J85" s="5" t="s">
        <v>314</v>
      </c>
      <c r="K85" s="5" t="s">
        <v>175</v>
      </c>
      <c r="L85" s="5" t="s">
        <v>89</v>
      </c>
      <c r="M85" s="5" t="s">
        <v>165</v>
      </c>
      <c r="N85" s="5" t="s">
        <v>1222</v>
      </c>
      <c r="O85" s="5" t="s">
        <v>186</v>
      </c>
      <c r="P85" s="5" t="s">
        <v>112</v>
      </c>
      <c r="Q85" s="5" t="s">
        <v>1223</v>
      </c>
      <c r="R85" s="5" t="s">
        <v>186</v>
      </c>
      <c r="S85" s="5" t="s">
        <v>112</v>
      </c>
      <c r="T85" s="5" t="s">
        <v>1224</v>
      </c>
      <c r="U85" s="5" t="s">
        <v>186</v>
      </c>
      <c r="V85" s="5" t="s">
        <v>112</v>
      </c>
      <c r="W85" s="5" t="s">
        <v>89</v>
      </c>
      <c r="X85" s="5" t="s">
        <v>186</v>
      </c>
      <c r="Y85" s="5" t="s">
        <v>112</v>
      </c>
      <c r="Z85" s="5" t="s">
        <v>89</v>
      </c>
      <c r="AA85" s="5" t="s">
        <v>186</v>
      </c>
      <c r="AB85" s="5" t="s">
        <v>112</v>
      </c>
      <c r="AC85" s="5" t="s">
        <v>89</v>
      </c>
      <c r="AD85" s="5" t="s">
        <v>186</v>
      </c>
      <c r="AE85" s="5" t="s">
        <v>112</v>
      </c>
      <c r="AF85" s="5" t="s">
        <v>1225</v>
      </c>
      <c r="AG85" s="5" t="s">
        <v>186</v>
      </c>
      <c r="AH85" s="5" t="s">
        <v>112</v>
      </c>
      <c r="AI85" s="5" t="s">
        <v>1226</v>
      </c>
      <c r="AJ85" s="5" t="s">
        <v>207</v>
      </c>
      <c r="AK85" s="5" t="s">
        <v>89</v>
      </c>
      <c r="AL85" s="5" t="s">
        <v>1227</v>
      </c>
      <c r="AM85" s="5" t="s">
        <v>306</v>
      </c>
      <c r="AN85" s="5" t="s">
        <v>1228</v>
      </c>
      <c r="AO85" s="5" t="s">
        <v>89</v>
      </c>
      <c r="AP85" s="5" t="s">
        <v>1229</v>
      </c>
    </row>
    <row r="86" spans="1:42" ht="48">
      <c r="A86" s="13">
        <v>139</v>
      </c>
      <c r="B86" s="23">
        <f t="shared" si="1"/>
        <v>84</v>
      </c>
      <c r="C86" s="5" t="s">
        <v>104</v>
      </c>
      <c r="D86" s="5" t="s">
        <v>213</v>
      </c>
      <c r="E86" s="5" t="s">
        <v>89</v>
      </c>
      <c r="F86" s="5" t="s">
        <v>89</v>
      </c>
      <c r="G86" s="5" t="s">
        <v>89</v>
      </c>
      <c r="H86" s="5" t="s">
        <v>89</v>
      </c>
      <c r="I86" s="5" t="s">
        <v>1234</v>
      </c>
      <c r="J86" s="5" t="s">
        <v>1235</v>
      </c>
      <c r="K86" s="5" t="s">
        <v>254</v>
      </c>
      <c r="L86" s="5" t="s">
        <v>89</v>
      </c>
      <c r="M86" s="5" t="s">
        <v>298</v>
      </c>
      <c r="N86" s="5" t="s">
        <v>1236</v>
      </c>
      <c r="O86" s="5" t="s">
        <v>186</v>
      </c>
      <c r="P86" s="5" t="s">
        <v>225</v>
      </c>
      <c r="Q86" s="5" t="s">
        <v>89</v>
      </c>
      <c r="R86" s="5" t="s">
        <v>186</v>
      </c>
      <c r="S86" s="5" t="s">
        <v>112</v>
      </c>
      <c r="T86" s="5" t="s">
        <v>89</v>
      </c>
      <c r="U86" s="5" t="s">
        <v>186</v>
      </c>
      <c r="V86" s="5" t="s">
        <v>168</v>
      </c>
      <c r="W86" s="5" t="s">
        <v>89</v>
      </c>
      <c r="X86" s="5" t="s">
        <v>179</v>
      </c>
      <c r="Y86" s="5" t="s">
        <v>225</v>
      </c>
      <c r="Z86" s="5" t="s">
        <v>89</v>
      </c>
      <c r="AA86" s="5" t="s">
        <v>179</v>
      </c>
      <c r="AB86" s="5" t="s">
        <v>225</v>
      </c>
      <c r="AC86" s="5" t="s">
        <v>89</v>
      </c>
      <c r="AD86" s="5" t="s">
        <v>186</v>
      </c>
      <c r="AE86" s="5" t="s">
        <v>112</v>
      </c>
      <c r="AF86" s="5" t="s">
        <v>89</v>
      </c>
      <c r="AG86" s="5" t="s">
        <v>186</v>
      </c>
      <c r="AH86" s="5" t="s">
        <v>168</v>
      </c>
      <c r="AI86" s="5" t="s">
        <v>89</v>
      </c>
      <c r="AJ86" s="5" t="s">
        <v>129</v>
      </c>
      <c r="AK86" s="5" t="s">
        <v>89</v>
      </c>
      <c r="AL86" s="5" t="s">
        <v>1237</v>
      </c>
      <c r="AM86" s="5" t="s">
        <v>306</v>
      </c>
      <c r="AN86" s="5" t="s">
        <v>368</v>
      </c>
      <c r="AO86" s="5" t="s">
        <v>89</v>
      </c>
      <c r="AP86" s="5" t="s">
        <v>89</v>
      </c>
    </row>
    <row r="87" spans="1:42" ht="48">
      <c r="A87" s="13">
        <v>142</v>
      </c>
      <c r="B87" s="23">
        <f t="shared" si="1"/>
        <v>85</v>
      </c>
      <c r="C87" s="5" t="s">
        <v>104</v>
      </c>
      <c r="D87" s="5" t="s">
        <v>171</v>
      </c>
      <c r="E87" s="5" t="s">
        <v>89</v>
      </c>
      <c r="F87" s="5" t="s">
        <v>160</v>
      </c>
      <c r="G87" s="5" t="s">
        <v>89</v>
      </c>
      <c r="H87" s="5" t="s">
        <v>1244</v>
      </c>
      <c r="I87" s="5" t="s">
        <v>1245</v>
      </c>
      <c r="J87" s="5" t="s">
        <v>1246</v>
      </c>
      <c r="K87" s="5" t="s">
        <v>254</v>
      </c>
      <c r="L87" s="5" t="s">
        <v>89</v>
      </c>
      <c r="M87" s="5" t="s">
        <v>298</v>
      </c>
      <c r="N87" s="5" t="s">
        <v>1247</v>
      </c>
      <c r="O87" s="5" t="s">
        <v>182</v>
      </c>
      <c r="P87" s="5" t="s">
        <v>112</v>
      </c>
      <c r="Q87" s="5" t="s">
        <v>1248</v>
      </c>
      <c r="R87" s="5" t="s">
        <v>177</v>
      </c>
      <c r="S87" s="5" t="s">
        <v>106</v>
      </c>
      <c r="T87" s="5" t="s">
        <v>89</v>
      </c>
      <c r="U87" s="5" t="s">
        <v>182</v>
      </c>
      <c r="V87" s="5" t="s">
        <v>112</v>
      </c>
      <c r="W87" s="5" t="s">
        <v>1249</v>
      </c>
      <c r="X87" s="5" t="s">
        <v>182</v>
      </c>
      <c r="Y87" s="5" t="s">
        <v>112</v>
      </c>
      <c r="Z87" s="5" t="s">
        <v>1250</v>
      </c>
      <c r="AA87" s="5" t="s">
        <v>186</v>
      </c>
      <c r="AB87" s="5" t="s">
        <v>112</v>
      </c>
      <c r="AC87" s="5" t="s">
        <v>1251</v>
      </c>
      <c r="AD87" s="5" t="s">
        <v>186</v>
      </c>
      <c r="AE87" s="5" t="s">
        <v>112</v>
      </c>
      <c r="AF87" s="5" t="s">
        <v>1252</v>
      </c>
      <c r="AG87" s="5" t="s">
        <v>182</v>
      </c>
      <c r="AH87" s="5" t="s">
        <v>127</v>
      </c>
      <c r="AI87" s="5" t="s">
        <v>89</v>
      </c>
      <c r="AJ87" s="5" t="s">
        <v>207</v>
      </c>
      <c r="AK87" s="5" t="s">
        <v>89</v>
      </c>
      <c r="AL87" s="5" t="s">
        <v>1253</v>
      </c>
      <c r="AM87" s="5" t="s">
        <v>768</v>
      </c>
      <c r="AN87" s="5" t="s">
        <v>368</v>
      </c>
      <c r="AO87" s="5" t="s">
        <v>1137</v>
      </c>
      <c r="AP87" s="5" t="s">
        <v>89</v>
      </c>
    </row>
    <row r="88" spans="1:42" ht="112">
      <c r="A88" s="13">
        <v>144</v>
      </c>
      <c r="B88" s="23">
        <f t="shared" si="1"/>
        <v>86</v>
      </c>
      <c r="C88" s="5" t="s">
        <v>104</v>
      </c>
      <c r="D88" s="5" t="s">
        <v>171</v>
      </c>
      <c r="E88" s="5" t="s">
        <v>89</v>
      </c>
      <c r="F88" s="5" t="s">
        <v>90</v>
      </c>
      <c r="G88" s="5" t="s">
        <v>89</v>
      </c>
      <c r="H88" s="5" t="s">
        <v>1258</v>
      </c>
      <c r="I88" s="5" t="s">
        <v>1259</v>
      </c>
      <c r="J88" s="5" t="s">
        <v>1260</v>
      </c>
      <c r="K88" s="5" t="s">
        <v>1012</v>
      </c>
      <c r="L88" s="5" t="s">
        <v>89</v>
      </c>
      <c r="M88" s="5" t="s">
        <v>99</v>
      </c>
      <c r="N88" s="5" t="s">
        <v>1261</v>
      </c>
      <c r="O88" s="5" t="s">
        <v>186</v>
      </c>
      <c r="P88" s="5" t="s">
        <v>127</v>
      </c>
      <c r="Q88" s="5" t="s">
        <v>1262</v>
      </c>
      <c r="R88" s="5" t="s">
        <v>89</v>
      </c>
      <c r="S88" s="5" t="s">
        <v>89</v>
      </c>
      <c r="T88" s="5" t="s">
        <v>89</v>
      </c>
      <c r="U88" s="5" t="s">
        <v>89</v>
      </c>
      <c r="V88" s="5" t="s">
        <v>89</v>
      </c>
      <c r="W88" s="5" t="s">
        <v>89</v>
      </c>
      <c r="X88" s="5" t="s">
        <v>177</v>
      </c>
      <c r="Y88" s="5" t="s">
        <v>106</v>
      </c>
      <c r="Z88" s="5" t="s">
        <v>89</v>
      </c>
      <c r="AA88" s="5" t="s">
        <v>89</v>
      </c>
      <c r="AB88" s="5" t="s">
        <v>89</v>
      </c>
      <c r="AC88" s="5" t="s">
        <v>89</v>
      </c>
      <c r="AD88" s="5" t="s">
        <v>89</v>
      </c>
      <c r="AE88" s="5" t="s">
        <v>89</v>
      </c>
      <c r="AF88" s="5" t="s">
        <v>89</v>
      </c>
      <c r="AG88" s="5" t="s">
        <v>179</v>
      </c>
      <c r="AH88" s="5" t="s">
        <v>225</v>
      </c>
      <c r="AI88" s="5" t="s">
        <v>1263</v>
      </c>
      <c r="AJ88" s="5" t="s">
        <v>89</v>
      </c>
      <c r="AK88" s="5" t="s">
        <v>89</v>
      </c>
      <c r="AL88" s="5" t="s">
        <v>89</v>
      </c>
      <c r="AM88" s="5" t="s">
        <v>89</v>
      </c>
      <c r="AN88" s="5" t="s">
        <v>89</v>
      </c>
      <c r="AO88" s="5" t="s">
        <v>89</v>
      </c>
      <c r="AP88" s="5" t="s">
        <v>89</v>
      </c>
    </row>
    <row r="89" spans="1:42" ht="64">
      <c r="A89" s="13">
        <v>146</v>
      </c>
      <c r="B89" s="23">
        <f t="shared" si="1"/>
        <v>87</v>
      </c>
      <c r="C89" s="5" t="s">
        <v>104</v>
      </c>
      <c r="D89" s="5" t="s">
        <v>194</v>
      </c>
      <c r="E89" s="5" t="s">
        <v>1269</v>
      </c>
      <c r="F89" s="5" t="s">
        <v>90</v>
      </c>
      <c r="G89" s="5" t="s">
        <v>89</v>
      </c>
      <c r="H89" s="5" t="s">
        <v>1270</v>
      </c>
      <c r="I89" s="5" t="s">
        <v>1271</v>
      </c>
      <c r="J89" s="5" t="s">
        <v>1272</v>
      </c>
      <c r="K89" s="5" t="s">
        <v>240</v>
      </c>
      <c r="L89" s="5" t="s">
        <v>89</v>
      </c>
      <c r="M89" s="5" t="s">
        <v>241</v>
      </c>
      <c r="N89" s="5" t="s">
        <v>1273</v>
      </c>
      <c r="O89" s="5" t="s">
        <v>182</v>
      </c>
      <c r="P89" s="5" t="s">
        <v>112</v>
      </c>
      <c r="Q89" s="5" t="s">
        <v>1274</v>
      </c>
      <c r="R89" s="5" t="s">
        <v>182</v>
      </c>
      <c r="S89" s="5" t="s">
        <v>225</v>
      </c>
      <c r="T89" s="5" t="s">
        <v>1275</v>
      </c>
      <c r="U89" s="5" t="s">
        <v>182</v>
      </c>
      <c r="V89" s="5" t="s">
        <v>225</v>
      </c>
      <c r="W89" s="5" t="s">
        <v>1276</v>
      </c>
      <c r="X89" s="5" t="s">
        <v>182</v>
      </c>
      <c r="Y89" s="5" t="s">
        <v>225</v>
      </c>
      <c r="Z89" s="5" t="s">
        <v>1277</v>
      </c>
      <c r="AA89" s="5" t="s">
        <v>177</v>
      </c>
      <c r="AB89" s="5" t="s">
        <v>106</v>
      </c>
      <c r="AC89" s="5" t="s">
        <v>1278</v>
      </c>
      <c r="AD89" s="5" t="s">
        <v>182</v>
      </c>
      <c r="AE89" s="5" t="s">
        <v>127</v>
      </c>
      <c r="AF89" s="5" t="s">
        <v>1279</v>
      </c>
      <c r="AG89" s="5" t="s">
        <v>182</v>
      </c>
      <c r="AH89" s="5" t="s">
        <v>112</v>
      </c>
      <c r="AI89" s="5" t="s">
        <v>1280</v>
      </c>
      <c r="AJ89" s="5" t="s">
        <v>188</v>
      </c>
      <c r="AK89" s="5" t="s">
        <v>1281</v>
      </c>
      <c r="AL89" s="5" t="s">
        <v>1282</v>
      </c>
      <c r="AM89" s="5" t="s">
        <v>306</v>
      </c>
      <c r="AN89" s="5" t="s">
        <v>192</v>
      </c>
      <c r="AO89" s="5" t="s">
        <v>89</v>
      </c>
      <c r="AP89" s="5" t="s">
        <v>89</v>
      </c>
    </row>
    <row r="90" spans="1:42" ht="240">
      <c r="A90" s="13">
        <v>147</v>
      </c>
      <c r="B90" s="23">
        <f t="shared" si="1"/>
        <v>88</v>
      </c>
      <c r="C90" s="5" t="s">
        <v>104</v>
      </c>
      <c r="D90" s="5" t="s">
        <v>171</v>
      </c>
      <c r="E90" s="5" t="s">
        <v>89</v>
      </c>
      <c r="F90" s="5" t="s">
        <v>160</v>
      </c>
      <c r="G90" s="5" t="s">
        <v>89</v>
      </c>
      <c r="H90" s="5" t="s">
        <v>1284</v>
      </c>
      <c r="I90" s="5" t="s">
        <v>401</v>
      </c>
      <c r="J90" s="5" t="s">
        <v>1285</v>
      </c>
      <c r="K90" s="5" t="s">
        <v>175</v>
      </c>
      <c r="L90" s="5" t="s">
        <v>89</v>
      </c>
      <c r="M90" s="5" t="s">
        <v>165</v>
      </c>
      <c r="N90" s="5" t="s">
        <v>1286</v>
      </c>
      <c r="O90" s="5" t="s">
        <v>186</v>
      </c>
      <c r="P90" s="5" t="s">
        <v>112</v>
      </c>
      <c r="Q90" s="5" t="s">
        <v>1287</v>
      </c>
      <c r="R90" s="5" t="s">
        <v>179</v>
      </c>
      <c r="S90" s="5" t="s">
        <v>225</v>
      </c>
      <c r="T90" s="5" t="s">
        <v>1288</v>
      </c>
      <c r="U90" s="5" t="s">
        <v>179</v>
      </c>
      <c r="V90" s="5" t="s">
        <v>168</v>
      </c>
      <c r="W90" s="5" t="s">
        <v>1289</v>
      </c>
      <c r="X90" s="5" t="s">
        <v>186</v>
      </c>
      <c r="Y90" s="5" t="s">
        <v>225</v>
      </c>
      <c r="Z90" s="5" t="s">
        <v>1290</v>
      </c>
      <c r="AA90" s="5" t="s">
        <v>177</v>
      </c>
      <c r="AB90" s="5" t="s">
        <v>225</v>
      </c>
      <c r="AC90" s="5" t="s">
        <v>1291</v>
      </c>
      <c r="AD90" s="5" t="s">
        <v>179</v>
      </c>
      <c r="AE90" s="5" t="s">
        <v>225</v>
      </c>
      <c r="AF90" s="5" t="s">
        <v>1292</v>
      </c>
      <c r="AG90" s="5" t="s">
        <v>179</v>
      </c>
      <c r="AH90" s="5" t="s">
        <v>225</v>
      </c>
      <c r="AI90" s="5" t="s">
        <v>1293</v>
      </c>
      <c r="AJ90" s="5" t="s">
        <v>129</v>
      </c>
      <c r="AK90" s="5" t="s">
        <v>89</v>
      </c>
      <c r="AL90" s="5" t="s">
        <v>1294</v>
      </c>
      <c r="AM90" s="5" t="s">
        <v>118</v>
      </c>
      <c r="AN90" s="5" t="s">
        <v>192</v>
      </c>
      <c r="AO90" s="5" t="s">
        <v>89</v>
      </c>
      <c r="AP90" s="5" t="s">
        <v>89</v>
      </c>
    </row>
    <row r="91" spans="1:42" ht="80">
      <c r="A91" s="13">
        <v>153</v>
      </c>
      <c r="B91" s="23">
        <f t="shared" si="1"/>
        <v>89</v>
      </c>
      <c r="C91" s="5" t="s">
        <v>104</v>
      </c>
      <c r="D91" s="5" t="s">
        <v>171</v>
      </c>
      <c r="E91" s="5" t="s">
        <v>89</v>
      </c>
      <c r="F91" s="5" t="s">
        <v>215</v>
      </c>
      <c r="G91" s="5" t="s">
        <v>89</v>
      </c>
      <c r="H91" s="5" t="s">
        <v>1314</v>
      </c>
      <c r="I91" s="5" t="s">
        <v>1315</v>
      </c>
      <c r="J91" s="5" t="s">
        <v>777</v>
      </c>
      <c r="K91" s="5" t="s">
        <v>1316</v>
      </c>
      <c r="L91" s="5" t="s">
        <v>89</v>
      </c>
      <c r="M91" s="5" t="s">
        <v>221</v>
      </c>
      <c r="N91" s="5" t="s">
        <v>1317</v>
      </c>
      <c r="O91" s="5" t="s">
        <v>179</v>
      </c>
      <c r="P91" s="5" t="s">
        <v>225</v>
      </c>
      <c r="Q91" s="5" t="s">
        <v>1318</v>
      </c>
      <c r="R91" s="5" t="s">
        <v>179</v>
      </c>
      <c r="S91" s="5" t="s">
        <v>225</v>
      </c>
      <c r="T91" s="5" t="s">
        <v>1319</v>
      </c>
      <c r="U91" s="5" t="s">
        <v>179</v>
      </c>
      <c r="V91" s="5" t="s">
        <v>225</v>
      </c>
      <c r="W91" s="5" t="s">
        <v>1320</v>
      </c>
      <c r="X91" s="5" t="s">
        <v>179</v>
      </c>
      <c r="Y91" s="5" t="s">
        <v>225</v>
      </c>
      <c r="Z91" s="5" t="s">
        <v>1321</v>
      </c>
      <c r="AA91" s="5" t="s">
        <v>182</v>
      </c>
      <c r="AB91" s="5" t="s">
        <v>112</v>
      </c>
      <c r="AC91" s="5" t="s">
        <v>1322</v>
      </c>
      <c r="AD91" s="5" t="s">
        <v>179</v>
      </c>
      <c r="AE91" s="5" t="s">
        <v>225</v>
      </c>
      <c r="AF91" s="5" t="s">
        <v>1323</v>
      </c>
      <c r="AG91" s="5" t="s">
        <v>179</v>
      </c>
      <c r="AH91" s="5" t="s">
        <v>225</v>
      </c>
      <c r="AI91" s="5" t="s">
        <v>1324</v>
      </c>
      <c r="AJ91" s="5" t="s">
        <v>141</v>
      </c>
      <c r="AK91" s="5" t="s">
        <v>1325</v>
      </c>
      <c r="AL91" s="5" t="s">
        <v>1326</v>
      </c>
      <c r="AM91" s="5" t="s">
        <v>464</v>
      </c>
      <c r="AN91" s="5" t="s">
        <v>192</v>
      </c>
      <c r="AO91" s="5" t="s">
        <v>89</v>
      </c>
      <c r="AP91" s="5" t="s">
        <v>89</v>
      </c>
    </row>
    <row r="92" spans="1:42" ht="176">
      <c r="A92" s="13">
        <v>154</v>
      </c>
      <c r="B92" s="23">
        <f t="shared" si="1"/>
        <v>90</v>
      </c>
      <c r="C92" s="5" t="s">
        <v>104</v>
      </c>
      <c r="D92" s="188" t="s">
        <v>467</v>
      </c>
      <c r="E92" s="5" t="s">
        <v>89</v>
      </c>
      <c r="F92" s="5" t="s">
        <v>89</v>
      </c>
      <c r="G92" s="5" t="s">
        <v>89</v>
      </c>
      <c r="H92" s="5" t="s">
        <v>89</v>
      </c>
      <c r="I92" s="5" t="s">
        <v>89</v>
      </c>
      <c r="J92" s="5" t="s">
        <v>89</v>
      </c>
      <c r="K92" s="5" t="s">
        <v>89</v>
      </c>
      <c r="L92" s="5" t="s">
        <v>89</v>
      </c>
      <c r="M92" s="5" t="s">
        <v>89</v>
      </c>
      <c r="N92" s="5" t="s">
        <v>1328</v>
      </c>
      <c r="O92" s="5" t="s">
        <v>177</v>
      </c>
      <c r="P92" s="5" t="s">
        <v>106</v>
      </c>
      <c r="Q92" s="5" t="s">
        <v>1329</v>
      </c>
      <c r="R92" s="5" t="s">
        <v>179</v>
      </c>
      <c r="S92" s="5" t="s">
        <v>112</v>
      </c>
      <c r="T92" s="5" t="s">
        <v>1330</v>
      </c>
      <c r="U92" s="5" t="s">
        <v>177</v>
      </c>
      <c r="V92" s="5" t="s">
        <v>168</v>
      </c>
      <c r="W92" s="5" t="s">
        <v>1331</v>
      </c>
      <c r="X92" s="5" t="s">
        <v>186</v>
      </c>
      <c r="Y92" s="5" t="s">
        <v>112</v>
      </c>
      <c r="Z92" s="5" t="s">
        <v>1332</v>
      </c>
      <c r="AA92" s="5" t="s">
        <v>182</v>
      </c>
      <c r="AB92" s="5" t="s">
        <v>112</v>
      </c>
      <c r="AC92" s="5" t="s">
        <v>1333</v>
      </c>
      <c r="AD92" s="5" t="s">
        <v>179</v>
      </c>
      <c r="AE92" s="5" t="s">
        <v>112</v>
      </c>
      <c r="AF92" s="5" t="s">
        <v>1334</v>
      </c>
      <c r="AG92" s="5" t="s">
        <v>182</v>
      </c>
      <c r="AH92" s="5" t="s">
        <v>127</v>
      </c>
      <c r="AI92" s="5" t="s">
        <v>1335</v>
      </c>
      <c r="AJ92" s="5" t="s">
        <v>249</v>
      </c>
      <c r="AK92" s="5" t="s">
        <v>1336</v>
      </c>
      <c r="AL92" s="5" t="s">
        <v>1337</v>
      </c>
      <c r="AM92" s="5" t="s">
        <v>158</v>
      </c>
      <c r="AN92" s="5" t="s">
        <v>368</v>
      </c>
      <c r="AO92" s="5" t="s">
        <v>1338</v>
      </c>
      <c r="AP92" s="5" t="s">
        <v>1339</v>
      </c>
    </row>
    <row r="93" spans="1:42" ht="96">
      <c r="A93" s="13">
        <v>155</v>
      </c>
      <c r="B93" s="23">
        <f t="shared" si="1"/>
        <v>91</v>
      </c>
      <c r="C93" s="5" t="s">
        <v>104</v>
      </c>
      <c r="D93" s="5" t="s">
        <v>213</v>
      </c>
      <c r="E93" s="5" t="s">
        <v>89</v>
      </c>
      <c r="F93" s="5" t="s">
        <v>89</v>
      </c>
      <c r="G93" s="5" t="s">
        <v>89</v>
      </c>
      <c r="H93" s="5" t="s">
        <v>89</v>
      </c>
      <c r="I93" s="5" t="s">
        <v>359</v>
      </c>
      <c r="J93" s="5" t="s">
        <v>1341</v>
      </c>
      <c r="K93" s="5" t="s">
        <v>671</v>
      </c>
      <c r="L93" s="5" t="s">
        <v>89</v>
      </c>
      <c r="M93" s="5" t="s">
        <v>241</v>
      </c>
      <c r="N93" s="5" t="s">
        <v>1342</v>
      </c>
      <c r="O93" s="5" t="s">
        <v>182</v>
      </c>
      <c r="P93" s="5" t="s">
        <v>112</v>
      </c>
      <c r="Q93" s="5" t="s">
        <v>1343</v>
      </c>
      <c r="R93" s="5" t="s">
        <v>186</v>
      </c>
      <c r="S93" s="5" t="s">
        <v>225</v>
      </c>
      <c r="T93" s="5" t="s">
        <v>1344</v>
      </c>
      <c r="U93" s="5" t="s">
        <v>179</v>
      </c>
      <c r="V93" s="5" t="s">
        <v>225</v>
      </c>
      <c r="W93" s="5" t="s">
        <v>1345</v>
      </c>
      <c r="X93" s="5" t="s">
        <v>186</v>
      </c>
      <c r="Y93" s="5" t="s">
        <v>225</v>
      </c>
      <c r="Z93" s="5" t="s">
        <v>1346</v>
      </c>
      <c r="AA93" s="5" t="s">
        <v>179</v>
      </c>
      <c r="AB93" s="5" t="s">
        <v>225</v>
      </c>
      <c r="AC93" s="5" t="s">
        <v>1347</v>
      </c>
      <c r="AD93" s="5" t="s">
        <v>186</v>
      </c>
      <c r="AE93" s="5" t="s">
        <v>225</v>
      </c>
      <c r="AF93" s="5" t="s">
        <v>1348</v>
      </c>
      <c r="AG93" s="5" t="s">
        <v>182</v>
      </c>
      <c r="AH93" s="5" t="s">
        <v>112</v>
      </c>
      <c r="AI93" s="5" t="s">
        <v>1349</v>
      </c>
      <c r="AJ93" s="5" t="s">
        <v>115</v>
      </c>
      <c r="AK93" s="5" t="s">
        <v>89</v>
      </c>
      <c r="AL93" s="5" t="s">
        <v>1350</v>
      </c>
      <c r="AM93" s="5" t="s">
        <v>118</v>
      </c>
      <c r="AN93" s="5" t="s">
        <v>368</v>
      </c>
      <c r="AO93" s="5" t="s">
        <v>1351</v>
      </c>
      <c r="AP93" s="5" t="s">
        <v>89</v>
      </c>
    </row>
    <row r="94" spans="1:42" ht="64">
      <c r="A94" s="13">
        <v>156</v>
      </c>
      <c r="B94" s="23">
        <f t="shared" si="1"/>
        <v>92</v>
      </c>
      <c r="C94" s="5" t="s">
        <v>104</v>
      </c>
      <c r="D94" s="5" t="s">
        <v>171</v>
      </c>
      <c r="E94" s="5" t="s">
        <v>89</v>
      </c>
      <c r="F94" s="5" t="s">
        <v>160</v>
      </c>
      <c r="G94" s="5" t="s">
        <v>89</v>
      </c>
      <c r="H94" s="5" t="s">
        <v>237</v>
      </c>
      <c r="I94" s="5" t="s">
        <v>1353</v>
      </c>
      <c r="J94" s="5" t="s">
        <v>1354</v>
      </c>
      <c r="K94" s="5" t="s">
        <v>1355</v>
      </c>
      <c r="L94" s="5" t="s">
        <v>1356</v>
      </c>
      <c r="M94" s="5" t="s">
        <v>221</v>
      </c>
      <c r="N94" s="5" t="s">
        <v>1357</v>
      </c>
      <c r="O94" s="5" t="s">
        <v>179</v>
      </c>
      <c r="P94" s="5" t="s">
        <v>168</v>
      </c>
      <c r="Q94" s="5" t="s">
        <v>89</v>
      </c>
      <c r="R94" s="5" t="s">
        <v>179</v>
      </c>
      <c r="S94" s="5" t="s">
        <v>168</v>
      </c>
      <c r="T94" s="5" t="s">
        <v>89</v>
      </c>
      <c r="U94" s="5" t="s">
        <v>186</v>
      </c>
      <c r="V94" s="5" t="s">
        <v>168</v>
      </c>
      <c r="W94" s="5" t="s">
        <v>89</v>
      </c>
      <c r="X94" s="5" t="s">
        <v>186</v>
      </c>
      <c r="Y94" s="5" t="s">
        <v>112</v>
      </c>
      <c r="Z94" s="5" t="s">
        <v>89</v>
      </c>
      <c r="AA94" s="5" t="s">
        <v>177</v>
      </c>
      <c r="AB94" s="5" t="s">
        <v>106</v>
      </c>
      <c r="AC94" s="5" t="s">
        <v>89</v>
      </c>
      <c r="AD94" s="5" t="s">
        <v>186</v>
      </c>
      <c r="AE94" s="5" t="s">
        <v>168</v>
      </c>
      <c r="AF94" s="5" t="s">
        <v>89</v>
      </c>
      <c r="AG94" s="5" t="s">
        <v>186</v>
      </c>
      <c r="AH94" s="5" t="s">
        <v>112</v>
      </c>
      <c r="AI94" s="5" t="s">
        <v>89</v>
      </c>
      <c r="AJ94" s="5" t="s">
        <v>115</v>
      </c>
      <c r="AK94" s="5" t="s">
        <v>1358</v>
      </c>
      <c r="AL94" s="5" t="s">
        <v>1359</v>
      </c>
      <c r="AM94" s="5" t="s">
        <v>280</v>
      </c>
      <c r="AN94" s="5" t="s">
        <v>368</v>
      </c>
      <c r="AO94" s="5" t="s">
        <v>477</v>
      </c>
      <c r="AP94" s="5" t="s">
        <v>89</v>
      </c>
    </row>
    <row r="95" spans="1:42" ht="32">
      <c r="A95" s="13">
        <v>159</v>
      </c>
      <c r="B95" s="23">
        <f t="shared" si="1"/>
        <v>93</v>
      </c>
      <c r="C95" s="5" t="s">
        <v>104</v>
      </c>
      <c r="D95" s="5" t="s">
        <v>171</v>
      </c>
      <c r="E95" s="5" t="s">
        <v>89</v>
      </c>
      <c r="F95" s="5" t="s">
        <v>215</v>
      </c>
      <c r="G95" s="5" t="s">
        <v>89</v>
      </c>
      <c r="H95" s="5" t="s">
        <v>1367</v>
      </c>
      <c r="I95" s="5" t="s">
        <v>1368</v>
      </c>
      <c r="J95" s="5" t="s">
        <v>1369</v>
      </c>
      <c r="K95" s="5" t="s">
        <v>619</v>
      </c>
      <c r="L95" s="5" t="s">
        <v>89</v>
      </c>
      <c r="M95" s="5" t="s">
        <v>99</v>
      </c>
      <c r="N95" s="5" t="s">
        <v>89</v>
      </c>
      <c r="O95" s="5" t="s">
        <v>182</v>
      </c>
      <c r="P95" s="5" t="s">
        <v>127</v>
      </c>
      <c r="Q95" s="5" t="s">
        <v>89</v>
      </c>
      <c r="R95" s="5" t="s">
        <v>177</v>
      </c>
      <c r="S95" s="5" t="s">
        <v>89</v>
      </c>
      <c r="T95" s="5" t="s">
        <v>89</v>
      </c>
      <c r="U95" s="5" t="s">
        <v>177</v>
      </c>
      <c r="V95" s="5" t="s">
        <v>106</v>
      </c>
      <c r="W95" s="5" t="s">
        <v>89</v>
      </c>
      <c r="X95" s="5" t="s">
        <v>182</v>
      </c>
      <c r="Y95" s="5" t="s">
        <v>225</v>
      </c>
      <c r="Z95" s="5" t="s">
        <v>89</v>
      </c>
      <c r="AA95" s="5" t="s">
        <v>179</v>
      </c>
      <c r="AB95" s="5" t="s">
        <v>225</v>
      </c>
      <c r="AC95" s="5" t="s">
        <v>89</v>
      </c>
      <c r="AD95" s="5" t="s">
        <v>177</v>
      </c>
      <c r="AE95" s="5" t="s">
        <v>106</v>
      </c>
      <c r="AF95" s="5" t="s">
        <v>89</v>
      </c>
      <c r="AG95" s="5" t="s">
        <v>186</v>
      </c>
      <c r="AH95" s="5" t="s">
        <v>112</v>
      </c>
      <c r="AI95" s="5" t="s">
        <v>89</v>
      </c>
      <c r="AJ95" s="5" t="s">
        <v>141</v>
      </c>
      <c r="AK95" s="5" t="s">
        <v>89</v>
      </c>
      <c r="AL95" s="5" t="s">
        <v>1370</v>
      </c>
      <c r="AM95" s="5" t="s">
        <v>191</v>
      </c>
      <c r="AN95" s="5" t="s">
        <v>1228</v>
      </c>
      <c r="AO95" s="5" t="s">
        <v>89</v>
      </c>
      <c r="AP95" s="5" t="s">
        <v>89</v>
      </c>
    </row>
    <row r="96" spans="1:42" ht="80">
      <c r="A96" s="13">
        <v>160</v>
      </c>
      <c r="B96" s="23">
        <f t="shared" si="1"/>
        <v>94</v>
      </c>
      <c r="C96" s="5" t="s">
        <v>104</v>
      </c>
      <c r="D96" s="5" t="s">
        <v>171</v>
      </c>
      <c r="E96" s="5" t="s">
        <v>89</v>
      </c>
      <c r="F96" s="5" t="s">
        <v>160</v>
      </c>
      <c r="G96" s="5" t="s">
        <v>89</v>
      </c>
      <c r="H96" s="5" t="s">
        <v>237</v>
      </c>
      <c r="I96" s="5" t="s">
        <v>1372</v>
      </c>
      <c r="J96" s="5" t="s">
        <v>1373</v>
      </c>
      <c r="K96" s="5" t="s">
        <v>175</v>
      </c>
      <c r="L96" s="5" t="s">
        <v>89</v>
      </c>
      <c r="M96" s="5" t="s">
        <v>99</v>
      </c>
      <c r="N96" s="5" t="s">
        <v>1374</v>
      </c>
      <c r="O96" s="5" t="s">
        <v>177</v>
      </c>
      <c r="P96" s="5" t="s">
        <v>106</v>
      </c>
      <c r="Q96" s="5" t="s">
        <v>89</v>
      </c>
      <c r="R96" s="5" t="s">
        <v>186</v>
      </c>
      <c r="S96" s="5" t="s">
        <v>112</v>
      </c>
      <c r="T96" s="5" t="s">
        <v>89</v>
      </c>
      <c r="U96" s="5" t="s">
        <v>182</v>
      </c>
      <c r="V96" s="5" t="s">
        <v>127</v>
      </c>
      <c r="W96" s="5" t="s">
        <v>89</v>
      </c>
      <c r="X96" s="5" t="s">
        <v>177</v>
      </c>
      <c r="Y96" s="5" t="s">
        <v>127</v>
      </c>
      <c r="Z96" s="5" t="s">
        <v>89</v>
      </c>
      <c r="AA96" s="5" t="s">
        <v>177</v>
      </c>
      <c r="AB96" s="5" t="s">
        <v>106</v>
      </c>
      <c r="AC96" s="5" t="s">
        <v>89</v>
      </c>
      <c r="AD96" s="5" t="s">
        <v>182</v>
      </c>
      <c r="AE96" s="5" t="s">
        <v>112</v>
      </c>
      <c r="AF96" s="5" t="s">
        <v>89</v>
      </c>
      <c r="AG96" s="5" t="s">
        <v>182</v>
      </c>
      <c r="AH96" s="5" t="s">
        <v>112</v>
      </c>
      <c r="AI96" s="5" t="s">
        <v>1375</v>
      </c>
      <c r="AJ96" s="5" t="s">
        <v>141</v>
      </c>
      <c r="AK96" s="5" t="s">
        <v>89</v>
      </c>
      <c r="AL96" s="5" t="s">
        <v>1376</v>
      </c>
      <c r="AM96" s="5" t="s">
        <v>1136</v>
      </c>
      <c r="AN96" s="5" t="s">
        <v>1228</v>
      </c>
      <c r="AO96" s="5" t="s">
        <v>89</v>
      </c>
      <c r="AP96" s="5" t="s">
        <v>89</v>
      </c>
    </row>
    <row r="97" spans="1:42" ht="335">
      <c r="A97" s="13">
        <v>161</v>
      </c>
      <c r="B97" s="23">
        <f t="shared" si="1"/>
        <v>95</v>
      </c>
      <c r="C97" s="5" t="s">
        <v>104</v>
      </c>
      <c r="D97" s="5" t="s">
        <v>171</v>
      </c>
      <c r="E97" s="5" t="s">
        <v>89</v>
      </c>
      <c r="F97" s="5" t="s">
        <v>90</v>
      </c>
      <c r="G97" s="5" t="s">
        <v>89</v>
      </c>
      <c r="H97" s="5" t="s">
        <v>1378</v>
      </c>
      <c r="I97" s="5" t="s">
        <v>1379</v>
      </c>
      <c r="J97" s="5" t="s">
        <v>1380</v>
      </c>
      <c r="K97" s="5" t="s">
        <v>619</v>
      </c>
      <c r="L97" s="5" t="s">
        <v>89</v>
      </c>
      <c r="M97" s="5" t="s">
        <v>221</v>
      </c>
      <c r="N97" s="5" t="s">
        <v>1381</v>
      </c>
      <c r="O97" s="5" t="s">
        <v>179</v>
      </c>
      <c r="P97" s="5" t="s">
        <v>225</v>
      </c>
      <c r="Q97" s="5" t="s">
        <v>1382</v>
      </c>
      <c r="R97" s="5" t="s">
        <v>179</v>
      </c>
      <c r="S97" s="5" t="s">
        <v>225</v>
      </c>
      <c r="T97" s="5" t="s">
        <v>1383</v>
      </c>
      <c r="U97" s="5" t="s">
        <v>186</v>
      </c>
      <c r="V97" s="5" t="s">
        <v>112</v>
      </c>
      <c r="W97" s="5" t="s">
        <v>1384</v>
      </c>
      <c r="X97" s="5" t="s">
        <v>179</v>
      </c>
      <c r="Y97" s="5" t="s">
        <v>225</v>
      </c>
      <c r="Z97" s="5" t="s">
        <v>1385</v>
      </c>
      <c r="AA97" s="5" t="s">
        <v>179</v>
      </c>
      <c r="AB97" s="5" t="s">
        <v>168</v>
      </c>
      <c r="AC97" s="5" t="s">
        <v>1386</v>
      </c>
      <c r="AD97" s="5" t="s">
        <v>179</v>
      </c>
      <c r="AE97" s="5" t="s">
        <v>168</v>
      </c>
      <c r="AF97" s="5" t="s">
        <v>1387</v>
      </c>
      <c r="AG97" s="5" t="s">
        <v>179</v>
      </c>
      <c r="AH97" s="5" t="s">
        <v>225</v>
      </c>
      <c r="AI97" s="5" t="s">
        <v>1388</v>
      </c>
      <c r="AJ97" s="5" t="s">
        <v>89</v>
      </c>
      <c r="AK97" s="5" t="s">
        <v>1389</v>
      </c>
      <c r="AL97" s="5" t="s">
        <v>1390</v>
      </c>
      <c r="AM97" s="5" t="s">
        <v>234</v>
      </c>
      <c r="AN97" s="5" t="s">
        <v>235</v>
      </c>
      <c r="AO97" s="5" t="s">
        <v>89</v>
      </c>
      <c r="AP97" s="5" t="s">
        <v>1391</v>
      </c>
    </row>
    <row r="98" spans="1:42" ht="80">
      <c r="A98" s="13">
        <v>163</v>
      </c>
      <c r="B98" s="23">
        <f t="shared" si="1"/>
        <v>96</v>
      </c>
      <c r="C98" s="5" t="s">
        <v>104</v>
      </c>
      <c r="D98" s="5" t="s">
        <v>213</v>
      </c>
      <c r="E98" s="5" t="s">
        <v>89</v>
      </c>
      <c r="F98" s="5" t="s">
        <v>89</v>
      </c>
      <c r="G98" s="5" t="s">
        <v>89</v>
      </c>
      <c r="H98" s="5" t="s">
        <v>89</v>
      </c>
      <c r="I98" s="5" t="s">
        <v>1394</v>
      </c>
      <c r="J98" s="5" t="s">
        <v>1395</v>
      </c>
      <c r="K98" s="5" t="s">
        <v>164</v>
      </c>
      <c r="L98" s="5" t="s">
        <v>89</v>
      </c>
      <c r="M98" s="5" t="s">
        <v>99</v>
      </c>
      <c r="N98" s="5" t="s">
        <v>1396</v>
      </c>
      <c r="O98" s="5" t="s">
        <v>186</v>
      </c>
      <c r="P98" s="5" t="s">
        <v>225</v>
      </c>
      <c r="Q98" s="5" t="s">
        <v>1397</v>
      </c>
      <c r="R98" s="5" t="s">
        <v>186</v>
      </c>
      <c r="S98" s="5" t="s">
        <v>112</v>
      </c>
      <c r="T98" s="5" t="s">
        <v>1398</v>
      </c>
      <c r="U98" s="5" t="s">
        <v>186</v>
      </c>
      <c r="V98" s="5" t="s">
        <v>225</v>
      </c>
      <c r="W98" s="5" t="s">
        <v>1399</v>
      </c>
      <c r="X98" s="5" t="s">
        <v>186</v>
      </c>
      <c r="Y98" s="5" t="s">
        <v>112</v>
      </c>
      <c r="Z98" s="5" t="s">
        <v>1400</v>
      </c>
      <c r="AA98" s="5" t="s">
        <v>186</v>
      </c>
      <c r="AB98" s="5" t="s">
        <v>225</v>
      </c>
      <c r="AC98" s="5" t="s">
        <v>1401</v>
      </c>
      <c r="AD98" s="5" t="s">
        <v>179</v>
      </c>
      <c r="AE98" s="5" t="s">
        <v>225</v>
      </c>
      <c r="AF98" s="5" t="s">
        <v>1402</v>
      </c>
      <c r="AG98" s="5" t="s">
        <v>179</v>
      </c>
      <c r="AH98" s="5" t="s">
        <v>225</v>
      </c>
      <c r="AI98" s="5" t="s">
        <v>1403</v>
      </c>
      <c r="AJ98" s="5" t="s">
        <v>141</v>
      </c>
      <c r="AK98" s="5" t="s">
        <v>89</v>
      </c>
      <c r="AL98" s="5" t="s">
        <v>1404</v>
      </c>
      <c r="AM98" s="5" t="s">
        <v>1405</v>
      </c>
      <c r="AN98" s="5" t="s">
        <v>235</v>
      </c>
      <c r="AO98" s="5" t="s">
        <v>89</v>
      </c>
      <c r="AP98" s="5" t="s">
        <v>89</v>
      </c>
    </row>
    <row r="99" spans="1:42" ht="112">
      <c r="A99" s="13">
        <v>164</v>
      </c>
      <c r="B99" s="23">
        <f t="shared" si="1"/>
        <v>97</v>
      </c>
      <c r="C99" s="5" t="s">
        <v>104</v>
      </c>
      <c r="D99" s="5" t="s">
        <v>171</v>
      </c>
      <c r="E99" s="5" t="s">
        <v>89</v>
      </c>
      <c r="F99" s="5" t="s">
        <v>160</v>
      </c>
      <c r="G99" s="5" t="s">
        <v>89</v>
      </c>
      <c r="H99" s="5" t="s">
        <v>1407</v>
      </c>
      <c r="I99" s="5" t="s">
        <v>1408</v>
      </c>
      <c r="J99" s="5" t="s">
        <v>1409</v>
      </c>
      <c r="K99" s="5" t="s">
        <v>442</v>
      </c>
      <c r="L99" s="5" t="s">
        <v>89</v>
      </c>
      <c r="M99" s="5" t="s">
        <v>99</v>
      </c>
      <c r="N99" s="5" t="s">
        <v>1410</v>
      </c>
      <c r="O99" s="5" t="s">
        <v>177</v>
      </c>
      <c r="P99" s="5" t="s">
        <v>127</v>
      </c>
      <c r="Q99" s="5" t="s">
        <v>1411</v>
      </c>
      <c r="R99" s="5" t="s">
        <v>186</v>
      </c>
      <c r="S99" s="5" t="s">
        <v>168</v>
      </c>
      <c r="T99" s="5" t="s">
        <v>1412</v>
      </c>
      <c r="U99" s="5" t="s">
        <v>179</v>
      </c>
      <c r="V99" s="5" t="s">
        <v>168</v>
      </c>
      <c r="W99" s="5" t="s">
        <v>1413</v>
      </c>
      <c r="X99" s="5" t="s">
        <v>182</v>
      </c>
      <c r="Y99" s="5" t="s">
        <v>112</v>
      </c>
      <c r="Z99" s="5" t="s">
        <v>1414</v>
      </c>
      <c r="AA99" s="5" t="s">
        <v>186</v>
      </c>
      <c r="AB99" s="5" t="s">
        <v>225</v>
      </c>
      <c r="AC99" s="5" t="s">
        <v>1415</v>
      </c>
      <c r="AD99" s="5" t="s">
        <v>186</v>
      </c>
      <c r="AE99" s="5" t="s">
        <v>168</v>
      </c>
      <c r="AF99" s="5" t="s">
        <v>1416</v>
      </c>
      <c r="AG99" s="5" t="s">
        <v>182</v>
      </c>
      <c r="AH99" s="5" t="s">
        <v>112</v>
      </c>
      <c r="AI99" s="5" t="s">
        <v>1417</v>
      </c>
      <c r="AJ99" s="5" t="s">
        <v>141</v>
      </c>
      <c r="AK99" s="5" t="s">
        <v>89</v>
      </c>
      <c r="AL99" s="5" t="s">
        <v>1418</v>
      </c>
      <c r="AM99" s="5" t="s">
        <v>257</v>
      </c>
      <c r="AN99" s="5" t="s">
        <v>235</v>
      </c>
      <c r="AO99" s="5" t="s">
        <v>89</v>
      </c>
      <c r="AP99" s="5" t="s">
        <v>398</v>
      </c>
    </row>
    <row r="100" spans="1:42" ht="32">
      <c r="A100" s="13">
        <v>165</v>
      </c>
      <c r="B100" s="23">
        <f t="shared" si="1"/>
        <v>98</v>
      </c>
      <c r="C100" s="5" t="s">
        <v>104</v>
      </c>
      <c r="D100" s="5" t="s">
        <v>328</v>
      </c>
      <c r="E100" s="5" t="s">
        <v>89</v>
      </c>
      <c r="F100" s="5" t="s">
        <v>89</v>
      </c>
      <c r="G100" s="5" t="s">
        <v>89</v>
      </c>
      <c r="H100" s="5" t="s">
        <v>89</v>
      </c>
      <c r="I100" s="5" t="s">
        <v>89</v>
      </c>
      <c r="J100" s="5" t="s">
        <v>89</v>
      </c>
      <c r="K100" s="5" t="s">
        <v>89</v>
      </c>
      <c r="L100" s="5" t="s">
        <v>89</v>
      </c>
      <c r="M100" s="5" t="s">
        <v>89</v>
      </c>
      <c r="N100" s="5" t="s">
        <v>1420</v>
      </c>
      <c r="O100" s="5" t="s">
        <v>89</v>
      </c>
      <c r="P100" s="5" t="s">
        <v>89</v>
      </c>
      <c r="Q100" s="5" t="s">
        <v>89</v>
      </c>
      <c r="R100" s="5" t="s">
        <v>89</v>
      </c>
      <c r="S100" s="5" t="s">
        <v>89</v>
      </c>
      <c r="T100" s="5" t="s">
        <v>89</v>
      </c>
      <c r="U100" s="5" t="s">
        <v>89</v>
      </c>
      <c r="V100" s="5" t="s">
        <v>89</v>
      </c>
      <c r="W100" s="5" t="s">
        <v>89</v>
      </c>
      <c r="X100" s="5" t="s">
        <v>179</v>
      </c>
      <c r="Y100" s="5" t="s">
        <v>112</v>
      </c>
      <c r="Z100" s="5" t="s">
        <v>89</v>
      </c>
      <c r="AA100" s="5" t="s">
        <v>89</v>
      </c>
      <c r="AB100" s="5" t="s">
        <v>89</v>
      </c>
      <c r="AC100" s="5" t="s">
        <v>89</v>
      </c>
      <c r="AD100" s="5" t="s">
        <v>89</v>
      </c>
      <c r="AE100" s="5" t="s">
        <v>89</v>
      </c>
      <c r="AF100" s="5" t="s">
        <v>89</v>
      </c>
      <c r="AG100" s="5" t="s">
        <v>89</v>
      </c>
      <c r="AH100" s="5" t="s">
        <v>89</v>
      </c>
      <c r="AI100" s="5" t="s">
        <v>89</v>
      </c>
      <c r="AJ100" s="5" t="s">
        <v>89</v>
      </c>
      <c r="AK100" s="5" t="s">
        <v>89</v>
      </c>
      <c r="AL100" s="5" t="s">
        <v>89</v>
      </c>
      <c r="AM100" s="5" t="s">
        <v>89</v>
      </c>
      <c r="AN100" s="5" t="s">
        <v>89</v>
      </c>
      <c r="AO100" s="5" t="s">
        <v>89</v>
      </c>
      <c r="AP100" s="5" t="s">
        <v>89</v>
      </c>
    </row>
    <row r="101" spans="1:42" ht="48">
      <c r="A101" s="13">
        <v>168</v>
      </c>
      <c r="B101" s="23">
        <f t="shared" si="1"/>
        <v>99</v>
      </c>
      <c r="C101" s="5" t="s">
        <v>104</v>
      </c>
      <c r="D101" s="5" t="s">
        <v>171</v>
      </c>
      <c r="E101" s="5" t="s">
        <v>89</v>
      </c>
      <c r="F101" s="5" t="s">
        <v>160</v>
      </c>
      <c r="G101" s="5" t="s">
        <v>89</v>
      </c>
      <c r="H101" s="5" t="s">
        <v>1424</v>
      </c>
      <c r="I101" s="5" t="s">
        <v>1425</v>
      </c>
      <c r="J101" s="5" t="s">
        <v>1426</v>
      </c>
      <c r="K101" s="5" t="s">
        <v>619</v>
      </c>
      <c r="L101" s="5" t="s">
        <v>89</v>
      </c>
      <c r="M101" s="5" t="s">
        <v>165</v>
      </c>
      <c r="N101" s="5" t="s">
        <v>1427</v>
      </c>
      <c r="O101" s="5" t="s">
        <v>89</v>
      </c>
      <c r="P101" s="5" t="s">
        <v>89</v>
      </c>
      <c r="Q101" s="5" t="s">
        <v>89</v>
      </c>
      <c r="R101" s="5" t="s">
        <v>89</v>
      </c>
      <c r="S101" s="5" t="s">
        <v>89</v>
      </c>
      <c r="T101" s="5" t="s">
        <v>89</v>
      </c>
      <c r="U101" s="5" t="s">
        <v>89</v>
      </c>
      <c r="V101" s="5" t="s">
        <v>89</v>
      </c>
      <c r="W101" s="5" t="s">
        <v>89</v>
      </c>
      <c r="X101" s="5" t="s">
        <v>89</v>
      </c>
      <c r="Y101" s="5" t="s">
        <v>89</v>
      </c>
      <c r="Z101" s="5" t="s">
        <v>89</v>
      </c>
      <c r="AA101" s="5" t="s">
        <v>89</v>
      </c>
      <c r="AB101" s="5" t="s">
        <v>89</v>
      </c>
      <c r="AC101" s="5" t="s">
        <v>89</v>
      </c>
      <c r="AD101" s="5" t="s">
        <v>89</v>
      </c>
      <c r="AE101" s="5" t="s">
        <v>89</v>
      </c>
      <c r="AF101" s="5" t="s">
        <v>89</v>
      </c>
      <c r="AG101" s="5" t="s">
        <v>182</v>
      </c>
      <c r="AH101" s="5" t="s">
        <v>127</v>
      </c>
      <c r="AI101" s="5" t="s">
        <v>1428</v>
      </c>
      <c r="AJ101" s="5" t="s">
        <v>89</v>
      </c>
      <c r="AK101" s="5" t="s">
        <v>89</v>
      </c>
      <c r="AL101" s="5" t="s">
        <v>89</v>
      </c>
      <c r="AM101" s="5" t="s">
        <v>89</v>
      </c>
      <c r="AN101" s="5" t="s">
        <v>89</v>
      </c>
      <c r="AO101" s="5" t="s">
        <v>89</v>
      </c>
      <c r="AP101" s="5" t="s">
        <v>89</v>
      </c>
    </row>
    <row r="102" spans="1:42" ht="256">
      <c r="A102" s="13">
        <v>169</v>
      </c>
      <c r="B102" s="23">
        <f t="shared" si="1"/>
        <v>100</v>
      </c>
      <c r="C102" s="5" t="s">
        <v>104</v>
      </c>
      <c r="D102" s="5" t="s">
        <v>213</v>
      </c>
      <c r="E102" s="5" t="s">
        <v>89</v>
      </c>
      <c r="F102" s="5" t="s">
        <v>89</v>
      </c>
      <c r="G102" s="5" t="s">
        <v>89</v>
      </c>
      <c r="H102" s="5" t="s">
        <v>89</v>
      </c>
      <c r="I102" s="5" t="s">
        <v>1430</v>
      </c>
      <c r="J102" s="5" t="s">
        <v>1431</v>
      </c>
      <c r="K102" s="5" t="s">
        <v>442</v>
      </c>
      <c r="L102" s="5" t="s">
        <v>89</v>
      </c>
      <c r="M102" s="5" t="s">
        <v>241</v>
      </c>
      <c r="N102" s="5" t="s">
        <v>1432</v>
      </c>
      <c r="O102" s="5" t="s">
        <v>179</v>
      </c>
      <c r="P102" s="5" t="s">
        <v>225</v>
      </c>
      <c r="Q102" s="5" t="s">
        <v>1433</v>
      </c>
      <c r="R102" s="5" t="s">
        <v>179</v>
      </c>
      <c r="S102" s="5" t="s">
        <v>225</v>
      </c>
      <c r="T102" s="5" t="s">
        <v>1434</v>
      </c>
      <c r="U102" s="5" t="s">
        <v>179</v>
      </c>
      <c r="V102" s="5" t="s">
        <v>225</v>
      </c>
      <c r="W102" s="5" t="s">
        <v>1435</v>
      </c>
      <c r="X102" s="5" t="s">
        <v>179</v>
      </c>
      <c r="Y102" s="5" t="s">
        <v>225</v>
      </c>
      <c r="Z102" s="5" t="s">
        <v>1436</v>
      </c>
      <c r="AA102" s="5" t="s">
        <v>179</v>
      </c>
      <c r="AB102" s="5" t="s">
        <v>225</v>
      </c>
      <c r="AC102" s="5" t="s">
        <v>1437</v>
      </c>
      <c r="AD102" s="5" t="s">
        <v>179</v>
      </c>
      <c r="AE102" s="5" t="s">
        <v>225</v>
      </c>
      <c r="AF102" s="5" t="s">
        <v>1438</v>
      </c>
      <c r="AG102" s="5" t="s">
        <v>179</v>
      </c>
      <c r="AH102" s="5" t="s">
        <v>225</v>
      </c>
      <c r="AI102" s="5" t="s">
        <v>1439</v>
      </c>
      <c r="AJ102" s="5" t="s">
        <v>141</v>
      </c>
      <c r="AK102" s="5" t="s">
        <v>1440</v>
      </c>
      <c r="AL102" s="5" t="s">
        <v>1441</v>
      </c>
      <c r="AM102" s="5" t="s">
        <v>1442</v>
      </c>
      <c r="AN102" s="5" t="s">
        <v>368</v>
      </c>
      <c r="AO102" s="5" t="s">
        <v>477</v>
      </c>
      <c r="AP102" s="5" t="s">
        <v>89</v>
      </c>
    </row>
    <row r="103" spans="1:42" ht="144">
      <c r="A103" s="13">
        <v>170</v>
      </c>
      <c r="B103" s="23">
        <f t="shared" si="1"/>
        <v>101</v>
      </c>
      <c r="C103" s="5" t="s">
        <v>104</v>
      </c>
      <c r="D103" s="5" t="s">
        <v>171</v>
      </c>
      <c r="E103" s="5" t="s">
        <v>89</v>
      </c>
      <c r="F103" s="5" t="s">
        <v>160</v>
      </c>
      <c r="G103" s="5" t="s">
        <v>89</v>
      </c>
      <c r="H103" s="5" t="s">
        <v>1444</v>
      </c>
      <c r="I103" s="5" t="s">
        <v>1445</v>
      </c>
      <c r="J103" s="5" t="s">
        <v>1446</v>
      </c>
      <c r="K103" s="5" t="s">
        <v>240</v>
      </c>
      <c r="L103" s="5" t="s">
        <v>89</v>
      </c>
      <c r="M103" s="5" t="s">
        <v>241</v>
      </c>
      <c r="N103" s="5" t="s">
        <v>1447</v>
      </c>
      <c r="O103" s="5" t="s">
        <v>179</v>
      </c>
      <c r="P103" s="5" t="s">
        <v>225</v>
      </c>
      <c r="Q103" s="5" t="s">
        <v>1448</v>
      </c>
      <c r="R103" s="5" t="s">
        <v>186</v>
      </c>
      <c r="S103" s="5" t="s">
        <v>112</v>
      </c>
      <c r="T103" s="5" t="s">
        <v>1449</v>
      </c>
      <c r="U103" s="5" t="s">
        <v>179</v>
      </c>
      <c r="V103" s="5" t="s">
        <v>127</v>
      </c>
      <c r="W103" s="5" t="s">
        <v>1450</v>
      </c>
      <c r="X103" s="5" t="s">
        <v>186</v>
      </c>
      <c r="Y103" s="5" t="s">
        <v>112</v>
      </c>
      <c r="Z103" s="5" t="s">
        <v>1451</v>
      </c>
      <c r="AA103" s="5" t="s">
        <v>179</v>
      </c>
      <c r="AB103" s="5" t="s">
        <v>112</v>
      </c>
      <c r="AC103" s="5" t="s">
        <v>1452</v>
      </c>
      <c r="AD103" s="5" t="s">
        <v>179</v>
      </c>
      <c r="AE103" s="5" t="s">
        <v>112</v>
      </c>
      <c r="AF103" s="5" t="s">
        <v>1453</v>
      </c>
      <c r="AG103" s="5" t="s">
        <v>179</v>
      </c>
      <c r="AH103" s="5" t="s">
        <v>225</v>
      </c>
      <c r="AI103" s="5" t="s">
        <v>1454</v>
      </c>
      <c r="AJ103" s="5" t="s">
        <v>141</v>
      </c>
      <c r="AK103" s="5" t="s">
        <v>1455</v>
      </c>
      <c r="AL103" s="5" t="s">
        <v>1456</v>
      </c>
      <c r="AM103" s="5" t="s">
        <v>306</v>
      </c>
      <c r="AN103" s="5" t="s">
        <v>192</v>
      </c>
      <c r="AO103" s="5" t="s">
        <v>89</v>
      </c>
      <c r="AP103" s="5" t="s">
        <v>89</v>
      </c>
    </row>
    <row r="104" spans="1:42" ht="32">
      <c r="A104" s="13">
        <v>173</v>
      </c>
      <c r="B104" s="23">
        <f t="shared" si="1"/>
        <v>102</v>
      </c>
      <c r="C104" s="5" t="s">
        <v>104</v>
      </c>
      <c r="D104" s="5" t="s">
        <v>213</v>
      </c>
      <c r="E104" s="5" t="s">
        <v>89</v>
      </c>
      <c r="F104" s="5" t="s">
        <v>89</v>
      </c>
      <c r="G104" s="5" t="s">
        <v>89</v>
      </c>
      <c r="H104" s="5" t="s">
        <v>89</v>
      </c>
      <c r="I104" s="5" t="s">
        <v>1463</v>
      </c>
      <c r="J104" s="5" t="s">
        <v>1464</v>
      </c>
      <c r="K104" s="5" t="s">
        <v>310</v>
      </c>
      <c r="L104" s="5" t="s">
        <v>89</v>
      </c>
      <c r="M104" s="5" t="s">
        <v>298</v>
      </c>
      <c r="N104" s="5" t="s">
        <v>1465</v>
      </c>
      <c r="O104" s="5" t="s">
        <v>182</v>
      </c>
      <c r="P104" s="5" t="s">
        <v>112</v>
      </c>
      <c r="Q104" s="5" t="s">
        <v>89</v>
      </c>
      <c r="R104" s="5" t="s">
        <v>182</v>
      </c>
      <c r="S104" s="5" t="s">
        <v>112</v>
      </c>
      <c r="T104" s="5" t="s">
        <v>89</v>
      </c>
      <c r="U104" s="5" t="s">
        <v>182</v>
      </c>
      <c r="V104" s="5" t="s">
        <v>112</v>
      </c>
      <c r="W104" s="5" t="s">
        <v>89</v>
      </c>
      <c r="X104" s="5" t="s">
        <v>182</v>
      </c>
      <c r="Y104" s="5" t="s">
        <v>112</v>
      </c>
      <c r="Z104" s="5" t="s">
        <v>89</v>
      </c>
      <c r="AA104" s="5" t="s">
        <v>177</v>
      </c>
      <c r="AB104" s="5" t="s">
        <v>106</v>
      </c>
      <c r="AC104" s="5" t="s">
        <v>89</v>
      </c>
      <c r="AD104" s="5" t="s">
        <v>182</v>
      </c>
      <c r="AE104" s="5" t="s">
        <v>112</v>
      </c>
      <c r="AF104" s="5" t="s">
        <v>89</v>
      </c>
      <c r="AG104" s="5" t="s">
        <v>177</v>
      </c>
      <c r="AH104" s="5" t="s">
        <v>106</v>
      </c>
      <c r="AI104" s="5" t="s">
        <v>89</v>
      </c>
      <c r="AJ104" s="5" t="s">
        <v>141</v>
      </c>
      <c r="AK104" s="5" t="s">
        <v>89</v>
      </c>
      <c r="AL104" s="5" t="s">
        <v>1466</v>
      </c>
      <c r="AM104" s="5" t="s">
        <v>499</v>
      </c>
      <c r="AN104" s="5" t="s">
        <v>368</v>
      </c>
      <c r="AO104" s="5" t="s">
        <v>1467</v>
      </c>
      <c r="AP104" s="5" t="s">
        <v>89</v>
      </c>
    </row>
    <row r="105" spans="1:42" ht="96">
      <c r="A105" s="13">
        <v>176</v>
      </c>
      <c r="B105" s="23">
        <f t="shared" si="1"/>
        <v>103</v>
      </c>
      <c r="C105" s="5" t="s">
        <v>104</v>
      </c>
      <c r="D105" s="5" t="s">
        <v>213</v>
      </c>
      <c r="E105" s="5" t="s">
        <v>89</v>
      </c>
      <c r="F105" s="5" t="s">
        <v>89</v>
      </c>
      <c r="G105" s="5" t="s">
        <v>89</v>
      </c>
      <c r="H105" s="5" t="s">
        <v>89</v>
      </c>
      <c r="I105" s="5" t="s">
        <v>1164</v>
      </c>
      <c r="J105" s="5" t="s">
        <v>1471</v>
      </c>
      <c r="K105" s="5" t="s">
        <v>103</v>
      </c>
      <c r="L105" s="5" t="s">
        <v>89</v>
      </c>
      <c r="M105" s="5" t="s">
        <v>298</v>
      </c>
      <c r="N105" s="5" t="s">
        <v>1472</v>
      </c>
      <c r="O105" s="5" t="s">
        <v>182</v>
      </c>
      <c r="P105" s="5" t="s">
        <v>106</v>
      </c>
      <c r="Q105" s="5" t="s">
        <v>89</v>
      </c>
      <c r="R105" s="5" t="s">
        <v>182</v>
      </c>
      <c r="S105" s="5" t="s">
        <v>127</v>
      </c>
      <c r="T105" s="5" t="s">
        <v>89</v>
      </c>
      <c r="U105" s="5" t="s">
        <v>182</v>
      </c>
      <c r="V105" s="5" t="s">
        <v>127</v>
      </c>
      <c r="W105" s="5" t="s">
        <v>1473</v>
      </c>
      <c r="X105" s="5" t="s">
        <v>182</v>
      </c>
      <c r="Y105" s="5" t="s">
        <v>112</v>
      </c>
      <c r="Z105" s="5" t="s">
        <v>89</v>
      </c>
      <c r="AA105" s="5" t="s">
        <v>182</v>
      </c>
      <c r="AB105" s="5" t="s">
        <v>112</v>
      </c>
      <c r="AC105" s="5" t="s">
        <v>1474</v>
      </c>
      <c r="AD105" s="5" t="s">
        <v>182</v>
      </c>
      <c r="AE105" s="5" t="s">
        <v>112</v>
      </c>
      <c r="AF105" s="5" t="s">
        <v>1475</v>
      </c>
      <c r="AG105" s="5" t="s">
        <v>182</v>
      </c>
      <c r="AH105" s="5" t="s">
        <v>225</v>
      </c>
      <c r="AI105" s="5" t="s">
        <v>89</v>
      </c>
      <c r="AJ105" s="5" t="s">
        <v>141</v>
      </c>
      <c r="AK105" s="5" t="s">
        <v>1476</v>
      </c>
      <c r="AL105" s="5" t="s">
        <v>1477</v>
      </c>
      <c r="AM105" s="5" t="s">
        <v>1478</v>
      </c>
      <c r="AN105" s="5" t="s">
        <v>368</v>
      </c>
      <c r="AO105" s="5" t="s">
        <v>1479</v>
      </c>
      <c r="AP105" s="5" t="s">
        <v>89</v>
      </c>
    </row>
    <row r="106" spans="1:42" ht="64">
      <c r="A106" s="13">
        <v>177</v>
      </c>
      <c r="B106" s="23">
        <f t="shared" si="1"/>
        <v>104</v>
      </c>
      <c r="C106" s="5" t="s">
        <v>104</v>
      </c>
      <c r="D106" s="5" t="s">
        <v>213</v>
      </c>
      <c r="E106" s="5" t="s">
        <v>89</v>
      </c>
      <c r="F106" s="5" t="s">
        <v>89</v>
      </c>
      <c r="G106" s="5" t="s">
        <v>89</v>
      </c>
      <c r="H106" s="5" t="s">
        <v>89</v>
      </c>
      <c r="I106" s="5" t="s">
        <v>1481</v>
      </c>
      <c r="J106" s="5" t="s">
        <v>1482</v>
      </c>
      <c r="K106" s="5" t="s">
        <v>315</v>
      </c>
      <c r="L106" s="5" t="s">
        <v>1483</v>
      </c>
      <c r="M106" s="5" t="s">
        <v>298</v>
      </c>
      <c r="N106" s="5" t="s">
        <v>1484</v>
      </c>
      <c r="O106" s="5" t="s">
        <v>177</v>
      </c>
      <c r="P106" s="5" t="s">
        <v>106</v>
      </c>
      <c r="Q106" s="5" t="s">
        <v>514</v>
      </c>
      <c r="R106" s="5" t="s">
        <v>182</v>
      </c>
      <c r="S106" s="5" t="s">
        <v>112</v>
      </c>
      <c r="T106" s="5" t="s">
        <v>1485</v>
      </c>
      <c r="U106" s="5" t="s">
        <v>177</v>
      </c>
      <c r="V106" s="5" t="s">
        <v>106</v>
      </c>
      <c r="W106" s="5" t="s">
        <v>89</v>
      </c>
      <c r="X106" s="5" t="s">
        <v>182</v>
      </c>
      <c r="Y106" s="5" t="s">
        <v>127</v>
      </c>
      <c r="Z106" s="5" t="s">
        <v>1486</v>
      </c>
      <c r="AA106" s="5" t="s">
        <v>182</v>
      </c>
      <c r="AB106" s="5" t="s">
        <v>112</v>
      </c>
      <c r="AC106" s="5" t="s">
        <v>1487</v>
      </c>
      <c r="AD106" s="5" t="s">
        <v>182</v>
      </c>
      <c r="AE106" s="5" t="s">
        <v>112</v>
      </c>
      <c r="AF106" s="5" t="s">
        <v>1488</v>
      </c>
      <c r="AG106" s="5" t="s">
        <v>179</v>
      </c>
      <c r="AH106" s="5" t="s">
        <v>225</v>
      </c>
      <c r="AI106" s="5" t="s">
        <v>1489</v>
      </c>
      <c r="AJ106" s="5" t="s">
        <v>129</v>
      </c>
      <c r="AK106" s="5" t="s">
        <v>1490</v>
      </c>
      <c r="AL106" s="5" t="s">
        <v>1491</v>
      </c>
      <c r="AM106" s="5" t="s">
        <v>234</v>
      </c>
      <c r="AN106" s="5" t="s">
        <v>368</v>
      </c>
      <c r="AO106" s="5" t="s">
        <v>1492</v>
      </c>
      <c r="AP106" s="5" t="s">
        <v>89</v>
      </c>
    </row>
    <row r="107" spans="1:42" ht="80">
      <c r="A107" s="13">
        <v>179</v>
      </c>
      <c r="B107" s="23">
        <f t="shared" si="1"/>
        <v>105</v>
      </c>
      <c r="C107" s="5" t="s">
        <v>104</v>
      </c>
      <c r="D107" s="188" t="s">
        <v>467</v>
      </c>
      <c r="E107" s="5" t="s">
        <v>89</v>
      </c>
      <c r="F107" s="5" t="s">
        <v>89</v>
      </c>
      <c r="G107" s="5" t="s">
        <v>89</v>
      </c>
      <c r="H107" s="5" t="s">
        <v>89</v>
      </c>
      <c r="I107" s="5" t="s">
        <v>89</v>
      </c>
      <c r="J107" s="5" t="s">
        <v>89</v>
      </c>
      <c r="K107" s="5" t="s">
        <v>89</v>
      </c>
      <c r="L107" s="5" t="s">
        <v>89</v>
      </c>
      <c r="M107" s="5" t="s">
        <v>89</v>
      </c>
      <c r="N107" s="5" t="s">
        <v>1495</v>
      </c>
      <c r="O107" s="5" t="s">
        <v>182</v>
      </c>
      <c r="P107" s="5" t="s">
        <v>127</v>
      </c>
      <c r="Q107" s="5" t="s">
        <v>1496</v>
      </c>
      <c r="R107" s="5" t="s">
        <v>186</v>
      </c>
      <c r="S107" s="5" t="s">
        <v>127</v>
      </c>
      <c r="T107" s="5" t="s">
        <v>1497</v>
      </c>
      <c r="U107" s="5" t="s">
        <v>186</v>
      </c>
      <c r="V107" s="5" t="s">
        <v>112</v>
      </c>
      <c r="W107" s="5" t="s">
        <v>1498</v>
      </c>
      <c r="X107" s="5" t="s">
        <v>182</v>
      </c>
      <c r="Y107" s="5" t="s">
        <v>127</v>
      </c>
      <c r="Z107" s="5" t="s">
        <v>1499</v>
      </c>
      <c r="AA107" s="5" t="s">
        <v>177</v>
      </c>
      <c r="AB107" s="5" t="s">
        <v>106</v>
      </c>
      <c r="AC107" s="5" t="s">
        <v>89</v>
      </c>
      <c r="AD107" s="5" t="s">
        <v>179</v>
      </c>
      <c r="AE107" s="5" t="s">
        <v>112</v>
      </c>
      <c r="AF107" s="5" t="s">
        <v>1500</v>
      </c>
      <c r="AG107" s="5" t="s">
        <v>186</v>
      </c>
      <c r="AH107" s="5" t="s">
        <v>112</v>
      </c>
      <c r="AI107" s="5" t="s">
        <v>1501</v>
      </c>
      <c r="AJ107" s="5" t="s">
        <v>141</v>
      </c>
      <c r="AK107" s="5" t="s">
        <v>89</v>
      </c>
      <c r="AL107" s="5" t="s">
        <v>1502</v>
      </c>
      <c r="AM107" s="5" t="s">
        <v>118</v>
      </c>
      <c r="AN107" s="5" t="s">
        <v>235</v>
      </c>
      <c r="AO107" s="5" t="s">
        <v>89</v>
      </c>
      <c r="AP107" s="5" t="s">
        <v>89</v>
      </c>
    </row>
    <row r="108" spans="1:42" ht="64">
      <c r="A108" s="13">
        <v>180</v>
      </c>
      <c r="B108" s="23">
        <f t="shared" si="1"/>
        <v>106</v>
      </c>
      <c r="C108" s="5" t="s">
        <v>104</v>
      </c>
      <c r="D108" s="5" t="s">
        <v>171</v>
      </c>
      <c r="E108" s="5" t="s">
        <v>89</v>
      </c>
      <c r="F108" s="5" t="s">
        <v>90</v>
      </c>
      <c r="G108" s="5" t="s">
        <v>89</v>
      </c>
      <c r="H108" s="5" t="s">
        <v>1504</v>
      </c>
      <c r="I108" s="5" t="s">
        <v>1505</v>
      </c>
      <c r="J108" s="5" t="s">
        <v>1506</v>
      </c>
      <c r="K108" s="5" t="s">
        <v>103</v>
      </c>
      <c r="L108" s="5" t="s">
        <v>89</v>
      </c>
      <c r="M108" s="5" t="s">
        <v>221</v>
      </c>
      <c r="N108" s="5" t="s">
        <v>1507</v>
      </c>
      <c r="O108" s="5" t="s">
        <v>177</v>
      </c>
      <c r="P108" s="5" t="s">
        <v>106</v>
      </c>
      <c r="Q108" s="5" t="s">
        <v>89</v>
      </c>
      <c r="R108" s="5" t="s">
        <v>177</v>
      </c>
      <c r="S108" s="5" t="s">
        <v>106</v>
      </c>
      <c r="T108" s="5" t="s">
        <v>1508</v>
      </c>
      <c r="U108" s="5" t="s">
        <v>177</v>
      </c>
      <c r="V108" s="5" t="s">
        <v>127</v>
      </c>
      <c r="W108" s="5" t="s">
        <v>1509</v>
      </c>
      <c r="X108" s="5" t="s">
        <v>182</v>
      </c>
      <c r="Y108" s="5" t="s">
        <v>127</v>
      </c>
      <c r="Z108" s="5" t="s">
        <v>1510</v>
      </c>
      <c r="AA108" s="5" t="s">
        <v>186</v>
      </c>
      <c r="AB108" s="5" t="s">
        <v>127</v>
      </c>
      <c r="AC108" s="5" t="s">
        <v>1511</v>
      </c>
      <c r="AD108" s="5" t="s">
        <v>186</v>
      </c>
      <c r="AE108" s="5" t="s">
        <v>127</v>
      </c>
      <c r="AF108" s="5" t="s">
        <v>1512</v>
      </c>
      <c r="AG108" s="5" t="s">
        <v>182</v>
      </c>
      <c r="AH108" s="5" t="s">
        <v>127</v>
      </c>
      <c r="AI108" s="5" t="s">
        <v>1513</v>
      </c>
      <c r="AJ108" s="5" t="s">
        <v>207</v>
      </c>
      <c r="AK108" s="5" t="s">
        <v>1514</v>
      </c>
      <c r="AL108" s="5" t="s">
        <v>1515</v>
      </c>
      <c r="AM108" s="5" t="s">
        <v>691</v>
      </c>
      <c r="AN108" s="5" t="s">
        <v>235</v>
      </c>
      <c r="AO108" s="5" t="s">
        <v>89</v>
      </c>
      <c r="AP108" s="5" t="s">
        <v>89</v>
      </c>
    </row>
    <row r="109" spans="1:42" ht="112">
      <c r="A109" s="13">
        <v>181</v>
      </c>
      <c r="B109" s="23">
        <f t="shared" si="1"/>
        <v>107</v>
      </c>
      <c r="C109" s="5" t="s">
        <v>104</v>
      </c>
      <c r="D109" s="5" t="s">
        <v>171</v>
      </c>
      <c r="E109" s="5" t="s">
        <v>89</v>
      </c>
      <c r="F109" s="5" t="s">
        <v>160</v>
      </c>
      <c r="G109" s="5" t="s">
        <v>89</v>
      </c>
      <c r="H109" s="5" t="s">
        <v>295</v>
      </c>
      <c r="I109" s="5" t="s">
        <v>1517</v>
      </c>
      <c r="J109" s="5" t="s">
        <v>1518</v>
      </c>
      <c r="K109" s="5" t="s">
        <v>315</v>
      </c>
      <c r="L109" s="5" t="s">
        <v>1519</v>
      </c>
      <c r="M109" s="5" t="s">
        <v>221</v>
      </c>
      <c r="N109" s="5" t="s">
        <v>1520</v>
      </c>
      <c r="O109" s="5" t="s">
        <v>186</v>
      </c>
      <c r="P109" s="5" t="s">
        <v>168</v>
      </c>
      <c r="Q109" s="5" t="s">
        <v>1521</v>
      </c>
      <c r="R109" s="5" t="s">
        <v>186</v>
      </c>
      <c r="S109" s="5" t="s">
        <v>225</v>
      </c>
      <c r="T109" s="5" t="s">
        <v>1522</v>
      </c>
      <c r="U109" s="5" t="s">
        <v>177</v>
      </c>
      <c r="V109" s="5" t="s">
        <v>112</v>
      </c>
      <c r="W109" s="5" t="s">
        <v>1523</v>
      </c>
      <c r="X109" s="5" t="s">
        <v>186</v>
      </c>
      <c r="Y109" s="5" t="s">
        <v>168</v>
      </c>
      <c r="Z109" s="5" t="s">
        <v>1524</v>
      </c>
      <c r="AA109" s="5" t="s">
        <v>186</v>
      </c>
      <c r="AB109" s="5" t="s">
        <v>225</v>
      </c>
      <c r="AC109" s="5" t="s">
        <v>1525</v>
      </c>
      <c r="AD109" s="5" t="s">
        <v>186</v>
      </c>
      <c r="AE109" s="5" t="s">
        <v>225</v>
      </c>
      <c r="AF109" s="5" t="s">
        <v>1526</v>
      </c>
      <c r="AG109" s="5" t="s">
        <v>186</v>
      </c>
      <c r="AH109" s="5" t="s">
        <v>225</v>
      </c>
      <c r="AI109" s="5" t="s">
        <v>1527</v>
      </c>
      <c r="AJ109" s="5" t="s">
        <v>141</v>
      </c>
      <c r="AK109" s="5" t="s">
        <v>1528</v>
      </c>
      <c r="AL109" s="5" t="s">
        <v>1529</v>
      </c>
      <c r="AM109" s="5" t="s">
        <v>306</v>
      </c>
      <c r="AN109" s="5" t="s">
        <v>192</v>
      </c>
      <c r="AO109" s="5" t="s">
        <v>89</v>
      </c>
      <c r="AP109" s="5" t="s">
        <v>89</v>
      </c>
    </row>
    <row r="110" spans="1:42" ht="304">
      <c r="A110" s="13">
        <v>182</v>
      </c>
      <c r="B110" s="23">
        <f t="shared" si="1"/>
        <v>108</v>
      </c>
      <c r="C110" s="5" t="s">
        <v>104</v>
      </c>
      <c r="D110" s="5" t="s">
        <v>194</v>
      </c>
      <c r="E110" s="5" t="s">
        <v>1531</v>
      </c>
      <c r="F110" s="5" t="s">
        <v>96</v>
      </c>
      <c r="G110" s="5" t="s">
        <v>89</v>
      </c>
      <c r="H110" s="5" t="s">
        <v>1532</v>
      </c>
      <c r="I110" s="5" t="s">
        <v>1533</v>
      </c>
      <c r="J110" s="5" t="s">
        <v>1534</v>
      </c>
      <c r="K110" s="5" t="s">
        <v>240</v>
      </c>
      <c r="L110" s="5" t="s">
        <v>89</v>
      </c>
      <c r="M110" s="5" t="s">
        <v>221</v>
      </c>
      <c r="N110" s="5" t="s">
        <v>1535</v>
      </c>
      <c r="O110" s="5" t="s">
        <v>179</v>
      </c>
      <c r="P110" s="5" t="s">
        <v>168</v>
      </c>
      <c r="Q110" s="5" t="s">
        <v>1536</v>
      </c>
      <c r="R110" s="5" t="s">
        <v>186</v>
      </c>
      <c r="S110" s="5" t="s">
        <v>225</v>
      </c>
      <c r="T110" s="5" t="s">
        <v>1537</v>
      </c>
      <c r="U110" s="5" t="s">
        <v>179</v>
      </c>
      <c r="V110" s="5" t="s">
        <v>127</v>
      </c>
      <c r="W110" s="5" t="s">
        <v>1538</v>
      </c>
      <c r="X110" s="5" t="s">
        <v>179</v>
      </c>
      <c r="Y110" s="5" t="s">
        <v>168</v>
      </c>
      <c r="Z110" s="5" t="s">
        <v>1539</v>
      </c>
      <c r="AA110" s="5" t="s">
        <v>179</v>
      </c>
      <c r="AB110" s="5" t="s">
        <v>168</v>
      </c>
      <c r="AC110" s="5" t="s">
        <v>1540</v>
      </c>
      <c r="AD110" s="5" t="s">
        <v>179</v>
      </c>
      <c r="AE110" s="5" t="s">
        <v>168</v>
      </c>
      <c r="AF110" s="5" t="s">
        <v>1536</v>
      </c>
      <c r="AG110" s="5" t="s">
        <v>186</v>
      </c>
      <c r="AH110" s="5" t="s">
        <v>225</v>
      </c>
      <c r="AI110" s="5" t="s">
        <v>1541</v>
      </c>
      <c r="AJ110" s="5" t="s">
        <v>141</v>
      </c>
      <c r="AK110" s="5" t="s">
        <v>1542</v>
      </c>
      <c r="AL110" s="5" t="s">
        <v>1543</v>
      </c>
      <c r="AM110" s="5" t="s">
        <v>1544</v>
      </c>
      <c r="AN110" s="5" t="s">
        <v>192</v>
      </c>
      <c r="AO110" s="5" t="s">
        <v>89</v>
      </c>
      <c r="AP110" s="5" t="s">
        <v>89</v>
      </c>
    </row>
    <row r="111" spans="1:42" ht="48">
      <c r="A111" s="13">
        <v>183</v>
      </c>
      <c r="B111" s="23">
        <f t="shared" si="1"/>
        <v>109</v>
      </c>
      <c r="C111" s="5" t="s">
        <v>104</v>
      </c>
      <c r="D111" s="5" t="s">
        <v>171</v>
      </c>
      <c r="E111" s="5" t="s">
        <v>89</v>
      </c>
      <c r="F111" s="5" t="s">
        <v>160</v>
      </c>
      <c r="G111" s="5" t="s">
        <v>89</v>
      </c>
      <c r="H111" s="5" t="s">
        <v>1546</v>
      </c>
      <c r="I111" s="5" t="s">
        <v>1547</v>
      </c>
      <c r="J111" s="5" t="s">
        <v>1548</v>
      </c>
      <c r="K111" s="5" t="s">
        <v>254</v>
      </c>
      <c r="L111" s="5" t="s">
        <v>89</v>
      </c>
      <c r="M111" s="5" t="s">
        <v>99</v>
      </c>
      <c r="N111" s="5" t="s">
        <v>1549</v>
      </c>
      <c r="O111" s="5" t="s">
        <v>186</v>
      </c>
      <c r="P111" s="5" t="s">
        <v>225</v>
      </c>
      <c r="Q111" s="5" t="s">
        <v>89</v>
      </c>
      <c r="R111" s="5" t="s">
        <v>179</v>
      </c>
      <c r="S111" s="5" t="s">
        <v>168</v>
      </c>
      <c r="T111" s="5" t="s">
        <v>1550</v>
      </c>
      <c r="U111" s="5" t="s">
        <v>179</v>
      </c>
      <c r="V111" s="5" t="s">
        <v>225</v>
      </c>
      <c r="W111" s="5" t="s">
        <v>1551</v>
      </c>
      <c r="X111" s="5" t="s">
        <v>177</v>
      </c>
      <c r="Y111" s="5" t="s">
        <v>127</v>
      </c>
      <c r="Z111" s="5" t="s">
        <v>89</v>
      </c>
      <c r="AA111" s="5" t="s">
        <v>177</v>
      </c>
      <c r="AB111" s="5" t="s">
        <v>112</v>
      </c>
      <c r="AC111" s="5" t="s">
        <v>89</v>
      </c>
      <c r="AD111" s="5" t="s">
        <v>179</v>
      </c>
      <c r="AE111" s="5" t="s">
        <v>225</v>
      </c>
      <c r="AF111" s="5" t="s">
        <v>89</v>
      </c>
      <c r="AG111" s="5" t="s">
        <v>179</v>
      </c>
      <c r="AH111" s="5" t="s">
        <v>168</v>
      </c>
      <c r="AI111" s="5" t="s">
        <v>89</v>
      </c>
      <c r="AJ111" s="5" t="s">
        <v>141</v>
      </c>
      <c r="AK111" s="5" t="s">
        <v>89</v>
      </c>
      <c r="AL111" s="5" t="s">
        <v>1552</v>
      </c>
      <c r="AM111" s="5" t="s">
        <v>512</v>
      </c>
      <c r="AN111" s="5" t="s">
        <v>192</v>
      </c>
      <c r="AO111" s="5" t="s">
        <v>89</v>
      </c>
      <c r="AP111" s="5" t="s">
        <v>89</v>
      </c>
    </row>
    <row r="112" spans="1:42" ht="32">
      <c r="A112" s="13">
        <v>185</v>
      </c>
      <c r="B112" s="23">
        <f t="shared" si="1"/>
        <v>110</v>
      </c>
      <c r="C112" s="5" t="s">
        <v>104</v>
      </c>
      <c r="D112" s="5" t="s">
        <v>213</v>
      </c>
      <c r="E112" s="5" t="s">
        <v>89</v>
      </c>
      <c r="F112" s="5" t="s">
        <v>89</v>
      </c>
      <c r="G112" s="5" t="s">
        <v>89</v>
      </c>
      <c r="H112" s="5" t="s">
        <v>89</v>
      </c>
      <c r="I112" s="5" t="s">
        <v>1557</v>
      </c>
      <c r="J112" s="5" t="s">
        <v>1558</v>
      </c>
      <c r="K112" s="5" t="s">
        <v>240</v>
      </c>
      <c r="L112" s="5" t="s">
        <v>89</v>
      </c>
      <c r="M112" s="5" t="s">
        <v>298</v>
      </c>
      <c r="N112" s="5" t="s">
        <v>1559</v>
      </c>
      <c r="O112" s="5" t="s">
        <v>179</v>
      </c>
      <c r="P112" s="5" t="s">
        <v>168</v>
      </c>
      <c r="Q112" s="5" t="s">
        <v>89</v>
      </c>
      <c r="R112" s="5" t="s">
        <v>186</v>
      </c>
      <c r="S112" s="5" t="s">
        <v>225</v>
      </c>
      <c r="T112" s="5" t="s">
        <v>89</v>
      </c>
      <c r="U112" s="5" t="s">
        <v>89</v>
      </c>
      <c r="V112" s="5" t="s">
        <v>89</v>
      </c>
      <c r="W112" s="5" t="s">
        <v>89</v>
      </c>
      <c r="X112" s="5" t="s">
        <v>179</v>
      </c>
      <c r="Y112" s="5" t="s">
        <v>168</v>
      </c>
      <c r="Z112" s="5" t="s">
        <v>89</v>
      </c>
      <c r="AA112" s="5" t="s">
        <v>186</v>
      </c>
      <c r="AB112" s="5" t="s">
        <v>225</v>
      </c>
      <c r="AC112" s="5" t="s">
        <v>89</v>
      </c>
      <c r="AD112" s="5" t="s">
        <v>179</v>
      </c>
      <c r="AE112" s="5" t="s">
        <v>168</v>
      </c>
      <c r="AF112" s="5" t="s">
        <v>89</v>
      </c>
      <c r="AG112" s="5" t="s">
        <v>179</v>
      </c>
      <c r="AH112" s="5" t="s">
        <v>168</v>
      </c>
      <c r="AI112" s="5" t="s">
        <v>89</v>
      </c>
      <c r="AJ112" s="5" t="s">
        <v>249</v>
      </c>
      <c r="AK112" s="5" t="s">
        <v>89</v>
      </c>
      <c r="AL112" s="5" t="s">
        <v>601</v>
      </c>
      <c r="AM112" s="5" t="s">
        <v>1560</v>
      </c>
      <c r="AN112" s="5" t="s">
        <v>89</v>
      </c>
      <c r="AO112" s="5" t="s">
        <v>89</v>
      </c>
      <c r="AP112" s="5" t="s">
        <v>89</v>
      </c>
    </row>
    <row r="113" spans="1:42" ht="64">
      <c r="A113" s="13">
        <v>187</v>
      </c>
      <c r="B113" s="23">
        <f t="shared" si="1"/>
        <v>111</v>
      </c>
      <c r="C113" s="5" t="s">
        <v>104</v>
      </c>
      <c r="D113" s="5" t="s">
        <v>213</v>
      </c>
      <c r="E113" s="5" t="s">
        <v>89</v>
      </c>
      <c r="F113" s="5" t="s">
        <v>89</v>
      </c>
      <c r="G113" s="5" t="s">
        <v>89</v>
      </c>
      <c r="H113" s="5" t="s">
        <v>89</v>
      </c>
      <c r="I113" s="5" t="s">
        <v>1566</v>
      </c>
      <c r="J113" s="5" t="s">
        <v>1567</v>
      </c>
      <c r="K113" s="5" t="s">
        <v>240</v>
      </c>
      <c r="L113" s="5" t="s">
        <v>89</v>
      </c>
      <c r="M113" s="5" t="s">
        <v>99</v>
      </c>
      <c r="N113" s="5" t="s">
        <v>1568</v>
      </c>
      <c r="O113" s="5" t="s">
        <v>182</v>
      </c>
      <c r="P113" s="5" t="s">
        <v>127</v>
      </c>
      <c r="Q113" s="5" t="s">
        <v>89</v>
      </c>
      <c r="R113" s="5" t="s">
        <v>186</v>
      </c>
      <c r="S113" s="5" t="s">
        <v>225</v>
      </c>
      <c r="T113" s="5" t="s">
        <v>1569</v>
      </c>
      <c r="U113" s="5" t="s">
        <v>186</v>
      </c>
      <c r="V113" s="5" t="s">
        <v>225</v>
      </c>
      <c r="W113" s="5" t="s">
        <v>1570</v>
      </c>
      <c r="X113" s="5" t="s">
        <v>179</v>
      </c>
      <c r="Y113" s="5" t="s">
        <v>225</v>
      </c>
      <c r="Z113" s="5" t="s">
        <v>1571</v>
      </c>
      <c r="AA113" s="5" t="s">
        <v>179</v>
      </c>
      <c r="AB113" s="5" t="s">
        <v>225</v>
      </c>
      <c r="AC113" s="5" t="s">
        <v>1572</v>
      </c>
      <c r="AD113" s="5" t="s">
        <v>186</v>
      </c>
      <c r="AE113" s="5" t="s">
        <v>225</v>
      </c>
      <c r="AF113" s="5" t="s">
        <v>1573</v>
      </c>
      <c r="AG113" s="5" t="s">
        <v>179</v>
      </c>
      <c r="AH113" s="5" t="s">
        <v>112</v>
      </c>
      <c r="AI113" s="5" t="s">
        <v>1574</v>
      </c>
      <c r="AJ113" s="5" t="s">
        <v>249</v>
      </c>
      <c r="AK113" s="5" t="s">
        <v>89</v>
      </c>
      <c r="AL113" s="5" t="s">
        <v>1575</v>
      </c>
      <c r="AM113" s="5" t="s">
        <v>280</v>
      </c>
      <c r="AN113" s="5" t="s">
        <v>192</v>
      </c>
      <c r="AO113" s="5" t="s">
        <v>89</v>
      </c>
      <c r="AP113" s="5" t="s">
        <v>89</v>
      </c>
    </row>
    <row r="114" spans="1:42" ht="32">
      <c r="A114" s="13">
        <v>188</v>
      </c>
      <c r="B114" s="23">
        <f t="shared" si="1"/>
        <v>112</v>
      </c>
      <c r="C114" s="5" t="s">
        <v>104</v>
      </c>
      <c r="D114" s="5" t="s">
        <v>213</v>
      </c>
      <c r="E114" s="5" t="s">
        <v>89</v>
      </c>
      <c r="F114" s="5" t="s">
        <v>89</v>
      </c>
      <c r="G114" s="5" t="s">
        <v>89</v>
      </c>
      <c r="H114" s="5" t="s">
        <v>89</v>
      </c>
      <c r="I114" s="5" t="s">
        <v>359</v>
      </c>
      <c r="J114" s="5" t="s">
        <v>1577</v>
      </c>
      <c r="K114" s="5" t="s">
        <v>103</v>
      </c>
      <c r="L114" s="5" t="s">
        <v>89</v>
      </c>
      <c r="M114" s="5" t="s">
        <v>241</v>
      </c>
      <c r="N114" s="5" t="s">
        <v>1578</v>
      </c>
      <c r="O114" s="5" t="s">
        <v>182</v>
      </c>
      <c r="P114" s="5" t="s">
        <v>127</v>
      </c>
      <c r="Q114" s="5" t="s">
        <v>89</v>
      </c>
      <c r="R114" s="5" t="s">
        <v>182</v>
      </c>
      <c r="S114" s="5" t="s">
        <v>127</v>
      </c>
      <c r="T114" s="5" t="s">
        <v>89</v>
      </c>
      <c r="U114" s="5" t="s">
        <v>182</v>
      </c>
      <c r="V114" s="5" t="s">
        <v>112</v>
      </c>
      <c r="W114" s="5" t="s">
        <v>89</v>
      </c>
      <c r="X114" s="5" t="s">
        <v>182</v>
      </c>
      <c r="Y114" s="5" t="s">
        <v>112</v>
      </c>
      <c r="Z114" s="5" t="s">
        <v>89</v>
      </c>
      <c r="AA114" s="5" t="s">
        <v>182</v>
      </c>
      <c r="AB114" s="5" t="s">
        <v>112</v>
      </c>
      <c r="AC114" s="5" t="s">
        <v>89</v>
      </c>
      <c r="AD114" s="5" t="s">
        <v>182</v>
      </c>
      <c r="AE114" s="5" t="s">
        <v>112</v>
      </c>
      <c r="AF114" s="5" t="s">
        <v>89</v>
      </c>
      <c r="AG114" s="5" t="s">
        <v>182</v>
      </c>
      <c r="AH114" s="5" t="s">
        <v>112</v>
      </c>
      <c r="AI114" s="5" t="s">
        <v>89</v>
      </c>
      <c r="AJ114" s="5" t="s">
        <v>115</v>
      </c>
      <c r="AK114" s="5" t="s">
        <v>89</v>
      </c>
      <c r="AL114" s="5" t="s">
        <v>1579</v>
      </c>
      <c r="AM114" s="5" t="s">
        <v>1580</v>
      </c>
      <c r="AN114" s="5" t="s">
        <v>368</v>
      </c>
      <c r="AO114" s="5" t="s">
        <v>1137</v>
      </c>
      <c r="AP114" s="5" t="s">
        <v>89</v>
      </c>
    </row>
    <row r="115" spans="1:42" ht="48">
      <c r="A115" s="13">
        <v>190</v>
      </c>
      <c r="B115" s="23">
        <f t="shared" si="1"/>
        <v>113</v>
      </c>
      <c r="C115" s="5" t="s">
        <v>104</v>
      </c>
      <c r="D115" s="188" t="s">
        <v>467</v>
      </c>
      <c r="E115" s="5" t="s">
        <v>89</v>
      </c>
      <c r="F115" s="5" t="s">
        <v>89</v>
      </c>
      <c r="G115" s="5" t="s">
        <v>89</v>
      </c>
      <c r="H115" s="5" t="s">
        <v>89</v>
      </c>
      <c r="I115" s="5" t="s">
        <v>89</v>
      </c>
      <c r="J115" s="5" t="s">
        <v>89</v>
      </c>
      <c r="K115" s="5" t="s">
        <v>89</v>
      </c>
      <c r="L115" s="5" t="s">
        <v>89</v>
      </c>
      <c r="M115" s="5" t="s">
        <v>89</v>
      </c>
      <c r="N115" s="5" t="s">
        <v>1583</v>
      </c>
      <c r="O115" s="5" t="s">
        <v>177</v>
      </c>
      <c r="P115" s="5" t="s">
        <v>127</v>
      </c>
      <c r="Q115" s="5" t="s">
        <v>89</v>
      </c>
      <c r="R115" s="5" t="s">
        <v>186</v>
      </c>
      <c r="S115" s="5" t="s">
        <v>112</v>
      </c>
      <c r="T115" s="5" t="s">
        <v>89</v>
      </c>
      <c r="U115" s="5" t="s">
        <v>182</v>
      </c>
      <c r="V115" s="5" t="s">
        <v>127</v>
      </c>
      <c r="W115" s="5" t="s">
        <v>89</v>
      </c>
      <c r="X115" s="5" t="s">
        <v>182</v>
      </c>
      <c r="Y115" s="5" t="s">
        <v>127</v>
      </c>
      <c r="Z115" s="5" t="s">
        <v>89</v>
      </c>
      <c r="AA115" s="5" t="s">
        <v>186</v>
      </c>
      <c r="AB115" s="5" t="s">
        <v>112</v>
      </c>
      <c r="AC115" s="5" t="s">
        <v>89</v>
      </c>
      <c r="AD115" s="5" t="s">
        <v>186</v>
      </c>
      <c r="AE115" s="5" t="s">
        <v>127</v>
      </c>
      <c r="AF115" s="5" t="s">
        <v>89</v>
      </c>
      <c r="AG115" s="5" t="s">
        <v>179</v>
      </c>
      <c r="AH115" s="5" t="s">
        <v>127</v>
      </c>
      <c r="AI115" s="5" t="s">
        <v>89</v>
      </c>
      <c r="AJ115" s="5" t="s">
        <v>115</v>
      </c>
      <c r="AK115" s="5" t="s">
        <v>89</v>
      </c>
      <c r="AL115" s="5" t="s">
        <v>715</v>
      </c>
      <c r="AM115" s="5" t="s">
        <v>118</v>
      </c>
      <c r="AN115" s="5" t="s">
        <v>368</v>
      </c>
      <c r="AO115" s="5" t="s">
        <v>986</v>
      </c>
      <c r="AP115" s="5" t="s">
        <v>89</v>
      </c>
    </row>
    <row r="116" spans="1:42" ht="128">
      <c r="A116" s="13">
        <v>191</v>
      </c>
      <c r="B116" s="23">
        <f t="shared" si="1"/>
        <v>114</v>
      </c>
      <c r="C116" s="5" t="s">
        <v>104</v>
      </c>
      <c r="D116" s="5" t="s">
        <v>171</v>
      </c>
      <c r="E116" s="5" t="s">
        <v>89</v>
      </c>
      <c r="F116" s="5" t="s">
        <v>215</v>
      </c>
      <c r="G116" s="5" t="s">
        <v>89</v>
      </c>
      <c r="H116" s="5" t="s">
        <v>1585</v>
      </c>
      <c r="I116" s="5" t="s">
        <v>1114</v>
      </c>
      <c r="J116" s="5" t="s">
        <v>1115</v>
      </c>
      <c r="K116" s="5" t="s">
        <v>103</v>
      </c>
      <c r="L116" s="5" t="s">
        <v>89</v>
      </c>
      <c r="M116" s="5" t="s">
        <v>99</v>
      </c>
      <c r="N116" s="5" t="s">
        <v>1586</v>
      </c>
      <c r="O116" s="5" t="s">
        <v>177</v>
      </c>
      <c r="P116" s="5" t="s">
        <v>106</v>
      </c>
      <c r="Q116" s="5" t="s">
        <v>89</v>
      </c>
      <c r="R116" s="5" t="s">
        <v>177</v>
      </c>
      <c r="S116" s="5" t="s">
        <v>106</v>
      </c>
      <c r="T116" s="5" t="s">
        <v>89</v>
      </c>
      <c r="U116" s="5" t="s">
        <v>177</v>
      </c>
      <c r="V116" s="5" t="s">
        <v>106</v>
      </c>
      <c r="W116" s="5" t="s">
        <v>89</v>
      </c>
      <c r="X116" s="5" t="s">
        <v>177</v>
      </c>
      <c r="Y116" s="5" t="s">
        <v>106</v>
      </c>
      <c r="Z116" s="5" t="s">
        <v>89</v>
      </c>
      <c r="AA116" s="5" t="s">
        <v>186</v>
      </c>
      <c r="AB116" s="5" t="s">
        <v>112</v>
      </c>
      <c r="AC116" s="5" t="s">
        <v>1587</v>
      </c>
      <c r="AD116" s="5" t="s">
        <v>182</v>
      </c>
      <c r="AE116" s="5" t="s">
        <v>127</v>
      </c>
      <c r="AF116" s="5" t="s">
        <v>1588</v>
      </c>
      <c r="AG116" s="5" t="s">
        <v>186</v>
      </c>
      <c r="AH116" s="5" t="s">
        <v>112</v>
      </c>
      <c r="AI116" s="5" t="s">
        <v>1589</v>
      </c>
      <c r="AJ116" s="5" t="s">
        <v>231</v>
      </c>
      <c r="AK116" s="5" t="s">
        <v>89</v>
      </c>
      <c r="AL116" s="5" t="s">
        <v>1590</v>
      </c>
      <c r="AM116" s="5" t="s">
        <v>306</v>
      </c>
      <c r="AN116" s="5" t="s">
        <v>192</v>
      </c>
      <c r="AO116" s="5" t="s">
        <v>89</v>
      </c>
      <c r="AP116" s="5" t="s">
        <v>89</v>
      </c>
    </row>
    <row r="117" spans="1:42" ht="80">
      <c r="A117" s="13">
        <v>192</v>
      </c>
      <c r="B117" s="23">
        <f t="shared" si="1"/>
        <v>115</v>
      </c>
      <c r="C117" s="5" t="s">
        <v>104</v>
      </c>
      <c r="D117" s="5" t="s">
        <v>213</v>
      </c>
      <c r="E117" s="5" t="s">
        <v>89</v>
      </c>
      <c r="F117" s="5" t="s">
        <v>89</v>
      </c>
      <c r="G117" s="5" t="s">
        <v>89</v>
      </c>
      <c r="H117" s="5" t="s">
        <v>89</v>
      </c>
      <c r="I117" s="5" t="s">
        <v>1592</v>
      </c>
      <c r="J117" s="5" t="s">
        <v>1593</v>
      </c>
      <c r="K117" s="5" t="s">
        <v>164</v>
      </c>
      <c r="L117" s="5" t="s">
        <v>89</v>
      </c>
      <c r="M117" s="5" t="s">
        <v>298</v>
      </c>
      <c r="N117" s="5" t="s">
        <v>1594</v>
      </c>
      <c r="O117" s="5" t="s">
        <v>177</v>
      </c>
      <c r="P117" s="5" t="s">
        <v>106</v>
      </c>
      <c r="Q117" s="5" t="s">
        <v>1595</v>
      </c>
      <c r="R117" s="5" t="s">
        <v>177</v>
      </c>
      <c r="S117" s="5" t="s">
        <v>106</v>
      </c>
      <c r="T117" s="5" t="s">
        <v>89</v>
      </c>
      <c r="U117" s="5" t="s">
        <v>177</v>
      </c>
      <c r="V117" s="5" t="s">
        <v>106</v>
      </c>
      <c r="W117" s="5" t="s">
        <v>89</v>
      </c>
      <c r="X117" s="5" t="s">
        <v>182</v>
      </c>
      <c r="Y117" s="5" t="s">
        <v>127</v>
      </c>
      <c r="Z117" s="5" t="s">
        <v>1596</v>
      </c>
      <c r="AA117" s="5" t="s">
        <v>182</v>
      </c>
      <c r="AB117" s="5" t="s">
        <v>127</v>
      </c>
      <c r="AC117" s="5" t="s">
        <v>1597</v>
      </c>
      <c r="AD117" s="5" t="s">
        <v>182</v>
      </c>
      <c r="AE117" s="5" t="s">
        <v>112</v>
      </c>
      <c r="AF117" s="5" t="s">
        <v>1598</v>
      </c>
      <c r="AG117" s="5" t="s">
        <v>182</v>
      </c>
      <c r="AH117" s="5" t="s">
        <v>127</v>
      </c>
      <c r="AI117" s="5" t="s">
        <v>1599</v>
      </c>
      <c r="AJ117" s="5" t="s">
        <v>115</v>
      </c>
      <c r="AK117" s="5" t="s">
        <v>89</v>
      </c>
      <c r="AL117" s="5" t="s">
        <v>1600</v>
      </c>
      <c r="AM117" s="5" t="s">
        <v>118</v>
      </c>
      <c r="AN117" s="5" t="s">
        <v>368</v>
      </c>
      <c r="AO117" s="5" t="s">
        <v>1601</v>
      </c>
      <c r="AP117" s="5" t="s">
        <v>1602</v>
      </c>
    </row>
    <row r="118" spans="1:42" ht="160">
      <c r="A118" s="13">
        <v>193</v>
      </c>
      <c r="B118" s="23">
        <f t="shared" si="1"/>
        <v>116</v>
      </c>
      <c r="C118" s="5" t="s">
        <v>104</v>
      </c>
      <c r="D118" s="5" t="s">
        <v>171</v>
      </c>
      <c r="E118" s="5" t="s">
        <v>89</v>
      </c>
      <c r="F118" s="5" t="s">
        <v>215</v>
      </c>
      <c r="G118" s="5" t="s">
        <v>89</v>
      </c>
      <c r="H118" s="5" t="s">
        <v>1604</v>
      </c>
      <c r="I118" s="5" t="s">
        <v>1605</v>
      </c>
      <c r="J118" s="5" t="s">
        <v>1606</v>
      </c>
      <c r="K118" s="5" t="s">
        <v>254</v>
      </c>
      <c r="L118" s="5" t="s">
        <v>89</v>
      </c>
      <c r="M118" s="5" t="s">
        <v>221</v>
      </c>
      <c r="N118" s="5" t="s">
        <v>1607</v>
      </c>
      <c r="O118" s="5" t="s">
        <v>186</v>
      </c>
      <c r="P118" s="5" t="s">
        <v>127</v>
      </c>
      <c r="Q118" s="5" t="s">
        <v>1608</v>
      </c>
      <c r="R118" s="5" t="s">
        <v>177</v>
      </c>
      <c r="S118" s="5" t="s">
        <v>106</v>
      </c>
      <c r="T118" s="5" t="s">
        <v>1609</v>
      </c>
      <c r="U118" s="5" t="s">
        <v>177</v>
      </c>
      <c r="V118" s="5" t="s">
        <v>106</v>
      </c>
      <c r="W118" s="5" t="s">
        <v>1610</v>
      </c>
      <c r="X118" s="5" t="s">
        <v>186</v>
      </c>
      <c r="Y118" s="5" t="s">
        <v>112</v>
      </c>
      <c r="Z118" s="5" t="s">
        <v>1611</v>
      </c>
      <c r="AA118" s="5" t="s">
        <v>186</v>
      </c>
      <c r="AB118" s="5" t="s">
        <v>112</v>
      </c>
      <c r="AC118" s="5" t="s">
        <v>1612</v>
      </c>
      <c r="AD118" s="5" t="s">
        <v>182</v>
      </c>
      <c r="AE118" s="5" t="s">
        <v>112</v>
      </c>
      <c r="AF118" s="5" t="s">
        <v>1613</v>
      </c>
      <c r="AG118" s="5" t="s">
        <v>179</v>
      </c>
      <c r="AH118" s="5" t="s">
        <v>112</v>
      </c>
      <c r="AI118" s="5" t="s">
        <v>1614</v>
      </c>
      <c r="AJ118" s="5" t="s">
        <v>249</v>
      </c>
      <c r="AK118" s="5" t="s">
        <v>1615</v>
      </c>
      <c r="AL118" s="5" t="s">
        <v>1616</v>
      </c>
      <c r="AM118" s="5" t="s">
        <v>118</v>
      </c>
      <c r="AN118" s="5" t="s">
        <v>368</v>
      </c>
      <c r="AO118" s="5" t="s">
        <v>1617</v>
      </c>
      <c r="AP118" s="5" t="s">
        <v>1618</v>
      </c>
    </row>
    <row r="119" spans="1:42" ht="256">
      <c r="A119" s="13">
        <v>196</v>
      </c>
      <c r="B119" s="23">
        <f t="shared" si="1"/>
        <v>117</v>
      </c>
      <c r="C119" s="5" t="s">
        <v>104</v>
      </c>
      <c r="D119" s="5" t="s">
        <v>171</v>
      </c>
      <c r="E119" s="5" t="s">
        <v>89</v>
      </c>
      <c r="F119" s="5" t="s">
        <v>89</v>
      </c>
      <c r="G119" s="5" t="s">
        <v>1626</v>
      </c>
      <c r="H119" s="5" t="s">
        <v>89</v>
      </c>
      <c r="I119" s="5" t="s">
        <v>89</v>
      </c>
      <c r="J119" s="5" t="s">
        <v>89</v>
      </c>
      <c r="K119" s="5" t="s">
        <v>89</v>
      </c>
      <c r="L119" s="5" t="s">
        <v>89</v>
      </c>
      <c r="M119" s="5" t="s">
        <v>89</v>
      </c>
      <c r="N119" s="5" t="s">
        <v>1627</v>
      </c>
      <c r="O119" s="5" t="s">
        <v>186</v>
      </c>
      <c r="P119" s="5" t="s">
        <v>112</v>
      </c>
      <c r="Q119" s="5" t="s">
        <v>1628</v>
      </c>
      <c r="R119" s="5" t="s">
        <v>186</v>
      </c>
      <c r="S119" s="5" t="s">
        <v>112</v>
      </c>
      <c r="T119" s="5" t="s">
        <v>1629</v>
      </c>
      <c r="U119" s="5" t="s">
        <v>177</v>
      </c>
      <c r="V119" s="5" t="s">
        <v>127</v>
      </c>
      <c r="W119" s="5" t="s">
        <v>1630</v>
      </c>
      <c r="X119" s="5" t="s">
        <v>186</v>
      </c>
      <c r="Y119" s="5" t="s">
        <v>112</v>
      </c>
      <c r="Z119" s="5" t="s">
        <v>1631</v>
      </c>
      <c r="AA119" s="5" t="s">
        <v>186</v>
      </c>
      <c r="AB119" s="5" t="s">
        <v>127</v>
      </c>
      <c r="AC119" s="5" t="s">
        <v>1632</v>
      </c>
      <c r="AD119" s="5" t="s">
        <v>186</v>
      </c>
      <c r="AE119" s="5" t="s">
        <v>112</v>
      </c>
      <c r="AF119" s="5" t="s">
        <v>1633</v>
      </c>
      <c r="AG119" s="5" t="s">
        <v>177</v>
      </c>
      <c r="AH119" s="5" t="s">
        <v>106</v>
      </c>
      <c r="AI119" s="5" t="s">
        <v>1634</v>
      </c>
      <c r="AJ119" s="5" t="s">
        <v>207</v>
      </c>
      <c r="AK119" s="5" t="s">
        <v>1635</v>
      </c>
      <c r="AL119" s="5" t="s">
        <v>1636</v>
      </c>
      <c r="AM119" s="5" t="s">
        <v>234</v>
      </c>
      <c r="AN119" s="5" t="s">
        <v>192</v>
      </c>
      <c r="AO119" s="5" t="s">
        <v>89</v>
      </c>
      <c r="AP119" s="5" t="s">
        <v>89</v>
      </c>
    </row>
    <row r="120" spans="1:42" ht="128">
      <c r="A120" s="13">
        <v>199</v>
      </c>
      <c r="B120" s="23">
        <f t="shared" si="1"/>
        <v>118</v>
      </c>
      <c r="C120" s="5" t="s">
        <v>104</v>
      </c>
      <c r="D120" s="188" t="s">
        <v>467</v>
      </c>
      <c r="E120" s="5" t="s">
        <v>89</v>
      </c>
      <c r="F120" s="5" t="s">
        <v>89</v>
      </c>
      <c r="G120" s="5" t="s">
        <v>89</v>
      </c>
      <c r="H120" s="5" t="s">
        <v>89</v>
      </c>
      <c r="I120" s="5" t="s">
        <v>89</v>
      </c>
      <c r="J120" s="5" t="s">
        <v>89</v>
      </c>
      <c r="K120" s="5" t="s">
        <v>89</v>
      </c>
      <c r="L120" s="5" t="s">
        <v>89</v>
      </c>
      <c r="M120" s="5" t="s">
        <v>89</v>
      </c>
      <c r="N120" s="5" t="s">
        <v>1641</v>
      </c>
      <c r="O120" s="5" t="s">
        <v>182</v>
      </c>
      <c r="P120" s="5" t="s">
        <v>127</v>
      </c>
      <c r="Q120" s="5" t="s">
        <v>1642</v>
      </c>
      <c r="R120" s="5" t="s">
        <v>182</v>
      </c>
      <c r="S120" s="5" t="s">
        <v>127</v>
      </c>
      <c r="T120" s="5" t="s">
        <v>1643</v>
      </c>
      <c r="U120" s="5" t="s">
        <v>177</v>
      </c>
      <c r="V120" s="5" t="s">
        <v>106</v>
      </c>
      <c r="W120" s="5" t="s">
        <v>1644</v>
      </c>
      <c r="X120" s="5" t="s">
        <v>182</v>
      </c>
      <c r="Y120" s="5" t="s">
        <v>127</v>
      </c>
      <c r="Z120" s="5" t="s">
        <v>1645</v>
      </c>
      <c r="AA120" s="5" t="s">
        <v>182</v>
      </c>
      <c r="AB120" s="5" t="s">
        <v>127</v>
      </c>
      <c r="AC120" s="5" t="s">
        <v>1646</v>
      </c>
      <c r="AD120" s="5" t="s">
        <v>182</v>
      </c>
      <c r="AE120" s="5" t="s">
        <v>127</v>
      </c>
      <c r="AF120" s="5" t="s">
        <v>1647</v>
      </c>
      <c r="AG120" s="5" t="s">
        <v>186</v>
      </c>
      <c r="AH120" s="5" t="s">
        <v>127</v>
      </c>
      <c r="AI120" s="5" t="s">
        <v>1648</v>
      </c>
      <c r="AJ120" s="5" t="s">
        <v>141</v>
      </c>
      <c r="AK120" s="5" t="s">
        <v>1649</v>
      </c>
      <c r="AL120" s="5" t="s">
        <v>1650</v>
      </c>
      <c r="AM120" s="5" t="s">
        <v>118</v>
      </c>
      <c r="AN120" s="5" t="s">
        <v>192</v>
      </c>
      <c r="AO120" s="5" t="s">
        <v>89</v>
      </c>
      <c r="AP120" s="5" t="s">
        <v>1651</v>
      </c>
    </row>
    <row r="121" spans="1:42" ht="48">
      <c r="A121" s="13">
        <v>204</v>
      </c>
      <c r="B121" s="23">
        <f t="shared" si="1"/>
        <v>119</v>
      </c>
      <c r="C121" s="5" t="s">
        <v>104</v>
      </c>
      <c r="D121" s="5" t="s">
        <v>213</v>
      </c>
      <c r="E121" s="5" t="s">
        <v>89</v>
      </c>
      <c r="F121" s="5" t="s">
        <v>89</v>
      </c>
      <c r="G121" s="5" t="s">
        <v>89</v>
      </c>
      <c r="H121" s="5" t="s">
        <v>89</v>
      </c>
      <c r="I121" s="5" t="s">
        <v>1660</v>
      </c>
      <c r="J121" s="5" t="s">
        <v>1661</v>
      </c>
      <c r="K121" s="5" t="s">
        <v>1662</v>
      </c>
      <c r="L121" s="5" t="s">
        <v>1663</v>
      </c>
      <c r="M121" s="5" t="s">
        <v>298</v>
      </c>
      <c r="N121" s="5" t="s">
        <v>1664</v>
      </c>
      <c r="O121" s="5" t="s">
        <v>179</v>
      </c>
      <c r="P121" s="5" t="s">
        <v>168</v>
      </c>
      <c r="Q121" s="5" t="s">
        <v>89</v>
      </c>
      <c r="R121" s="5" t="s">
        <v>89</v>
      </c>
      <c r="S121" s="5" t="s">
        <v>89</v>
      </c>
      <c r="T121" s="5" t="s">
        <v>89</v>
      </c>
      <c r="U121" s="5" t="s">
        <v>89</v>
      </c>
      <c r="V121" s="5" t="s">
        <v>89</v>
      </c>
      <c r="W121" s="5" t="s">
        <v>89</v>
      </c>
      <c r="X121" s="5" t="s">
        <v>179</v>
      </c>
      <c r="Y121" s="5" t="s">
        <v>168</v>
      </c>
      <c r="Z121" s="5" t="s">
        <v>1665</v>
      </c>
      <c r="AA121" s="5" t="s">
        <v>179</v>
      </c>
      <c r="AB121" s="5" t="s">
        <v>168</v>
      </c>
      <c r="AC121" s="5" t="s">
        <v>1666</v>
      </c>
      <c r="AD121" s="5" t="s">
        <v>89</v>
      </c>
      <c r="AE121" s="5" t="s">
        <v>89</v>
      </c>
      <c r="AF121" s="5" t="s">
        <v>89</v>
      </c>
      <c r="AG121" s="5" t="s">
        <v>179</v>
      </c>
      <c r="AH121" s="5" t="s">
        <v>168</v>
      </c>
      <c r="AI121" s="5" t="s">
        <v>1667</v>
      </c>
      <c r="AJ121" s="5" t="s">
        <v>89</v>
      </c>
      <c r="AK121" s="5" t="s">
        <v>89</v>
      </c>
      <c r="AL121" s="5" t="s">
        <v>89</v>
      </c>
      <c r="AM121" s="5" t="s">
        <v>89</v>
      </c>
      <c r="AN121" s="5" t="s">
        <v>89</v>
      </c>
      <c r="AO121" s="5" t="s">
        <v>89</v>
      </c>
      <c r="AP121" s="5" t="s">
        <v>89</v>
      </c>
    </row>
    <row r="122" spans="1:42" ht="208">
      <c r="A122" s="13">
        <v>212</v>
      </c>
      <c r="B122" s="23">
        <f t="shared" si="1"/>
        <v>120</v>
      </c>
      <c r="C122" s="5" t="s">
        <v>104</v>
      </c>
      <c r="D122" s="5" t="s">
        <v>213</v>
      </c>
      <c r="E122" s="5" t="s">
        <v>89</v>
      </c>
      <c r="F122" s="5" t="s">
        <v>89</v>
      </c>
      <c r="G122" s="5" t="s">
        <v>89</v>
      </c>
      <c r="H122" s="5" t="s">
        <v>89</v>
      </c>
      <c r="I122" s="5" t="s">
        <v>1115</v>
      </c>
      <c r="J122" s="5" t="s">
        <v>1682</v>
      </c>
      <c r="K122" s="5" t="s">
        <v>254</v>
      </c>
      <c r="L122" s="5" t="s">
        <v>89</v>
      </c>
      <c r="M122" s="5" t="s">
        <v>165</v>
      </c>
      <c r="N122" s="5" t="s">
        <v>1683</v>
      </c>
      <c r="O122" s="5" t="s">
        <v>89</v>
      </c>
      <c r="P122" s="5" t="s">
        <v>89</v>
      </c>
      <c r="Q122" s="5" t="s">
        <v>89</v>
      </c>
      <c r="R122" s="5" t="s">
        <v>89</v>
      </c>
      <c r="S122" s="5" t="s">
        <v>89</v>
      </c>
      <c r="T122" s="5" t="s">
        <v>89</v>
      </c>
      <c r="U122" s="5" t="s">
        <v>89</v>
      </c>
      <c r="V122" s="5" t="s">
        <v>89</v>
      </c>
      <c r="W122" s="5" t="s">
        <v>89</v>
      </c>
      <c r="X122" s="5" t="s">
        <v>182</v>
      </c>
      <c r="Y122" s="5" t="s">
        <v>127</v>
      </c>
      <c r="Z122" s="5" t="s">
        <v>1684</v>
      </c>
      <c r="AA122" s="5" t="s">
        <v>89</v>
      </c>
      <c r="AB122" s="5" t="s">
        <v>89</v>
      </c>
      <c r="AC122" s="5" t="s">
        <v>89</v>
      </c>
      <c r="AD122" s="5" t="s">
        <v>89</v>
      </c>
      <c r="AE122" s="5" t="s">
        <v>89</v>
      </c>
      <c r="AF122" s="5" t="s">
        <v>89</v>
      </c>
      <c r="AG122" s="5" t="s">
        <v>89</v>
      </c>
      <c r="AH122" s="5" t="s">
        <v>89</v>
      </c>
      <c r="AI122" s="5" t="s">
        <v>89</v>
      </c>
      <c r="AJ122" s="5" t="s">
        <v>89</v>
      </c>
      <c r="AK122" s="5" t="s">
        <v>89</v>
      </c>
      <c r="AL122" s="5" t="s">
        <v>89</v>
      </c>
      <c r="AM122" s="5" t="s">
        <v>89</v>
      </c>
      <c r="AN122" s="5" t="s">
        <v>89</v>
      </c>
      <c r="AO122" s="5" t="s">
        <v>89</v>
      </c>
      <c r="AP122" s="5" t="s">
        <v>89</v>
      </c>
    </row>
    <row r="123" spans="1:42" ht="32">
      <c r="A123" s="13">
        <v>216</v>
      </c>
      <c r="B123" s="23">
        <f t="shared" si="1"/>
        <v>121</v>
      </c>
      <c r="C123" s="5" t="s">
        <v>104</v>
      </c>
      <c r="D123" s="5" t="s">
        <v>171</v>
      </c>
      <c r="E123" s="5" t="s">
        <v>89</v>
      </c>
      <c r="F123" s="5" t="s">
        <v>215</v>
      </c>
      <c r="G123" s="5" t="s">
        <v>89</v>
      </c>
      <c r="H123" s="5" t="s">
        <v>1689</v>
      </c>
      <c r="I123" s="5" t="s">
        <v>1690</v>
      </c>
      <c r="J123" s="5" t="s">
        <v>1691</v>
      </c>
      <c r="K123" s="5" t="s">
        <v>240</v>
      </c>
      <c r="L123" s="5" t="s">
        <v>89</v>
      </c>
      <c r="M123" s="5" t="s">
        <v>298</v>
      </c>
      <c r="N123" s="5" t="s">
        <v>1692</v>
      </c>
      <c r="O123" s="5" t="s">
        <v>182</v>
      </c>
      <c r="P123" s="5" t="s">
        <v>89</v>
      </c>
      <c r="Q123" s="5" t="s">
        <v>89</v>
      </c>
      <c r="R123" s="5" t="s">
        <v>186</v>
      </c>
      <c r="S123" s="5" t="s">
        <v>225</v>
      </c>
      <c r="T123" s="5" t="s">
        <v>1693</v>
      </c>
      <c r="U123" s="5" t="s">
        <v>182</v>
      </c>
      <c r="V123" s="5" t="s">
        <v>225</v>
      </c>
      <c r="W123" s="5" t="s">
        <v>89</v>
      </c>
      <c r="X123" s="5" t="s">
        <v>182</v>
      </c>
      <c r="Y123" s="5" t="s">
        <v>112</v>
      </c>
      <c r="Z123" s="5" t="s">
        <v>89</v>
      </c>
      <c r="AA123" s="5" t="s">
        <v>186</v>
      </c>
      <c r="AB123" s="5" t="s">
        <v>225</v>
      </c>
      <c r="AC123" s="5" t="s">
        <v>89</v>
      </c>
      <c r="AD123" s="5" t="s">
        <v>182</v>
      </c>
      <c r="AE123" s="5" t="s">
        <v>168</v>
      </c>
      <c r="AF123" s="5" t="s">
        <v>89</v>
      </c>
      <c r="AG123" s="5" t="s">
        <v>182</v>
      </c>
      <c r="AH123" s="5" t="s">
        <v>112</v>
      </c>
      <c r="AI123" s="5" t="s">
        <v>89</v>
      </c>
      <c r="AJ123" s="5" t="s">
        <v>249</v>
      </c>
      <c r="AK123" s="5" t="s">
        <v>89</v>
      </c>
      <c r="AL123" s="5" t="s">
        <v>1694</v>
      </c>
      <c r="AM123" s="5" t="s">
        <v>512</v>
      </c>
      <c r="AN123" s="5" t="s">
        <v>235</v>
      </c>
      <c r="AO123" s="5" t="s">
        <v>89</v>
      </c>
      <c r="AP123" s="5" t="s">
        <v>89</v>
      </c>
    </row>
    <row r="124" spans="1:42" ht="64">
      <c r="A124" s="13">
        <v>220</v>
      </c>
      <c r="B124" s="23">
        <f t="shared" si="1"/>
        <v>122</v>
      </c>
      <c r="C124" s="5" t="s">
        <v>104</v>
      </c>
      <c r="D124" s="5" t="s">
        <v>171</v>
      </c>
      <c r="E124" s="5" t="s">
        <v>89</v>
      </c>
      <c r="F124" s="5" t="s">
        <v>96</v>
      </c>
      <c r="G124" s="5" t="s">
        <v>89</v>
      </c>
      <c r="H124" s="5" t="s">
        <v>1699</v>
      </c>
      <c r="I124" s="5" t="s">
        <v>359</v>
      </c>
      <c r="J124" s="5" t="s">
        <v>1700</v>
      </c>
      <c r="K124" s="5" t="s">
        <v>240</v>
      </c>
      <c r="L124" s="5" t="s">
        <v>89</v>
      </c>
      <c r="M124" s="5" t="s">
        <v>241</v>
      </c>
      <c r="N124" s="5" t="s">
        <v>1701</v>
      </c>
      <c r="O124" s="5" t="s">
        <v>179</v>
      </c>
      <c r="P124" s="5" t="s">
        <v>168</v>
      </c>
      <c r="Q124" s="5" t="s">
        <v>1702</v>
      </c>
      <c r="R124" s="5" t="s">
        <v>179</v>
      </c>
      <c r="S124" s="5" t="s">
        <v>225</v>
      </c>
      <c r="T124" s="5" t="s">
        <v>1703</v>
      </c>
      <c r="U124" s="5" t="s">
        <v>182</v>
      </c>
      <c r="V124" s="5" t="s">
        <v>112</v>
      </c>
      <c r="W124" s="5" t="s">
        <v>1704</v>
      </c>
      <c r="X124" s="5" t="s">
        <v>89</v>
      </c>
      <c r="Y124" s="5" t="s">
        <v>89</v>
      </c>
      <c r="Z124" s="5" t="s">
        <v>89</v>
      </c>
      <c r="AA124" s="5" t="s">
        <v>89</v>
      </c>
      <c r="AB124" s="5" t="s">
        <v>89</v>
      </c>
      <c r="AC124" s="5" t="s">
        <v>89</v>
      </c>
      <c r="AD124" s="5" t="s">
        <v>89</v>
      </c>
      <c r="AE124" s="5" t="s">
        <v>89</v>
      </c>
      <c r="AF124" s="5" t="s">
        <v>89</v>
      </c>
      <c r="AG124" s="5" t="s">
        <v>89</v>
      </c>
      <c r="AH124" s="5" t="s">
        <v>89</v>
      </c>
      <c r="AI124" s="5" t="s">
        <v>89</v>
      </c>
      <c r="AJ124" s="5" t="s">
        <v>89</v>
      </c>
      <c r="AK124" s="5" t="s">
        <v>89</v>
      </c>
      <c r="AL124" s="5" t="s">
        <v>89</v>
      </c>
      <c r="AM124" s="5" t="s">
        <v>89</v>
      </c>
      <c r="AN124" s="5" t="s">
        <v>89</v>
      </c>
      <c r="AO124" s="5" t="s">
        <v>89</v>
      </c>
      <c r="AP124" s="5" t="s">
        <v>89</v>
      </c>
    </row>
    <row r="125" spans="1:42" ht="32">
      <c r="A125" s="13">
        <v>228</v>
      </c>
      <c r="B125" s="23">
        <f t="shared" si="1"/>
        <v>123</v>
      </c>
      <c r="C125" s="5" t="s">
        <v>104</v>
      </c>
      <c r="D125" s="5" t="s">
        <v>213</v>
      </c>
      <c r="E125" s="5" t="s">
        <v>89</v>
      </c>
      <c r="F125" s="5" t="s">
        <v>89</v>
      </c>
      <c r="G125" s="5" t="s">
        <v>89</v>
      </c>
      <c r="H125" s="5" t="s">
        <v>89</v>
      </c>
      <c r="I125" s="5" t="s">
        <v>1721</v>
      </c>
      <c r="J125" s="5" t="s">
        <v>1722</v>
      </c>
      <c r="K125" s="5" t="s">
        <v>103</v>
      </c>
      <c r="L125" s="5" t="s">
        <v>89</v>
      </c>
      <c r="M125" s="5" t="s">
        <v>298</v>
      </c>
      <c r="N125" s="5" t="s">
        <v>1723</v>
      </c>
      <c r="O125" s="5" t="s">
        <v>89</v>
      </c>
      <c r="P125" s="5" t="s">
        <v>89</v>
      </c>
      <c r="Q125" s="5" t="s">
        <v>89</v>
      </c>
      <c r="R125" s="5" t="s">
        <v>177</v>
      </c>
      <c r="S125" s="5" t="s">
        <v>106</v>
      </c>
      <c r="T125" s="5" t="s">
        <v>89</v>
      </c>
      <c r="U125" s="5" t="s">
        <v>89</v>
      </c>
      <c r="V125" s="5" t="s">
        <v>89</v>
      </c>
      <c r="W125" s="5" t="s">
        <v>89</v>
      </c>
      <c r="X125" s="5" t="s">
        <v>177</v>
      </c>
      <c r="Y125" s="5" t="s">
        <v>106</v>
      </c>
      <c r="Z125" s="5" t="s">
        <v>89</v>
      </c>
      <c r="AA125" s="5" t="s">
        <v>89</v>
      </c>
      <c r="AB125" s="5" t="s">
        <v>89</v>
      </c>
      <c r="AC125" s="5" t="s">
        <v>89</v>
      </c>
      <c r="AD125" s="5" t="s">
        <v>177</v>
      </c>
      <c r="AE125" s="5" t="s">
        <v>106</v>
      </c>
      <c r="AF125" s="5" t="s">
        <v>89</v>
      </c>
      <c r="AG125" s="5" t="s">
        <v>89</v>
      </c>
      <c r="AH125" s="5" t="s">
        <v>89</v>
      </c>
      <c r="AI125" s="5" t="s">
        <v>89</v>
      </c>
      <c r="AJ125" s="5" t="s">
        <v>89</v>
      </c>
      <c r="AK125" s="5" t="s">
        <v>89</v>
      </c>
      <c r="AL125" s="5" t="s">
        <v>89</v>
      </c>
      <c r="AM125" s="5" t="s">
        <v>89</v>
      </c>
      <c r="AN125" s="5" t="s">
        <v>89</v>
      </c>
      <c r="AO125" s="5" t="s">
        <v>89</v>
      </c>
      <c r="AP125" s="5" t="s">
        <v>89</v>
      </c>
    </row>
    <row r="126" spans="1:42" ht="64">
      <c r="A126" s="13">
        <v>230</v>
      </c>
      <c r="B126" s="23">
        <f t="shared" si="1"/>
        <v>124</v>
      </c>
      <c r="C126" s="5" t="s">
        <v>104</v>
      </c>
      <c r="D126" s="5" t="s">
        <v>213</v>
      </c>
      <c r="E126" s="5" t="s">
        <v>89</v>
      </c>
      <c r="F126" s="5" t="s">
        <v>89</v>
      </c>
      <c r="G126" s="5" t="s">
        <v>89</v>
      </c>
      <c r="H126" s="5" t="s">
        <v>89</v>
      </c>
      <c r="I126" s="5" t="s">
        <v>1726</v>
      </c>
      <c r="J126" s="5" t="s">
        <v>965</v>
      </c>
      <c r="K126" s="5" t="s">
        <v>240</v>
      </c>
      <c r="L126" s="5" t="s">
        <v>89</v>
      </c>
      <c r="M126" s="5" t="s">
        <v>241</v>
      </c>
      <c r="N126" s="5" t="s">
        <v>1727</v>
      </c>
      <c r="O126" s="5" t="s">
        <v>186</v>
      </c>
      <c r="P126" s="5" t="s">
        <v>225</v>
      </c>
      <c r="Q126" s="5" t="s">
        <v>89</v>
      </c>
      <c r="R126" s="5" t="s">
        <v>182</v>
      </c>
      <c r="S126" s="5" t="s">
        <v>112</v>
      </c>
      <c r="T126" s="5" t="s">
        <v>89</v>
      </c>
      <c r="U126" s="5" t="s">
        <v>177</v>
      </c>
      <c r="V126" s="5" t="s">
        <v>127</v>
      </c>
      <c r="W126" s="5" t="s">
        <v>89</v>
      </c>
      <c r="X126" s="5" t="s">
        <v>89</v>
      </c>
      <c r="Y126" s="5" t="s">
        <v>89</v>
      </c>
      <c r="Z126" s="5" t="s">
        <v>89</v>
      </c>
      <c r="AA126" s="5" t="s">
        <v>89</v>
      </c>
      <c r="AB126" s="5" t="s">
        <v>89</v>
      </c>
      <c r="AC126" s="5" t="s">
        <v>89</v>
      </c>
      <c r="AD126" s="5" t="s">
        <v>186</v>
      </c>
      <c r="AE126" s="5" t="s">
        <v>112</v>
      </c>
      <c r="AF126" s="5" t="s">
        <v>89</v>
      </c>
      <c r="AG126" s="5" t="s">
        <v>179</v>
      </c>
      <c r="AH126" s="5" t="s">
        <v>225</v>
      </c>
      <c r="AI126" s="5" t="s">
        <v>1728</v>
      </c>
      <c r="AJ126" s="5" t="s">
        <v>89</v>
      </c>
      <c r="AK126" s="5" t="s">
        <v>89</v>
      </c>
      <c r="AL126" s="5" t="s">
        <v>89</v>
      </c>
      <c r="AM126" s="5" t="s">
        <v>89</v>
      </c>
      <c r="AN126" s="5" t="s">
        <v>89</v>
      </c>
      <c r="AO126" s="5" t="s">
        <v>89</v>
      </c>
      <c r="AP126" s="5" t="s">
        <v>89</v>
      </c>
    </row>
    <row r="127" spans="1:42" ht="48">
      <c r="A127" s="13">
        <v>234</v>
      </c>
      <c r="B127" s="23">
        <f t="shared" si="1"/>
        <v>125</v>
      </c>
      <c r="C127" s="5" t="s">
        <v>104</v>
      </c>
      <c r="D127" s="5" t="s">
        <v>259</v>
      </c>
      <c r="E127" s="5" t="s">
        <v>89</v>
      </c>
      <c r="F127" s="5" t="s">
        <v>160</v>
      </c>
      <c r="G127" s="5" t="s">
        <v>89</v>
      </c>
      <c r="H127" s="5" t="s">
        <v>237</v>
      </c>
      <c r="I127" s="5" t="s">
        <v>1736</v>
      </c>
      <c r="J127" s="5" t="s">
        <v>1737</v>
      </c>
      <c r="K127" s="5" t="s">
        <v>355</v>
      </c>
      <c r="L127" s="5" t="s">
        <v>1738</v>
      </c>
      <c r="M127" s="5" t="s">
        <v>298</v>
      </c>
      <c r="N127" s="5" t="s">
        <v>1739</v>
      </c>
      <c r="O127" s="5" t="s">
        <v>179</v>
      </c>
      <c r="P127" s="5" t="s">
        <v>168</v>
      </c>
      <c r="Q127" s="5" t="s">
        <v>89</v>
      </c>
      <c r="R127" s="5" t="s">
        <v>179</v>
      </c>
      <c r="S127" s="5" t="s">
        <v>168</v>
      </c>
      <c r="T127" s="5" t="s">
        <v>89</v>
      </c>
      <c r="U127" s="5" t="s">
        <v>179</v>
      </c>
      <c r="V127" s="5" t="s">
        <v>168</v>
      </c>
      <c r="W127" s="5" t="s">
        <v>89</v>
      </c>
      <c r="X127" s="5" t="s">
        <v>179</v>
      </c>
      <c r="Y127" s="5" t="s">
        <v>168</v>
      </c>
      <c r="Z127" s="5" t="s">
        <v>89</v>
      </c>
      <c r="AA127" s="5" t="s">
        <v>179</v>
      </c>
      <c r="AB127" s="5" t="s">
        <v>168</v>
      </c>
      <c r="AC127" s="5" t="s">
        <v>89</v>
      </c>
      <c r="AD127" s="5" t="s">
        <v>179</v>
      </c>
      <c r="AE127" s="5" t="s">
        <v>168</v>
      </c>
      <c r="AF127" s="5" t="s">
        <v>89</v>
      </c>
      <c r="AG127" s="5" t="s">
        <v>179</v>
      </c>
      <c r="AH127" s="5" t="s">
        <v>168</v>
      </c>
      <c r="AI127" s="5" t="s">
        <v>1740</v>
      </c>
      <c r="AJ127" s="5" t="s">
        <v>89</v>
      </c>
      <c r="AK127" s="5" t="s">
        <v>89</v>
      </c>
      <c r="AL127" s="5" t="s">
        <v>89</v>
      </c>
      <c r="AM127" s="5" t="s">
        <v>89</v>
      </c>
      <c r="AN127" s="5" t="s">
        <v>89</v>
      </c>
      <c r="AO127" s="5" t="s">
        <v>89</v>
      </c>
      <c r="AP127" s="5" t="s">
        <v>89</v>
      </c>
    </row>
    <row r="128" spans="1:42" ht="48">
      <c r="A128" s="13">
        <v>246</v>
      </c>
      <c r="B128" s="23">
        <f t="shared" si="1"/>
        <v>126</v>
      </c>
      <c r="C128" s="5" t="s">
        <v>104</v>
      </c>
      <c r="D128" s="188" t="s">
        <v>467</v>
      </c>
      <c r="E128" s="5" t="s">
        <v>89</v>
      </c>
      <c r="F128" s="5" t="s">
        <v>89</v>
      </c>
      <c r="G128" s="5" t="s">
        <v>89</v>
      </c>
      <c r="H128" s="5" t="s">
        <v>89</v>
      </c>
      <c r="I128" s="5" t="s">
        <v>89</v>
      </c>
      <c r="J128" s="5" t="s">
        <v>89</v>
      </c>
      <c r="K128" s="5" t="s">
        <v>89</v>
      </c>
      <c r="L128" s="5" t="s">
        <v>89</v>
      </c>
      <c r="M128" s="5" t="s">
        <v>89</v>
      </c>
      <c r="N128" s="5" t="s">
        <v>1761</v>
      </c>
      <c r="O128" s="5" t="s">
        <v>89</v>
      </c>
      <c r="P128" s="5" t="s">
        <v>106</v>
      </c>
      <c r="Q128" s="5" t="s">
        <v>89</v>
      </c>
      <c r="R128" s="5" t="s">
        <v>89</v>
      </c>
      <c r="S128" s="5" t="s">
        <v>89</v>
      </c>
      <c r="T128" s="5" t="s">
        <v>89</v>
      </c>
      <c r="U128" s="5" t="s">
        <v>89</v>
      </c>
      <c r="V128" s="5" t="s">
        <v>89</v>
      </c>
      <c r="W128" s="5" t="s">
        <v>89</v>
      </c>
      <c r="X128" s="5" t="s">
        <v>89</v>
      </c>
      <c r="Y128" s="5" t="s">
        <v>89</v>
      </c>
      <c r="Z128" s="5" t="s">
        <v>89</v>
      </c>
      <c r="AA128" s="5" t="s">
        <v>89</v>
      </c>
      <c r="AB128" s="5" t="s">
        <v>89</v>
      </c>
      <c r="AC128" s="5" t="s">
        <v>89</v>
      </c>
      <c r="AD128" s="5" t="s">
        <v>89</v>
      </c>
      <c r="AE128" s="5" t="s">
        <v>89</v>
      </c>
      <c r="AF128" s="5" t="s">
        <v>89</v>
      </c>
      <c r="AG128" s="5" t="s">
        <v>182</v>
      </c>
      <c r="AH128" s="5" t="s">
        <v>112</v>
      </c>
      <c r="AI128" s="5" t="s">
        <v>1762</v>
      </c>
      <c r="AJ128" s="5" t="s">
        <v>89</v>
      </c>
      <c r="AK128" s="5" t="s">
        <v>89</v>
      </c>
      <c r="AL128" s="5" t="s">
        <v>89</v>
      </c>
      <c r="AM128" s="5" t="s">
        <v>89</v>
      </c>
      <c r="AN128" s="5" t="s">
        <v>89</v>
      </c>
      <c r="AO128" s="5" t="s">
        <v>89</v>
      </c>
      <c r="AP128" s="5" t="s">
        <v>89</v>
      </c>
    </row>
    <row r="129" spans="1:42" ht="32">
      <c r="A129" s="13">
        <v>254</v>
      </c>
      <c r="B129" s="23">
        <f t="shared" si="1"/>
        <v>127</v>
      </c>
      <c r="C129" s="5" t="s">
        <v>104</v>
      </c>
      <c r="D129" s="188" t="s">
        <v>467</v>
      </c>
      <c r="E129" s="5" t="s">
        <v>89</v>
      </c>
      <c r="F129" s="5" t="s">
        <v>89</v>
      </c>
      <c r="G129" s="5" t="s">
        <v>89</v>
      </c>
      <c r="H129" s="5" t="s">
        <v>89</v>
      </c>
      <c r="I129" s="5" t="s">
        <v>89</v>
      </c>
      <c r="J129" s="5" t="s">
        <v>89</v>
      </c>
      <c r="K129" s="5" t="s">
        <v>89</v>
      </c>
      <c r="L129" s="5" t="s">
        <v>89</v>
      </c>
      <c r="M129" s="5" t="s">
        <v>89</v>
      </c>
      <c r="N129" s="5" t="s">
        <v>1777</v>
      </c>
      <c r="O129" s="5" t="s">
        <v>89</v>
      </c>
      <c r="P129" s="5" t="s">
        <v>89</v>
      </c>
      <c r="Q129" s="5" t="s">
        <v>89</v>
      </c>
      <c r="R129" s="5" t="s">
        <v>186</v>
      </c>
      <c r="S129" s="5" t="s">
        <v>112</v>
      </c>
      <c r="T129" s="5" t="s">
        <v>89</v>
      </c>
      <c r="U129" s="5" t="s">
        <v>89</v>
      </c>
      <c r="V129" s="5" t="s">
        <v>89</v>
      </c>
      <c r="W129" s="5" t="s">
        <v>89</v>
      </c>
      <c r="X129" s="5" t="s">
        <v>89</v>
      </c>
      <c r="Y129" s="5" t="s">
        <v>89</v>
      </c>
      <c r="Z129" s="5" t="s">
        <v>89</v>
      </c>
      <c r="AA129" s="5" t="s">
        <v>89</v>
      </c>
      <c r="AB129" s="5" t="s">
        <v>89</v>
      </c>
      <c r="AC129" s="5" t="s">
        <v>89</v>
      </c>
      <c r="AD129" s="5" t="s">
        <v>89</v>
      </c>
      <c r="AE129" s="5" t="s">
        <v>89</v>
      </c>
      <c r="AF129" s="5" t="s">
        <v>89</v>
      </c>
      <c r="AG129" s="5" t="s">
        <v>89</v>
      </c>
      <c r="AH129" s="5" t="s">
        <v>89</v>
      </c>
      <c r="AI129" s="5" t="s">
        <v>89</v>
      </c>
      <c r="AJ129" s="5" t="s">
        <v>89</v>
      </c>
      <c r="AK129" s="5" t="s">
        <v>89</v>
      </c>
      <c r="AL129" s="5" t="s">
        <v>89</v>
      </c>
      <c r="AM129" s="5" t="s">
        <v>89</v>
      </c>
      <c r="AN129" s="5" t="s">
        <v>89</v>
      </c>
      <c r="AO129" s="5" t="s">
        <v>89</v>
      </c>
      <c r="AP129" s="5" t="s">
        <v>89</v>
      </c>
    </row>
    <row r="130" spans="1:42" ht="80">
      <c r="A130" s="13">
        <v>256</v>
      </c>
      <c r="B130" s="23">
        <f t="shared" si="1"/>
        <v>128</v>
      </c>
      <c r="C130" s="5" t="s">
        <v>104</v>
      </c>
      <c r="D130" s="188" t="s">
        <v>467</v>
      </c>
      <c r="E130" s="5" t="s">
        <v>89</v>
      </c>
      <c r="F130" s="5" t="s">
        <v>89</v>
      </c>
      <c r="G130" s="5" t="s">
        <v>89</v>
      </c>
      <c r="H130" s="5" t="s">
        <v>89</v>
      </c>
      <c r="I130" s="5" t="s">
        <v>89</v>
      </c>
      <c r="J130" s="5" t="s">
        <v>89</v>
      </c>
      <c r="K130" s="5" t="s">
        <v>89</v>
      </c>
      <c r="L130" s="5" t="s">
        <v>89</v>
      </c>
      <c r="M130" s="5" t="s">
        <v>89</v>
      </c>
      <c r="N130" s="5" t="s">
        <v>1781</v>
      </c>
      <c r="O130" s="5" t="s">
        <v>89</v>
      </c>
      <c r="P130" s="5" t="s">
        <v>89</v>
      </c>
      <c r="Q130" s="5" t="s">
        <v>89</v>
      </c>
      <c r="R130" s="5" t="s">
        <v>89</v>
      </c>
      <c r="S130" s="5" t="s">
        <v>89</v>
      </c>
      <c r="T130" s="5" t="s">
        <v>89</v>
      </c>
      <c r="U130" s="5" t="s">
        <v>186</v>
      </c>
      <c r="V130" s="5" t="s">
        <v>127</v>
      </c>
      <c r="W130" s="5" t="s">
        <v>1782</v>
      </c>
      <c r="X130" s="5" t="s">
        <v>89</v>
      </c>
      <c r="Y130" s="5" t="s">
        <v>89</v>
      </c>
      <c r="Z130" s="5" t="s">
        <v>89</v>
      </c>
      <c r="AA130" s="5" t="s">
        <v>89</v>
      </c>
      <c r="AB130" s="5" t="s">
        <v>89</v>
      </c>
      <c r="AC130" s="5" t="s">
        <v>89</v>
      </c>
      <c r="AD130" s="5" t="s">
        <v>182</v>
      </c>
      <c r="AE130" s="5" t="s">
        <v>127</v>
      </c>
      <c r="AF130" s="5" t="s">
        <v>1783</v>
      </c>
      <c r="AG130" s="5" t="s">
        <v>89</v>
      </c>
      <c r="AH130" s="5" t="s">
        <v>89</v>
      </c>
      <c r="AI130" s="5" t="s">
        <v>89</v>
      </c>
      <c r="AJ130" s="5" t="s">
        <v>89</v>
      </c>
      <c r="AK130" s="5" t="s">
        <v>89</v>
      </c>
      <c r="AL130" s="5" t="s">
        <v>89</v>
      </c>
      <c r="AM130" s="5" t="s">
        <v>89</v>
      </c>
      <c r="AN130" s="5" t="s">
        <v>89</v>
      </c>
      <c r="AO130" s="5" t="s">
        <v>89</v>
      </c>
      <c r="AP130" s="5" t="s">
        <v>89</v>
      </c>
    </row>
    <row r="131" spans="1:42" ht="32">
      <c r="A131" s="13">
        <v>262</v>
      </c>
      <c r="B131" s="23">
        <f t="shared" si="1"/>
        <v>129</v>
      </c>
      <c r="C131" s="5" t="s">
        <v>104</v>
      </c>
      <c r="D131" s="188" t="s">
        <v>467</v>
      </c>
      <c r="E131" s="5" t="s">
        <v>89</v>
      </c>
      <c r="F131" s="5" t="s">
        <v>89</v>
      </c>
      <c r="G131" s="5" t="s">
        <v>89</v>
      </c>
      <c r="H131" s="5" t="s">
        <v>89</v>
      </c>
      <c r="I131" s="5" t="s">
        <v>89</v>
      </c>
      <c r="J131" s="5" t="s">
        <v>89</v>
      </c>
      <c r="K131" s="5" t="s">
        <v>89</v>
      </c>
      <c r="L131" s="5" t="s">
        <v>89</v>
      </c>
      <c r="M131" s="5" t="s">
        <v>89</v>
      </c>
      <c r="N131" s="5" t="s">
        <v>1799</v>
      </c>
      <c r="O131" s="5" t="s">
        <v>89</v>
      </c>
      <c r="P131" s="5" t="s">
        <v>89</v>
      </c>
      <c r="Q131" s="5" t="s">
        <v>89</v>
      </c>
      <c r="R131" s="5" t="s">
        <v>89</v>
      </c>
      <c r="S131" s="5" t="s">
        <v>89</v>
      </c>
      <c r="T131" s="5" t="s">
        <v>89</v>
      </c>
      <c r="U131" s="5" t="s">
        <v>89</v>
      </c>
      <c r="V131" s="5" t="s">
        <v>89</v>
      </c>
      <c r="W131" s="5" t="s">
        <v>89</v>
      </c>
      <c r="X131" s="5" t="s">
        <v>89</v>
      </c>
      <c r="Y131" s="5" t="s">
        <v>89</v>
      </c>
      <c r="Z131" s="5" t="s">
        <v>89</v>
      </c>
      <c r="AA131" s="5" t="s">
        <v>186</v>
      </c>
      <c r="AB131" s="5" t="s">
        <v>127</v>
      </c>
      <c r="AC131" s="5" t="s">
        <v>89</v>
      </c>
      <c r="AD131" s="5" t="s">
        <v>89</v>
      </c>
      <c r="AE131" s="5" t="s">
        <v>89</v>
      </c>
      <c r="AF131" s="5" t="s">
        <v>89</v>
      </c>
      <c r="AG131" s="5" t="s">
        <v>89</v>
      </c>
      <c r="AH131" s="5" t="s">
        <v>89</v>
      </c>
      <c r="AI131" s="5" t="s">
        <v>89</v>
      </c>
      <c r="AJ131" s="5" t="s">
        <v>89</v>
      </c>
      <c r="AK131" s="5" t="s">
        <v>89</v>
      </c>
      <c r="AL131" s="5" t="s">
        <v>89</v>
      </c>
      <c r="AM131" s="5" t="s">
        <v>89</v>
      </c>
      <c r="AN131" s="5" t="s">
        <v>89</v>
      </c>
      <c r="AO131" s="5" t="s">
        <v>89</v>
      </c>
      <c r="AP131" s="5" t="s">
        <v>89</v>
      </c>
    </row>
    <row r="132" spans="1:42" ht="112">
      <c r="A132" s="13">
        <v>269</v>
      </c>
      <c r="B132" s="23">
        <f t="shared" ref="B132:B148" si="2">B131+1</f>
        <v>130</v>
      </c>
      <c r="C132" s="5" t="s">
        <v>104</v>
      </c>
      <c r="D132" s="5" t="s">
        <v>328</v>
      </c>
      <c r="E132" s="5" t="s">
        <v>89</v>
      </c>
      <c r="F132" s="5" t="s">
        <v>89</v>
      </c>
      <c r="G132" s="5" t="s">
        <v>89</v>
      </c>
      <c r="H132" s="5" t="s">
        <v>89</v>
      </c>
      <c r="I132" s="5" t="s">
        <v>89</v>
      </c>
      <c r="J132" s="5" t="s">
        <v>89</v>
      </c>
      <c r="K132" s="5" t="s">
        <v>89</v>
      </c>
      <c r="L132" s="5" t="s">
        <v>89</v>
      </c>
      <c r="M132" s="5" t="s">
        <v>89</v>
      </c>
      <c r="N132" s="5" t="s">
        <v>1813</v>
      </c>
      <c r="O132" s="5" t="s">
        <v>186</v>
      </c>
      <c r="P132" s="5" t="s">
        <v>112</v>
      </c>
      <c r="Q132" s="5" t="s">
        <v>1814</v>
      </c>
      <c r="R132" s="5" t="s">
        <v>89</v>
      </c>
      <c r="S132" s="5" t="s">
        <v>89</v>
      </c>
      <c r="T132" s="5" t="s">
        <v>89</v>
      </c>
      <c r="U132" s="5" t="s">
        <v>89</v>
      </c>
      <c r="V132" s="5" t="s">
        <v>89</v>
      </c>
      <c r="W132" s="5" t="s">
        <v>89</v>
      </c>
      <c r="X132" s="5" t="s">
        <v>89</v>
      </c>
      <c r="Y132" s="5" t="s">
        <v>89</v>
      </c>
      <c r="Z132" s="5" t="s">
        <v>89</v>
      </c>
      <c r="AA132" s="5" t="s">
        <v>182</v>
      </c>
      <c r="AB132" s="5" t="s">
        <v>127</v>
      </c>
      <c r="AC132" s="5" t="s">
        <v>1815</v>
      </c>
      <c r="AD132" s="5" t="s">
        <v>89</v>
      </c>
      <c r="AE132" s="5" t="s">
        <v>89</v>
      </c>
      <c r="AF132" s="5" t="s">
        <v>89</v>
      </c>
      <c r="AG132" s="5" t="s">
        <v>89</v>
      </c>
      <c r="AH132" s="5" t="s">
        <v>89</v>
      </c>
      <c r="AI132" s="5" t="s">
        <v>89</v>
      </c>
      <c r="AJ132" s="5" t="s">
        <v>89</v>
      </c>
      <c r="AK132" s="5" t="s">
        <v>89</v>
      </c>
      <c r="AL132" s="5" t="s">
        <v>89</v>
      </c>
      <c r="AM132" s="5" t="s">
        <v>89</v>
      </c>
      <c r="AN132" s="5" t="s">
        <v>89</v>
      </c>
      <c r="AO132" s="5" t="s">
        <v>89</v>
      </c>
      <c r="AP132" s="5" t="s">
        <v>89</v>
      </c>
    </row>
    <row r="133" spans="1:42" ht="64">
      <c r="A133" s="13">
        <v>276</v>
      </c>
      <c r="B133" s="23">
        <f t="shared" si="2"/>
        <v>131</v>
      </c>
      <c r="C133" s="5" t="s">
        <v>104</v>
      </c>
      <c r="D133" s="5" t="s">
        <v>213</v>
      </c>
      <c r="E133" s="5" t="s">
        <v>89</v>
      </c>
      <c r="F133" s="5" t="s">
        <v>89</v>
      </c>
      <c r="G133" s="5" t="s">
        <v>89</v>
      </c>
      <c r="H133" s="5" t="s">
        <v>89</v>
      </c>
      <c r="I133" s="5" t="s">
        <v>1827</v>
      </c>
      <c r="J133" s="5" t="s">
        <v>1828</v>
      </c>
      <c r="K133" s="5" t="s">
        <v>175</v>
      </c>
      <c r="L133" s="5" t="s">
        <v>89</v>
      </c>
      <c r="M133" s="5" t="s">
        <v>99</v>
      </c>
      <c r="N133" s="5" t="s">
        <v>1829</v>
      </c>
      <c r="O133" s="5" t="s">
        <v>89</v>
      </c>
      <c r="P133" s="5" t="s">
        <v>89</v>
      </c>
      <c r="Q133" s="5" t="s">
        <v>89</v>
      </c>
      <c r="R133" s="5" t="s">
        <v>179</v>
      </c>
      <c r="S133" s="5" t="s">
        <v>168</v>
      </c>
      <c r="T133" s="5" t="s">
        <v>1830</v>
      </c>
      <c r="U133" s="5" t="s">
        <v>179</v>
      </c>
      <c r="V133" s="5" t="s">
        <v>168</v>
      </c>
      <c r="W133" s="5" t="s">
        <v>1831</v>
      </c>
      <c r="X133" s="5" t="s">
        <v>89</v>
      </c>
      <c r="Y133" s="5" t="s">
        <v>89</v>
      </c>
      <c r="Z133" s="5" t="s">
        <v>89</v>
      </c>
      <c r="AA133" s="5" t="s">
        <v>89</v>
      </c>
      <c r="AB133" s="5" t="s">
        <v>89</v>
      </c>
      <c r="AC133" s="5" t="s">
        <v>89</v>
      </c>
      <c r="AD133" s="5" t="s">
        <v>179</v>
      </c>
      <c r="AE133" s="5" t="s">
        <v>168</v>
      </c>
      <c r="AF133" s="5" t="s">
        <v>1832</v>
      </c>
      <c r="AG133" s="5" t="s">
        <v>179</v>
      </c>
      <c r="AH133" s="5" t="s">
        <v>168</v>
      </c>
      <c r="AI133" s="5" t="s">
        <v>89</v>
      </c>
      <c r="AJ133" s="5" t="s">
        <v>89</v>
      </c>
      <c r="AK133" s="5" t="s">
        <v>89</v>
      </c>
      <c r="AL133" s="5" t="s">
        <v>89</v>
      </c>
      <c r="AM133" s="5" t="s">
        <v>89</v>
      </c>
      <c r="AN133" s="5" t="s">
        <v>89</v>
      </c>
      <c r="AO133" s="5" t="s">
        <v>89</v>
      </c>
      <c r="AP133" s="5" t="s">
        <v>89</v>
      </c>
    </row>
    <row r="134" spans="1:42" ht="16">
      <c r="A134" s="13">
        <v>277</v>
      </c>
      <c r="B134" s="23">
        <f t="shared" si="2"/>
        <v>132</v>
      </c>
      <c r="C134" s="5" t="s">
        <v>104</v>
      </c>
      <c r="D134" s="188" t="s">
        <v>467</v>
      </c>
      <c r="E134" s="5" t="s">
        <v>89</v>
      </c>
      <c r="F134" s="5" t="s">
        <v>89</v>
      </c>
      <c r="G134" s="5" t="s">
        <v>89</v>
      </c>
      <c r="H134" s="5" t="s">
        <v>89</v>
      </c>
      <c r="I134" s="5" t="s">
        <v>89</v>
      </c>
      <c r="J134" s="5" t="s">
        <v>89</v>
      </c>
      <c r="K134" s="5" t="s">
        <v>89</v>
      </c>
      <c r="L134" s="5" t="s">
        <v>89</v>
      </c>
      <c r="M134" s="5" t="s">
        <v>89</v>
      </c>
      <c r="N134" s="5" t="s">
        <v>1834</v>
      </c>
      <c r="O134" s="5" t="s">
        <v>89</v>
      </c>
      <c r="P134" s="5" t="s">
        <v>89</v>
      </c>
      <c r="Q134" s="5" t="s">
        <v>89</v>
      </c>
      <c r="R134" s="5" t="s">
        <v>89</v>
      </c>
      <c r="S134" s="5" t="s">
        <v>89</v>
      </c>
      <c r="T134" s="5" t="s">
        <v>89</v>
      </c>
      <c r="U134" s="5" t="s">
        <v>182</v>
      </c>
      <c r="V134" s="5" t="s">
        <v>112</v>
      </c>
      <c r="W134" s="5" t="s">
        <v>1834</v>
      </c>
      <c r="X134" s="5" t="s">
        <v>89</v>
      </c>
      <c r="Y134" s="5" t="s">
        <v>89</v>
      </c>
      <c r="Z134" s="5" t="s">
        <v>89</v>
      </c>
      <c r="AA134" s="5" t="s">
        <v>89</v>
      </c>
      <c r="AB134" s="5" t="s">
        <v>89</v>
      </c>
      <c r="AC134" s="5" t="s">
        <v>89</v>
      </c>
      <c r="AD134" s="5" t="s">
        <v>89</v>
      </c>
      <c r="AE134" s="5" t="s">
        <v>89</v>
      </c>
      <c r="AF134" s="5" t="s">
        <v>89</v>
      </c>
      <c r="AG134" s="5" t="s">
        <v>89</v>
      </c>
      <c r="AH134" s="5" t="s">
        <v>89</v>
      </c>
      <c r="AI134" s="5" t="s">
        <v>89</v>
      </c>
      <c r="AJ134" s="5" t="s">
        <v>89</v>
      </c>
      <c r="AK134" s="5" t="s">
        <v>89</v>
      </c>
      <c r="AL134" s="5" t="s">
        <v>89</v>
      </c>
      <c r="AM134" s="5" t="s">
        <v>89</v>
      </c>
      <c r="AN134" s="5" t="s">
        <v>89</v>
      </c>
      <c r="AO134" s="5" t="s">
        <v>89</v>
      </c>
      <c r="AP134" s="5" t="s">
        <v>89</v>
      </c>
    </row>
    <row r="135" spans="1:42" ht="16">
      <c r="A135" s="13">
        <v>279</v>
      </c>
      <c r="B135" s="23">
        <f t="shared" si="2"/>
        <v>133</v>
      </c>
      <c r="C135" s="5" t="s">
        <v>104</v>
      </c>
      <c r="D135" s="188" t="s">
        <v>467</v>
      </c>
      <c r="E135" s="5" t="s">
        <v>89</v>
      </c>
      <c r="F135" s="5" t="s">
        <v>89</v>
      </c>
      <c r="G135" s="5" t="s">
        <v>89</v>
      </c>
      <c r="H135" s="5" t="s">
        <v>89</v>
      </c>
      <c r="I135" s="5" t="s">
        <v>89</v>
      </c>
      <c r="J135" s="5" t="s">
        <v>89</v>
      </c>
      <c r="K135" s="5" t="s">
        <v>89</v>
      </c>
      <c r="L135" s="5" t="s">
        <v>89</v>
      </c>
      <c r="M135" s="5" t="s">
        <v>89</v>
      </c>
      <c r="N135" s="5" t="s">
        <v>1837</v>
      </c>
      <c r="O135" s="5" t="s">
        <v>89</v>
      </c>
      <c r="P135" s="5" t="s">
        <v>89</v>
      </c>
      <c r="Q135" s="5" t="s">
        <v>89</v>
      </c>
      <c r="R135" s="5" t="s">
        <v>182</v>
      </c>
      <c r="S135" s="5" t="s">
        <v>112</v>
      </c>
      <c r="T135" s="5" t="s">
        <v>89</v>
      </c>
      <c r="U135" s="5" t="s">
        <v>89</v>
      </c>
      <c r="V135" s="5" t="s">
        <v>89</v>
      </c>
      <c r="W135" s="5" t="s">
        <v>89</v>
      </c>
      <c r="X135" s="5" t="s">
        <v>89</v>
      </c>
      <c r="Y135" s="5" t="s">
        <v>89</v>
      </c>
      <c r="Z135" s="5" t="s">
        <v>89</v>
      </c>
      <c r="AA135" s="5" t="s">
        <v>89</v>
      </c>
      <c r="AB135" s="5" t="s">
        <v>89</v>
      </c>
      <c r="AC135" s="5" t="s">
        <v>89</v>
      </c>
      <c r="AD135" s="5" t="s">
        <v>89</v>
      </c>
      <c r="AE135" s="5" t="s">
        <v>89</v>
      </c>
      <c r="AF135" s="5" t="s">
        <v>89</v>
      </c>
      <c r="AG135" s="5" t="s">
        <v>182</v>
      </c>
      <c r="AH135" s="5" t="s">
        <v>112</v>
      </c>
      <c r="AI135" s="5" t="s">
        <v>89</v>
      </c>
      <c r="AJ135" s="5" t="s">
        <v>89</v>
      </c>
      <c r="AK135" s="5" t="s">
        <v>89</v>
      </c>
      <c r="AL135" s="5" t="s">
        <v>89</v>
      </c>
      <c r="AM135" s="5" t="s">
        <v>89</v>
      </c>
      <c r="AN135" s="5" t="s">
        <v>89</v>
      </c>
      <c r="AO135" s="5" t="s">
        <v>89</v>
      </c>
      <c r="AP135" s="5" t="s">
        <v>89</v>
      </c>
    </row>
    <row r="136" spans="1:42" ht="32">
      <c r="A136" s="13">
        <v>281</v>
      </c>
      <c r="B136" s="23">
        <f t="shared" si="2"/>
        <v>134</v>
      </c>
      <c r="C136" s="5" t="s">
        <v>104</v>
      </c>
      <c r="D136" s="5" t="s">
        <v>328</v>
      </c>
      <c r="E136" s="5" t="s">
        <v>89</v>
      </c>
      <c r="F136" s="5" t="s">
        <v>89</v>
      </c>
      <c r="G136" s="5" t="s">
        <v>89</v>
      </c>
      <c r="H136" s="5" t="s">
        <v>89</v>
      </c>
      <c r="I136" s="5" t="s">
        <v>89</v>
      </c>
      <c r="J136" s="5" t="s">
        <v>89</v>
      </c>
      <c r="K136" s="5" t="s">
        <v>89</v>
      </c>
      <c r="L136" s="5" t="s">
        <v>89</v>
      </c>
      <c r="M136" s="5" t="s">
        <v>89</v>
      </c>
      <c r="N136" s="5" t="s">
        <v>1840</v>
      </c>
      <c r="O136" s="5" t="s">
        <v>89</v>
      </c>
      <c r="P136" s="5" t="s">
        <v>89</v>
      </c>
      <c r="Q136" s="5" t="s">
        <v>89</v>
      </c>
      <c r="R136" s="5" t="s">
        <v>89</v>
      </c>
      <c r="S136" s="5" t="s">
        <v>89</v>
      </c>
      <c r="T136" s="5" t="s">
        <v>89</v>
      </c>
      <c r="U136" s="5" t="s">
        <v>89</v>
      </c>
      <c r="V136" s="5" t="s">
        <v>89</v>
      </c>
      <c r="W136" s="5" t="s">
        <v>89</v>
      </c>
      <c r="X136" s="5" t="s">
        <v>89</v>
      </c>
      <c r="Y136" s="5" t="s">
        <v>89</v>
      </c>
      <c r="Z136" s="5" t="s">
        <v>89</v>
      </c>
      <c r="AA136" s="5" t="s">
        <v>89</v>
      </c>
      <c r="AB136" s="5" t="s">
        <v>89</v>
      </c>
      <c r="AC136" s="5" t="s">
        <v>89</v>
      </c>
      <c r="AD136" s="5" t="s">
        <v>179</v>
      </c>
      <c r="AE136" s="5" t="s">
        <v>112</v>
      </c>
      <c r="AF136" s="5" t="s">
        <v>89</v>
      </c>
      <c r="AG136" s="5" t="s">
        <v>89</v>
      </c>
      <c r="AH136" s="5" t="s">
        <v>89</v>
      </c>
      <c r="AI136" s="5" t="s">
        <v>89</v>
      </c>
      <c r="AJ136" s="5" t="s">
        <v>89</v>
      </c>
      <c r="AK136" s="5" t="s">
        <v>89</v>
      </c>
      <c r="AL136" s="5" t="s">
        <v>89</v>
      </c>
      <c r="AM136" s="5" t="s">
        <v>89</v>
      </c>
      <c r="AN136" s="5" t="s">
        <v>89</v>
      </c>
      <c r="AO136" s="5" t="s">
        <v>89</v>
      </c>
      <c r="AP136" s="5" t="s">
        <v>89</v>
      </c>
    </row>
    <row r="137" spans="1:42" ht="64">
      <c r="A137" s="13">
        <v>286</v>
      </c>
      <c r="B137" s="23">
        <f t="shared" si="2"/>
        <v>135</v>
      </c>
      <c r="C137" s="5" t="s">
        <v>104</v>
      </c>
      <c r="D137" s="188" t="s">
        <v>467</v>
      </c>
      <c r="E137" s="5" t="s">
        <v>89</v>
      </c>
      <c r="F137" s="5" t="s">
        <v>89</v>
      </c>
      <c r="G137" s="5" t="s">
        <v>89</v>
      </c>
      <c r="H137" s="5" t="s">
        <v>89</v>
      </c>
      <c r="I137" s="5" t="s">
        <v>89</v>
      </c>
      <c r="J137" s="5" t="s">
        <v>89</v>
      </c>
      <c r="K137" s="5" t="s">
        <v>89</v>
      </c>
      <c r="L137" s="5" t="s">
        <v>89</v>
      </c>
      <c r="M137" s="5" t="s">
        <v>89</v>
      </c>
      <c r="N137" s="5" t="s">
        <v>89</v>
      </c>
      <c r="O137" s="5" t="s">
        <v>89</v>
      </c>
      <c r="P137" s="5" t="s">
        <v>89</v>
      </c>
      <c r="Q137" s="5" t="s">
        <v>89</v>
      </c>
      <c r="R137" s="5" t="s">
        <v>89</v>
      </c>
      <c r="S137" s="5" t="s">
        <v>89</v>
      </c>
      <c r="T137" s="5" t="s">
        <v>89</v>
      </c>
      <c r="U137" s="5" t="s">
        <v>179</v>
      </c>
      <c r="V137" s="5" t="s">
        <v>225</v>
      </c>
      <c r="W137" s="5" t="s">
        <v>89</v>
      </c>
      <c r="X137" s="5" t="s">
        <v>89</v>
      </c>
      <c r="Y137" s="5" t="s">
        <v>89</v>
      </c>
      <c r="Z137" s="5" t="s">
        <v>89</v>
      </c>
      <c r="AA137" s="5" t="s">
        <v>89</v>
      </c>
      <c r="AB137" s="5" t="s">
        <v>89</v>
      </c>
      <c r="AC137" s="5" t="s">
        <v>89</v>
      </c>
      <c r="AD137" s="5" t="s">
        <v>89</v>
      </c>
      <c r="AE137" s="5" t="s">
        <v>89</v>
      </c>
      <c r="AF137" s="5" t="s">
        <v>89</v>
      </c>
      <c r="AG137" s="5" t="s">
        <v>89</v>
      </c>
      <c r="AH137" s="5" t="s">
        <v>89</v>
      </c>
      <c r="AI137" s="5" t="s">
        <v>89</v>
      </c>
      <c r="AJ137" s="5" t="s">
        <v>89</v>
      </c>
      <c r="AK137" s="5" t="s">
        <v>89</v>
      </c>
      <c r="AL137" s="5" t="s">
        <v>89</v>
      </c>
      <c r="AM137" s="5" t="s">
        <v>89</v>
      </c>
      <c r="AN137" s="5" t="s">
        <v>89</v>
      </c>
      <c r="AO137" s="5" t="s">
        <v>89</v>
      </c>
      <c r="AP137" s="5" t="s">
        <v>1854</v>
      </c>
    </row>
    <row r="138" spans="1:42" ht="112">
      <c r="A138" s="13">
        <v>287</v>
      </c>
      <c r="B138" s="23">
        <f t="shared" si="2"/>
        <v>136</v>
      </c>
      <c r="C138" s="5" t="s">
        <v>104</v>
      </c>
      <c r="D138" s="5" t="s">
        <v>213</v>
      </c>
      <c r="E138" s="5" t="s">
        <v>89</v>
      </c>
      <c r="F138" s="5" t="s">
        <v>89</v>
      </c>
      <c r="G138" s="5" t="s">
        <v>89</v>
      </c>
      <c r="H138" s="5" t="s">
        <v>89</v>
      </c>
      <c r="I138" s="5" t="s">
        <v>1856</v>
      </c>
      <c r="J138" s="5" t="s">
        <v>1857</v>
      </c>
      <c r="K138" s="5" t="s">
        <v>315</v>
      </c>
      <c r="L138" s="5" t="s">
        <v>1858</v>
      </c>
      <c r="M138" s="5" t="s">
        <v>221</v>
      </c>
      <c r="N138" s="5" t="s">
        <v>1859</v>
      </c>
      <c r="O138" s="5" t="s">
        <v>182</v>
      </c>
      <c r="P138" s="5" t="s">
        <v>112</v>
      </c>
      <c r="Q138" s="5" t="s">
        <v>89</v>
      </c>
      <c r="R138" s="5" t="s">
        <v>89</v>
      </c>
      <c r="S138" s="5" t="s">
        <v>89</v>
      </c>
      <c r="T138" s="5" t="s">
        <v>89</v>
      </c>
      <c r="U138" s="5" t="s">
        <v>89</v>
      </c>
      <c r="V138" s="5" t="s">
        <v>89</v>
      </c>
      <c r="W138" s="5" t="s">
        <v>89</v>
      </c>
      <c r="X138" s="5" t="s">
        <v>89</v>
      </c>
      <c r="Y138" s="5" t="s">
        <v>89</v>
      </c>
      <c r="Z138" s="5" t="s">
        <v>89</v>
      </c>
      <c r="AA138" s="5" t="s">
        <v>89</v>
      </c>
      <c r="AB138" s="5" t="s">
        <v>89</v>
      </c>
      <c r="AC138" s="5" t="s">
        <v>89</v>
      </c>
      <c r="AD138" s="5" t="s">
        <v>89</v>
      </c>
      <c r="AE138" s="5" t="s">
        <v>89</v>
      </c>
      <c r="AF138" s="5" t="s">
        <v>89</v>
      </c>
      <c r="AG138" s="5" t="s">
        <v>89</v>
      </c>
      <c r="AH138" s="5" t="s">
        <v>89</v>
      </c>
      <c r="AI138" s="5" t="s">
        <v>89</v>
      </c>
      <c r="AJ138" s="5" t="s">
        <v>89</v>
      </c>
      <c r="AK138" s="5" t="s">
        <v>89</v>
      </c>
      <c r="AL138" s="5" t="s">
        <v>89</v>
      </c>
      <c r="AM138" s="5" t="s">
        <v>89</v>
      </c>
      <c r="AN138" s="5" t="s">
        <v>89</v>
      </c>
      <c r="AO138" s="5" t="s">
        <v>89</v>
      </c>
      <c r="AP138" s="5" t="s">
        <v>89</v>
      </c>
    </row>
    <row r="139" spans="1:42" ht="48">
      <c r="A139" s="13">
        <v>289</v>
      </c>
      <c r="B139" s="23">
        <f t="shared" si="2"/>
        <v>137</v>
      </c>
      <c r="C139" s="5" t="s">
        <v>104</v>
      </c>
      <c r="D139" s="5" t="s">
        <v>213</v>
      </c>
      <c r="E139" s="5" t="s">
        <v>89</v>
      </c>
      <c r="F139" s="5" t="s">
        <v>89</v>
      </c>
      <c r="G139" s="5" t="s">
        <v>89</v>
      </c>
      <c r="H139" s="5" t="s">
        <v>89</v>
      </c>
      <c r="I139" s="5" t="s">
        <v>1862</v>
      </c>
      <c r="J139" s="5" t="s">
        <v>1863</v>
      </c>
      <c r="K139" s="5" t="s">
        <v>254</v>
      </c>
      <c r="L139" s="5" t="s">
        <v>89</v>
      </c>
      <c r="M139" s="5" t="s">
        <v>221</v>
      </c>
      <c r="N139" s="5" t="s">
        <v>1864</v>
      </c>
      <c r="O139" s="5" t="s">
        <v>89</v>
      </c>
      <c r="P139" s="5" t="s">
        <v>89</v>
      </c>
      <c r="Q139" s="5" t="s">
        <v>89</v>
      </c>
      <c r="R139" s="5" t="s">
        <v>89</v>
      </c>
      <c r="S139" s="5" t="s">
        <v>89</v>
      </c>
      <c r="T139" s="5" t="s">
        <v>89</v>
      </c>
      <c r="U139" s="5" t="s">
        <v>89</v>
      </c>
      <c r="V139" s="5" t="s">
        <v>89</v>
      </c>
      <c r="W139" s="5" t="s">
        <v>89</v>
      </c>
      <c r="X139" s="5" t="s">
        <v>89</v>
      </c>
      <c r="Y139" s="5" t="s">
        <v>89</v>
      </c>
      <c r="Z139" s="5" t="s">
        <v>89</v>
      </c>
      <c r="AA139" s="5" t="s">
        <v>179</v>
      </c>
      <c r="AB139" s="5" t="s">
        <v>112</v>
      </c>
      <c r="AC139" s="5" t="s">
        <v>89</v>
      </c>
      <c r="AD139" s="5" t="s">
        <v>89</v>
      </c>
      <c r="AE139" s="5" t="s">
        <v>89</v>
      </c>
      <c r="AF139" s="5" t="s">
        <v>89</v>
      </c>
      <c r="AG139" s="5" t="s">
        <v>179</v>
      </c>
      <c r="AH139" s="5" t="s">
        <v>112</v>
      </c>
      <c r="AI139" s="5" t="s">
        <v>1865</v>
      </c>
      <c r="AJ139" s="5" t="s">
        <v>89</v>
      </c>
      <c r="AK139" s="5" t="s">
        <v>89</v>
      </c>
      <c r="AL139" s="5" t="s">
        <v>89</v>
      </c>
      <c r="AM139" s="5" t="s">
        <v>89</v>
      </c>
      <c r="AN139" s="5" t="s">
        <v>89</v>
      </c>
      <c r="AO139" s="5" t="s">
        <v>89</v>
      </c>
      <c r="AP139" s="5" t="s">
        <v>89</v>
      </c>
    </row>
    <row r="140" spans="1:42" ht="48">
      <c r="A140" s="13">
        <v>291</v>
      </c>
      <c r="B140" s="23">
        <f t="shared" si="2"/>
        <v>138</v>
      </c>
      <c r="C140" s="5" t="s">
        <v>104</v>
      </c>
      <c r="D140" s="5" t="s">
        <v>328</v>
      </c>
      <c r="E140" s="5" t="s">
        <v>89</v>
      </c>
      <c r="F140" s="5" t="s">
        <v>89</v>
      </c>
      <c r="G140" s="5" t="s">
        <v>89</v>
      </c>
      <c r="H140" s="5" t="s">
        <v>89</v>
      </c>
      <c r="I140" s="5" t="s">
        <v>89</v>
      </c>
      <c r="J140" s="5" t="s">
        <v>89</v>
      </c>
      <c r="K140" s="5" t="s">
        <v>89</v>
      </c>
      <c r="L140" s="5" t="s">
        <v>89</v>
      </c>
      <c r="M140" s="5" t="s">
        <v>89</v>
      </c>
      <c r="N140" s="5" t="s">
        <v>1868</v>
      </c>
      <c r="O140" s="5" t="s">
        <v>89</v>
      </c>
      <c r="P140" s="5" t="s">
        <v>89</v>
      </c>
      <c r="Q140" s="5" t="s">
        <v>89</v>
      </c>
      <c r="R140" s="5" t="s">
        <v>186</v>
      </c>
      <c r="S140" s="5" t="s">
        <v>112</v>
      </c>
      <c r="T140" s="5" t="s">
        <v>1869</v>
      </c>
      <c r="U140" s="5" t="s">
        <v>89</v>
      </c>
      <c r="V140" s="5" t="s">
        <v>89</v>
      </c>
      <c r="W140" s="5" t="s">
        <v>89</v>
      </c>
      <c r="X140" s="5" t="s">
        <v>89</v>
      </c>
      <c r="Y140" s="5" t="s">
        <v>89</v>
      </c>
      <c r="Z140" s="5" t="s">
        <v>89</v>
      </c>
      <c r="AA140" s="5" t="s">
        <v>89</v>
      </c>
      <c r="AB140" s="5" t="s">
        <v>89</v>
      </c>
      <c r="AC140" s="5" t="s">
        <v>89</v>
      </c>
      <c r="AD140" s="5" t="s">
        <v>89</v>
      </c>
      <c r="AE140" s="5" t="s">
        <v>89</v>
      </c>
      <c r="AF140" s="5" t="s">
        <v>89</v>
      </c>
      <c r="AG140" s="5" t="s">
        <v>89</v>
      </c>
      <c r="AH140" s="5" t="s">
        <v>89</v>
      </c>
      <c r="AI140" s="5" t="s">
        <v>89</v>
      </c>
      <c r="AJ140" s="5" t="s">
        <v>89</v>
      </c>
      <c r="AK140" s="5" t="s">
        <v>89</v>
      </c>
      <c r="AL140" s="5" t="s">
        <v>89</v>
      </c>
      <c r="AM140" s="5" t="s">
        <v>89</v>
      </c>
      <c r="AN140" s="5" t="s">
        <v>89</v>
      </c>
      <c r="AO140" s="5" t="s">
        <v>89</v>
      </c>
      <c r="AP140" s="5" t="s">
        <v>89</v>
      </c>
    </row>
    <row r="141" spans="1:42" ht="64">
      <c r="A141" s="13">
        <v>292</v>
      </c>
      <c r="B141" s="23">
        <f t="shared" si="2"/>
        <v>139</v>
      </c>
      <c r="C141" s="5" t="s">
        <v>104</v>
      </c>
      <c r="D141" s="5" t="s">
        <v>213</v>
      </c>
      <c r="E141" s="5" t="s">
        <v>89</v>
      </c>
      <c r="F141" s="5" t="s">
        <v>89</v>
      </c>
      <c r="G141" s="5" t="s">
        <v>89</v>
      </c>
      <c r="H141" s="5" t="s">
        <v>89</v>
      </c>
      <c r="I141" s="5" t="s">
        <v>1871</v>
      </c>
      <c r="J141" s="5" t="s">
        <v>1872</v>
      </c>
      <c r="K141" s="5" t="s">
        <v>310</v>
      </c>
      <c r="L141" s="5" t="s">
        <v>89</v>
      </c>
      <c r="M141" s="5" t="s">
        <v>298</v>
      </c>
      <c r="N141" s="5" t="s">
        <v>1873</v>
      </c>
      <c r="O141" s="5" t="s">
        <v>186</v>
      </c>
      <c r="P141" s="5" t="s">
        <v>112</v>
      </c>
      <c r="Q141" s="5" t="s">
        <v>89</v>
      </c>
      <c r="R141" s="5" t="s">
        <v>89</v>
      </c>
      <c r="S141" s="5" t="s">
        <v>89</v>
      </c>
      <c r="T141" s="5" t="s">
        <v>89</v>
      </c>
      <c r="U141" s="5" t="s">
        <v>89</v>
      </c>
      <c r="V141" s="5" t="s">
        <v>89</v>
      </c>
      <c r="W141" s="5" t="s">
        <v>89</v>
      </c>
      <c r="X141" s="5" t="s">
        <v>89</v>
      </c>
      <c r="Y141" s="5" t="s">
        <v>89</v>
      </c>
      <c r="Z141" s="5" t="s">
        <v>89</v>
      </c>
      <c r="AA141" s="5" t="s">
        <v>89</v>
      </c>
      <c r="AB141" s="5" t="s">
        <v>89</v>
      </c>
      <c r="AC141" s="5" t="s">
        <v>89</v>
      </c>
      <c r="AD141" s="5" t="s">
        <v>89</v>
      </c>
      <c r="AE141" s="5" t="s">
        <v>89</v>
      </c>
      <c r="AF141" s="5" t="s">
        <v>89</v>
      </c>
      <c r="AG141" s="5" t="s">
        <v>89</v>
      </c>
      <c r="AH141" s="5" t="s">
        <v>89</v>
      </c>
      <c r="AI141" s="5" t="s">
        <v>89</v>
      </c>
      <c r="AJ141" s="5" t="s">
        <v>89</v>
      </c>
      <c r="AK141" s="5" t="s">
        <v>89</v>
      </c>
      <c r="AL141" s="5" t="s">
        <v>89</v>
      </c>
      <c r="AM141" s="5" t="s">
        <v>89</v>
      </c>
      <c r="AN141" s="5" t="s">
        <v>89</v>
      </c>
      <c r="AO141" s="5" t="s">
        <v>89</v>
      </c>
      <c r="AP141" s="5" t="s">
        <v>89</v>
      </c>
    </row>
    <row r="142" spans="1:42" ht="240">
      <c r="A142" s="13">
        <v>296</v>
      </c>
      <c r="B142" s="23">
        <f t="shared" si="2"/>
        <v>140</v>
      </c>
      <c r="C142" s="5" t="s">
        <v>104</v>
      </c>
      <c r="D142" s="188" t="s">
        <v>467</v>
      </c>
      <c r="E142" s="5" t="s">
        <v>89</v>
      </c>
      <c r="F142" s="5" t="s">
        <v>89</v>
      </c>
      <c r="G142" s="5" t="s">
        <v>89</v>
      </c>
      <c r="H142" s="5" t="s">
        <v>89</v>
      </c>
      <c r="I142" s="5" t="s">
        <v>89</v>
      </c>
      <c r="J142" s="5" t="s">
        <v>89</v>
      </c>
      <c r="K142" s="5" t="s">
        <v>89</v>
      </c>
      <c r="L142" s="5" t="s">
        <v>89</v>
      </c>
      <c r="M142" s="5" t="s">
        <v>89</v>
      </c>
      <c r="N142" s="5" t="s">
        <v>1879</v>
      </c>
      <c r="O142" s="5" t="s">
        <v>89</v>
      </c>
      <c r="P142" s="5" t="s">
        <v>89</v>
      </c>
      <c r="Q142" s="5" t="s">
        <v>89</v>
      </c>
      <c r="R142" s="5" t="s">
        <v>89</v>
      </c>
      <c r="S142" s="5" t="s">
        <v>89</v>
      </c>
      <c r="T142" s="5" t="s">
        <v>89</v>
      </c>
      <c r="U142" s="5" t="s">
        <v>89</v>
      </c>
      <c r="V142" s="5" t="s">
        <v>89</v>
      </c>
      <c r="W142" s="5" t="s">
        <v>89</v>
      </c>
      <c r="X142" s="5" t="s">
        <v>89</v>
      </c>
      <c r="Y142" s="5" t="s">
        <v>89</v>
      </c>
      <c r="Z142" s="5" t="s">
        <v>89</v>
      </c>
      <c r="AA142" s="5" t="s">
        <v>182</v>
      </c>
      <c r="AB142" s="5" t="s">
        <v>112</v>
      </c>
      <c r="AC142" s="5" t="s">
        <v>1880</v>
      </c>
      <c r="AD142" s="5" t="s">
        <v>186</v>
      </c>
      <c r="AE142" s="5" t="s">
        <v>112</v>
      </c>
      <c r="AF142" s="5" t="s">
        <v>1881</v>
      </c>
      <c r="AG142" s="5" t="s">
        <v>182</v>
      </c>
      <c r="AH142" s="5" t="s">
        <v>112</v>
      </c>
      <c r="AI142" s="5" t="s">
        <v>89</v>
      </c>
      <c r="AJ142" s="5" t="s">
        <v>89</v>
      </c>
      <c r="AK142" s="5" t="s">
        <v>89</v>
      </c>
      <c r="AL142" s="5" t="s">
        <v>89</v>
      </c>
      <c r="AM142" s="5" t="s">
        <v>89</v>
      </c>
      <c r="AN142" s="5" t="s">
        <v>89</v>
      </c>
      <c r="AO142" s="5" t="s">
        <v>89</v>
      </c>
      <c r="AP142" s="5" t="s">
        <v>89</v>
      </c>
    </row>
    <row r="143" spans="1:42" ht="32">
      <c r="A143" s="13">
        <v>305</v>
      </c>
      <c r="B143" s="23">
        <f t="shared" si="2"/>
        <v>141</v>
      </c>
      <c r="C143" s="5" t="s">
        <v>104</v>
      </c>
      <c r="D143" s="5" t="s">
        <v>171</v>
      </c>
      <c r="E143" s="5" t="s">
        <v>89</v>
      </c>
      <c r="F143" s="5" t="s">
        <v>96</v>
      </c>
      <c r="G143" s="5" t="s">
        <v>89</v>
      </c>
      <c r="H143" s="5" t="s">
        <v>1895</v>
      </c>
      <c r="I143" s="5" t="s">
        <v>1896</v>
      </c>
      <c r="J143" s="5" t="s">
        <v>1897</v>
      </c>
      <c r="K143" s="5" t="s">
        <v>355</v>
      </c>
      <c r="L143" s="5" t="s">
        <v>1898</v>
      </c>
      <c r="M143" s="5" t="s">
        <v>298</v>
      </c>
      <c r="N143" s="5" t="s">
        <v>1899</v>
      </c>
      <c r="O143" s="5" t="s">
        <v>89</v>
      </c>
      <c r="P143" s="5" t="s">
        <v>89</v>
      </c>
      <c r="Q143" s="5" t="s">
        <v>89</v>
      </c>
      <c r="R143" s="5" t="s">
        <v>89</v>
      </c>
      <c r="S143" s="5" t="s">
        <v>89</v>
      </c>
      <c r="T143" s="5" t="s">
        <v>89</v>
      </c>
      <c r="U143" s="5" t="s">
        <v>89</v>
      </c>
      <c r="V143" s="5" t="s">
        <v>89</v>
      </c>
      <c r="W143" s="5" t="s">
        <v>89</v>
      </c>
      <c r="X143" s="5" t="s">
        <v>89</v>
      </c>
      <c r="Y143" s="5" t="s">
        <v>89</v>
      </c>
      <c r="Z143" s="5" t="s">
        <v>89</v>
      </c>
      <c r="AA143" s="5" t="s">
        <v>89</v>
      </c>
      <c r="AB143" s="5" t="s">
        <v>89</v>
      </c>
      <c r="AC143" s="5" t="s">
        <v>89</v>
      </c>
      <c r="AD143" s="5" t="s">
        <v>89</v>
      </c>
      <c r="AE143" s="5" t="s">
        <v>89</v>
      </c>
      <c r="AF143" s="5" t="s">
        <v>89</v>
      </c>
      <c r="AG143" s="5" t="s">
        <v>177</v>
      </c>
      <c r="AH143" s="5" t="s">
        <v>106</v>
      </c>
      <c r="AI143" s="5" t="s">
        <v>1900</v>
      </c>
      <c r="AJ143" s="5" t="s">
        <v>89</v>
      </c>
      <c r="AK143" s="5" t="s">
        <v>89</v>
      </c>
      <c r="AL143" s="5" t="s">
        <v>89</v>
      </c>
      <c r="AM143" s="5" t="s">
        <v>89</v>
      </c>
      <c r="AN143" s="5" t="s">
        <v>89</v>
      </c>
      <c r="AO143" s="5" t="s">
        <v>89</v>
      </c>
      <c r="AP143" s="5" t="s">
        <v>89</v>
      </c>
    </row>
    <row r="144" spans="1:42" ht="48">
      <c r="A144" s="13">
        <v>308</v>
      </c>
      <c r="B144" s="23">
        <f t="shared" si="2"/>
        <v>142</v>
      </c>
      <c r="C144" s="5" t="s">
        <v>104</v>
      </c>
      <c r="D144" s="5" t="s">
        <v>194</v>
      </c>
      <c r="E144" s="5" t="s">
        <v>1907</v>
      </c>
      <c r="F144" s="5" t="s">
        <v>96</v>
      </c>
      <c r="G144" s="5" t="s">
        <v>89</v>
      </c>
      <c r="H144" s="5" t="s">
        <v>1908</v>
      </c>
      <c r="I144" s="5" t="s">
        <v>1909</v>
      </c>
      <c r="J144" s="5" t="s">
        <v>1910</v>
      </c>
      <c r="K144" s="5" t="s">
        <v>355</v>
      </c>
      <c r="L144" s="5" t="s">
        <v>1911</v>
      </c>
      <c r="M144" s="5" t="s">
        <v>221</v>
      </c>
      <c r="N144" s="5" t="s">
        <v>1908</v>
      </c>
      <c r="O144" s="5" t="s">
        <v>89</v>
      </c>
      <c r="P144" s="5" t="s">
        <v>89</v>
      </c>
      <c r="Q144" s="5" t="s">
        <v>89</v>
      </c>
      <c r="R144" s="5" t="s">
        <v>177</v>
      </c>
      <c r="S144" s="5" t="s">
        <v>112</v>
      </c>
      <c r="T144" s="5" t="s">
        <v>1912</v>
      </c>
      <c r="U144" s="5" t="s">
        <v>89</v>
      </c>
      <c r="V144" s="5" t="s">
        <v>89</v>
      </c>
      <c r="W144" s="5" t="s">
        <v>89</v>
      </c>
      <c r="X144" s="5" t="s">
        <v>89</v>
      </c>
      <c r="Y144" s="5" t="s">
        <v>89</v>
      </c>
      <c r="Z144" s="5" t="s">
        <v>89</v>
      </c>
      <c r="AA144" s="5" t="s">
        <v>89</v>
      </c>
      <c r="AB144" s="5" t="s">
        <v>89</v>
      </c>
      <c r="AC144" s="5" t="s">
        <v>89</v>
      </c>
      <c r="AD144" s="5" t="s">
        <v>89</v>
      </c>
      <c r="AE144" s="5" t="s">
        <v>89</v>
      </c>
      <c r="AF144" s="5" t="s">
        <v>89</v>
      </c>
      <c r="AG144" s="5" t="s">
        <v>179</v>
      </c>
      <c r="AH144" s="5" t="s">
        <v>225</v>
      </c>
      <c r="AI144" s="5" t="s">
        <v>1913</v>
      </c>
      <c r="AJ144" s="5" t="s">
        <v>89</v>
      </c>
      <c r="AK144" s="5" t="s">
        <v>89</v>
      </c>
      <c r="AL144" s="5" t="s">
        <v>89</v>
      </c>
      <c r="AM144" s="5" t="s">
        <v>89</v>
      </c>
      <c r="AN144" s="5" t="s">
        <v>89</v>
      </c>
      <c r="AO144" s="5" t="s">
        <v>89</v>
      </c>
      <c r="AP144" s="5" t="s">
        <v>89</v>
      </c>
    </row>
    <row r="145" spans="1:42" ht="144">
      <c r="A145" s="13">
        <v>310</v>
      </c>
      <c r="B145" s="23">
        <f t="shared" si="2"/>
        <v>143</v>
      </c>
      <c r="C145" s="5" t="s">
        <v>104</v>
      </c>
      <c r="D145" s="5" t="s">
        <v>259</v>
      </c>
      <c r="E145" s="5" t="s">
        <v>89</v>
      </c>
      <c r="F145" s="5" t="s">
        <v>96</v>
      </c>
      <c r="G145" s="5" t="s">
        <v>89</v>
      </c>
      <c r="H145" s="5" t="s">
        <v>1916</v>
      </c>
      <c r="I145" s="5" t="s">
        <v>1917</v>
      </c>
      <c r="J145" s="5" t="s">
        <v>1918</v>
      </c>
      <c r="K145" s="5" t="s">
        <v>164</v>
      </c>
      <c r="L145" s="5" t="s">
        <v>89</v>
      </c>
      <c r="M145" s="5" t="s">
        <v>165</v>
      </c>
      <c r="N145" s="5" t="s">
        <v>1919</v>
      </c>
      <c r="O145" s="5" t="s">
        <v>179</v>
      </c>
      <c r="P145" s="5" t="s">
        <v>225</v>
      </c>
      <c r="Q145" s="5" t="s">
        <v>1920</v>
      </c>
      <c r="R145" s="5" t="s">
        <v>89</v>
      </c>
      <c r="S145" s="5" t="s">
        <v>89</v>
      </c>
      <c r="T145" s="5" t="s">
        <v>89</v>
      </c>
      <c r="U145" s="5" t="s">
        <v>179</v>
      </c>
      <c r="V145" s="5" t="s">
        <v>225</v>
      </c>
      <c r="W145" s="5" t="s">
        <v>89</v>
      </c>
      <c r="X145" s="5" t="s">
        <v>89</v>
      </c>
      <c r="Y145" s="5" t="s">
        <v>89</v>
      </c>
      <c r="Z145" s="5" t="s">
        <v>89</v>
      </c>
      <c r="AA145" s="5" t="s">
        <v>186</v>
      </c>
      <c r="AB145" s="5" t="s">
        <v>225</v>
      </c>
      <c r="AC145" s="5" t="s">
        <v>89</v>
      </c>
      <c r="AD145" s="5" t="s">
        <v>89</v>
      </c>
      <c r="AE145" s="5" t="s">
        <v>89</v>
      </c>
      <c r="AF145" s="5" t="s">
        <v>89</v>
      </c>
      <c r="AG145" s="5" t="s">
        <v>89</v>
      </c>
      <c r="AH145" s="5" t="s">
        <v>89</v>
      </c>
      <c r="AI145" s="5" t="s">
        <v>89</v>
      </c>
      <c r="AJ145" s="5" t="s">
        <v>89</v>
      </c>
      <c r="AK145" s="5" t="s">
        <v>89</v>
      </c>
      <c r="AL145" s="5" t="s">
        <v>89</v>
      </c>
      <c r="AM145" s="5" t="s">
        <v>89</v>
      </c>
      <c r="AN145" s="5" t="s">
        <v>89</v>
      </c>
      <c r="AO145" s="5" t="s">
        <v>89</v>
      </c>
      <c r="AP145" s="5" t="s">
        <v>89</v>
      </c>
    </row>
    <row r="146" spans="1:42" ht="96">
      <c r="A146" s="13">
        <v>311</v>
      </c>
      <c r="B146" s="23">
        <f t="shared" si="2"/>
        <v>144</v>
      </c>
      <c r="C146" s="5" t="s">
        <v>104</v>
      </c>
      <c r="D146" s="5" t="s">
        <v>194</v>
      </c>
      <c r="E146" s="5" t="s">
        <v>1922</v>
      </c>
      <c r="F146" s="5" t="s">
        <v>96</v>
      </c>
      <c r="G146" s="5" t="s">
        <v>89</v>
      </c>
      <c r="H146" s="5" t="s">
        <v>1923</v>
      </c>
      <c r="I146" s="5" t="s">
        <v>1924</v>
      </c>
      <c r="J146" s="5" t="s">
        <v>314</v>
      </c>
      <c r="K146" s="5" t="s">
        <v>1925</v>
      </c>
      <c r="L146" s="5" t="s">
        <v>1926</v>
      </c>
      <c r="M146" s="5" t="s">
        <v>165</v>
      </c>
      <c r="N146" s="5" t="s">
        <v>1927</v>
      </c>
      <c r="O146" s="5" t="s">
        <v>182</v>
      </c>
      <c r="P146" s="5" t="s">
        <v>112</v>
      </c>
      <c r="Q146" s="5" t="s">
        <v>1928</v>
      </c>
      <c r="R146" s="5" t="s">
        <v>89</v>
      </c>
      <c r="S146" s="5" t="s">
        <v>89</v>
      </c>
      <c r="T146" s="5" t="s">
        <v>89</v>
      </c>
      <c r="U146" s="5" t="s">
        <v>182</v>
      </c>
      <c r="V146" s="5" t="s">
        <v>127</v>
      </c>
      <c r="W146" s="5" t="s">
        <v>1929</v>
      </c>
      <c r="X146" s="5" t="s">
        <v>182</v>
      </c>
      <c r="Y146" s="5" t="s">
        <v>127</v>
      </c>
      <c r="Z146" s="5" t="s">
        <v>1930</v>
      </c>
      <c r="AA146" s="5" t="s">
        <v>89</v>
      </c>
      <c r="AB146" s="5" t="s">
        <v>89</v>
      </c>
      <c r="AC146" s="5" t="s">
        <v>89</v>
      </c>
      <c r="AD146" s="5" t="s">
        <v>182</v>
      </c>
      <c r="AE146" s="5" t="s">
        <v>127</v>
      </c>
      <c r="AF146" s="5" t="s">
        <v>1931</v>
      </c>
      <c r="AG146" s="5" t="s">
        <v>182</v>
      </c>
      <c r="AH146" s="5" t="s">
        <v>127</v>
      </c>
      <c r="AI146" s="5" t="s">
        <v>1932</v>
      </c>
      <c r="AJ146" s="5" t="s">
        <v>89</v>
      </c>
      <c r="AK146" s="5" t="s">
        <v>89</v>
      </c>
      <c r="AL146" s="5" t="s">
        <v>89</v>
      </c>
      <c r="AM146" s="5" t="s">
        <v>89</v>
      </c>
      <c r="AN146" s="5" t="s">
        <v>89</v>
      </c>
      <c r="AO146" s="5" t="s">
        <v>89</v>
      </c>
      <c r="AP146" s="5" t="s">
        <v>89</v>
      </c>
    </row>
    <row r="147" spans="1:42" ht="48">
      <c r="A147" s="13">
        <v>312</v>
      </c>
      <c r="B147" s="23">
        <f t="shared" si="2"/>
        <v>145</v>
      </c>
      <c r="C147" s="5" t="s">
        <v>104</v>
      </c>
      <c r="D147" s="5" t="s">
        <v>213</v>
      </c>
      <c r="E147" s="5" t="s">
        <v>89</v>
      </c>
      <c r="F147" s="5" t="s">
        <v>89</v>
      </c>
      <c r="G147" s="5" t="s">
        <v>89</v>
      </c>
      <c r="H147" s="5" t="s">
        <v>89</v>
      </c>
      <c r="I147" s="5" t="s">
        <v>1934</v>
      </c>
      <c r="J147" s="5" t="s">
        <v>1935</v>
      </c>
      <c r="K147" s="5" t="s">
        <v>728</v>
      </c>
      <c r="L147" s="5" t="s">
        <v>89</v>
      </c>
      <c r="M147" s="5" t="s">
        <v>165</v>
      </c>
      <c r="N147" s="5" t="s">
        <v>1936</v>
      </c>
      <c r="O147" s="5" t="s">
        <v>89</v>
      </c>
      <c r="P147" s="5" t="s">
        <v>89</v>
      </c>
      <c r="Q147" s="5" t="s">
        <v>89</v>
      </c>
      <c r="R147" s="5" t="s">
        <v>89</v>
      </c>
      <c r="S147" s="5" t="s">
        <v>89</v>
      </c>
      <c r="T147" s="5" t="s">
        <v>89</v>
      </c>
      <c r="U147" s="5" t="s">
        <v>182</v>
      </c>
      <c r="V147" s="5" t="s">
        <v>112</v>
      </c>
      <c r="W147" s="5" t="s">
        <v>1937</v>
      </c>
      <c r="X147" s="5" t="s">
        <v>182</v>
      </c>
      <c r="Y147" s="5" t="s">
        <v>127</v>
      </c>
      <c r="Z147" s="5" t="s">
        <v>89</v>
      </c>
      <c r="AA147" s="5" t="s">
        <v>89</v>
      </c>
      <c r="AB147" s="5" t="s">
        <v>89</v>
      </c>
      <c r="AC147" s="5" t="s">
        <v>89</v>
      </c>
      <c r="AD147" s="5" t="s">
        <v>186</v>
      </c>
      <c r="AE147" s="5" t="s">
        <v>112</v>
      </c>
      <c r="AF147" s="5" t="s">
        <v>1938</v>
      </c>
      <c r="AG147" s="5" t="s">
        <v>89</v>
      </c>
      <c r="AH147" s="5" t="s">
        <v>89</v>
      </c>
      <c r="AI147" s="5" t="s">
        <v>89</v>
      </c>
      <c r="AJ147" s="5" t="s">
        <v>89</v>
      </c>
      <c r="AK147" s="5" t="s">
        <v>89</v>
      </c>
      <c r="AL147" s="5" t="s">
        <v>89</v>
      </c>
      <c r="AM147" s="5" t="s">
        <v>89</v>
      </c>
      <c r="AN147" s="5" t="s">
        <v>89</v>
      </c>
      <c r="AO147" s="5" t="s">
        <v>89</v>
      </c>
      <c r="AP147" s="5" t="s">
        <v>89</v>
      </c>
    </row>
    <row r="148" spans="1:42" ht="112">
      <c r="A148" s="13">
        <v>313</v>
      </c>
      <c r="B148" s="23">
        <f t="shared" si="2"/>
        <v>146</v>
      </c>
      <c r="C148" s="5" t="s">
        <v>104</v>
      </c>
      <c r="D148" s="5" t="s">
        <v>213</v>
      </c>
      <c r="E148" s="5" t="s">
        <v>89</v>
      </c>
      <c r="F148" s="5" t="s">
        <v>89</v>
      </c>
      <c r="G148" s="5" t="s">
        <v>89</v>
      </c>
      <c r="H148" s="5" t="s">
        <v>89</v>
      </c>
      <c r="I148" s="5" t="s">
        <v>359</v>
      </c>
      <c r="J148" s="5" t="s">
        <v>1940</v>
      </c>
      <c r="K148" s="5" t="s">
        <v>254</v>
      </c>
      <c r="L148" s="5" t="s">
        <v>89</v>
      </c>
      <c r="M148" s="5" t="s">
        <v>99</v>
      </c>
      <c r="N148" s="5" t="s">
        <v>1941</v>
      </c>
      <c r="O148" s="5" t="s">
        <v>182</v>
      </c>
      <c r="P148" s="5" t="s">
        <v>112</v>
      </c>
      <c r="Q148" s="5" t="s">
        <v>1942</v>
      </c>
      <c r="R148" s="5" t="s">
        <v>89</v>
      </c>
      <c r="S148" s="5" t="s">
        <v>89</v>
      </c>
      <c r="T148" s="5" t="s">
        <v>89</v>
      </c>
      <c r="U148" s="5" t="s">
        <v>89</v>
      </c>
      <c r="V148" s="5" t="s">
        <v>89</v>
      </c>
      <c r="W148" s="5" t="s">
        <v>89</v>
      </c>
      <c r="X148" s="5" t="s">
        <v>186</v>
      </c>
      <c r="Y148" s="5" t="s">
        <v>112</v>
      </c>
      <c r="Z148" s="5" t="s">
        <v>1943</v>
      </c>
      <c r="AA148" s="5" t="s">
        <v>89</v>
      </c>
      <c r="AB148" s="5" t="s">
        <v>89</v>
      </c>
      <c r="AC148" s="5" t="s">
        <v>89</v>
      </c>
      <c r="AD148" s="5" t="s">
        <v>186</v>
      </c>
      <c r="AE148" s="5" t="s">
        <v>225</v>
      </c>
      <c r="AF148" s="5" t="s">
        <v>1944</v>
      </c>
      <c r="AG148" s="5" t="s">
        <v>179</v>
      </c>
      <c r="AH148" s="5" t="s">
        <v>127</v>
      </c>
      <c r="AI148" s="5" t="s">
        <v>1945</v>
      </c>
      <c r="AJ148" s="5" t="s">
        <v>89</v>
      </c>
      <c r="AK148" s="5" t="s">
        <v>89</v>
      </c>
      <c r="AL148" s="5" t="s">
        <v>89</v>
      </c>
      <c r="AM148" s="5" t="s">
        <v>89</v>
      </c>
      <c r="AN148" s="5" t="s">
        <v>89</v>
      </c>
      <c r="AO148" s="5" t="s">
        <v>89</v>
      </c>
      <c r="AP148" s="5" t="s">
        <v>89</v>
      </c>
    </row>
    <row r="149" spans="1:42">
      <c r="A149" s="13"/>
    </row>
    <row r="150" spans="1:42">
      <c r="A150" s="13"/>
    </row>
    <row r="151" spans="1:42">
      <c r="A151" s="13"/>
    </row>
    <row r="152" spans="1:42">
      <c r="A152" s="13"/>
    </row>
    <row r="153" spans="1:42">
      <c r="A153" s="13"/>
    </row>
    <row r="154" spans="1:42">
      <c r="A154" s="13"/>
    </row>
    <row r="155" spans="1:42">
      <c r="A155" s="13"/>
    </row>
    <row r="156" spans="1:42">
      <c r="A156" s="13"/>
    </row>
    <row r="157" spans="1:42">
      <c r="A157" s="13"/>
    </row>
    <row r="158" spans="1:42">
      <c r="A158" s="13"/>
    </row>
    <row r="159" spans="1:42">
      <c r="A159" s="13"/>
    </row>
    <row r="160" spans="1:42">
      <c r="A160" s="13"/>
    </row>
    <row r="161" spans="1:1">
      <c r="A161" s="13"/>
    </row>
    <row r="162" spans="1:1">
      <c r="A162" s="13"/>
    </row>
    <row r="163" spans="1:1">
      <c r="A163" s="13"/>
    </row>
    <row r="164" spans="1:1">
      <c r="A164" s="13"/>
    </row>
    <row r="165" spans="1:1">
      <c r="A165" s="1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3E291-811A-5740-8C36-1171D7C6F36B}">
  <dimension ref="A1:AP147"/>
  <sheetViews>
    <sheetView topLeftCell="AM1" workbookViewId="0">
      <selection activeCell="AP1" sqref="AP1:AP1048576"/>
    </sheetView>
  </sheetViews>
  <sheetFormatPr baseColWidth="10" defaultColWidth="15.83203125" defaultRowHeight="15"/>
  <cols>
    <col min="1" max="1" width="9.83203125" style="23" customWidth="1"/>
    <col min="2" max="2" width="10.33203125" style="23" customWidth="1"/>
    <col min="3" max="3" width="16.83203125" style="3" customWidth="1"/>
    <col min="4" max="7" width="15.83203125" style="3"/>
    <col min="8" max="8" width="30.83203125" style="3" customWidth="1"/>
    <col min="9" max="9" width="20.83203125" style="3" customWidth="1"/>
    <col min="10" max="10" width="30.83203125" style="3" customWidth="1"/>
    <col min="11" max="13" width="15.83203125" style="3"/>
    <col min="14" max="14" width="50.83203125" style="3" customWidth="1"/>
    <col min="15" max="16" width="15.83203125" style="3"/>
    <col min="17" max="17" width="50.83203125" style="3" customWidth="1"/>
    <col min="18" max="19" width="15.83203125" style="3"/>
    <col min="20" max="20" width="50.83203125" style="3" customWidth="1"/>
    <col min="21" max="22" width="15.83203125" style="3"/>
    <col min="23" max="23" width="50.83203125" style="3" customWidth="1"/>
    <col min="24" max="25" width="15.83203125" style="3"/>
    <col min="26" max="26" width="50.5" style="3" customWidth="1"/>
    <col min="27" max="28" width="15.83203125" style="3"/>
    <col min="29" max="29" width="50.83203125" style="3" customWidth="1"/>
    <col min="30" max="31" width="15.83203125" style="3"/>
    <col min="32" max="32" width="50.83203125" style="3" customWidth="1"/>
    <col min="33" max="34" width="15.83203125" style="3"/>
    <col min="35" max="35" width="50.83203125" style="3" customWidth="1"/>
    <col min="36" max="36" width="20.83203125" style="3" customWidth="1"/>
    <col min="37" max="37" width="30.83203125" style="3" customWidth="1"/>
    <col min="38" max="38" width="20.83203125" style="3" customWidth="1"/>
    <col min="39" max="39" width="15.83203125" style="3"/>
    <col min="40" max="41" width="25.83203125" style="3" customWidth="1"/>
    <col min="42" max="42" width="20.83203125" style="3" customWidth="1"/>
    <col min="43" max="16384" width="15.83203125" style="3"/>
  </cols>
  <sheetData>
    <row r="1" spans="1:42" ht="16">
      <c r="A1" s="13"/>
      <c r="C1" s="2" t="s">
        <v>20</v>
      </c>
      <c r="D1" s="2" t="s">
        <v>10</v>
      </c>
      <c r="E1" s="2" t="s">
        <v>11</v>
      </c>
      <c r="F1" s="2" t="s">
        <v>12</v>
      </c>
      <c r="G1" s="2" t="s">
        <v>13</v>
      </c>
      <c r="H1" s="2" t="s">
        <v>14</v>
      </c>
      <c r="I1" s="2" t="s">
        <v>15</v>
      </c>
      <c r="J1" s="2" t="s">
        <v>16</v>
      </c>
      <c r="K1" s="2" t="s">
        <v>17</v>
      </c>
      <c r="L1" s="2" t="s">
        <v>18</v>
      </c>
      <c r="M1" s="2" t="s">
        <v>19</v>
      </c>
      <c r="N1" s="2" t="s">
        <v>21</v>
      </c>
      <c r="O1" s="2" t="s">
        <v>22</v>
      </c>
      <c r="P1" s="2" t="s">
        <v>23</v>
      </c>
      <c r="Q1" s="2" t="s">
        <v>24</v>
      </c>
      <c r="R1" s="2" t="s">
        <v>25</v>
      </c>
      <c r="S1" s="2" t="s">
        <v>26</v>
      </c>
      <c r="T1" s="2" t="s">
        <v>27</v>
      </c>
      <c r="U1" s="2" t="s">
        <v>28</v>
      </c>
      <c r="V1" s="2" t="s">
        <v>29</v>
      </c>
      <c r="W1" s="2" t="s">
        <v>30</v>
      </c>
      <c r="X1" s="2" t="s">
        <v>31</v>
      </c>
      <c r="Y1" s="2" t="s">
        <v>32</v>
      </c>
      <c r="Z1" s="2" t="s">
        <v>33</v>
      </c>
      <c r="AA1" s="2" t="s">
        <v>34</v>
      </c>
      <c r="AB1" s="2" t="s">
        <v>35</v>
      </c>
      <c r="AC1" s="2" t="s">
        <v>36</v>
      </c>
      <c r="AD1" s="2" t="s">
        <v>37</v>
      </c>
      <c r="AE1" s="2" t="s">
        <v>38</v>
      </c>
      <c r="AF1" s="2" t="s">
        <v>39</v>
      </c>
      <c r="AG1" s="2" t="s">
        <v>40</v>
      </c>
      <c r="AH1" s="2" t="s">
        <v>41</v>
      </c>
      <c r="AI1" s="2" t="s">
        <v>42</v>
      </c>
      <c r="AJ1" s="2" t="s">
        <v>43</v>
      </c>
      <c r="AK1" s="2" t="s">
        <v>44</v>
      </c>
      <c r="AL1" s="2" t="s">
        <v>45</v>
      </c>
      <c r="AM1" s="2" t="s">
        <v>46</v>
      </c>
      <c r="AN1" s="2" t="s">
        <v>47</v>
      </c>
      <c r="AO1" s="2" t="s">
        <v>48</v>
      </c>
      <c r="AP1" s="2" t="s">
        <v>49</v>
      </c>
    </row>
    <row r="2" spans="1:42" s="6" customFormat="1" ht="144">
      <c r="A2" s="18" t="s">
        <v>1962</v>
      </c>
      <c r="B2" s="8" t="s">
        <v>1961</v>
      </c>
      <c r="C2" s="7" t="s">
        <v>69</v>
      </c>
      <c r="D2" s="7" t="s">
        <v>59</v>
      </c>
      <c r="E2" s="7" t="s">
        <v>60</v>
      </c>
      <c r="F2" s="7" t="s">
        <v>61</v>
      </c>
      <c r="G2" s="7" t="s">
        <v>62</v>
      </c>
      <c r="H2" s="7" t="s">
        <v>63</v>
      </c>
      <c r="I2" s="7" t="s">
        <v>64</v>
      </c>
      <c r="J2" s="7" t="s">
        <v>65</v>
      </c>
      <c r="K2" s="7" t="s">
        <v>66</v>
      </c>
      <c r="L2" s="7" t="s">
        <v>67</v>
      </c>
      <c r="M2" s="7" t="s">
        <v>68</v>
      </c>
      <c r="N2" s="7" t="s">
        <v>70</v>
      </c>
      <c r="O2" s="7" t="s">
        <v>71</v>
      </c>
      <c r="P2" s="7" t="s">
        <v>72</v>
      </c>
      <c r="Q2" s="7" t="s">
        <v>73</v>
      </c>
      <c r="R2" s="7" t="s">
        <v>71</v>
      </c>
      <c r="S2" s="7" t="s">
        <v>72</v>
      </c>
      <c r="T2" s="7" t="s">
        <v>73</v>
      </c>
      <c r="U2" s="7" t="s">
        <v>71</v>
      </c>
      <c r="V2" s="7" t="s">
        <v>72</v>
      </c>
      <c r="W2" s="7" t="s">
        <v>74</v>
      </c>
      <c r="X2" s="7" t="s">
        <v>71</v>
      </c>
      <c r="Y2" s="7" t="s">
        <v>72</v>
      </c>
      <c r="Z2" s="7" t="s">
        <v>74</v>
      </c>
      <c r="AA2" s="7" t="s">
        <v>75</v>
      </c>
      <c r="AB2" s="7" t="s">
        <v>72</v>
      </c>
      <c r="AC2" s="7" t="s">
        <v>74</v>
      </c>
      <c r="AD2" s="7" t="s">
        <v>71</v>
      </c>
      <c r="AE2" s="7" t="s">
        <v>72</v>
      </c>
      <c r="AF2" s="7" t="s">
        <v>76</v>
      </c>
      <c r="AG2" s="7" t="s">
        <v>71</v>
      </c>
      <c r="AH2" s="7" t="s">
        <v>72</v>
      </c>
      <c r="AI2" s="7" t="s">
        <v>74</v>
      </c>
      <c r="AJ2" s="7" t="s">
        <v>77</v>
      </c>
      <c r="AK2" s="7" t="s">
        <v>78</v>
      </c>
      <c r="AL2" s="7" t="s">
        <v>79</v>
      </c>
      <c r="AM2" s="7" t="s">
        <v>80</v>
      </c>
      <c r="AN2" s="7" t="s">
        <v>81</v>
      </c>
      <c r="AO2" s="7" t="s">
        <v>82</v>
      </c>
      <c r="AP2" s="7" t="s">
        <v>83</v>
      </c>
    </row>
    <row r="3" spans="1:42" ht="112">
      <c r="A3" s="13">
        <v>4</v>
      </c>
      <c r="B3" s="23">
        <v>1</v>
      </c>
      <c r="C3" s="5" t="s">
        <v>104</v>
      </c>
      <c r="D3" s="5" t="s">
        <v>89</v>
      </c>
      <c r="E3" s="5" t="s">
        <v>89</v>
      </c>
      <c r="F3" s="5" t="s">
        <v>90</v>
      </c>
      <c r="G3" s="5" t="s">
        <v>89</v>
      </c>
      <c r="H3" s="5" t="s">
        <v>89</v>
      </c>
      <c r="I3" s="5" t="s">
        <v>102</v>
      </c>
      <c r="J3" s="5" t="s">
        <v>89</v>
      </c>
      <c r="K3" s="5" t="s">
        <v>103</v>
      </c>
      <c r="L3" s="5" t="s">
        <v>89</v>
      </c>
      <c r="M3" s="5" t="s">
        <v>99</v>
      </c>
      <c r="N3" s="5" t="s">
        <v>105</v>
      </c>
      <c r="O3" s="5" t="s">
        <v>89</v>
      </c>
      <c r="P3" s="5" t="s">
        <v>106</v>
      </c>
      <c r="Q3" s="5" t="s">
        <v>107</v>
      </c>
      <c r="R3" s="5" t="s">
        <v>89</v>
      </c>
      <c r="S3" s="5" t="s">
        <v>89</v>
      </c>
      <c r="T3" s="5" t="s">
        <v>108</v>
      </c>
      <c r="U3" s="5" t="s">
        <v>89</v>
      </c>
      <c r="V3" s="5" t="s">
        <v>89</v>
      </c>
      <c r="W3" s="5" t="s">
        <v>109</v>
      </c>
      <c r="X3" s="5" t="s">
        <v>89</v>
      </c>
      <c r="Y3" s="5" t="s">
        <v>89</v>
      </c>
      <c r="Z3" s="5" t="s">
        <v>110</v>
      </c>
      <c r="AA3" s="5" t="s">
        <v>89</v>
      </c>
      <c r="AB3" s="5" t="s">
        <v>89</v>
      </c>
      <c r="AC3" s="5" t="s">
        <v>111</v>
      </c>
      <c r="AD3" s="5" t="s">
        <v>89</v>
      </c>
      <c r="AE3" s="5" t="s">
        <v>112</v>
      </c>
      <c r="AF3" s="5" t="s">
        <v>113</v>
      </c>
      <c r="AG3" s="5" t="s">
        <v>89</v>
      </c>
      <c r="AH3" s="5" t="s">
        <v>89</v>
      </c>
      <c r="AI3" s="5" t="s">
        <v>114</v>
      </c>
      <c r="AJ3" s="5" t="s">
        <v>115</v>
      </c>
      <c r="AK3" s="5" t="s">
        <v>116</v>
      </c>
      <c r="AL3" s="5" t="s">
        <v>117</v>
      </c>
      <c r="AM3" s="5" t="s">
        <v>118</v>
      </c>
      <c r="AN3" s="5" t="s">
        <v>89</v>
      </c>
      <c r="AO3" s="5" t="s">
        <v>89</v>
      </c>
      <c r="AP3" s="5" t="s">
        <v>119</v>
      </c>
    </row>
    <row r="4" spans="1:42" ht="128">
      <c r="A4" s="18">
        <v>5</v>
      </c>
      <c r="B4" s="23">
        <f t="shared" ref="B4:B67" si="0">B3+1</f>
        <v>2</v>
      </c>
      <c r="C4" s="5" t="s">
        <v>104</v>
      </c>
      <c r="D4" s="5" t="s">
        <v>89</v>
      </c>
      <c r="E4" s="5" t="s">
        <v>89</v>
      </c>
      <c r="F4" s="5" t="s">
        <v>89</v>
      </c>
      <c r="G4" s="5" t="s">
        <v>121</v>
      </c>
      <c r="H4" s="5" t="s">
        <v>89</v>
      </c>
      <c r="I4" s="5" t="s">
        <v>89</v>
      </c>
      <c r="J4" s="5" t="s">
        <v>89</v>
      </c>
      <c r="K4" s="5" t="s">
        <v>89</v>
      </c>
      <c r="L4" s="5" t="s">
        <v>89</v>
      </c>
      <c r="M4" s="5" t="s">
        <v>89</v>
      </c>
      <c r="N4" s="5" t="s">
        <v>122</v>
      </c>
      <c r="O4" s="5" t="s">
        <v>89</v>
      </c>
      <c r="P4" s="5" t="s">
        <v>106</v>
      </c>
      <c r="Q4" s="5" t="s">
        <v>89</v>
      </c>
      <c r="R4" s="5" t="s">
        <v>89</v>
      </c>
      <c r="S4" s="5" t="s">
        <v>89</v>
      </c>
      <c r="T4" s="5" t="s">
        <v>123</v>
      </c>
      <c r="U4" s="5" t="s">
        <v>89</v>
      </c>
      <c r="V4" s="5" t="s">
        <v>89</v>
      </c>
      <c r="W4" s="5" t="s">
        <v>124</v>
      </c>
      <c r="X4" s="5" t="s">
        <v>89</v>
      </c>
      <c r="Y4" s="5" t="s">
        <v>89</v>
      </c>
      <c r="Z4" s="5" t="s">
        <v>125</v>
      </c>
      <c r="AA4" s="5" t="s">
        <v>89</v>
      </c>
      <c r="AB4" s="5" t="s">
        <v>89</v>
      </c>
      <c r="AC4" s="5" t="s">
        <v>126</v>
      </c>
      <c r="AD4" s="5" t="s">
        <v>89</v>
      </c>
      <c r="AE4" s="5" t="s">
        <v>127</v>
      </c>
      <c r="AF4" s="5" t="s">
        <v>128</v>
      </c>
      <c r="AG4" s="5" t="s">
        <v>89</v>
      </c>
      <c r="AH4" s="5" t="s">
        <v>89</v>
      </c>
      <c r="AI4" s="5" t="s">
        <v>89</v>
      </c>
      <c r="AJ4" s="5" t="s">
        <v>129</v>
      </c>
      <c r="AK4" s="5" t="s">
        <v>89</v>
      </c>
      <c r="AL4" s="5" t="s">
        <v>130</v>
      </c>
      <c r="AM4" s="5" t="s">
        <v>118</v>
      </c>
      <c r="AN4" s="5" t="s">
        <v>89</v>
      </c>
      <c r="AO4" s="5" t="s">
        <v>89</v>
      </c>
      <c r="AP4" s="5" t="s">
        <v>89</v>
      </c>
    </row>
    <row r="5" spans="1:42" ht="272">
      <c r="A5" s="13">
        <v>6</v>
      </c>
      <c r="B5" s="23">
        <f t="shared" si="0"/>
        <v>3</v>
      </c>
      <c r="C5" s="5" t="s">
        <v>104</v>
      </c>
      <c r="D5" s="5" t="s">
        <v>89</v>
      </c>
      <c r="E5" s="5" t="s">
        <v>89</v>
      </c>
      <c r="F5" s="5" t="s">
        <v>89</v>
      </c>
      <c r="G5" s="5" t="s">
        <v>132</v>
      </c>
      <c r="H5" s="5" t="s">
        <v>89</v>
      </c>
      <c r="I5" s="5" t="s">
        <v>89</v>
      </c>
      <c r="J5" s="5" t="s">
        <v>89</v>
      </c>
      <c r="K5" s="5" t="s">
        <v>89</v>
      </c>
      <c r="L5" s="5" t="s">
        <v>89</v>
      </c>
      <c r="M5" s="5" t="s">
        <v>89</v>
      </c>
      <c r="N5" s="5" t="s">
        <v>133</v>
      </c>
      <c r="O5" s="5" t="s">
        <v>89</v>
      </c>
      <c r="P5" s="5" t="s">
        <v>106</v>
      </c>
      <c r="Q5" s="5" t="s">
        <v>134</v>
      </c>
      <c r="R5" s="5" t="s">
        <v>89</v>
      </c>
      <c r="S5" s="5" t="s">
        <v>89</v>
      </c>
      <c r="T5" s="5" t="s">
        <v>135</v>
      </c>
      <c r="U5" s="5" t="s">
        <v>89</v>
      </c>
      <c r="V5" s="5" t="s">
        <v>89</v>
      </c>
      <c r="W5" s="5" t="s">
        <v>136</v>
      </c>
      <c r="X5" s="5" t="s">
        <v>89</v>
      </c>
      <c r="Y5" s="5" t="s">
        <v>89</v>
      </c>
      <c r="Z5" s="5" t="s">
        <v>137</v>
      </c>
      <c r="AA5" s="5" t="s">
        <v>89</v>
      </c>
      <c r="AB5" s="5" t="s">
        <v>89</v>
      </c>
      <c r="AC5" s="5" t="s">
        <v>138</v>
      </c>
      <c r="AD5" s="5" t="s">
        <v>89</v>
      </c>
      <c r="AE5" s="5" t="s">
        <v>127</v>
      </c>
      <c r="AF5" s="5" t="s">
        <v>139</v>
      </c>
      <c r="AG5" s="5" t="s">
        <v>89</v>
      </c>
      <c r="AH5" s="5" t="s">
        <v>89</v>
      </c>
      <c r="AI5" s="5" t="s">
        <v>140</v>
      </c>
      <c r="AJ5" s="5" t="s">
        <v>141</v>
      </c>
      <c r="AK5" s="5" t="s">
        <v>142</v>
      </c>
      <c r="AL5" s="5" t="s">
        <v>143</v>
      </c>
      <c r="AM5" s="5" t="s">
        <v>144</v>
      </c>
      <c r="AN5" s="5" t="s">
        <v>89</v>
      </c>
      <c r="AO5" s="5" t="s">
        <v>89</v>
      </c>
      <c r="AP5" s="5" t="s">
        <v>89</v>
      </c>
    </row>
    <row r="6" spans="1:42" ht="240">
      <c r="A6" s="13">
        <v>8</v>
      </c>
      <c r="B6" s="23">
        <f t="shared" si="0"/>
        <v>4</v>
      </c>
      <c r="C6" s="5" t="s">
        <v>104</v>
      </c>
      <c r="D6" s="5" t="s">
        <v>89</v>
      </c>
      <c r="E6" s="5" t="s">
        <v>89</v>
      </c>
      <c r="F6" s="5" t="s">
        <v>89</v>
      </c>
      <c r="G6" s="5" t="s">
        <v>148</v>
      </c>
      <c r="H6" s="5" t="s">
        <v>89</v>
      </c>
      <c r="I6" s="5" t="s">
        <v>89</v>
      </c>
      <c r="J6" s="5" t="s">
        <v>89</v>
      </c>
      <c r="K6" s="5" t="s">
        <v>89</v>
      </c>
      <c r="L6" s="5" t="s">
        <v>89</v>
      </c>
      <c r="M6" s="5" t="s">
        <v>89</v>
      </c>
      <c r="N6" s="5" t="s">
        <v>149</v>
      </c>
      <c r="O6" s="5" t="s">
        <v>89</v>
      </c>
      <c r="P6" s="5" t="s">
        <v>112</v>
      </c>
      <c r="Q6" s="5" t="s">
        <v>150</v>
      </c>
      <c r="R6" s="5" t="s">
        <v>89</v>
      </c>
      <c r="S6" s="5" t="s">
        <v>89</v>
      </c>
      <c r="T6" s="5" t="s">
        <v>151</v>
      </c>
      <c r="U6" s="5" t="s">
        <v>89</v>
      </c>
      <c r="V6" s="5" t="s">
        <v>89</v>
      </c>
      <c r="W6" s="5" t="s">
        <v>152</v>
      </c>
      <c r="X6" s="5" t="s">
        <v>89</v>
      </c>
      <c r="Y6" s="5" t="s">
        <v>89</v>
      </c>
      <c r="Z6" s="5" t="s">
        <v>153</v>
      </c>
      <c r="AA6" s="5" t="s">
        <v>89</v>
      </c>
      <c r="AB6" s="5" t="s">
        <v>89</v>
      </c>
      <c r="AC6" s="5" t="s">
        <v>154</v>
      </c>
      <c r="AD6" s="5" t="s">
        <v>89</v>
      </c>
      <c r="AE6" s="5" t="s">
        <v>112</v>
      </c>
      <c r="AF6" s="5" t="s">
        <v>155</v>
      </c>
      <c r="AG6" s="5" t="s">
        <v>89</v>
      </c>
      <c r="AH6" s="5" t="s">
        <v>89</v>
      </c>
      <c r="AI6" s="5" t="s">
        <v>156</v>
      </c>
      <c r="AJ6" s="5" t="s">
        <v>141</v>
      </c>
      <c r="AK6" s="5" t="s">
        <v>89</v>
      </c>
      <c r="AL6" s="5" t="s">
        <v>157</v>
      </c>
      <c r="AM6" s="5" t="s">
        <v>158</v>
      </c>
      <c r="AN6" s="5" t="s">
        <v>89</v>
      </c>
      <c r="AO6" s="5" t="s">
        <v>89</v>
      </c>
      <c r="AP6" s="5" t="s">
        <v>89</v>
      </c>
    </row>
    <row r="7" spans="1:42" ht="32">
      <c r="A7" s="13">
        <v>11</v>
      </c>
      <c r="B7" s="23">
        <f t="shared" si="0"/>
        <v>5</v>
      </c>
      <c r="C7" s="5" t="s">
        <v>104</v>
      </c>
      <c r="D7" s="5" t="s">
        <v>89</v>
      </c>
      <c r="E7" s="5" t="s">
        <v>89</v>
      </c>
      <c r="F7" s="5" t="s">
        <v>96</v>
      </c>
      <c r="G7" s="5" t="s">
        <v>89</v>
      </c>
      <c r="H7" s="5" t="s">
        <v>89</v>
      </c>
      <c r="I7" s="5" t="s">
        <v>163</v>
      </c>
      <c r="J7" s="5" t="s">
        <v>89</v>
      </c>
      <c r="K7" s="5" t="s">
        <v>164</v>
      </c>
      <c r="L7" s="5" t="s">
        <v>89</v>
      </c>
      <c r="M7" s="5" t="s">
        <v>165</v>
      </c>
      <c r="N7" s="5" t="s">
        <v>166</v>
      </c>
      <c r="O7" s="5" t="s">
        <v>89</v>
      </c>
      <c r="P7" s="5" t="s">
        <v>106</v>
      </c>
      <c r="Q7" s="5" t="s">
        <v>89</v>
      </c>
      <c r="R7" s="5" t="s">
        <v>89</v>
      </c>
      <c r="S7" s="5" t="s">
        <v>89</v>
      </c>
      <c r="T7" s="5" t="s">
        <v>89</v>
      </c>
      <c r="U7" s="5" t="s">
        <v>89</v>
      </c>
      <c r="V7" s="5" t="s">
        <v>89</v>
      </c>
      <c r="W7" s="5" t="s">
        <v>89</v>
      </c>
      <c r="X7" s="5" t="s">
        <v>89</v>
      </c>
      <c r="Y7" s="5" t="s">
        <v>89</v>
      </c>
      <c r="Z7" s="5" t="s">
        <v>89</v>
      </c>
      <c r="AA7" s="5" t="s">
        <v>89</v>
      </c>
      <c r="AB7" s="5" t="s">
        <v>89</v>
      </c>
      <c r="AC7" s="5" t="s">
        <v>89</v>
      </c>
      <c r="AD7" s="5" t="s">
        <v>89</v>
      </c>
      <c r="AE7" s="5" t="s">
        <v>89</v>
      </c>
      <c r="AF7" s="5" t="s">
        <v>89</v>
      </c>
      <c r="AG7" s="5" t="s">
        <v>89</v>
      </c>
      <c r="AH7" s="5" t="s">
        <v>89</v>
      </c>
      <c r="AI7" s="5" t="s">
        <v>89</v>
      </c>
      <c r="AJ7" s="5" t="s">
        <v>89</v>
      </c>
      <c r="AK7" s="5" t="s">
        <v>89</v>
      </c>
      <c r="AL7" s="5" t="s">
        <v>89</v>
      </c>
      <c r="AM7" s="5" t="s">
        <v>89</v>
      </c>
      <c r="AN7" s="5" t="s">
        <v>89</v>
      </c>
      <c r="AO7" s="5" t="s">
        <v>89</v>
      </c>
      <c r="AP7" s="5" t="s">
        <v>89</v>
      </c>
    </row>
    <row r="8" spans="1:42" ht="288">
      <c r="A8" s="13">
        <v>13</v>
      </c>
      <c r="B8" s="23">
        <f t="shared" si="0"/>
        <v>6</v>
      </c>
      <c r="C8" s="5" t="s">
        <v>104</v>
      </c>
      <c r="D8" s="5" t="s">
        <v>171</v>
      </c>
      <c r="E8" s="5" t="s">
        <v>89</v>
      </c>
      <c r="F8" s="5" t="s">
        <v>160</v>
      </c>
      <c r="G8" s="5" t="s">
        <v>89</v>
      </c>
      <c r="H8" s="5" t="s">
        <v>172</v>
      </c>
      <c r="I8" s="5" t="s">
        <v>173</v>
      </c>
      <c r="J8" s="5" t="s">
        <v>174</v>
      </c>
      <c r="K8" s="5" t="s">
        <v>175</v>
      </c>
      <c r="L8" s="5" t="s">
        <v>89</v>
      </c>
      <c r="M8" s="5" t="s">
        <v>165</v>
      </c>
      <c r="N8" s="5" t="s">
        <v>176</v>
      </c>
      <c r="O8" s="5" t="s">
        <v>177</v>
      </c>
      <c r="P8" s="5" t="s">
        <v>106</v>
      </c>
      <c r="Q8" s="5" t="s">
        <v>178</v>
      </c>
      <c r="R8" s="5" t="s">
        <v>179</v>
      </c>
      <c r="S8" s="5" t="s">
        <v>112</v>
      </c>
      <c r="T8" s="5" t="s">
        <v>180</v>
      </c>
      <c r="U8" s="5" t="s">
        <v>179</v>
      </c>
      <c r="V8" s="5" t="s">
        <v>112</v>
      </c>
      <c r="W8" s="5" t="s">
        <v>181</v>
      </c>
      <c r="X8" s="5" t="s">
        <v>182</v>
      </c>
      <c r="Y8" s="5" t="s">
        <v>127</v>
      </c>
      <c r="Z8" s="5" t="s">
        <v>183</v>
      </c>
      <c r="AA8" s="5" t="s">
        <v>182</v>
      </c>
      <c r="AB8" s="5" t="s">
        <v>112</v>
      </c>
      <c r="AC8" s="5" t="s">
        <v>184</v>
      </c>
      <c r="AD8" s="5" t="s">
        <v>182</v>
      </c>
      <c r="AE8" s="5" t="s">
        <v>127</v>
      </c>
      <c r="AF8" s="5" t="s">
        <v>185</v>
      </c>
      <c r="AG8" s="5" t="s">
        <v>186</v>
      </c>
      <c r="AH8" s="5" t="s">
        <v>127</v>
      </c>
      <c r="AI8" s="5" t="s">
        <v>187</v>
      </c>
      <c r="AJ8" s="5" t="s">
        <v>188</v>
      </c>
      <c r="AK8" s="5" t="s">
        <v>189</v>
      </c>
      <c r="AL8" s="5" t="s">
        <v>190</v>
      </c>
      <c r="AM8" s="5" t="s">
        <v>191</v>
      </c>
      <c r="AN8" s="5" t="s">
        <v>192</v>
      </c>
      <c r="AO8" s="5" t="s">
        <v>89</v>
      </c>
      <c r="AP8" s="5" t="s">
        <v>89</v>
      </c>
    </row>
    <row r="9" spans="1:42" ht="288">
      <c r="A9" s="13">
        <v>14</v>
      </c>
      <c r="B9" s="23">
        <f t="shared" si="0"/>
        <v>7</v>
      </c>
      <c r="C9" s="5" t="s">
        <v>104</v>
      </c>
      <c r="D9" s="5" t="s">
        <v>194</v>
      </c>
      <c r="E9" s="5" t="s">
        <v>195</v>
      </c>
      <c r="F9" s="5" t="s">
        <v>160</v>
      </c>
      <c r="G9" s="5" t="s">
        <v>89</v>
      </c>
      <c r="H9" s="5" t="s">
        <v>196</v>
      </c>
      <c r="I9" s="5" t="s">
        <v>197</v>
      </c>
      <c r="J9" s="5" t="s">
        <v>198</v>
      </c>
      <c r="K9" s="5" t="s">
        <v>103</v>
      </c>
      <c r="L9" s="5" t="s">
        <v>89</v>
      </c>
      <c r="M9" s="5" t="s">
        <v>165</v>
      </c>
      <c r="N9" s="5" t="s">
        <v>199</v>
      </c>
      <c r="O9" s="5" t="s">
        <v>177</v>
      </c>
      <c r="P9" s="5" t="s">
        <v>106</v>
      </c>
      <c r="Q9" s="5" t="s">
        <v>200</v>
      </c>
      <c r="R9" s="5" t="s">
        <v>182</v>
      </c>
      <c r="S9" s="5" t="s">
        <v>127</v>
      </c>
      <c r="T9" s="5" t="s">
        <v>201</v>
      </c>
      <c r="U9" s="5" t="s">
        <v>186</v>
      </c>
      <c r="V9" s="5" t="s">
        <v>112</v>
      </c>
      <c r="W9" s="5" t="s">
        <v>202</v>
      </c>
      <c r="X9" s="5" t="s">
        <v>177</v>
      </c>
      <c r="Y9" s="5" t="s">
        <v>127</v>
      </c>
      <c r="Z9" s="5" t="s">
        <v>203</v>
      </c>
      <c r="AA9" s="5" t="s">
        <v>182</v>
      </c>
      <c r="AB9" s="5" t="s">
        <v>127</v>
      </c>
      <c r="AC9" s="5" t="s">
        <v>204</v>
      </c>
      <c r="AD9" s="5" t="s">
        <v>186</v>
      </c>
      <c r="AE9" s="5" t="s">
        <v>127</v>
      </c>
      <c r="AF9" s="5" t="s">
        <v>205</v>
      </c>
      <c r="AG9" s="5" t="s">
        <v>186</v>
      </c>
      <c r="AH9" s="5" t="s">
        <v>112</v>
      </c>
      <c r="AI9" s="5" t="s">
        <v>206</v>
      </c>
      <c r="AJ9" s="5" t="s">
        <v>207</v>
      </c>
      <c r="AK9" s="5" t="s">
        <v>208</v>
      </c>
      <c r="AL9" s="5" t="s">
        <v>209</v>
      </c>
      <c r="AM9" s="5" t="s">
        <v>118</v>
      </c>
      <c r="AN9" s="5" t="s">
        <v>192</v>
      </c>
      <c r="AO9" s="5" t="s">
        <v>89</v>
      </c>
      <c r="AP9" s="5" t="s">
        <v>89</v>
      </c>
    </row>
    <row r="10" spans="1:42" ht="96">
      <c r="A10" s="13">
        <v>18</v>
      </c>
      <c r="B10" s="23">
        <f t="shared" si="0"/>
        <v>8</v>
      </c>
      <c r="C10" s="5" t="s">
        <v>104</v>
      </c>
      <c r="D10" s="5" t="s">
        <v>171</v>
      </c>
      <c r="E10" s="5" t="s">
        <v>89</v>
      </c>
      <c r="F10" s="5" t="s">
        <v>215</v>
      </c>
      <c r="G10" s="5" t="s">
        <v>89</v>
      </c>
      <c r="H10" s="5" t="s">
        <v>216</v>
      </c>
      <c r="I10" s="5" t="s">
        <v>217</v>
      </c>
      <c r="J10" s="5" t="s">
        <v>218</v>
      </c>
      <c r="K10" s="5" t="s">
        <v>219</v>
      </c>
      <c r="L10" s="5" t="s">
        <v>220</v>
      </c>
      <c r="M10" s="5" t="s">
        <v>221</v>
      </c>
      <c r="N10" s="5" t="s">
        <v>222</v>
      </c>
      <c r="O10" s="5" t="s">
        <v>186</v>
      </c>
      <c r="P10" s="5" t="s">
        <v>112</v>
      </c>
      <c r="Q10" s="5" t="s">
        <v>223</v>
      </c>
      <c r="R10" s="5" t="s">
        <v>179</v>
      </c>
      <c r="S10" s="5" t="s">
        <v>112</v>
      </c>
      <c r="T10" s="5" t="s">
        <v>224</v>
      </c>
      <c r="U10" s="5" t="s">
        <v>179</v>
      </c>
      <c r="V10" s="5" t="s">
        <v>225</v>
      </c>
      <c r="W10" s="5" t="s">
        <v>226</v>
      </c>
      <c r="X10" s="5" t="s">
        <v>186</v>
      </c>
      <c r="Y10" s="5" t="s">
        <v>112</v>
      </c>
      <c r="Z10" s="5" t="s">
        <v>227</v>
      </c>
      <c r="AA10" s="5" t="s">
        <v>177</v>
      </c>
      <c r="AB10" s="5" t="s">
        <v>106</v>
      </c>
      <c r="AC10" s="5" t="s">
        <v>228</v>
      </c>
      <c r="AD10" s="5" t="s">
        <v>186</v>
      </c>
      <c r="AE10" s="5" t="s">
        <v>225</v>
      </c>
      <c r="AF10" s="5" t="s">
        <v>229</v>
      </c>
      <c r="AG10" s="5" t="s">
        <v>186</v>
      </c>
      <c r="AH10" s="5" t="s">
        <v>225</v>
      </c>
      <c r="AI10" s="5" t="s">
        <v>230</v>
      </c>
      <c r="AJ10" s="5" t="s">
        <v>231</v>
      </c>
      <c r="AK10" s="5" t="s">
        <v>232</v>
      </c>
      <c r="AL10" s="5" t="s">
        <v>233</v>
      </c>
      <c r="AM10" s="5" t="s">
        <v>234</v>
      </c>
      <c r="AN10" s="5" t="s">
        <v>235</v>
      </c>
      <c r="AO10" s="5" t="s">
        <v>89</v>
      </c>
      <c r="AP10" s="5" t="s">
        <v>89</v>
      </c>
    </row>
    <row r="11" spans="1:42" ht="96">
      <c r="A11" s="13">
        <v>19</v>
      </c>
      <c r="B11" s="23">
        <f t="shared" si="0"/>
        <v>9</v>
      </c>
      <c r="C11" s="5" t="s">
        <v>104</v>
      </c>
      <c r="D11" s="5" t="s">
        <v>171</v>
      </c>
      <c r="E11" s="5" t="s">
        <v>89</v>
      </c>
      <c r="F11" s="5" t="s">
        <v>160</v>
      </c>
      <c r="G11" s="5" t="s">
        <v>89</v>
      </c>
      <c r="H11" s="5" t="s">
        <v>237</v>
      </c>
      <c r="I11" s="5" t="s">
        <v>238</v>
      </c>
      <c r="J11" s="5" t="s">
        <v>239</v>
      </c>
      <c r="K11" s="5" t="s">
        <v>240</v>
      </c>
      <c r="L11" s="5" t="s">
        <v>89</v>
      </c>
      <c r="M11" s="5" t="s">
        <v>241</v>
      </c>
      <c r="N11" s="5" t="s">
        <v>242</v>
      </c>
      <c r="O11" s="5" t="s">
        <v>179</v>
      </c>
      <c r="P11" s="5" t="s">
        <v>168</v>
      </c>
      <c r="Q11" s="5" t="s">
        <v>243</v>
      </c>
      <c r="R11" s="5" t="s">
        <v>179</v>
      </c>
      <c r="S11" s="5" t="s">
        <v>168</v>
      </c>
      <c r="T11" s="5" t="s">
        <v>244</v>
      </c>
      <c r="U11" s="5" t="s">
        <v>179</v>
      </c>
      <c r="V11" s="5" t="s">
        <v>168</v>
      </c>
      <c r="W11" s="5" t="s">
        <v>245</v>
      </c>
      <c r="X11" s="5" t="s">
        <v>179</v>
      </c>
      <c r="Y11" s="5" t="s">
        <v>168</v>
      </c>
      <c r="Z11" s="5" t="s">
        <v>246</v>
      </c>
      <c r="AA11" s="5" t="s">
        <v>179</v>
      </c>
      <c r="AB11" s="5" t="s">
        <v>168</v>
      </c>
      <c r="AC11" s="5" t="s">
        <v>244</v>
      </c>
      <c r="AD11" s="5" t="s">
        <v>179</v>
      </c>
      <c r="AE11" s="5" t="s">
        <v>168</v>
      </c>
      <c r="AF11" s="5" t="s">
        <v>247</v>
      </c>
      <c r="AG11" s="5" t="s">
        <v>179</v>
      </c>
      <c r="AH11" s="5" t="s">
        <v>168</v>
      </c>
      <c r="AI11" s="5" t="s">
        <v>248</v>
      </c>
      <c r="AJ11" s="5" t="s">
        <v>249</v>
      </c>
      <c r="AK11" s="5" t="s">
        <v>92</v>
      </c>
      <c r="AL11" s="5" t="s">
        <v>250</v>
      </c>
      <c r="AM11" s="5" t="s">
        <v>234</v>
      </c>
      <c r="AN11" s="5" t="s">
        <v>235</v>
      </c>
      <c r="AO11" s="5" t="s">
        <v>89</v>
      </c>
      <c r="AP11" s="5" t="s">
        <v>89</v>
      </c>
    </row>
    <row r="12" spans="1:42" ht="80">
      <c r="A12" s="13">
        <v>20</v>
      </c>
      <c r="B12" s="23">
        <f t="shared" si="0"/>
        <v>10</v>
      </c>
      <c r="C12" s="5" t="s">
        <v>104</v>
      </c>
      <c r="D12" s="5" t="s">
        <v>171</v>
      </c>
      <c r="E12" s="5" t="s">
        <v>89</v>
      </c>
      <c r="F12" s="5" t="s">
        <v>160</v>
      </c>
      <c r="G12" s="5" t="s">
        <v>89</v>
      </c>
      <c r="H12" s="5" t="s">
        <v>237</v>
      </c>
      <c r="I12" s="5" t="s">
        <v>252</v>
      </c>
      <c r="J12" s="5" t="s">
        <v>253</v>
      </c>
      <c r="K12" s="5" t="s">
        <v>254</v>
      </c>
      <c r="L12" s="5" t="s">
        <v>89</v>
      </c>
      <c r="M12" s="5" t="s">
        <v>221</v>
      </c>
      <c r="N12" s="5" t="s">
        <v>255</v>
      </c>
      <c r="O12" s="5" t="s">
        <v>182</v>
      </c>
      <c r="P12" s="5" t="s">
        <v>225</v>
      </c>
      <c r="Q12" s="5" t="s">
        <v>89</v>
      </c>
      <c r="R12" s="5" t="s">
        <v>182</v>
      </c>
      <c r="S12" s="5" t="s">
        <v>225</v>
      </c>
      <c r="T12" s="5" t="s">
        <v>89</v>
      </c>
      <c r="U12" s="5" t="s">
        <v>177</v>
      </c>
      <c r="V12" s="5" t="s">
        <v>127</v>
      </c>
      <c r="W12" s="5" t="s">
        <v>89</v>
      </c>
      <c r="X12" s="5" t="s">
        <v>177</v>
      </c>
      <c r="Y12" s="5" t="s">
        <v>225</v>
      </c>
      <c r="Z12" s="5" t="s">
        <v>89</v>
      </c>
      <c r="AA12" s="5" t="s">
        <v>177</v>
      </c>
      <c r="AB12" s="5" t="s">
        <v>112</v>
      </c>
      <c r="AC12" s="5" t="s">
        <v>89</v>
      </c>
      <c r="AD12" s="5" t="s">
        <v>179</v>
      </c>
      <c r="AE12" s="5" t="s">
        <v>112</v>
      </c>
      <c r="AF12" s="5" t="s">
        <v>89</v>
      </c>
      <c r="AG12" s="5" t="s">
        <v>186</v>
      </c>
      <c r="AH12" s="5" t="s">
        <v>112</v>
      </c>
      <c r="AI12" s="5" t="s">
        <v>89</v>
      </c>
      <c r="AJ12" s="5" t="s">
        <v>141</v>
      </c>
      <c r="AK12" s="5" t="s">
        <v>89</v>
      </c>
      <c r="AL12" s="5" t="s">
        <v>256</v>
      </c>
      <c r="AM12" s="5" t="s">
        <v>257</v>
      </c>
      <c r="AN12" s="5" t="s">
        <v>235</v>
      </c>
      <c r="AO12" s="5" t="s">
        <v>89</v>
      </c>
      <c r="AP12" s="5" t="s">
        <v>89</v>
      </c>
    </row>
    <row r="13" spans="1:42" ht="80">
      <c r="A13" s="13">
        <v>21</v>
      </c>
      <c r="B13" s="23">
        <f t="shared" si="0"/>
        <v>11</v>
      </c>
      <c r="C13" s="5" t="s">
        <v>104</v>
      </c>
      <c r="D13" s="5" t="s">
        <v>259</v>
      </c>
      <c r="E13" s="5" t="s">
        <v>89</v>
      </c>
      <c r="F13" s="5" t="s">
        <v>90</v>
      </c>
      <c r="G13" s="5" t="s">
        <v>89</v>
      </c>
      <c r="H13" s="5" t="s">
        <v>260</v>
      </c>
      <c r="I13" s="5" t="s">
        <v>261</v>
      </c>
      <c r="J13" s="5" t="s">
        <v>262</v>
      </c>
      <c r="K13" s="5" t="s">
        <v>254</v>
      </c>
      <c r="L13" s="5" t="s">
        <v>89</v>
      </c>
      <c r="M13" s="5" t="s">
        <v>99</v>
      </c>
      <c r="N13" s="5" t="s">
        <v>263</v>
      </c>
      <c r="O13" s="5" t="s">
        <v>179</v>
      </c>
      <c r="P13" s="5" t="s">
        <v>225</v>
      </c>
      <c r="Q13" s="5" t="s">
        <v>264</v>
      </c>
      <c r="R13" s="5" t="s">
        <v>177</v>
      </c>
      <c r="S13" s="5" t="s">
        <v>106</v>
      </c>
      <c r="T13" s="5" t="s">
        <v>265</v>
      </c>
      <c r="U13" s="5" t="s">
        <v>177</v>
      </c>
      <c r="V13" s="5" t="s">
        <v>127</v>
      </c>
      <c r="W13" s="5" t="s">
        <v>266</v>
      </c>
      <c r="X13" s="5" t="s">
        <v>179</v>
      </c>
      <c r="Y13" s="5" t="s">
        <v>225</v>
      </c>
      <c r="Z13" s="5" t="s">
        <v>267</v>
      </c>
      <c r="AA13" s="5" t="s">
        <v>186</v>
      </c>
      <c r="AB13" s="5" t="s">
        <v>112</v>
      </c>
      <c r="AC13" s="5" t="s">
        <v>89</v>
      </c>
      <c r="AD13" s="5" t="s">
        <v>186</v>
      </c>
      <c r="AE13" s="5" t="s">
        <v>225</v>
      </c>
      <c r="AF13" s="5" t="s">
        <v>268</v>
      </c>
      <c r="AG13" s="5" t="s">
        <v>177</v>
      </c>
      <c r="AH13" s="5" t="s">
        <v>127</v>
      </c>
      <c r="AI13" s="5" t="s">
        <v>269</v>
      </c>
      <c r="AJ13" s="5" t="s">
        <v>141</v>
      </c>
      <c r="AK13" s="5" t="s">
        <v>270</v>
      </c>
      <c r="AL13" s="5" t="s">
        <v>237</v>
      </c>
      <c r="AM13" s="5" t="s">
        <v>271</v>
      </c>
      <c r="AN13" s="5" t="s">
        <v>89</v>
      </c>
      <c r="AO13" s="5" t="s">
        <v>89</v>
      </c>
      <c r="AP13" s="5" t="s">
        <v>89</v>
      </c>
    </row>
    <row r="14" spans="1:42" ht="48">
      <c r="A14" s="13">
        <v>23</v>
      </c>
      <c r="B14" s="23">
        <f t="shared" si="0"/>
        <v>12</v>
      </c>
      <c r="C14" s="5" t="s">
        <v>104</v>
      </c>
      <c r="D14" s="5" t="s">
        <v>171</v>
      </c>
      <c r="E14" s="5" t="s">
        <v>89</v>
      </c>
      <c r="F14" s="5" t="s">
        <v>96</v>
      </c>
      <c r="G14" s="5" t="s">
        <v>89</v>
      </c>
      <c r="H14" s="5" t="s">
        <v>274</v>
      </c>
      <c r="I14" s="5" t="s">
        <v>275</v>
      </c>
      <c r="J14" s="5" t="s">
        <v>276</v>
      </c>
      <c r="K14" s="5" t="s">
        <v>164</v>
      </c>
      <c r="L14" s="5" t="s">
        <v>89</v>
      </c>
      <c r="M14" s="5" t="s">
        <v>165</v>
      </c>
      <c r="N14" s="5" t="s">
        <v>277</v>
      </c>
      <c r="O14" s="5" t="s">
        <v>186</v>
      </c>
      <c r="P14" s="5" t="s">
        <v>127</v>
      </c>
      <c r="Q14" s="5" t="s">
        <v>278</v>
      </c>
      <c r="R14" s="5" t="s">
        <v>179</v>
      </c>
      <c r="S14" s="5" t="s">
        <v>112</v>
      </c>
      <c r="T14" s="5" t="s">
        <v>89</v>
      </c>
      <c r="U14" s="5" t="s">
        <v>179</v>
      </c>
      <c r="V14" s="5" t="s">
        <v>127</v>
      </c>
      <c r="W14" s="5" t="s">
        <v>89</v>
      </c>
      <c r="X14" s="5" t="s">
        <v>179</v>
      </c>
      <c r="Y14" s="5" t="s">
        <v>127</v>
      </c>
      <c r="Z14" s="5" t="s">
        <v>89</v>
      </c>
      <c r="AA14" s="5" t="s">
        <v>179</v>
      </c>
      <c r="AB14" s="5" t="s">
        <v>127</v>
      </c>
      <c r="AC14" s="5" t="s">
        <v>89</v>
      </c>
      <c r="AD14" s="5" t="s">
        <v>186</v>
      </c>
      <c r="AE14" s="5" t="s">
        <v>127</v>
      </c>
      <c r="AF14" s="5" t="s">
        <v>89</v>
      </c>
      <c r="AG14" s="5" t="s">
        <v>182</v>
      </c>
      <c r="AH14" s="5" t="s">
        <v>127</v>
      </c>
      <c r="AI14" s="5" t="s">
        <v>89</v>
      </c>
      <c r="AJ14" s="5" t="s">
        <v>141</v>
      </c>
      <c r="AK14" s="5" t="s">
        <v>89</v>
      </c>
      <c r="AL14" s="5" t="s">
        <v>279</v>
      </c>
      <c r="AM14" s="5" t="s">
        <v>280</v>
      </c>
      <c r="AN14" s="5" t="s">
        <v>192</v>
      </c>
      <c r="AO14" s="5" t="s">
        <v>89</v>
      </c>
      <c r="AP14" s="5" t="s">
        <v>89</v>
      </c>
    </row>
    <row r="15" spans="1:42" ht="80">
      <c r="A15" s="13">
        <v>24</v>
      </c>
      <c r="B15" s="23">
        <f t="shared" si="0"/>
        <v>13</v>
      </c>
      <c r="C15" s="5" t="s">
        <v>104</v>
      </c>
      <c r="D15" s="5" t="s">
        <v>213</v>
      </c>
      <c r="E15" s="5" t="s">
        <v>89</v>
      </c>
      <c r="F15" s="5" t="s">
        <v>89</v>
      </c>
      <c r="G15" s="5" t="s">
        <v>89</v>
      </c>
      <c r="H15" s="5" t="s">
        <v>89</v>
      </c>
      <c r="I15" s="5" t="s">
        <v>282</v>
      </c>
      <c r="J15" s="5" t="s">
        <v>283</v>
      </c>
      <c r="K15" s="5" t="s">
        <v>240</v>
      </c>
      <c r="L15" s="5" t="s">
        <v>89</v>
      </c>
      <c r="M15" s="5" t="s">
        <v>99</v>
      </c>
      <c r="N15" s="5" t="s">
        <v>284</v>
      </c>
      <c r="O15" s="5" t="s">
        <v>179</v>
      </c>
      <c r="P15" s="5" t="s">
        <v>225</v>
      </c>
      <c r="Q15" s="5" t="s">
        <v>285</v>
      </c>
      <c r="R15" s="5" t="s">
        <v>179</v>
      </c>
      <c r="S15" s="5" t="s">
        <v>168</v>
      </c>
      <c r="T15" s="5" t="s">
        <v>286</v>
      </c>
      <c r="U15" s="5" t="s">
        <v>179</v>
      </c>
      <c r="V15" s="5" t="s">
        <v>168</v>
      </c>
      <c r="W15" s="5" t="s">
        <v>287</v>
      </c>
      <c r="X15" s="5" t="s">
        <v>179</v>
      </c>
      <c r="Y15" s="5" t="s">
        <v>168</v>
      </c>
      <c r="Z15" s="5" t="s">
        <v>288</v>
      </c>
      <c r="AA15" s="5" t="s">
        <v>179</v>
      </c>
      <c r="AB15" s="5" t="s">
        <v>225</v>
      </c>
      <c r="AC15" s="5" t="s">
        <v>289</v>
      </c>
      <c r="AD15" s="5" t="s">
        <v>179</v>
      </c>
      <c r="AE15" s="5" t="s">
        <v>225</v>
      </c>
      <c r="AF15" s="5" t="s">
        <v>290</v>
      </c>
      <c r="AG15" s="5" t="s">
        <v>179</v>
      </c>
      <c r="AH15" s="5" t="s">
        <v>225</v>
      </c>
      <c r="AI15" s="5" t="s">
        <v>291</v>
      </c>
      <c r="AJ15" s="5" t="s">
        <v>141</v>
      </c>
      <c r="AK15" s="5" t="s">
        <v>292</v>
      </c>
      <c r="AL15" s="5" t="s">
        <v>293</v>
      </c>
      <c r="AM15" s="5" t="s">
        <v>280</v>
      </c>
      <c r="AN15" s="5" t="s">
        <v>192</v>
      </c>
      <c r="AO15" s="5" t="s">
        <v>89</v>
      </c>
      <c r="AP15" s="5" t="s">
        <v>89</v>
      </c>
    </row>
    <row r="16" spans="1:42" ht="160">
      <c r="A16" s="13">
        <v>25</v>
      </c>
      <c r="B16" s="175">
        <f t="shared" si="0"/>
        <v>14</v>
      </c>
      <c r="C16" s="5" t="s">
        <v>104</v>
      </c>
      <c r="D16" s="5" t="s">
        <v>171</v>
      </c>
      <c r="E16" s="5" t="s">
        <v>89</v>
      </c>
      <c r="F16" s="5" t="s">
        <v>160</v>
      </c>
      <c r="G16" s="5" t="s">
        <v>89</v>
      </c>
      <c r="H16" s="5" t="s">
        <v>295</v>
      </c>
      <c r="I16" s="5" t="s">
        <v>296</v>
      </c>
      <c r="J16" s="5" t="s">
        <v>297</v>
      </c>
      <c r="K16" s="5" t="s">
        <v>103</v>
      </c>
      <c r="L16" s="5" t="s">
        <v>89</v>
      </c>
      <c r="M16" s="5" t="s">
        <v>298</v>
      </c>
      <c r="N16" s="5" t="s">
        <v>299</v>
      </c>
      <c r="O16" s="5" t="s">
        <v>186</v>
      </c>
      <c r="P16" s="5" t="s">
        <v>112</v>
      </c>
      <c r="Q16" s="5" t="s">
        <v>89</v>
      </c>
      <c r="R16" s="5" t="s">
        <v>179</v>
      </c>
      <c r="S16" s="5" t="s">
        <v>127</v>
      </c>
      <c r="T16" s="5" t="s">
        <v>89</v>
      </c>
      <c r="U16" s="5" t="s">
        <v>177</v>
      </c>
      <c r="V16" s="5" t="s">
        <v>106</v>
      </c>
      <c r="W16" s="5" t="s">
        <v>89</v>
      </c>
      <c r="X16" s="5" t="s">
        <v>179</v>
      </c>
      <c r="Y16" s="5" t="s">
        <v>225</v>
      </c>
      <c r="Z16" s="5" t="s">
        <v>300</v>
      </c>
      <c r="AA16" s="5" t="s">
        <v>186</v>
      </c>
      <c r="AB16" s="5" t="s">
        <v>112</v>
      </c>
      <c r="AC16" s="5" t="s">
        <v>301</v>
      </c>
      <c r="AD16" s="5" t="s">
        <v>182</v>
      </c>
      <c r="AE16" s="5" t="s">
        <v>127</v>
      </c>
      <c r="AF16" s="5" t="s">
        <v>302</v>
      </c>
      <c r="AG16" s="5" t="s">
        <v>179</v>
      </c>
      <c r="AH16" s="5" t="s">
        <v>112</v>
      </c>
      <c r="AI16" s="5" t="s">
        <v>303</v>
      </c>
      <c r="AJ16" s="5" t="s">
        <v>141</v>
      </c>
      <c r="AK16" s="5" t="s">
        <v>304</v>
      </c>
      <c r="AL16" s="5" t="s">
        <v>305</v>
      </c>
      <c r="AM16" s="5" t="s">
        <v>306</v>
      </c>
      <c r="AN16" s="5" t="s">
        <v>235</v>
      </c>
      <c r="AO16" s="5" t="s">
        <v>89</v>
      </c>
      <c r="AP16" s="5" t="s">
        <v>89</v>
      </c>
    </row>
    <row r="17" spans="1:42" ht="144">
      <c r="A17" s="13">
        <v>27</v>
      </c>
      <c r="B17" s="23">
        <f t="shared" si="0"/>
        <v>15</v>
      </c>
      <c r="C17" s="5" t="s">
        <v>104</v>
      </c>
      <c r="D17" s="5" t="s">
        <v>171</v>
      </c>
      <c r="E17" s="5" t="s">
        <v>89</v>
      </c>
      <c r="F17" s="5" t="s">
        <v>160</v>
      </c>
      <c r="G17" s="5" t="s">
        <v>89</v>
      </c>
      <c r="H17" s="5" t="s">
        <v>312</v>
      </c>
      <c r="I17" s="5" t="s">
        <v>313</v>
      </c>
      <c r="J17" s="5" t="s">
        <v>314</v>
      </c>
      <c r="K17" s="5" t="s">
        <v>315</v>
      </c>
      <c r="L17" s="5" t="s">
        <v>316</v>
      </c>
      <c r="M17" s="5" t="s">
        <v>221</v>
      </c>
      <c r="N17" s="5" t="s">
        <v>317</v>
      </c>
      <c r="O17" s="5" t="s">
        <v>179</v>
      </c>
      <c r="P17" s="5" t="s">
        <v>168</v>
      </c>
      <c r="Q17" s="5" t="s">
        <v>318</v>
      </c>
      <c r="R17" s="5" t="s">
        <v>179</v>
      </c>
      <c r="S17" s="5" t="s">
        <v>168</v>
      </c>
      <c r="T17" s="5" t="s">
        <v>319</v>
      </c>
      <c r="U17" s="5" t="s">
        <v>186</v>
      </c>
      <c r="V17" s="5" t="s">
        <v>168</v>
      </c>
      <c r="W17" s="5" t="s">
        <v>320</v>
      </c>
      <c r="X17" s="5" t="s">
        <v>182</v>
      </c>
      <c r="Y17" s="5" t="s">
        <v>168</v>
      </c>
      <c r="Z17" s="5" t="s">
        <v>321</v>
      </c>
      <c r="AA17" s="5" t="s">
        <v>186</v>
      </c>
      <c r="AB17" s="5" t="s">
        <v>168</v>
      </c>
      <c r="AC17" s="5" t="s">
        <v>322</v>
      </c>
      <c r="AD17" s="5" t="s">
        <v>179</v>
      </c>
      <c r="AE17" s="5" t="s">
        <v>168</v>
      </c>
      <c r="AF17" s="5" t="s">
        <v>323</v>
      </c>
      <c r="AG17" s="5" t="s">
        <v>179</v>
      </c>
      <c r="AH17" s="5" t="s">
        <v>168</v>
      </c>
      <c r="AI17" s="5" t="s">
        <v>324</v>
      </c>
      <c r="AJ17" s="5" t="s">
        <v>249</v>
      </c>
      <c r="AK17" s="5" t="s">
        <v>325</v>
      </c>
      <c r="AL17" s="5" t="s">
        <v>326</v>
      </c>
      <c r="AM17" s="5" t="s">
        <v>118</v>
      </c>
      <c r="AN17" s="5" t="s">
        <v>192</v>
      </c>
      <c r="AO17" s="5" t="s">
        <v>89</v>
      </c>
      <c r="AP17" s="5" t="s">
        <v>89</v>
      </c>
    </row>
    <row r="18" spans="1:42" ht="272">
      <c r="A18" s="13">
        <v>28</v>
      </c>
      <c r="B18" s="23">
        <f t="shared" si="0"/>
        <v>16</v>
      </c>
      <c r="C18" s="5" t="s">
        <v>104</v>
      </c>
      <c r="D18" s="5" t="s">
        <v>328</v>
      </c>
      <c r="E18" s="5" t="s">
        <v>89</v>
      </c>
      <c r="F18" s="5" t="s">
        <v>89</v>
      </c>
      <c r="G18" s="5" t="s">
        <v>89</v>
      </c>
      <c r="H18" s="5" t="s">
        <v>89</v>
      </c>
      <c r="I18" s="5" t="s">
        <v>89</v>
      </c>
      <c r="J18" s="5" t="s">
        <v>89</v>
      </c>
      <c r="K18" s="5" t="s">
        <v>89</v>
      </c>
      <c r="L18" s="5" t="s">
        <v>89</v>
      </c>
      <c r="M18" s="5" t="s">
        <v>89</v>
      </c>
      <c r="N18" s="5" t="s">
        <v>329</v>
      </c>
      <c r="O18" s="5" t="s">
        <v>177</v>
      </c>
      <c r="P18" s="5" t="s">
        <v>106</v>
      </c>
      <c r="Q18" s="5" t="s">
        <v>106</v>
      </c>
      <c r="R18" s="5" t="s">
        <v>182</v>
      </c>
      <c r="S18" s="5" t="s">
        <v>127</v>
      </c>
      <c r="T18" s="5" t="s">
        <v>330</v>
      </c>
      <c r="U18" s="5" t="s">
        <v>179</v>
      </c>
      <c r="V18" s="5" t="s">
        <v>225</v>
      </c>
      <c r="W18" s="5" t="s">
        <v>331</v>
      </c>
      <c r="X18" s="5" t="s">
        <v>177</v>
      </c>
      <c r="Y18" s="5" t="s">
        <v>106</v>
      </c>
      <c r="Z18" s="5" t="s">
        <v>106</v>
      </c>
      <c r="AA18" s="5" t="s">
        <v>177</v>
      </c>
      <c r="AB18" s="5" t="s">
        <v>106</v>
      </c>
      <c r="AC18" s="5" t="s">
        <v>106</v>
      </c>
      <c r="AD18" s="5" t="s">
        <v>182</v>
      </c>
      <c r="AE18" s="5" t="s">
        <v>112</v>
      </c>
      <c r="AF18" s="5" t="s">
        <v>332</v>
      </c>
      <c r="AG18" s="5" t="s">
        <v>186</v>
      </c>
      <c r="AH18" s="5" t="s">
        <v>112</v>
      </c>
      <c r="AI18" s="5" t="s">
        <v>333</v>
      </c>
      <c r="AJ18" s="5" t="s">
        <v>115</v>
      </c>
      <c r="AK18" s="5" t="s">
        <v>334</v>
      </c>
      <c r="AL18" s="5" t="s">
        <v>335</v>
      </c>
      <c r="AM18" s="5" t="s">
        <v>191</v>
      </c>
      <c r="AN18" s="5" t="s">
        <v>192</v>
      </c>
      <c r="AO18" s="5" t="s">
        <v>89</v>
      </c>
      <c r="AP18" s="5" t="s">
        <v>336</v>
      </c>
    </row>
    <row r="19" spans="1:42" ht="128">
      <c r="A19" s="13">
        <v>29</v>
      </c>
      <c r="B19" s="23">
        <f t="shared" si="0"/>
        <v>17</v>
      </c>
      <c r="C19" s="5" t="s">
        <v>104</v>
      </c>
      <c r="D19" s="5" t="s">
        <v>171</v>
      </c>
      <c r="E19" s="5" t="s">
        <v>89</v>
      </c>
      <c r="F19" s="5" t="s">
        <v>160</v>
      </c>
      <c r="G19" s="5" t="s">
        <v>89</v>
      </c>
      <c r="H19" s="5" t="s">
        <v>237</v>
      </c>
      <c r="I19" s="5" t="s">
        <v>338</v>
      </c>
      <c r="J19" s="5" t="s">
        <v>339</v>
      </c>
      <c r="K19" s="5" t="s">
        <v>254</v>
      </c>
      <c r="L19" s="5" t="s">
        <v>89</v>
      </c>
      <c r="M19" s="5" t="s">
        <v>221</v>
      </c>
      <c r="N19" s="5" t="s">
        <v>340</v>
      </c>
      <c r="O19" s="5" t="s">
        <v>186</v>
      </c>
      <c r="P19" s="5" t="s">
        <v>112</v>
      </c>
      <c r="Q19" s="5" t="s">
        <v>341</v>
      </c>
      <c r="R19" s="5" t="s">
        <v>179</v>
      </c>
      <c r="S19" s="5" t="s">
        <v>168</v>
      </c>
      <c r="T19" s="5" t="s">
        <v>342</v>
      </c>
      <c r="U19" s="5" t="s">
        <v>179</v>
      </c>
      <c r="V19" s="5" t="s">
        <v>225</v>
      </c>
      <c r="W19" s="5" t="s">
        <v>343</v>
      </c>
      <c r="X19" s="5" t="s">
        <v>179</v>
      </c>
      <c r="Y19" s="5" t="s">
        <v>168</v>
      </c>
      <c r="Z19" s="5" t="s">
        <v>344</v>
      </c>
      <c r="AA19" s="5" t="s">
        <v>179</v>
      </c>
      <c r="AB19" s="5" t="s">
        <v>225</v>
      </c>
      <c r="AC19" s="5" t="s">
        <v>345</v>
      </c>
      <c r="AD19" s="5" t="s">
        <v>186</v>
      </c>
      <c r="AE19" s="5" t="s">
        <v>112</v>
      </c>
      <c r="AF19" s="5" t="s">
        <v>346</v>
      </c>
      <c r="AG19" s="5" t="s">
        <v>186</v>
      </c>
      <c r="AH19" s="5" t="s">
        <v>112</v>
      </c>
      <c r="AI19" s="5" t="s">
        <v>347</v>
      </c>
      <c r="AJ19" s="5" t="s">
        <v>115</v>
      </c>
      <c r="AK19" s="5" t="s">
        <v>348</v>
      </c>
      <c r="AL19" s="5" t="s">
        <v>349</v>
      </c>
      <c r="AM19" s="5" t="s">
        <v>350</v>
      </c>
      <c r="AN19" s="5" t="s">
        <v>235</v>
      </c>
      <c r="AO19" s="5" t="s">
        <v>89</v>
      </c>
      <c r="AP19" s="5" t="s">
        <v>89</v>
      </c>
    </row>
    <row r="20" spans="1:42" ht="32">
      <c r="A20" s="13">
        <v>31</v>
      </c>
      <c r="B20" s="23">
        <f t="shared" si="0"/>
        <v>18</v>
      </c>
      <c r="C20" s="5" t="s">
        <v>104</v>
      </c>
      <c r="D20" s="5" t="s">
        <v>171</v>
      </c>
      <c r="E20" s="5" t="s">
        <v>89</v>
      </c>
      <c r="F20" s="5" t="s">
        <v>96</v>
      </c>
      <c r="G20" s="5" t="s">
        <v>89</v>
      </c>
      <c r="H20" s="5" t="s">
        <v>358</v>
      </c>
      <c r="I20" s="5" t="s">
        <v>359</v>
      </c>
      <c r="J20" s="5" t="s">
        <v>360</v>
      </c>
      <c r="K20" s="5" t="s">
        <v>103</v>
      </c>
      <c r="L20" s="5" t="s">
        <v>89</v>
      </c>
      <c r="M20" s="5" t="s">
        <v>99</v>
      </c>
      <c r="N20" s="5" t="s">
        <v>361</v>
      </c>
      <c r="O20" s="5" t="s">
        <v>182</v>
      </c>
      <c r="P20" s="5" t="s">
        <v>127</v>
      </c>
      <c r="Q20" s="5" t="s">
        <v>362</v>
      </c>
      <c r="R20" s="5" t="s">
        <v>182</v>
      </c>
      <c r="S20" s="5" t="s">
        <v>127</v>
      </c>
      <c r="T20" s="5" t="s">
        <v>363</v>
      </c>
      <c r="U20" s="5" t="s">
        <v>177</v>
      </c>
      <c r="V20" s="5" t="s">
        <v>106</v>
      </c>
      <c r="W20" s="5" t="s">
        <v>364</v>
      </c>
      <c r="X20" s="5" t="s">
        <v>182</v>
      </c>
      <c r="Y20" s="5" t="s">
        <v>127</v>
      </c>
      <c r="Z20" s="5" t="s">
        <v>365</v>
      </c>
      <c r="AA20" s="5" t="s">
        <v>177</v>
      </c>
      <c r="AB20" s="5" t="s">
        <v>106</v>
      </c>
      <c r="AC20" s="5" t="s">
        <v>364</v>
      </c>
      <c r="AD20" s="5" t="s">
        <v>182</v>
      </c>
      <c r="AE20" s="5" t="s">
        <v>127</v>
      </c>
      <c r="AF20" s="5" t="s">
        <v>366</v>
      </c>
      <c r="AG20" s="5" t="s">
        <v>177</v>
      </c>
      <c r="AH20" s="5" t="s">
        <v>106</v>
      </c>
      <c r="AI20" s="5" t="s">
        <v>364</v>
      </c>
      <c r="AJ20" s="5" t="s">
        <v>141</v>
      </c>
      <c r="AK20" s="5" t="s">
        <v>89</v>
      </c>
      <c r="AL20" s="5" t="s">
        <v>367</v>
      </c>
      <c r="AM20" s="5" t="s">
        <v>144</v>
      </c>
      <c r="AN20" s="5" t="s">
        <v>368</v>
      </c>
      <c r="AO20" s="5" t="s">
        <v>369</v>
      </c>
      <c r="AP20" s="5" t="s">
        <v>89</v>
      </c>
    </row>
    <row r="21" spans="1:42" ht="304">
      <c r="A21" s="13">
        <v>32</v>
      </c>
      <c r="B21" s="23">
        <f t="shared" si="0"/>
        <v>19</v>
      </c>
      <c r="C21" s="5" t="s">
        <v>104</v>
      </c>
      <c r="D21" s="5" t="s">
        <v>171</v>
      </c>
      <c r="E21" s="5" t="s">
        <v>89</v>
      </c>
      <c r="F21" s="5" t="s">
        <v>215</v>
      </c>
      <c r="G21" s="5" t="s">
        <v>89</v>
      </c>
      <c r="H21" s="5" t="s">
        <v>371</v>
      </c>
      <c r="I21" s="5" t="s">
        <v>372</v>
      </c>
      <c r="J21" s="5" t="s">
        <v>373</v>
      </c>
      <c r="K21" s="5" t="s">
        <v>374</v>
      </c>
      <c r="L21" s="5" t="s">
        <v>375</v>
      </c>
      <c r="M21" s="5" t="s">
        <v>221</v>
      </c>
      <c r="N21" s="5" t="s">
        <v>376</v>
      </c>
      <c r="O21" s="5" t="s">
        <v>186</v>
      </c>
      <c r="P21" s="5" t="s">
        <v>112</v>
      </c>
      <c r="Q21" s="5" t="s">
        <v>377</v>
      </c>
      <c r="R21" s="5" t="s">
        <v>179</v>
      </c>
      <c r="S21" s="5" t="s">
        <v>112</v>
      </c>
      <c r="T21" s="5" t="s">
        <v>378</v>
      </c>
      <c r="U21" s="5" t="s">
        <v>179</v>
      </c>
      <c r="V21" s="5" t="s">
        <v>112</v>
      </c>
      <c r="W21" s="5" t="s">
        <v>379</v>
      </c>
      <c r="X21" s="5" t="s">
        <v>179</v>
      </c>
      <c r="Y21" s="5" t="s">
        <v>112</v>
      </c>
      <c r="Z21" s="5" t="s">
        <v>380</v>
      </c>
      <c r="AA21" s="5" t="s">
        <v>186</v>
      </c>
      <c r="AB21" s="5" t="s">
        <v>112</v>
      </c>
      <c r="AC21" s="5" t="s">
        <v>381</v>
      </c>
      <c r="AD21" s="5" t="s">
        <v>179</v>
      </c>
      <c r="AE21" s="5" t="s">
        <v>112</v>
      </c>
      <c r="AF21" s="5" t="s">
        <v>382</v>
      </c>
      <c r="AG21" s="5" t="s">
        <v>179</v>
      </c>
      <c r="AH21" s="5" t="s">
        <v>112</v>
      </c>
      <c r="AI21" s="5" t="s">
        <v>383</v>
      </c>
      <c r="AJ21" s="5" t="s">
        <v>249</v>
      </c>
      <c r="AK21" s="5" t="s">
        <v>384</v>
      </c>
      <c r="AL21" s="5" t="s">
        <v>385</v>
      </c>
      <c r="AM21" s="5" t="s">
        <v>118</v>
      </c>
      <c r="AN21" s="5" t="s">
        <v>192</v>
      </c>
      <c r="AO21" s="5" t="s">
        <v>89</v>
      </c>
      <c r="AP21" s="5" t="s">
        <v>89</v>
      </c>
    </row>
    <row r="22" spans="1:42" ht="144">
      <c r="A22" s="13">
        <v>33</v>
      </c>
      <c r="B22" s="23">
        <f t="shared" si="0"/>
        <v>20</v>
      </c>
      <c r="C22" s="5" t="s">
        <v>104</v>
      </c>
      <c r="D22" s="5" t="s">
        <v>171</v>
      </c>
      <c r="E22" s="5" t="s">
        <v>89</v>
      </c>
      <c r="F22" s="5" t="s">
        <v>160</v>
      </c>
      <c r="G22" s="5" t="s">
        <v>89</v>
      </c>
      <c r="H22" s="5" t="s">
        <v>387</v>
      </c>
      <c r="I22" s="5" t="s">
        <v>388</v>
      </c>
      <c r="J22" s="5" t="s">
        <v>389</v>
      </c>
      <c r="K22" s="5" t="s">
        <v>103</v>
      </c>
      <c r="L22" s="5" t="s">
        <v>89</v>
      </c>
      <c r="M22" s="5" t="s">
        <v>165</v>
      </c>
      <c r="N22" s="5" t="s">
        <v>390</v>
      </c>
      <c r="O22" s="5" t="s">
        <v>177</v>
      </c>
      <c r="P22" s="5" t="s">
        <v>106</v>
      </c>
      <c r="Q22" s="5" t="s">
        <v>89</v>
      </c>
      <c r="R22" s="5" t="s">
        <v>182</v>
      </c>
      <c r="S22" s="5" t="s">
        <v>127</v>
      </c>
      <c r="T22" s="5" t="s">
        <v>391</v>
      </c>
      <c r="U22" s="5" t="s">
        <v>182</v>
      </c>
      <c r="V22" s="5" t="s">
        <v>127</v>
      </c>
      <c r="W22" s="5" t="s">
        <v>392</v>
      </c>
      <c r="X22" s="5" t="s">
        <v>179</v>
      </c>
      <c r="Y22" s="5" t="s">
        <v>112</v>
      </c>
      <c r="Z22" s="5" t="s">
        <v>393</v>
      </c>
      <c r="AA22" s="5" t="s">
        <v>177</v>
      </c>
      <c r="AB22" s="5" t="s">
        <v>106</v>
      </c>
      <c r="AC22" s="5" t="s">
        <v>89</v>
      </c>
      <c r="AD22" s="5" t="s">
        <v>179</v>
      </c>
      <c r="AE22" s="5" t="s">
        <v>112</v>
      </c>
      <c r="AF22" s="5" t="s">
        <v>394</v>
      </c>
      <c r="AG22" s="5" t="s">
        <v>179</v>
      </c>
      <c r="AH22" s="5" t="s">
        <v>112</v>
      </c>
      <c r="AI22" s="5" t="s">
        <v>395</v>
      </c>
      <c r="AJ22" s="5" t="s">
        <v>115</v>
      </c>
      <c r="AK22" s="5" t="s">
        <v>396</v>
      </c>
      <c r="AL22" s="5" t="s">
        <v>397</v>
      </c>
      <c r="AM22" s="5" t="s">
        <v>118</v>
      </c>
      <c r="AN22" s="5" t="s">
        <v>192</v>
      </c>
      <c r="AO22" s="5" t="s">
        <v>89</v>
      </c>
      <c r="AP22" s="5" t="s">
        <v>398</v>
      </c>
    </row>
    <row r="23" spans="1:42" ht="176">
      <c r="A23" s="13">
        <v>36</v>
      </c>
      <c r="B23" s="23">
        <f t="shared" si="0"/>
        <v>21</v>
      </c>
      <c r="C23" s="5" t="s">
        <v>104</v>
      </c>
      <c r="D23" s="5" t="s">
        <v>171</v>
      </c>
      <c r="E23" s="5" t="s">
        <v>89</v>
      </c>
      <c r="F23" s="5" t="s">
        <v>160</v>
      </c>
      <c r="G23" s="5" t="s">
        <v>89</v>
      </c>
      <c r="H23" s="5" t="s">
        <v>409</v>
      </c>
      <c r="I23" s="5" t="s">
        <v>410</v>
      </c>
      <c r="J23" s="5" t="s">
        <v>411</v>
      </c>
      <c r="K23" s="5" t="s">
        <v>412</v>
      </c>
      <c r="L23" s="5" t="s">
        <v>413</v>
      </c>
      <c r="M23" s="5" t="s">
        <v>99</v>
      </c>
      <c r="N23" s="5" t="s">
        <v>414</v>
      </c>
      <c r="O23" s="5" t="s">
        <v>179</v>
      </c>
      <c r="P23" s="5" t="s">
        <v>168</v>
      </c>
      <c r="Q23" s="5" t="s">
        <v>415</v>
      </c>
      <c r="R23" s="5" t="s">
        <v>179</v>
      </c>
      <c r="S23" s="5" t="s">
        <v>168</v>
      </c>
      <c r="T23" s="5" t="s">
        <v>416</v>
      </c>
      <c r="U23" s="5" t="s">
        <v>179</v>
      </c>
      <c r="V23" s="5" t="s">
        <v>168</v>
      </c>
      <c r="W23" s="5" t="s">
        <v>417</v>
      </c>
      <c r="X23" s="5" t="s">
        <v>186</v>
      </c>
      <c r="Y23" s="5" t="s">
        <v>112</v>
      </c>
      <c r="Z23" s="5" t="s">
        <v>418</v>
      </c>
      <c r="AA23" s="5" t="s">
        <v>179</v>
      </c>
      <c r="AB23" s="5" t="s">
        <v>112</v>
      </c>
      <c r="AC23" s="5" t="s">
        <v>419</v>
      </c>
      <c r="AD23" s="5" t="s">
        <v>186</v>
      </c>
      <c r="AE23" s="5" t="s">
        <v>225</v>
      </c>
      <c r="AF23" s="5" t="s">
        <v>420</v>
      </c>
      <c r="AG23" s="5" t="s">
        <v>179</v>
      </c>
      <c r="AH23" s="5" t="s">
        <v>112</v>
      </c>
      <c r="AI23" s="5" t="s">
        <v>421</v>
      </c>
      <c r="AJ23" s="5" t="s">
        <v>188</v>
      </c>
      <c r="AK23" s="5" t="s">
        <v>422</v>
      </c>
      <c r="AL23" s="5" t="s">
        <v>423</v>
      </c>
      <c r="AM23" s="5" t="s">
        <v>118</v>
      </c>
      <c r="AN23" s="5" t="s">
        <v>192</v>
      </c>
      <c r="AO23" s="5" t="s">
        <v>89</v>
      </c>
      <c r="AP23" s="5" t="s">
        <v>424</v>
      </c>
    </row>
    <row r="24" spans="1:42" ht="112">
      <c r="A24" s="13">
        <v>37</v>
      </c>
      <c r="B24" s="23">
        <f t="shared" si="0"/>
        <v>22</v>
      </c>
      <c r="C24" s="5" t="s">
        <v>104</v>
      </c>
      <c r="D24" s="5" t="s">
        <v>171</v>
      </c>
      <c r="E24" s="5" t="s">
        <v>89</v>
      </c>
      <c r="F24" s="5" t="s">
        <v>160</v>
      </c>
      <c r="G24" s="5" t="s">
        <v>89</v>
      </c>
      <c r="H24" s="5" t="s">
        <v>426</v>
      </c>
      <c r="I24" s="5" t="s">
        <v>427</v>
      </c>
      <c r="J24" s="5" t="s">
        <v>428</v>
      </c>
      <c r="K24" s="5" t="s">
        <v>403</v>
      </c>
      <c r="L24" s="5" t="s">
        <v>429</v>
      </c>
      <c r="M24" s="5" t="s">
        <v>99</v>
      </c>
      <c r="N24" s="5" t="s">
        <v>430</v>
      </c>
      <c r="O24" s="5" t="s">
        <v>179</v>
      </c>
      <c r="P24" s="5" t="s">
        <v>112</v>
      </c>
      <c r="Q24" s="5" t="s">
        <v>431</v>
      </c>
      <c r="R24" s="5" t="s">
        <v>182</v>
      </c>
      <c r="S24" s="5" t="s">
        <v>112</v>
      </c>
      <c r="T24" s="5" t="s">
        <v>432</v>
      </c>
      <c r="U24" s="5" t="s">
        <v>182</v>
      </c>
      <c r="V24" s="5" t="s">
        <v>127</v>
      </c>
      <c r="W24" s="5" t="s">
        <v>433</v>
      </c>
      <c r="X24" s="5" t="s">
        <v>177</v>
      </c>
      <c r="Y24" s="5" t="s">
        <v>127</v>
      </c>
      <c r="Z24" s="5" t="s">
        <v>434</v>
      </c>
      <c r="AA24" s="5" t="s">
        <v>177</v>
      </c>
      <c r="AB24" s="5" t="s">
        <v>106</v>
      </c>
      <c r="AC24" s="5" t="s">
        <v>89</v>
      </c>
      <c r="AD24" s="5" t="s">
        <v>182</v>
      </c>
      <c r="AE24" s="5" t="s">
        <v>112</v>
      </c>
      <c r="AF24" s="5" t="s">
        <v>435</v>
      </c>
      <c r="AG24" s="5" t="s">
        <v>179</v>
      </c>
      <c r="AH24" s="5" t="s">
        <v>225</v>
      </c>
      <c r="AI24" s="5" t="s">
        <v>436</v>
      </c>
      <c r="AJ24" s="5" t="s">
        <v>129</v>
      </c>
      <c r="AK24" s="5" t="s">
        <v>89</v>
      </c>
      <c r="AL24" s="5" t="s">
        <v>117</v>
      </c>
      <c r="AM24" s="5" t="s">
        <v>118</v>
      </c>
      <c r="AN24" s="5" t="s">
        <v>192</v>
      </c>
      <c r="AO24" s="5" t="s">
        <v>89</v>
      </c>
      <c r="AP24" s="5" t="s">
        <v>437</v>
      </c>
    </row>
    <row r="25" spans="1:42" ht="48">
      <c r="A25" s="13">
        <v>38</v>
      </c>
      <c r="B25" s="23">
        <f t="shared" si="0"/>
        <v>23</v>
      </c>
      <c r="C25" s="5" t="s">
        <v>104</v>
      </c>
      <c r="D25" s="5" t="s">
        <v>171</v>
      </c>
      <c r="E25" s="5" t="s">
        <v>89</v>
      </c>
      <c r="F25" s="5" t="s">
        <v>160</v>
      </c>
      <c r="G25" s="5" t="s">
        <v>89</v>
      </c>
      <c r="H25" s="5" t="s">
        <v>439</v>
      </c>
      <c r="I25" s="5" t="s">
        <v>440</v>
      </c>
      <c r="J25" s="5" t="s">
        <v>441</v>
      </c>
      <c r="K25" s="5" t="s">
        <v>442</v>
      </c>
      <c r="L25" s="5" t="s">
        <v>89</v>
      </c>
      <c r="M25" s="5" t="s">
        <v>221</v>
      </c>
      <c r="N25" s="5" t="s">
        <v>443</v>
      </c>
      <c r="O25" s="5" t="s">
        <v>177</v>
      </c>
      <c r="P25" s="5" t="s">
        <v>106</v>
      </c>
      <c r="Q25" s="5" t="s">
        <v>89</v>
      </c>
      <c r="R25" s="5" t="s">
        <v>177</v>
      </c>
      <c r="S25" s="5" t="s">
        <v>106</v>
      </c>
      <c r="T25" s="5" t="s">
        <v>89</v>
      </c>
      <c r="U25" s="5" t="s">
        <v>177</v>
      </c>
      <c r="V25" s="5" t="s">
        <v>106</v>
      </c>
      <c r="W25" s="5" t="s">
        <v>89</v>
      </c>
      <c r="X25" s="5" t="s">
        <v>182</v>
      </c>
      <c r="Y25" s="5" t="s">
        <v>112</v>
      </c>
      <c r="Z25" s="5" t="s">
        <v>444</v>
      </c>
      <c r="AA25" s="5" t="s">
        <v>182</v>
      </c>
      <c r="AB25" s="5" t="s">
        <v>225</v>
      </c>
      <c r="AC25" s="5" t="s">
        <v>445</v>
      </c>
      <c r="AD25" s="5" t="s">
        <v>182</v>
      </c>
      <c r="AE25" s="5" t="s">
        <v>112</v>
      </c>
      <c r="AF25" s="5" t="s">
        <v>89</v>
      </c>
      <c r="AG25" s="5" t="s">
        <v>177</v>
      </c>
      <c r="AH25" s="5" t="s">
        <v>106</v>
      </c>
      <c r="AI25" s="5" t="s">
        <v>89</v>
      </c>
      <c r="AJ25" s="5" t="s">
        <v>141</v>
      </c>
      <c r="AK25" s="5" t="s">
        <v>446</v>
      </c>
      <c r="AL25" s="5" t="s">
        <v>447</v>
      </c>
      <c r="AM25" s="5" t="s">
        <v>158</v>
      </c>
      <c r="AN25" s="5" t="s">
        <v>235</v>
      </c>
      <c r="AO25" s="5" t="s">
        <v>89</v>
      </c>
      <c r="AP25" s="5" t="s">
        <v>89</v>
      </c>
    </row>
    <row r="26" spans="1:42" ht="112">
      <c r="A26" s="13">
        <v>39</v>
      </c>
      <c r="B26" s="23">
        <f t="shared" si="0"/>
        <v>24</v>
      </c>
      <c r="C26" s="5" t="s">
        <v>104</v>
      </c>
      <c r="D26" s="5" t="s">
        <v>171</v>
      </c>
      <c r="E26" s="5" t="s">
        <v>89</v>
      </c>
      <c r="F26" s="5" t="s">
        <v>96</v>
      </c>
      <c r="G26" s="5" t="s">
        <v>89</v>
      </c>
      <c r="H26" s="5" t="s">
        <v>449</v>
      </c>
      <c r="I26" s="5" t="s">
        <v>450</v>
      </c>
      <c r="J26" s="5" t="s">
        <v>451</v>
      </c>
      <c r="K26" s="5" t="s">
        <v>452</v>
      </c>
      <c r="L26" s="5" t="s">
        <v>453</v>
      </c>
      <c r="M26" s="5" t="s">
        <v>165</v>
      </c>
      <c r="N26" s="5" t="s">
        <v>454</v>
      </c>
      <c r="O26" s="5" t="s">
        <v>182</v>
      </c>
      <c r="P26" s="5" t="s">
        <v>127</v>
      </c>
      <c r="Q26" s="5" t="s">
        <v>455</v>
      </c>
      <c r="R26" s="5" t="s">
        <v>182</v>
      </c>
      <c r="S26" s="5" t="s">
        <v>127</v>
      </c>
      <c r="T26" s="5" t="s">
        <v>456</v>
      </c>
      <c r="U26" s="5" t="s">
        <v>182</v>
      </c>
      <c r="V26" s="5" t="s">
        <v>112</v>
      </c>
      <c r="W26" s="5" t="s">
        <v>457</v>
      </c>
      <c r="X26" s="5" t="s">
        <v>177</v>
      </c>
      <c r="Y26" s="5" t="s">
        <v>106</v>
      </c>
      <c r="Z26" s="5" t="s">
        <v>458</v>
      </c>
      <c r="AA26" s="5" t="s">
        <v>177</v>
      </c>
      <c r="AB26" s="5" t="s">
        <v>127</v>
      </c>
      <c r="AC26" s="5" t="s">
        <v>459</v>
      </c>
      <c r="AD26" s="5" t="s">
        <v>182</v>
      </c>
      <c r="AE26" s="5" t="s">
        <v>112</v>
      </c>
      <c r="AF26" s="5" t="s">
        <v>460</v>
      </c>
      <c r="AG26" s="5" t="s">
        <v>182</v>
      </c>
      <c r="AH26" s="5" t="s">
        <v>127</v>
      </c>
      <c r="AI26" s="5" t="s">
        <v>461</v>
      </c>
      <c r="AJ26" s="5" t="s">
        <v>141</v>
      </c>
      <c r="AK26" s="5" t="s">
        <v>462</v>
      </c>
      <c r="AL26" s="5" t="s">
        <v>463</v>
      </c>
      <c r="AM26" s="5" t="s">
        <v>464</v>
      </c>
      <c r="AN26" s="5" t="s">
        <v>368</v>
      </c>
      <c r="AO26" s="5" t="s">
        <v>465</v>
      </c>
      <c r="AP26" s="5" t="s">
        <v>89</v>
      </c>
    </row>
    <row r="27" spans="1:42" ht="208">
      <c r="A27" s="13">
        <v>41</v>
      </c>
      <c r="B27" s="23">
        <f t="shared" si="0"/>
        <v>25</v>
      </c>
      <c r="C27" s="5" t="s">
        <v>104</v>
      </c>
      <c r="D27" s="5" t="s">
        <v>328</v>
      </c>
      <c r="E27" s="5" t="s">
        <v>89</v>
      </c>
      <c r="F27" s="5" t="s">
        <v>89</v>
      </c>
      <c r="G27" s="5" t="s">
        <v>89</v>
      </c>
      <c r="H27" s="5" t="s">
        <v>89</v>
      </c>
      <c r="I27" s="5" t="s">
        <v>89</v>
      </c>
      <c r="J27" s="5" t="s">
        <v>89</v>
      </c>
      <c r="K27" s="5" t="s">
        <v>89</v>
      </c>
      <c r="L27" s="5" t="s">
        <v>89</v>
      </c>
      <c r="M27" s="5" t="s">
        <v>89</v>
      </c>
      <c r="N27" s="5" t="s">
        <v>480</v>
      </c>
      <c r="O27" s="5" t="s">
        <v>179</v>
      </c>
      <c r="P27" s="5" t="s">
        <v>225</v>
      </c>
      <c r="Q27" s="5" t="s">
        <v>89</v>
      </c>
      <c r="R27" s="5" t="s">
        <v>89</v>
      </c>
      <c r="S27" s="5" t="s">
        <v>89</v>
      </c>
      <c r="T27" s="5" t="s">
        <v>89</v>
      </c>
      <c r="U27" s="5" t="s">
        <v>89</v>
      </c>
      <c r="V27" s="5" t="s">
        <v>89</v>
      </c>
      <c r="W27" s="5" t="s">
        <v>89</v>
      </c>
      <c r="X27" s="5" t="s">
        <v>89</v>
      </c>
      <c r="Y27" s="5" t="s">
        <v>89</v>
      </c>
      <c r="Z27" s="5" t="s">
        <v>89</v>
      </c>
      <c r="AA27" s="5" t="s">
        <v>89</v>
      </c>
      <c r="AB27" s="5" t="s">
        <v>89</v>
      </c>
      <c r="AC27" s="5" t="s">
        <v>89</v>
      </c>
      <c r="AD27" s="5" t="s">
        <v>186</v>
      </c>
      <c r="AE27" s="5" t="s">
        <v>112</v>
      </c>
      <c r="AF27" s="5" t="s">
        <v>481</v>
      </c>
      <c r="AG27" s="5" t="s">
        <v>89</v>
      </c>
      <c r="AH27" s="5" t="s">
        <v>89</v>
      </c>
      <c r="AI27" s="5" t="s">
        <v>89</v>
      </c>
      <c r="AJ27" s="5" t="s">
        <v>89</v>
      </c>
      <c r="AK27" s="5" t="s">
        <v>89</v>
      </c>
      <c r="AL27" s="5" t="s">
        <v>89</v>
      </c>
      <c r="AM27" s="5" t="s">
        <v>89</v>
      </c>
      <c r="AN27" s="5" t="s">
        <v>89</v>
      </c>
      <c r="AO27" s="5" t="s">
        <v>89</v>
      </c>
      <c r="AP27" s="5" t="s">
        <v>89</v>
      </c>
    </row>
    <row r="28" spans="1:42" ht="64">
      <c r="A28" s="13">
        <v>43</v>
      </c>
      <c r="B28" s="23">
        <f t="shared" si="0"/>
        <v>26</v>
      </c>
      <c r="C28" s="5" t="s">
        <v>104</v>
      </c>
      <c r="D28" s="5" t="s">
        <v>171</v>
      </c>
      <c r="E28" s="5" t="s">
        <v>89</v>
      </c>
      <c r="F28" s="5" t="s">
        <v>215</v>
      </c>
      <c r="G28" s="5" t="s">
        <v>89</v>
      </c>
      <c r="H28" s="5" t="s">
        <v>237</v>
      </c>
      <c r="I28" s="5" t="s">
        <v>488</v>
      </c>
      <c r="J28" s="5" t="s">
        <v>489</v>
      </c>
      <c r="K28" s="5" t="s">
        <v>219</v>
      </c>
      <c r="L28" s="5" t="s">
        <v>490</v>
      </c>
      <c r="M28" s="5" t="s">
        <v>221</v>
      </c>
      <c r="N28" s="5" t="s">
        <v>491</v>
      </c>
      <c r="O28" s="5" t="s">
        <v>186</v>
      </c>
      <c r="P28" s="5" t="s">
        <v>112</v>
      </c>
      <c r="Q28" s="5" t="s">
        <v>492</v>
      </c>
      <c r="R28" s="5" t="s">
        <v>186</v>
      </c>
      <c r="S28" s="5" t="s">
        <v>225</v>
      </c>
      <c r="T28" s="5" t="s">
        <v>89</v>
      </c>
      <c r="U28" s="5" t="s">
        <v>182</v>
      </c>
      <c r="V28" s="5" t="s">
        <v>127</v>
      </c>
      <c r="W28" s="5" t="s">
        <v>493</v>
      </c>
      <c r="X28" s="5" t="s">
        <v>179</v>
      </c>
      <c r="Y28" s="5" t="s">
        <v>225</v>
      </c>
      <c r="Z28" s="5" t="s">
        <v>494</v>
      </c>
      <c r="AA28" s="5" t="s">
        <v>186</v>
      </c>
      <c r="AB28" s="5" t="s">
        <v>225</v>
      </c>
      <c r="AC28" s="5" t="s">
        <v>89</v>
      </c>
      <c r="AD28" s="5" t="s">
        <v>179</v>
      </c>
      <c r="AE28" s="5" t="s">
        <v>225</v>
      </c>
      <c r="AF28" s="5" t="s">
        <v>495</v>
      </c>
      <c r="AG28" s="5" t="s">
        <v>186</v>
      </c>
      <c r="AH28" s="5" t="s">
        <v>225</v>
      </c>
      <c r="AI28" s="5" t="s">
        <v>496</v>
      </c>
      <c r="AJ28" s="5" t="s">
        <v>141</v>
      </c>
      <c r="AK28" s="5" t="s">
        <v>497</v>
      </c>
      <c r="AL28" s="5" t="s">
        <v>498</v>
      </c>
      <c r="AM28" s="5" t="s">
        <v>499</v>
      </c>
      <c r="AN28" s="5" t="s">
        <v>235</v>
      </c>
      <c r="AO28" s="5" t="s">
        <v>89</v>
      </c>
      <c r="AP28" s="5" t="s">
        <v>89</v>
      </c>
    </row>
    <row r="29" spans="1:42" ht="80">
      <c r="A29" s="13">
        <v>44</v>
      </c>
      <c r="B29" s="23">
        <f t="shared" si="0"/>
        <v>27</v>
      </c>
      <c r="C29" s="5" t="s">
        <v>104</v>
      </c>
      <c r="D29" s="5" t="s">
        <v>171</v>
      </c>
      <c r="E29" s="5" t="s">
        <v>89</v>
      </c>
      <c r="F29" s="5" t="s">
        <v>90</v>
      </c>
      <c r="G29" s="5" t="s">
        <v>89</v>
      </c>
      <c r="H29" s="5" t="s">
        <v>501</v>
      </c>
      <c r="I29" s="5" t="s">
        <v>502</v>
      </c>
      <c r="J29" s="5" t="s">
        <v>503</v>
      </c>
      <c r="K29" s="5" t="s">
        <v>504</v>
      </c>
      <c r="L29" s="5" t="s">
        <v>89</v>
      </c>
      <c r="M29" s="5" t="s">
        <v>165</v>
      </c>
      <c r="N29" s="5" t="s">
        <v>505</v>
      </c>
      <c r="O29" s="5" t="s">
        <v>186</v>
      </c>
      <c r="P29" s="5" t="s">
        <v>112</v>
      </c>
      <c r="Q29" s="5" t="s">
        <v>506</v>
      </c>
      <c r="R29" s="5" t="s">
        <v>182</v>
      </c>
      <c r="S29" s="5" t="s">
        <v>127</v>
      </c>
      <c r="T29" s="5" t="s">
        <v>89</v>
      </c>
      <c r="U29" s="5" t="s">
        <v>182</v>
      </c>
      <c r="V29" s="5" t="s">
        <v>127</v>
      </c>
      <c r="W29" s="5" t="s">
        <v>507</v>
      </c>
      <c r="X29" s="5" t="s">
        <v>182</v>
      </c>
      <c r="Y29" s="5" t="s">
        <v>127</v>
      </c>
      <c r="Z29" s="5" t="s">
        <v>508</v>
      </c>
      <c r="AA29" s="5" t="s">
        <v>177</v>
      </c>
      <c r="AB29" s="5" t="s">
        <v>106</v>
      </c>
      <c r="AC29" s="5" t="s">
        <v>509</v>
      </c>
      <c r="AD29" s="5" t="s">
        <v>186</v>
      </c>
      <c r="AE29" s="5" t="s">
        <v>112</v>
      </c>
      <c r="AF29" s="5" t="s">
        <v>510</v>
      </c>
      <c r="AG29" s="5" t="s">
        <v>177</v>
      </c>
      <c r="AH29" s="5" t="s">
        <v>106</v>
      </c>
      <c r="AI29" s="5" t="s">
        <v>89</v>
      </c>
      <c r="AJ29" s="5" t="s">
        <v>141</v>
      </c>
      <c r="AK29" s="5" t="s">
        <v>89</v>
      </c>
      <c r="AL29" s="5" t="s">
        <v>511</v>
      </c>
      <c r="AM29" s="5" t="s">
        <v>512</v>
      </c>
      <c r="AN29" s="5" t="s">
        <v>368</v>
      </c>
      <c r="AO29" s="5" t="s">
        <v>513</v>
      </c>
      <c r="AP29" s="5" t="s">
        <v>514</v>
      </c>
    </row>
    <row r="30" spans="1:42" ht="64">
      <c r="A30" s="13">
        <v>45</v>
      </c>
      <c r="B30" s="23">
        <f t="shared" si="0"/>
        <v>28</v>
      </c>
      <c r="C30" s="5" t="s">
        <v>104</v>
      </c>
      <c r="D30" s="5" t="s">
        <v>171</v>
      </c>
      <c r="E30" s="5" t="s">
        <v>89</v>
      </c>
      <c r="F30" s="5" t="s">
        <v>90</v>
      </c>
      <c r="G30" s="5" t="s">
        <v>89</v>
      </c>
      <c r="H30" s="5" t="s">
        <v>516</v>
      </c>
      <c r="I30" s="5" t="s">
        <v>517</v>
      </c>
      <c r="J30" s="5" t="s">
        <v>518</v>
      </c>
      <c r="K30" s="5" t="s">
        <v>519</v>
      </c>
      <c r="L30" s="5" t="s">
        <v>89</v>
      </c>
      <c r="M30" s="5" t="s">
        <v>165</v>
      </c>
      <c r="N30" s="5" t="s">
        <v>520</v>
      </c>
      <c r="O30" s="5" t="s">
        <v>182</v>
      </c>
      <c r="P30" s="5" t="s">
        <v>106</v>
      </c>
      <c r="Q30" s="5" t="s">
        <v>89</v>
      </c>
      <c r="R30" s="5" t="s">
        <v>177</v>
      </c>
      <c r="S30" s="5" t="s">
        <v>106</v>
      </c>
      <c r="T30" s="5" t="s">
        <v>89</v>
      </c>
      <c r="U30" s="5" t="s">
        <v>177</v>
      </c>
      <c r="V30" s="5" t="s">
        <v>106</v>
      </c>
      <c r="W30" s="5" t="s">
        <v>89</v>
      </c>
      <c r="X30" s="5" t="s">
        <v>177</v>
      </c>
      <c r="Y30" s="5" t="s">
        <v>106</v>
      </c>
      <c r="Z30" s="5" t="s">
        <v>89</v>
      </c>
      <c r="AA30" s="5" t="s">
        <v>182</v>
      </c>
      <c r="AB30" s="5" t="s">
        <v>127</v>
      </c>
      <c r="AC30" s="5" t="s">
        <v>89</v>
      </c>
      <c r="AD30" s="5" t="s">
        <v>182</v>
      </c>
      <c r="AE30" s="5" t="s">
        <v>127</v>
      </c>
      <c r="AF30" s="5" t="s">
        <v>521</v>
      </c>
      <c r="AG30" s="5" t="s">
        <v>182</v>
      </c>
      <c r="AH30" s="5" t="s">
        <v>127</v>
      </c>
      <c r="AI30" s="5" t="s">
        <v>522</v>
      </c>
      <c r="AJ30" s="5" t="s">
        <v>231</v>
      </c>
      <c r="AK30" s="5" t="s">
        <v>89</v>
      </c>
      <c r="AL30" s="5" t="s">
        <v>523</v>
      </c>
      <c r="AM30" s="5" t="s">
        <v>499</v>
      </c>
      <c r="AN30" s="5" t="s">
        <v>235</v>
      </c>
      <c r="AO30" s="5" t="s">
        <v>89</v>
      </c>
      <c r="AP30" s="5" t="s">
        <v>89</v>
      </c>
    </row>
    <row r="31" spans="1:42" ht="112">
      <c r="A31" s="13">
        <v>46</v>
      </c>
      <c r="B31" s="23">
        <f t="shared" si="0"/>
        <v>29</v>
      </c>
      <c r="C31" s="5" t="s">
        <v>104</v>
      </c>
      <c r="D31" s="5" t="s">
        <v>259</v>
      </c>
      <c r="E31" s="5" t="s">
        <v>89</v>
      </c>
      <c r="F31" s="5" t="s">
        <v>89</v>
      </c>
      <c r="G31" s="5" t="s">
        <v>525</v>
      </c>
      <c r="H31" s="5" t="s">
        <v>89</v>
      </c>
      <c r="I31" s="5" t="s">
        <v>89</v>
      </c>
      <c r="J31" s="5" t="s">
        <v>89</v>
      </c>
      <c r="K31" s="5" t="s">
        <v>89</v>
      </c>
      <c r="L31" s="5" t="s">
        <v>89</v>
      </c>
      <c r="M31" s="5" t="s">
        <v>89</v>
      </c>
      <c r="N31" s="5" t="s">
        <v>526</v>
      </c>
      <c r="O31" s="5" t="s">
        <v>186</v>
      </c>
      <c r="P31" s="5" t="s">
        <v>112</v>
      </c>
      <c r="Q31" s="5" t="s">
        <v>527</v>
      </c>
      <c r="R31" s="5" t="s">
        <v>179</v>
      </c>
      <c r="S31" s="5" t="s">
        <v>112</v>
      </c>
      <c r="T31" s="5" t="s">
        <v>528</v>
      </c>
      <c r="U31" s="5" t="s">
        <v>182</v>
      </c>
      <c r="V31" s="5" t="s">
        <v>106</v>
      </c>
      <c r="W31" s="5" t="s">
        <v>529</v>
      </c>
      <c r="X31" s="5" t="s">
        <v>179</v>
      </c>
      <c r="Y31" s="5" t="s">
        <v>112</v>
      </c>
      <c r="Z31" s="5" t="s">
        <v>530</v>
      </c>
      <c r="AA31" s="5" t="s">
        <v>186</v>
      </c>
      <c r="AB31" s="5" t="s">
        <v>112</v>
      </c>
      <c r="AC31" s="5" t="s">
        <v>531</v>
      </c>
      <c r="AD31" s="5" t="s">
        <v>186</v>
      </c>
      <c r="AE31" s="5" t="s">
        <v>127</v>
      </c>
      <c r="AF31" s="5" t="s">
        <v>532</v>
      </c>
      <c r="AG31" s="5" t="s">
        <v>177</v>
      </c>
      <c r="AH31" s="5" t="s">
        <v>106</v>
      </c>
      <c r="AI31" s="5" t="s">
        <v>533</v>
      </c>
      <c r="AJ31" s="5" t="s">
        <v>188</v>
      </c>
      <c r="AK31" s="5" t="s">
        <v>89</v>
      </c>
      <c r="AL31" s="5" t="s">
        <v>534</v>
      </c>
      <c r="AM31" s="5" t="s">
        <v>512</v>
      </c>
      <c r="AN31" s="5" t="s">
        <v>235</v>
      </c>
      <c r="AO31" s="5" t="s">
        <v>89</v>
      </c>
      <c r="AP31" s="5" t="s">
        <v>89</v>
      </c>
    </row>
    <row r="32" spans="1:42" ht="64">
      <c r="A32" s="13">
        <v>47</v>
      </c>
      <c r="B32" s="23">
        <f t="shared" si="0"/>
        <v>30</v>
      </c>
      <c r="C32" s="5" t="s">
        <v>104</v>
      </c>
      <c r="D32" s="5" t="s">
        <v>194</v>
      </c>
      <c r="E32" s="5" t="s">
        <v>536</v>
      </c>
      <c r="F32" s="5" t="s">
        <v>96</v>
      </c>
      <c r="G32" s="5" t="s">
        <v>89</v>
      </c>
      <c r="H32" s="5" t="s">
        <v>537</v>
      </c>
      <c r="I32" s="5" t="s">
        <v>359</v>
      </c>
      <c r="J32" s="5" t="s">
        <v>538</v>
      </c>
      <c r="K32" s="5" t="s">
        <v>164</v>
      </c>
      <c r="L32" s="5" t="s">
        <v>89</v>
      </c>
      <c r="M32" s="5" t="s">
        <v>221</v>
      </c>
      <c r="N32" s="5" t="s">
        <v>539</v>
      </c>
      <c r="O32" s="5" t="s">
        <v>179</v>
      </c>
      <c r="P32" s="5" t="s">
        <v>112</v>
      </c>
      <c r="Q32" s="5" t="s">
        <v>540</v>
      </c>
      <c r="R32" s="5" t="s">
        <v>179</v>
      </c>
      <c r="S32" s="5" t="s">
        <v>168</v>
      </c>
      <c r="T32" s="5" t="s">
        <v>541</v>
      </c>
      <c r="U32" s="5" t="s">
        <v>179</v>
      </c>
      <c r="V32" s="5" t="s">
        <v>168</v>
      </c>
      <c r="W32" s="5" t="s">
        <v>542</v>
      </c>
      <c r="X32" s="5" t="s">
        <v>179</v>
      </c>
      <c r="Y32" s="5" t="s">
        <v>112</v>
      </c>
      <c r="Z32" s="5" t="s">
        <v>543</v>
      </c>
      <c r="AA32" s="5" t="s">
        <v>177</v>
      </c>
      <c r="AB32" s="5" t="s">
        <v>106</v>
      </c>
      <c r="AC32" s="5" t="s">
        <v>544</v>
      </c>
      <c r="AD32" s="5" t="s">
        <v>186</v>
      </c>
      <c r="AE32" s="5" t="s">
        <v>127</v>
      </c>
      <c r="AF32" s="5" t="s">
        <v>545</v>
      </c>
      <c r="AG32" s="5" t="s">
        <v>89</v>
      </c>
      <c r="AH32" s="5" t="s">
        <v>89</v>
      </c>
      <c r="AI32" s="5" t="s">
        <v>546</v>
      </c>
      <c r="AJ32" s="5" t="s">
        <v>129</v>
      </c>
      <c r="AK32" s="5" t="s">
        <v>547</v>
      </c>
      <c r="AL32" s="5" t="s">
        <v>548</v>
      </c>
      <c r="AM32" s="5" t="s">
        <v>118</v>
      </c>
      <c r="AN32" s="5" t="s">
        <v>235</v>
      </c>
      <c r="AO32" s="5" t="s">
        <v>89</v>
      </c>
      <c r="AP32" s="5" t="s">
        <v>89</v>
      </c>
    </row>
    <row r="33" spans="1:42" ht="160">
      <c r="A33" s="13">
        <v>48</v>
      </c>
      <c r="B33" s="23">
        <f t="shared" si="0"/>
        <v>31</v>
      </c>
      <c r="C33" s="5" t="s">
        <v>104</v>
      </c>
      <c r="D33" s="5" t="s">
        <v>171</v>
      </c>
      <c r="E33" s="5" t="s">
        <v>89</v>
      </c>
      <c r="F33" s="5" t="s">
        <v>160</v>
      </c>
      <c r="G33" s="5" t="s">
        <v>89</v>
      </c>
      <c r="H33" s="5" t="s">
        <v>550</v>
      </c>
      <c r="I33" s="5" t="s">
        <v>551</v>
      </c>
      <c r="J33" s="5" t="s">
        <v>552</v>
      </c>
      <c r="K33" s="5" t="s">
        <v>240</v>
      </c>
      <c r="L33" s="5" t="s">
        <v>89</v>
      </c>
      <c r="M33" s="5" t="s">
        <v>99</v>
      </c>
      <c r="N33" s="5" t="s">
        <v>553</v>
      </c>
      <c r="O33" s="5" t="s">
        <v>186</v>
      </c>
      <c r="P33" s="5" t="s">
        <v>225</v>
      </c>
      <c r="Q33" s="5" t="s">
        <v>554</v>
      </c>
      <c r="R33" s="5" t="s">
        <v>179</v>
      </c>
      <c r="S33" s="5" t="s">
        <v>225</v>
      </c>
      <c r="T33" s="5" t="s">
        <v>555</v>
      </c>
      <c r="U33" s="5" t="s">
        <v>186</v>
      </c>
      <c r="V33" s="5" t="s">
        <v>225</v>
      </c>
      <c r="W33" s="5" t="s">
        <v>556</v>
      </c>
      <c r="X33" s="5" t="s">
        <v>186</v>
      </c>
      <c r="Y33" s="5" t="s">
        <v>225</v>
      </c>
      <c r="Z33" s="5" t="s">
        <v>557</v>
      </c>
      <c r="AA33" s="5" t="s">
        <v>182</v>
      </c>
      <c r="AB33" s="5" t="s">
        <v>112</v>
      </c>
      <c r="AC33" s="5" t="s">
        <v>558</v>
      </c>
      <c r="AD33" s="5" t="s">
        <v>186</v>
      </c>
      <c r="AE33" s="5" t="s">
        <v>225</v>
      </c>
      <c r="AF33" s="5" t="s">
        <v>559</v>
      </c>
      <c r="AG33" s="5" t="s">
        <v>179</v>
      </c>
      <c r="AH33" s="5" t="s">
        <v>225</v>
      </c>
      <c r="AI33" s="5" t="s">
        <v>560</v>
      </c>
      <c r="AJ33" s="5" t="s">
        <v>188</v>
      </c>
      <c r="AK33" s="5" t="s">
        <v>561</v>
      </c>
      <c r="AL33" s="5" t="s">
        <v>562</v>
      </c>
      <c r="AM33" s="5" t="s">
        <v>118</v>
      </c>
      <c r="AN33" s="5" t="s">
        <v>192</v>
      </c>
      <c r="AO33" s="5" t="s">
        <v>89</v>
      </c>
      <c r="AP33" s="5" t="s">
        <v>89</v>
      </c>
    </row>
    <row r="34" spans="1:42" ht="112">
      <c r="A34" s="13">
        <v>49</v>
      </c>
      <c r="B34" s="23">
        <f t="shared" si="0"/>
        <v>32</v>
      </c>
      <c r="C34" s="5" t="s">
        <v>104</v>
      </c>
      <c r="D34" s="5" t="s">
        <v>328</v>
      </c>
      <c r="E34" s="5" t="s">
        <v>89</v>
      </c>
      <c r="F34" s="5" t="s">
        <v>89</v>
      </c>
      <c r="G34" s="5" t="s">
        <v>89</v>
      </c>
      <c r="H34" s="5" t="s">
        <v>89</v>
      </c>
      <c r="I34" s="5" t="s">
        <v>89</v>
      </c>
      <c r="J34" s="5" t="s">
        <v>89</v>
      </c>
      <c r="K34" s="5" t="s">
        <v>89</v>
      </c>
      <c r="L34" s="5" t="s">
        <v>89</v>
      </c>
      <c r="M34" s="5" t="s">
        <v>89</v>
      </c>
      <c r="N34" s="5" t="s">
        <v>564</v>
      </c>
      <c r="O34" s="5" t="s">
        <v>89</v>
      </c>
      <c r="P34" s="5" t="s">
        <v>89</v>
      </c>
      <c r="Q34" s="5" t="s">
        <v>89</v>
      </c>
      <c r="R34" s="5" t="s">
        <v>182</v>
      </c>
      <c r="S34" s="5" t="s">
        <v>127</v>
      </c>
      <c r="T34" s="5" t="s">
        <v>565</v>
      </c>
      <c r="U34" s="5" t="s">
        <v>177</v>
      </c>
      <c r="V34" s="5" t="s">
        <v>106</v>
      </c>
      <c r="W34" s="5" t="s">
        <v>566</v>
      </c>
      <c r="X34" s="5" t="s">
        <v>182</v>
      </c>
      <c r="Y34" s="5" t="s">
        <v>127</v>
      </c>
      <c r="Z34" s="5" t="s">
        <v>567</v>
      </c>
      <c r="AA34" s="5" t="s">
        <v>182</v>
      </c>
      <c r="AB34" s="5" t="s">
        <v>127</v>
      </c>
      <c r="AC34" s="5" t="s">
        <v>568</v>
      </c>
      <c r="AD34" s="5" t="s">
        <v>177</v>
      </c>
      <c r="AE34" s="5" t="s">
        <v>127</v>
      </c>
      <c r="AF34" s="5" t="s">
        <v>569</v>
      </c>
      <c r="AG34" s="5" t="s">
        <v>182</v>
      </c>
      <c r="AH34" s="5" t="s">
        <v>112</v>
      </c>
      <c r="AI34" s="5" t="s">
        <v>570</v>
      </c>
      <c r="AJ34" s="5" t="s">
        <v>89</v>
      </c>
      <c r="AK34" s="5" t="s">
        <v>89</v>
      </c>
      <c r="AL34" s="5" t="s">
        <v>89</v>
      </c>
      <c r="AM34" s="5" t="s">
        <v>89</v>
      </c>
      <c r="AN34" s="5" t="s">
        <v>89</v>
      </c>
      <c r="AO34" s="5" t="s">
        <v>89</v>
      </c>
      <c r="AP34" s="5" t="s">
        <v>89</v>
      </c>
    </row>
    <row r="35" spans="1:42" ht="80">
      <c r="A35" s="13">
        <v>51</v>
      </c>
      <c r="B35" s="23">
        <f t="shared" si="0"/>
        <v>33</v>
      </c>
      <c r="C35" s="5" t="s">
        <v>104</v>
      </c>
      <c r="D35" s="5" t="s">
        <v>171</v>
      </c>
      <c r="E35" s="5" t="s">
        <v>89</v>
      </c>
      <c r="F35" s="5" t="s">
        <v>90</v>
      </c>
      <c r="G35" s="5" t="s">
        <v>89</v>
      </c>
      <c r="H35" s="5" t="s">
        <v>583</v>
      </c>
      <c r="I35" s="5" t="s">
        <v>584</v>
      </c>
      <c r="J35" s="5" t="s">
        <v>585</v>
      </c>
      <c r="K35" s="5" t="s">
        <v>254</v>
      </c>
      <c r="L35" s="5" t="s">
        <v>89</v>
      </c>
      <c r="M35" s="5" t="s">
        <v>99</v>
      </c>
      <c r="N35" s="5" t="s">
        <v>586</v>
      </c>
      <c r="O35" s="5" t="s">
        <v>89</v>
      </c>
      <c r="P35" s="5" t="s">
        <v>89</v>
      </c>
      <c r="Q35" s="5" t="s">
        <v>89</v>
      </c>
      <c r="R35" s="5" t="s">
        <v>89</v>
      </c>
      <c r="S35" s="5" t="s">
        <v>89</v>
      </c>
      <c r="T35" s="5" t="s">
        <v>89</v>
      </c>
      <c r="U35" s="5" t="s">
        <v>89</v>
      </c>
      <c r="V35" s="5" t="s">
        <v>89</v>
      </c>
      <c r="W35" s="5" t="s">
        <v>89</v>
      </c>
      <c r="X35" s="5" t="s">
        <v>179</v>
      </c>
      <c r="Y35" s="5" t="s">
        <v>112</v>
      </c>
      <c r="Z35" s="5" t="s">
        <v>587</v>
      </c>
      <c r="AA35" s="5" t="s">
        <v>89</v>
      </c>
      <c r="AB35" s="5" t="s">
        <v>89</v>
      </c>
      <c r="AC35" s="5" t="s">
        <v>89</v>
      </c>
      <c r="AD35" s="5" t="s">
        <v>89</v>
      </c>
      <c r="AE35" s="5" t="s">
        <v>89</v>
      </c>
      <c r="AF35" s="5" t="s">
        <v>89</v>
      </c>
      <c r="AG35" s="5" t="s">
        <v>89</v>
      </c>
      <c r="AH35" s="5" t="s">
        <v>89</v>
      </c>
      <c r="AI35" s="5" t="s">
        <v>89</v>
      </c>
      <c r="AJ35" s="5" t="s">
        <v>89</v>
      </c>
      <c r="AK35" s="5" t="s">
        <v>89</v>
      </c>
      <c r="AL35" s="5" t="s">
        <v>89</v>
      </c>
      <c r="AM35" s="5" t="s">
        <v>89</v>
      </c>
      <c r="AN35" s="5" t="s">
        <v>89</v>
      </c>
      <c r="AO35" s="5" t="s">
        <v>89</v>
      </c>
      <c r="AP35" s="5" t="s">
        <v>89</v>
      </c>
    </row>
    <row r="36" spans="1:42" ht="80">
      <c r="A36" s="13">
        <v>52</v>
      </c>
      <c r="B36" s="23">
        <f t="shared" si="0"/>
        <v>34</v>
      </c>
      <c r="C36" s="5" t="s">
        <v>104</v>
      </c>
      <c r="D36" s="5" t="s">
        <v>171</v>
      </c>
      <c r="E36" s="5" t="s">
        <v>89</v>
      </c>
      <c r="F36" s="5" t="s">
        <v>160</v>
      </c>
      <c r="G36" s="5" t="s">
        <v>89</v>
      </c>
      <c r="H36" s="5" t="s">
        <v>589</v>
      </c>
      <c r="I36" s="5" t="s">
        <v>590</v>
      </c>
      <c r="J36" s="5" t="s">
        <v>591</v>
      </c>
      <c r="K36" s="5" t="s">
        <v>592</v>
      </c>
      <c r="L36" s="5" t="s">
        <v>89</v>
      </c>
      <c r="M36" s="5" t="s">
        <v>298</v>
      </c>
      <c r="N36" s="5" t="s">
        <v>593</v>
      </c>
      <c r="O36" s="5" t="s">
        <v>182</v>
      </c>
      <c r="P36" s="5" t="s">
        <v>225</v>
      </c>
      <c r="Q36" s="5" t="s">
        <v>594</v>
      </c>
      <c r="R36" s="5" t="s">
        <v>182</v>
      </c>
      <c r="S36" s="5" t="s">
        <v>112</v>
      </c>
      <c r="T36" s="5" t="s">
        <v>595</v>
      </c>
      <c r="U36" s="5" t="s">
        <v>179</v>
      </c>
      <c r="V36" s="5" t="s">
        <v>225</v>
      </c>
      <c r="W36" s="5" t="s">
        <v>596</v>
      </c>
      <c r="X36" s="5" t="s">
        <v>186</v>
      </c>
      <c r="Y36" s="5" t="s">
        <v>225</v>
      </c>
      <c r="Z36" s="5" t="s">
        <v>597</v>
      </c>
      <c r="AA36" s="5" t="s">
        <v>182</v>
      </c>
      <c r="AB36" s="5" t="s">
        <v>225</v>
      </c>
      <c r="AC36" s="5" t="s">
        <v>598</v>
      </c>
      <c r="AD36" s="5" t="s">
        <v>182</v>
      </c>
      <c r="AE36" s="5" t="s">
        <v>225</v>
      </c>
      <c r="AF36" s="5" t="s">
        <v>599</v>
      </c>
      <c r="AG36" s="5" t="s">
        <v>182</v>
      </c>
      <c r="AH36" s="5" t="s">
        <v>225</v>
      </c>
      <c r="AI36" s="5" t="s">
        <v>600</v>
      </c>
      <c r="AJ36" s="5" t="s">
        <v>115</v>
      </c>
      <c r="AK36" s="5" t="s">
        <v>89</v>
      </c>
      <c r="AL36" s="5" t="s">
        <v>601</v>
      </c>
      <c r="AM36" s="5" t="s">
        <v>602</v>
      </c>
      <c r="AN36" s="5" t="s">
        <v>235</v>
      </c>
      <c r="AO36" s="5" t="s">
        <v>89</v>
      </c>
      <c r="AP36" s="5" t="s">
        <v>89</v>
      </c>
    </row>
    <row r="37" spans="1:42" ht="80">
      <c r="A37" s="13">
        <v>53</v>
      </c>
      <c r="B37" s="23">
        <f t="shared" si="0"/>
        <v>35</v>
      </c>
      <c r="C37" s="5" t="s">
        <v>104</v>
      </c>
      <c r="D37" s="5" t="s">
        <v>171</v>
      </c>
      <c r="E37" s="5" t="s">
        <v>89</v>
      </c>
      <c r="F37" s="5" t="s">
        <v>160</v>
      </c>
      <c r="G37" s="5" t="s">
        <v>89</v>
      </c>
      <c r="H37" s="5" t="s">
        <v>604</v>
      </c>
      <c r="I37" s="5" t="s">
        <v>605</v>
      </c>
      <c r="J37" s="5" t="s">
        <v>606</v>
      </c>
      <c r="K37" s="5" t="s">
        <v>607</v>
      </c>
      <c r="L37" s="5" t="s">
        <v>608</v>
      </c>
      <c r="M37" s="5" t="s">
        <v>221</v>
      </c>
      <c r="N37" s="5" t="s">
        <v>609</v>
      </c>
      <c r="O37" s="5" t="s">
        <v>186</v>
      </c>
      <c r="P37" s="5" t="s">
        <v>127</v>
      </c>
      <c r="Q37" s="5" t="s">
        <v>89</v>
      </c>
      <c r="R37" s="5" t="s">
        <v>186</v>
      </c>
      <c r="S37" s="5" t="s">
        <v>112</v>
      </c>
      <c r="T37" s="5" t="s">
        <v>610</v>
      </c>
      <c r="U37" s="5" t="s">
        <v>186</v>
      </c>
      <c r="V37" s="5" t="s">
        <v>112</v>
      </c>
      <c r="W37" s="5" t="s">
        <v>611</v>
      </c>
      <c r="X37" s="5" t="s">
        <v>186</v>
      </c>
      <c r="Y37" s="5" t="s">
        <v>127</v>
      </c>
      <c r="Z37" s="5" t="s">
        <v>89</v>
      </c>
      <c r="AA37" s="5" t="s">
        <v>182</v>
      </c>
      <c r="AB37" s="5" t="s">
        <v>127</v>
      </c>
      <c r="AC37" s="5" t="s">
        <v>89</v>
      </c>
      <c r="AD37" s="5" t="s">
        <v>186</v>
      </c>
      <c r="AE37" s="5" t="s">
        <v>127</v>
      </c>
      <c r="AF37" s="5" t="s">
        <v>89</v>
      </c>
      <c r="AG37" s="5" t="s">
        <v>179</v>
      </c>
      <c r="AH37" s="5" t="s">
        <v>112</v>
      </c>
      <c r="AI37" s="5" t="s">
        <v>89</v>
      </c>
      <c r="AJ37" s="5" t="s">
        <v>207</v>
      </c>
      <c r="AK37" s="5" t="s">
        <v>89</v>
      </c>
      <c r="AL37" s="5" t="s">
        <v>612</v>
      </c>
      <c r="AM37" s="5" t="s">
        <v>499</v>
      </c>
      <c r="AN37" s="5" t="s">
        <v>235</v>
      </c>
      <c r="AO37" s="5" t="s">
        <v>89</v>
      </c>
      <c r="AP37" s="5" t="s">
        <v>89</v>
      </c>
    </row>
    <row r="38" spans="1:42" ht="409.6">
      <c r="A38" s="13">
        <v>55</v>
      </c>
      <c r="B38" s="23">
        <f t="shared" si="0"/>
        <v>36</v>
      </c>
      <c r="C38" s="5" t="s">
        <v>104</v>
      </c>
      <c r="D38" s="5" t="s">
        <v>171</v>
      </c>
      <c r="E38" s="5" t="s">
        <v>89</v>
      </c>
      <c r="F38" s="5" t="s">
        <v>160</v>
      </c>
      <c r="G38" s="5" t="s">
        <v>89</v>
      </c>
      <c r="H38" s="5" t="s">
        <v>617</v>
      </c>
      <c r="I38" s="5" t="s">
        <v>427</v>
      </c>
      <c r="J38" s="5" t="s">
        <v>618</v>
      </c>
      <c r="K38" s="5" t="s">
        <v>619</v>
      </c>
      <c r="L38" s="5" t="s">
        <v>89</v>
      </c>
      <c r="M38" s="5" t="s">
        <v>221</v>
      </c>
      <c r="N38" s="5" t="s">
        <v>620</v>
      </c>
      <c r="O38" s="5" t="s">
        <v>177</v>
      </c>
      <c r="P38" s="5" t="s">
        <v>106</v>
      </c>
      <c r="Q38" s="5" t="s">
        <v>621</v>
      </c>
      <c r="R38" s="5" t="s">
        <v>186</v>
      </c>
      <c r="S38" s="5" t="s">
        <v>225</v>
      </c>
      <c r="T38" s="5" t="s">
        <v>622</v>
      </c>
      <c r="U38" s="5" t="s">
        <v>182</v>
      </c>
      <c r="V38" s="5" t="s">
        <v>112</v>
      </c>
      <c r="W38" s="5" t="s">
        <v>623</v>
      </c>
      <c r="X38" s="5" t="s">
        <v>179</v>
      </c>
      <c r="Y38" s="5" t="s">
        <v>225</v>
      </c>
      <c r="Z38" s="5" t="s">
        <v>624</v>
      </c>
      <c r="AA38" s="5" t="s">
        <v>182</v>
      </c>
      <c r="AB38" s="5" t="s">
        <v>112</v>
      </c>
      <c r="AC38" s="5" t="s">
        <v>625</v>
      </c>
      <c r="AD38" s="5" t="s">
        <v>186</v>
      </c>
      <c r="AE38" s="5" t="s">
        <v>225</v>
      </c>
      <c r="AF38" s="5" t="s">
        <v>626</v>
      </c>
      <c r="AG38" s="5" t="s">
        <v>179</v>
      </c>
      <c r="AH38" s="5" t="s">
        <v>225</v>
      </c>
      <c r="AI38" s="5" t="s">
        <v>627</v>
      </c>
      <c r="AJ38" s="5" t="s">
        <v>129</v>
      </c>
      <c r="AK38" s="5" t="s">
        <v>628</v>
      </c>
      <c r="AL38" s="5" t="s">
        <v>629</v>
      </c>
      <c r="AM38" s="5" t="s">
        <v>118</v>
      </c>
      <c r="AN38" s="5" t="s">
        <v>192</v>
      </c>
      <c r="AO38" s="5" t="s">
        <v>89</v>
      </c>
      <c r="AP38" s="5" t="s">
        <v>89</v>
      </c>
    </row>
    <row r="39" spans="1:42" ht="144">
      <c r="A39" s="13">
        <v>58</v>
      </c>
      <c r="B39" s="23">
        <f t="shared" si="0"/>
        <v>37</v>
      </c>
      <c r="C39" s="5" t="s">
        <v>104</v>
      </c>
      <c r="D39" s="5" t="s">
        <v>213</v>
      </c>
      <c r="E39" s="5" t="s">
        <v>89</v>
      </c>
      <c r="F39" s="5" t="s">
        <v>89</v>
      </c>
      <c r="G39" s="5" t="s">
        <v>89</v>
      </c>
      <c r="H39" s="5" t="s">
        <v>89</v>
      </c>
      <c r="I39" s="5" t="s">
        <v>636</v>
      </c>
      <c r="J39" s="5" t="s">
        <v>637</v>
      </c>
      <c r="K39" s="5" t="s">
        <v>638</v>
      </c>
      <c r="L39" s="5" t="s">
        <v>639</v>
      </c>
      <c r="M39" s="5" t="s">
        <v>298</v>
      </c>
      <c r="N39" s="5" t="s">
        <v>640</v>
      </c>
      <c r="O39" s="5" t="s">
        <v>179</v>
      </c>
      <c r="P39" s="5" t="s">
        <v>168</v>
      </c>
      <c r="Q39" s="5" t="s">
        <v>641</v>
      </c>
      <c r="R39" s="5" t="s">
        <v>182</v>
      </c>
      <c r="S39" s="5" t="s">
        <v>112</v>
      </c>
      <c r="T39" s="5" t="s">
        <v>642</v>
      </c>
      <c r="U39" s="5" t="s">
        <v>179</v>
      </c>
      <c r="V39" s="5" t="s">
        <v>225</v>
      </c>
      <c r="W39" s="5" t="s">
        <v>643</v>
      </c>
      <c r="X39" s="5" t="s">
        <v>179</v>
      </c>
      <c r="Y39" s="5" t="s">
        <v>168</v>
      </c>
      <c r="Z39" s="5" t="s">
        <v>644</v>
      </c>
      <c r="AA39" s="5" t="s">
        <v>179</v>
      </c>
      <c r="AB39" s="5" t="s">
        <v>168</v>
      </c>
      <c r="AC39" s="5" t="s">
        <v>645</v>
      </c>
      <c r="AD39" s="5" t="s">
        <v>179</v>
      </c>
      <c r="AE39" s="5" t="s">
        <v>168</v>
      </c>
      <c r="AF39" s="5" t="s">
        <v>646</v>
      </c>
      <c r="AG39" s="5" t="s">
        <v>179</v>
      </c>
      <c r="AH39" s="5" t="s">
        <v>168</v>
      </c>
      <c r="AI39" s="5" t="s">
        <v>647</v>
      </c>
      <c r="AJ39" s="5" t="s">
        <v>141</v>
      </c>
      <c r="AK39" s="5" t="s">
        <v>648</v>
      </c>
      <c r="AL39" s="5" t="s">
        <v>649</v>
      </c>
      <c r="AM39" s="5" t="s">
        <v>118</v>
      </c>
      <c r="AN39" s="5" t="s">
        <v>192</v>
      </c>
      <c r="AO39" s="5" t="s">
        <v>89</v>
      </c>
      <c r="AP39" s="5" t="s">
        <v>650</v>
      </c>
    </row>
    <row r="40" spans="1:42" ht="64">
      <c r="A40" s="13">
        <v>60</v>
      </c>
      <c r="B40" s="23">
        <f t="shared" si="0"/>
        <v>38</v>
      </c>
      <c r="C40" s="5" t="s">
        <v>104</v>
      </c>
      <c r="D40" s="5" t="s">
        <v>171</v>
      </c>
      <c r="E40" s="5" t="s">
        <v>89</v>
      </c>
      <c r="F40" s="5" t="s">
        <v>160</v>
      </c>
      <c r="G40" s="5" t="s">
        <v>89</v>
      </c>
      <c r="H40" s="5" t="s">
        <v>656</v>
      </c>
      <c r="I40" s="5" t="s">
        <v>657</v>
      </c>
      <c r="J40" s="5" t="s">
        <v>658</v>
      </c>
      <c r="K40" s="5" t="s">
        <v>310</v>
      </c>
      <c r="L40" s="5" t="s">
        <v>89</v>
      </c>
      <c r="M40" s="5" t="s">
        <v>298</v>
      </c>
      <c r="N40" s="5" t="s">
        <v>659</v>
      </c>
      <c r="O40" s="5" t="s">
        <v>179</v>
      </c>
      <c r="P40" s="5" t="s">
        <v>168</v>
      </c>
      <c r="Q40" s="5" t="s">
        <v>660</v>
      </c>
      <c r="R40" s="5" t="s">
        <v>182</v>
      </c>
      <c r="S40" s="5" t="s">
        <v>112</v>
      </c>
      <c r="T40" s="5" t="s">
        <v>661</v>
      </c>
      <c r="U40" s="5" t="s">
        <v>179</v>
      </c>
      <c r="V40" s="5" t="s">
        <v>225</v>
      </c>
      <c r="W40" s="5" t="s">
        <v>662</v>
      </c>
      <c r="X40" s="5" t="s">
        <v>179</v>
      </c>
      <c r="Y40" s="5" t="s">
        <v>225</v>
      </c>
      <c r="Z40" s="5" t="s">
        <v>663</v>
      </c>
      <c r="AA40" s="5" t="s">
        <v>177</v>
      </c>
      <c r="AB40" s="5" t="s">
        <v>106</v>
      </c>
      <c r="AC40" s="5" t="s">
        <v>89</v>
      </c>
      <c r="AD40" s="5" t="s">
        <v>179</v>
      </c>
      <c r="AE40" s="5" t="s">
        <v>127</v>
      </c>
      <c r="AF40" s="5" t="s">
        <v>664</v>
      </c>
      <c r="AG40" s="5" t="s">
        <v>182</v>
      </c>
      <c r="AH40" s="5" t="s">
        <v>127</v>
      </c>
      <c r="AI40" s="5" t="s">
        <v>89</v>
      </c>
      <c r="AJ40" s="5" t="s">
        <v>249</v>
      </c>
      <c r="AK40" s="5" t="s">
        <v>665</v>
      </c>
      <c r="AL40" s="5" t="s">
        <v>666</v>
      </c>
      <c r="AM40" s="5" t="s">
        <v>158</v>
      </c>
      <c r="AN40" s="5" t="s">
        <v>235</v>
      </c>
      <c r="AO40" s="5" t="s">
        <v>89</v>
      </c>
      <c r="AP40" s="5" t="s">
        <v>89</v>
      </c>
    </row>
    <row r="41" spans="1:42" ht="80">
      <c r="A41" s="13">
        <v>61</v>
      </c>
      <c r="B41" s="23">
        <f t="shared" si="0"/>
        <v>39</v>
      </c>
      <c r="C41" s="5" t="s">
        <v>104</v>
      </c>
      <c r="D41" s="5" t="s">
        <v>171</v>
      </c>
      <c r="E41" s="5" t="s">
        <v>89</v>
      </c>
      <c r="F41" s="5" t="s">
        <v>90</v>
      </c>
      <c r="G41" s="5" t="s">
        <v>89</v>
      </c>
      <c r="H41" s="5" t="s">
        <v>668</v>
      </c>
      <c r="I41" s="5" t="s">
        <v>669</v>
      </c>
      <c r="J41" s="5" t="s">
        <v>670</v>
      </c>
      <c r="K41" s="5" t="s">
        <v>671</v>
      </c>
      <c r="L41" s="5" t="s">
        <v>89</v>
      </c>
      <c r="M41" s="5" t="s">
        <v>99</v>
      </c>
      <c r="N41" s="5" t="s">
        <v>672</v>
      </c>
      <c r="O41" s="5" t="s">
        <v>179</v>
      </c>
      <c r="P41" s="5" t="s">
        <v>112</v>
      </c>
      <c r="Q41" s="5" t="s">
        <v>673</v>
      </c>
      <c r="R41" s="5" t="s">
        <v>186</v>
      </c>
      <c r="S41" s="5" t="s">
        <v>112</v>
      </c>
      <c r="T41" s="5" t="s">
        <v>674</v>
      </c>
      <c r="U41" s="5" t="s">
        <v>182</v>
      </c>
      <c r="V41" s="5" t="s">
        <v>127</v>
      </c>
      <c r="W41" s="5" t="s">
        <v>675</v>
      </c>
      <c r="X41" s="5" t="s">
        <v>179</v>
      </c>
      <c r="Y41" s="5" t="s">
        <v>225</v>
      </c>
      <c r="Z41" s="5" t="s">
        <v>676</v>
      </c>
      <c r="AA41" s="5" t="s">
        <v>179</v>
      </c>
      <c r="AB41" s="5" t="s">
        <v>112</v>
      </c>
      <c r="AC41" s="5" t="s">
        <v>677</v>
      </c>
      <c r="AD41" s="5" t="s">
        <v>186</v>
      </c>
      <c r="AE41" s="5" t="s">
        <v>112</v>
      </c>
      <c r="AF41" s="5" t="s">
        <v>678</v>
      </c>
      <c r="AG41" s="5" t="s">
        <v>186</v>
      </c>
      <c r="AH41" s="5" t="s">
        <v>112</v>
      </c>
      <c r="AI41" s="5" t="s">
        <v>679</v>
      </c>
      <c r="AJ41" s="5" t="s">
        <v>115</v>
      </c>
      <c r="AK41" s="5" t="s">
        <v>680</v>
      </c>
      <c r="AL41" s="5" t="s">
        <v>681</v>
      </c>
      <c r="AM41" s="5" t="s">
        <v>118</v>
      </c>
      <c r="AN41" s="5" t="s">
        <v>192</v>
      </c>
      <c r="AO41" s="5" t="s">
        <v>89</v>
      </c>
      <c r="AP41" s="5" t="s">
        <v>89</v>
      </c>
    </row>
    <row r="42" spans="1:42" ht="80">
      <c r="A42" s="13">
        <v>64</v>
      </c>
      <c r="B42" s="23">
        <f t="shared" si="0"/>
        <v>40</v>
      </c>
      <c r="C42" s="5" t="s">
        <v>104</v>
      </c>
      <c r="D42" s="5" t="s">
        <v>328</v>
      </c>
      <c r="E42" s="5" t="s">
        <v>89</v>
      </c>
      <c r="F42" s="5" t="s">
        <v>89</v>
      </c>
      <c r="G42" s="5" t="s">
        <v>89</v>
      </c>
      <c r="H42" s="5" t="s">
        <v>89</v>
      </c>
      <c r="I42" s="5" t="s">
        <v>89</v>
      </c>
      <c r="J42" s="5" t="s">
        <v>89</v>
      </c>
      <c r="K42" s="5" t="s">
        <v>89</v>
      </c>
      <c r="L42" s="5" t="s">
        <v>89</v>
      </c>
      <c r="M42" s="5" t="s">
        <v>89</v>
      </c>
      <c r="N42" s="5" t="s">
        <v>685</v>
      </c>
      <c r="O42" s="5" t="s">
        <v>179</v>
      </c>
      <c r="P42" s="5" t="s">
        <v>225</v>
      </c>
      <c r="Q42" s="5" t="s">
        <v>686</v>
      </c>
      <c r="R42" s="5" t="s">
        <v>186</v>
      </c>
      <c r="S42" s="5" t="s">
        <v>112</v>
      </c>
      <c r="T42" s="5" t="s">
        <v>89</v>
      </c>
      <c r="U42" s="5" t="s">
        <v>177</v>
      </c>
      <c r="V42" s="5" t="s">
        <v>127</v>
      </c>
      <c r="W42" s="5" t="s">
        <v>89</v>
      </c>
      <c r="X42" s="5" t="s">
        <v>186</v>
      </c>
      <c r="Y42" s="5" t="s">
        <v>112</v>
      </c>
      <c r="Z42" s="5" t="s">
        <v>687</v>
      </c>
      <c r="AA42" s="5" t="s">
        <v>179</v>
      </c>
      <c r="AB42" s="5" t="s">
        <v>225</v>
      </c>
      <c r="AC42" s="5" t="s">
        <v>688</v>
      </c>
      <c r="AD42" s="5" t="s">
        <v>179</v>
      </c>
      <c r="AE42" s="5" t="s">
        <v>225</v>
      </c>
      <c r="AF42" s="5" t="s">
        <v>689</v>
      </c>
      <c r="AG42" s="5" t="s">
        <v>177</v>
      </c>
      <c r="AH42" s="5" t="s">
        <v>127</v>
      </c>
      <c r="AI42" s="5" t="s">
        <v>89</v>
      </c>
      <c r="AJ42" s="5" t="s">
        <v>207</v>
      </c>
      <c r="AK42" s="5" t="s">
        <v>89</v>
      </c>
      <c r="AL42" s="5" t="s">
        <v>690</v>
      </c>
      <c r="AM42" s="5" t="s">
        <v>691</v>
      </c>
      <c r="AN42" s="5" t="s">
        <v>235</v>
      </c>
      <c r="AO42" s="5" t="s">
        <v>89</v>
      </c>
      <c r="AP42" s="5" t="s">
        <v>89</v>
      </c>
    </row>
    <row r="43" spans="1:42" ht="80">
      <c r="A43" s="13">
        <v>66</v>
      </c>
      <c r="B43" s="23">
        <f t="shared" si="0"/>
        <v>41</v>
      </c>
      <c r="C43" s="5" t="s">
        <v>104</v>
      </c>
      <c r="D43" s="5" t="s">
        <v>171</v>
      </c>
      <c r="E43" s="5" t="s">
        <v>89</v>
      </c>
      <c r="F43" s="5" t="s">
        <v>96</v>
      </c>
      <c r="G43" s="5" t="s">
        <v>89</v>
      </c>
      <c r="H43" s="5" t="s">
        <v>89</v>
      </c>
      <c r="I43" s="5" t="s">
        <v>695</v>
      </c>
      <c r="J43" s="5" t="s">
        <v>89</v>
      </c>
      <c r="K43" s="5" t="s">
        <v>89</v>
      </c>
      <c r="L43" s="5" t="s">
        <v>89</v>
      </c>
      <c r="M43" s="5" t="s">
        <v>89</v>
      </c>
      <c r="N43" s="5" t="s">
        <v>696</v>
      </c>
      <c r="O43" s="5" t="s">
        <v>179</v>
      </c>
      <c r="P43" s="5" t="s">
        <v>112</v>
      </c>
      <c r="Q43" s="5" t="s">
        <v>89</v>
      </c>
      <c r="R43" s="5" t="s">
        <v>179</v>
      </c>
      <c r="S43" s="5" t="s">
        <v>112</v>
      </c>
      <c r="T43" s="5" t="s">
        <v>89</v>
      </c>
      <c r="U43" s="5" t="s">
        <v>179</v>
      </c>
      <c r="V43" s="5" t="s">
        <v>112</v>
      </c>
      <c r="W43" s="5" t="s">
        <v>89</v>
      </c>
      <c r="X43" s="5" t="s">
        <v>186</v>
      </c>
      <c r="Y43" s="5" t="s">
        <v>112</v>
      </c>
      <c r="Z43" s="5" t="s">
        <v>89</v>
      </c>
      <c r="AA43" s="5" t="s">
        <v>179</v>
      </c>
      <c r="AB43" s="5" t="s">
        <v>112</v>
      </c>
      <c r="AC43" s="5" t="s">
        <v>89</v>
      </c>
      <c r="AD43" s="5" t="s">
        <v>179</v>
      </c>
      <c r="AE43" s="5" t="s">
        <v>168</v>
      </c>
      <c r="AF43" s="5" t="s">
        <v>89</v>
      </c>
      <c r="AG43" s="5" t="s">
        <v>179</v>
      </c>
      <c r="AH43" s="5" t="s">
        <v>168</v>
      </c>
      <c r="AI43" s="5" t="s">
        <v>89</v>
      </c>
      <c r="AJ43" s="5" t="s">
        <v>231</v>
      </c>
      <c r="AK43" s="5" t="s">
        <v>697</v>
      </c>
      <c r="AL43" s="5" t="s">
        <v>698</v>
      </c>
      <c r="AM43" s="5" t="s">
        <v>118</v>
      </c>
      <c r="AN43" s="5" t="s">
        <v>192</v>
      </c>
      <c r="AO43" s="5" t="s">
        <v>89</v>
      </c>
      <c r="AP43" s="5" t="s">
        <v>699</v>
      </c>
    </row>
    <row r="44" spans="1:42" ht="48">
      <c r="A44" s="13">
        <v>68</v>
      </c>
      <c r="B44" s="23">
        <f t="shared" si="0"/>
        <v>42</v>
      </c>
      <c r="C44" s="5" t="s">
        <v>104</v>
      </c>
      <c r="D44" s="5" t="s">
        <v>194</v>
      </c>
      <c r="E44" s="5" t="s">
        <v>702</v>
      </c>
      <c r="F44" s="5" t="s">
        <v>160</v>
      </c>
      <c r="G44" s="5" t="s">
        <v>89</v>
      </c>
      <c r="H44" s="5" t="s">
        <v>703</v>
      </c>
      <c r="I44" s="5" t="s">
        <v>704</v>
      </c>
      <c r="J44" s="5" t="s">
        <v>705</v>
      </c>
      <c r="K44" s="5" t="s">
        <v>175</v>
      </c>
      <c r="L44" s="5" t="s">
        <v>89</v>
      </c>
      <c r="M44" s="5" t="s">
        <v>298</v>
      </c>
      <c r="N44" s="5" t="s">
        <v>706</v>
      </c>
      <c r="O44" s="5" t="s">
        <v>177</v>
      </c>
      <c r="P44" s="5" t="s">
        <v>106</v>
      </c>
      <c r="Q44" s="5" t="s">
        <v>707</v>
      </c>
      <c r="R44" s="5" t="s">
        <v>177</v>
      </c>
      <c r="S44" s="5" t="s">
        <v>106</v>
      </c>
      <c r="T44" s="5" t="s">
        <v>708</v>
      </c>
      <c r="U44" s="5" t="s">
        <v>177</v>
      </c>
      <c r="V44" s="5" t="s">
        <v>106</v>
      </c>
      <c r="W44" s="5" t="s">
        <v>709</v>
      </c>
      <c r="X44" s="5" t="s">
        <v>186</v>
      </c>
      <c r="Y44" s="5" t="s">
        <v>127</v>
      </c>
      <c r="Z44" s="5" t="s">
        <v>710</v>
      </c>
      <c r="AA44" s="5" t="s">
        <v>182</v>
      </c>
      <c r="AB44" s="5" t="s">
        <v>127</v>
      </c>
      <c r="AC44" s="5" t="s">
        <v>711</v>
      </c>
      <c r="AD44" s="5" t="s">
        <v>186</v>
      </c>
      <c r="AE44" s="5" t="s">
        <v>127</v>
      </c>
      <c r="AF44" s="5" t="s">
        <v>712</v>
      </c>
      <c r="AG44" s="5" t="s">
        <v>186</v>
      </c>
      <c r="AH44" s="5" t="s">
        <v>112</v>
      </c>
      <c r="AI44" s="5" t="s">
        <v>713</v>
      </c>
      <c r="AJ44" s="5" t="s">
        <v>207</v>
      </c>
      <c r="AK44" s="5" t="s">
        <v>714</v>
      </c>
      <c r="AL44" s="5" t="s">
        <v>715</v>
      </c>
      <c r="AM44" s="5" t="s">
        <v>118</v>
      </c>
      <c r="AN44" s="5" t="s">
        <v>192</v>
      </c>
      <c r="AO44" s="5" t="s">
        <v>89</v>
      </c>
      <c r="AP44" s="5" t="s">
        <v>716</v>
      </c>
    </row>
    <row r="45" spans="1:42" ht="112">
      <c r="A45" s="13">
        <v>71</v>
      </c>
      <c r="B45" s="23">
        <f t="shared" si="0"/>
        <v>43</v>
      </c>
      <c r="C45" s="5" t="s">
        <v>104</v>
      </c>
      <c r="D45" s="5" t="s">
        <v>171</v>
      </c>
      <c r="E45" s="5" t="s">
        <v>89</v>
      </c>
      <c r="F45" s="5" t="s">
        <v>160</v>
      </c>
      <c r="G45" s="5" t="s">
        <v>89</v>
      </c>
      <c r="H45" s="5" t="s">
        <v>725</v>
      </c>
      <c r="I45" s="5" t="s">
        <v>726</v>
      </c>
      <c r="J45" s="5" t="s">
        <v>727</v>
      </c>
      <c r="K45" s="5" t="s">
        <v>728</v>
      </c>
      <c r="L45" s="5" t="s">
        <v>89</v>
      </c>
      <c r="M45" s="5" t="s">
        <v>99</v>
      </c>
      <c r="N45" s="5" t="s">
        <v>729</v>
      </c>
      <c r="O45" s="5" t="s">
        <v>177</v>
      </c>
      <c r="P45" s="5" t="s">
        <v>106</v>
      </c>
      <c r="Q45" s="5" t="s">
        <v>89</v>
      </c>
      <c r="R45" s="5" t="s">
        <v>186</v>
      </c>
      <c r="S45" s="5" t="s">
        <v>127</v>
      </c>
      <c r="T45" s="5" t="s">
        <v>730</v>
      </c>
      <c r="U45" s="5" t="s">
        <v>182</v>
      </c>
      <c r="V45" s="5" t="s">
        <v>127</v>
      </c>
      <c r="W45" s="5" t="s">
        <v>731</v>
      </c>
      <c r="X45" s="5" t="s">
        <v>179</v>
      </c>
      <c r="Y45" s="5" t="s">
        <v>127</v>
      </c>
      <c r="Z45" s="5" t="s">
        <v>732</v>
      </c>
      <c r="AA45" s="5" t="s">
        <v>186</v>
      </c>
      <c r="AB45" s="5" t="s">
        <v>127</v>
      </c>
      <c r="AC45" s="5" t="s">
        <v>733</v>
      </c>
      <c r="AD45" s="5" t="s">
        <v>177</v>
      </c>
      <c r="AE45" s="5" t="s">
        <v>106</v>
      </c>
      <c r="AF45" s="5" t="s">
        <v>89</v>
      </c>
      <c r="AG45" s="5" t="s">
        <v>177</v>
      </c>
      <c r="AH45" s="5" t="s">
        <v>106</v>
      </c>
      <c r="AI45" s="5" t="s">
        <v>89</v>
      </c>
      <c r="AJ45" s="5" t="s">
        <v>141</v>
      </c>
      <c r="AK45" s="5" t="s">
        <v>734</v>
      </c>
      <c r="AL45" s="5" t="s">
        <v>735</v>
      </c>
      <c r="AM45" s="5" t="s">
        <v>118</v>
      </c>
      <c r="AN45" s="5" t="s">
        <v>368</v>
      </c>
      <c r="AO45" s="5" t="s">
        <v>736</v>
      </c>
      <c r="AP45" s="5" t="s">
        <v>89</v>
      </c>
    </row>
    <row r="46" spans="1:42" ht="409.6">
      <c r="A46" s="13">
        <v>76</v>
      </c>
      <c r="B46" s="23">
        <f t="shared" si="0"/>
        <v>44</v>
      </c>
      <c r="C46" s="5" t="s">
        <v>104</v>
      </c>
      <c r="D46" s="5" t="s">
        <v>171</v>
      </c>
      <c r="E46" s="5" t="s">
        <v>89</v>
      </c>
      <c r="F46" s="5" t="s">
        <v>160</v>
      </c>
      <c r="G46" s="5" t="s">
        <v>89</v>
      </c>
      <c r="H46" s="5" t="s">
        <v>755</v>
      </c>
      <c r="I46" s="5" t="s">
        <v>756</v>
      </c>
      <c r="J46" s="5" t="s">
        <v>402</v>
      </c>
      <c r="K46" s="5" t="s">
        <v>315</v>
      </c>
      <c r="L46" s="5" t="s">
        <v>757</v>
      </c>
      <c r="M46" s="5" t="s">
        <v>165</v>
      </c>
      <c r="N46" s="5" t="s">
        <v>758</v>
      </c>
      <c r="O46" s="5" t="s">
        <v>179</v>
      </c>
      <c r="P46" s="5" t="s">
        <v>112</v>
      </c>
      <c r="Q46" s="5" t="s">
        <v>759</v>
      </c>
      <c r="R46" s="5" t="s">
        <v>179</v>
      </c>
      <c r="S46" s="5" t="s">
        <v>112</v>
      </c>
      <c r="T46" s="5" t="s">
        <v>760</v>
      </c>
      <c r="U46" s="5" t="s">
        <v>179</v>
      </c>
      <c r="V46" s="5" t="s">
        <v>112</v>
      </c>
      <c r="W46" s="5" t="s">
        <v>761</v>
      </c>
      <c r="X46" s="5" t="s">
        <v>179</v>
      </c>
      <c r="Y46" s="5" t="s">
        <v>127</v>
      </c>
      <c r="Z46" s="5" t="s">
        <v>762</v>
      </c>
      <c r="AA46" s="5" t="s">
        <v>179</v>
      </c>
      <c r="AB46" s="5" t="s">
        <v>127</v>
      </c>
      <c r="AC46" s="5" t="s">
        <v>763</v>
      </c>
      <c r="AD46" s="5" t="s">
        <v>179</v>
      </c>
      <c r="AE46" s="5" t="s">
        <v>127</v>
      </c>
      <c r="AF46" s="5" t="s">
        <v>764</v>
      </c>
      <c r="AG46" s="5" t="s">
        <v>179</v>
      </c>
      <c r="AH46" s="5" t="s">
        <v>127</v>
      </c>
      <c r="AI46" s="5" t="s">
        <v>765</v>
      </c>
      <c r="AJ46" s="5" t="s">
        <v>231</v>
      </c>
      <c r="AK46" s="5" t="s">
        <v>766</v>
      </c>
      <c r="AL46" s="5" t="s">
        <v>767</v>
      </c>
      <c r="AM46" s="5" t="s">
        <v>768</v>
      </c>
      <c r="AN46" s="5" t="s">
        <v>235</v>
      </c>
      <c r="AO46" s="5" t="s">
        <v>89</v>
      </c>
      <c r="AP46" s="5" t="s">
        <v>89</v>
      </c>
    </row>
    <row r="47" spans="1:42" ht="256">
      <c r="A47" s="13">
        <v>79</v>
      </c>
      <c r="B47" s="23">
        <f t="shared" si="0"/>
        <v>45</v>
      </c>
      <c r="C47" s="5" t="s">
        <v>104</v>
      </c>
      <c r="D47" s="5" t="s">
        <v>259</v>
      </c>
      <c r="E47" s="5" t="s">
        <v>89</v>
      </c>
      <c r="F47" s="5" t="s">
        <v>215</v>
      </c>
      <c r="G47" s="5" t="s">
        <v>89</v>
      </c>
      <c r="H47" s="5" t="s">
        <v>775</v>
      </c>
      <c r="I47" s="5" t="s">
        <v>776</v>
      </c>
      <c r="J47" s="5" t="s">
        <v>777</v>
      </c>
      <c r="K47" s="5" t="s">
        <v>355</v>
      </c>
      <c r="L47" s="5" t="s">
        <v>778</v>
      </c>
      <c r="M47" s="5" t="s">
        <v>298</v>
      </c>
      <c r="N47" s="5" t="s">
        <v>779</v>
      </c>
      <c r="O47" s="5" t="s">
        <v>186</v>
      </c>
      <c r="P47" s="5" t="s">
        <v>225</v>
      </c>
      <c r="Q47" s="5" t="s">
        <v>780</v>
      </c>
      <c r="R47" s="5" t="s">
        <v>179</v>
      </c>
      <c r="S47" s="5" t="s">
        <v>168</v>
      </c>
      <c r="T47" s="5" t="s">
        <v>781</v>
      </c>
      <c r="U47" s="5" t="s">
        <v>182</v>
      </c>
      <c r="V47" s="5" t="s">
        <v>127</v>
      </c>
      <c r="W47" s="5" t="s">
        <v>782</v>
      </c>
      <c r="X47" s="5" t="s">
        <v>179</v>
      </c>
      <c r="Y47" s="5" t="s">
        <v>112</v>
      </c>
      <c r="Z47" s="5" t="s">
        <v>783</v>
      </c>
      <c r="AA47" s="5" t="s">
        <v>186</v>
      </c>
      <c r="AB47" s="5" t="s">
        <v>225</v>
      </c>
      <c r="AC47" s="5" t="s">
        <v>784</v>
      </c>
      <c r="AD47" s="5" t="s">
        <v>179</v>
      </c>
      <c r="AE47" s="5" t="s">
        <v>168</v>
      </c>
      <c r="AF47" s="5" t="s">
        <v>785</v>
      </c>
      <c r="AG47" s="5" t="s">
        <v>179</v>
      </c>
      <c r="AH47" s="5" t="s">
        <v>225</v>
      </c>
      <c r="AI47" s="5" t="s">
        <v>786</v>
      </c>
      <c r="AJ47" s="5" t="s">
        <v>249</v>
      </c>
      <c r="AK47" s="5" t="s">
        <v>787</v>
      </c>
      <c r="AL47" s="5" t="s">
        <v>788</v>
      </c>
      <c r="AM47" s="5" t="s">
        <v>118</v>
      </c>
      <c r="AN47" s="5" t="s">
        <v>235</v>
      </c>
      <c r="AO47" s="5" t="s">
        <v>89</v>
      </c>
      <c r="AP47" s="5" t="s">
        <v>398</v>
      </c>
    </row>
    <row r="48" spans="1:42" ht="96">
      <c r="A48" s="13">
        <v>82</v>
      </c>
      <c r="B48" s="23">
        <f t="shared" si="0"/>
        <v>46</v>
      </c>
      <c r="C48" s="5" t="s">
        <v>104</v>
      </c>
      <c r="D48" s="5" t="s">
        <v>259</v>
      </c>
      <c r="E48" s="5" t="s">
        <v>89</v>
      </c>
      <c r="F48" s="5" t="s">
        <v>90</v>
      </c>
      <c r="G48" s="5" t="s">
        <v>89</v>
      </c>
      <c r="H48" s="5" t="s">
        <v>803</v>
      </c>
      <c r="I48" s="5" t="s">
        <v>804</v>
      </c>
      <c r="J48" s="5" t="s">
        <v>805</v>
      </c>
      <c r="K48" s="5" t="s">
        <v>671</v>
      </c>
      <c r="L48" s="5" t="s">
        <v>89</v>
      </c>
      <c r="M48" s="5" t="s">
        <v>165</v>
      </c>
      <c r="N48" s="5" t="s">
        <v>806</v>
      </c>
      <c r="O48" s="5" t="s">
        <v>182</v>
      </c>
      <c r="P48" s="5" t="s">
        <v>127</v>
      </c>
      <c r="Q48" s="5" t="s">
        <v>807</v>
      </c>
      <c r="R48" s="5" t="s">
        <v>182</v>
      </c>
      <c r="S48" s="5" t="s">
        <v>127</v>
      </c>
      <c r="T48" s="5" t="s">
        <v>807</v>
      </c>
      <c r="U48" s="5" t="s">
        <v>177</v>
      </c>
      <c r="V48" s="5" t="s">
        <v>106</v>
      </c>
      <c r="W48" s="5" t="s">
        <v>808</v>
      </c>
      <c r="X48" s="5" t="s">
        <v>182</v>
      </c>
      <c r="Y48" s="5" t="s">
        <v>127</v>
      </c>
      <c r="Z48" s="5" t="s">
        <v>809</v>
      </c>
      <c r="AA48" s="5" t="s">
        <v>186</v>
      </c>
      <c r="AB48" s="5" t="s">
        <v>112</v>
      </c>
      <c r="AC48" s="5" t="s">
        <v>810</v>
      </c>
      <c r="AD48" s="5" t="s">
        <v>177</v>
      </c>
      <c r="AE48" s="5" t="s">
        <v>106</v>
      </c>
      <c r="AF48" s="5" t="s">
        <v>808</v>
      </c>
      <c r="AG48" s="5" t="s">
        <v>186</v>
      </c>
      <c r="AH48" s="5" t="s">
        <v>127</v>
      </c>
      <c r="AI48" s="5" t="s">
        <v>811</v>
      </c>
      <c r="AJ48" s="5" t="s">
        <v>115</v>
      </c>
      <c r="AK48" s="5" t="s">
        <v>812</v>
      </c>
      <c r="AL48" s="5" t="s">
        <v>813</v>
      </c>
      <c r="AM48" s="5" t="s">
        <v>118</v>
      </c>
      <c r="AN48" s="5" t="s">
        <v>368</v>
      </c>
      <c r="AO48" s="5" t="s">
        <v>814</v>
      </c>
      <c r="AP48" s="5" t="s">
        <v>89</v>
      </c>
    </row>
    <row r="49" spans="1:42" ht="64">
      <c r="A49" s="13">
        <v>83</v>
      </c>
      <c r="B49" s="23">
        <f t="shared" si="0"/>
        <v>47</v>
      </c>
      <c r="C49" s="5" t="s">
        <v>104</v>
      </c>
      <c r="D49" s="5" t="s">
        <v>213</v>
      </c>
      <c r="E49" s="5" t="s">
        <v>89</v>
      </c>
      <c r="F49" s="5" t="s">
        <v>89</v>
      </c>
      <c r="G49" s="5" t="s">
        <v>89</v>
      </c>
      <c r="H49" s="5" t="s">
        <v>89</v>
      </c>
      <c r="I49" s="5" t="s">
        <v>816</v>
      </c>
      <c r="J49" s="5" t="s">
        <v>817</v>
      </c>
      <c r="K49" s="5" t="s">
        <v>607</v>
      </c>
      <c r="L49" s="5" t="s">
        <v>818</v>
      </c>
      <c r="M49" s="5" t="s">
        <v>298</v>
      </c>
      <c r="N49" s="5" t="s">
        <v>819</v>
      </c>
      <c r="O49" s="5" t="s">
        <v>89</v>
      </c>
      <c r="P49" s="5" t="s">
        <v>89</v>
      </c>
      <c r="Q49" s="5" t="s">
        <v>89</v>
      </c>
      <c r="R49" s="5" t="s">
        <v>89</v>
      </c>
      <c r="S49" s="5" t="s">
        <v>89</v>
      </c>
      <c r="T49" s="5" t="s">
        <v>89</v>
      </c>
      <c r="U49" s="5" t="s">
        <v>186</v>
      </c>
      <c r="V49" s="5" t="s">
        <v>225</v>
      </c>
      <c r="W49" s="5" t="s">
        <v>89</v>
      </c>
      <c r="X49" s="5" t="s">
        <v>89</v>
      </c>
      <c r="Y49" s="5" t="s">
        <v>89</v>
      </c>
      <c r="Z49" s="5" t="s">
        <v>89</v>
      </c>
      <c r="AA49" s="5" t="s">
        <v>186</v>
      </c>
      <c r="AB49" s="5" t="s">
        <v>112</v>
      </c>
      <c r="AC49" s="5" t="s">
        <v>89</v>
      </c>
      <c r="AD49" s="5" t="s">
        <v>186</v>
      </c>
      <c r="AE49" s="5" t="s">
        <v>225</v>
      </c>
      <c r="AF49" s="5" t="s">
        <v>820</v>
      </c>
      <c r="AG49" s="5" t="s">
        <v>186</v>
      </c>
      <c r="AH49" s="5" t="s">
        <v>112</v>
      </c>
      <c r="AI49" s="5" t="s">
        <v>89</v>
      </c>
      <c r="AJ49" s="5" t="s">
        <v>89</v>
      </c>
      <c r="AK49" s="5" t="s">
        <v>89</v>
      </c>
      <c r="AL49" s="5" t="s">
        <v>89</v>
      </c>
      <c r="AM49" s="5" t="s">
        <v>89</v>
      </c>
      <c r="AN49" s="5" t="s">
        <v>89</v>
      </c>
      <c r="AO49" s="5" t="s">
        <v>89</v>
      </c>
      <c r="AP49" s="5" t="s">
        <v>89</v>
      </c>
    </row>
    <row r="50" spans="1:42" ht="64">
      <c r="A50" s="13">
        <v>84</v>
      </c>
      <c r="B50" s="23">
        <f t="shared" si="0"/>
        <v>48</v>
      </c>
      <c r="C50" s="5" t="s">
        <v>104</v>
      </c>
      <c r="D50" s="5" t="s">
        <v>171</v>
      </c>
      <c r="E50" s="5" t="s">
        <v>89</v>
      </c>
      <c r="F50" s="5" t="s">
        <v>90</v>
      </c>
      <c r="G50" s="5" t="s">
        <v>89</v>
      </c>
      <c r="H50" s="5" t="s">
        <v>822</v>
      </c>
      <c r="I50" s="5" t="s">
        <v>823</v>
      </c>
      <c r="J50" s="5" t="s">
        <v>824</v>
      </c>
      <c r="K50" s="5" t="s">
        <v>638</v>
      </c>
      <c r="L50" s="5" t="s">
        <v>825</v>
      </c>
      <c r="M50" s="5" t="s">
        <v>165</v>
      </c>
      <c r="N50" s="5" t="s">
        <v>826</v>
      </c>
      <c r="O50" s="5" t="s">
        <v>179</v>
      </c>
      <c r="P50" s="5" t="s">
        <v>225</v>
      </c>
      <c r="Q50" s="5" t="s">
        <v>827</v>
      </c>
      <c r="R50" s="5" t="s">
        <v>186</v>
      </c>
      <c r="S50" s="5" t="s">
        <v>112</v>
      </c>
      <c r="T50" s="5" t="s">
        <v>89</v>
      </c>
      <c r="U50" s="5" t="s">
        <v>177</v>
      </c>
      <c r="V50" s="5" t="s">
        <v>127</v>
      </c>
      <c r="W50" s="5" t="s">
        <v>89</v>
      </c>
      <c r="X50" s="5" t="s">
        <v>182</v>
      </c>
      <c r="Y50" s="5" t="s">
        <v>112</v>
      </c>
      <c r="Z50" s="5" t="s">
        <v>828</v>
      </c>
      <c r="AA50" s="5" t="s">
        <v>177</v>
      </c>
      <c r="AB50" s="5" t="s">
        <v>127</v>
      </c>
      <c r="AC50" s="5" t="s">
        <v>89</v>
      </c>
      <c r="AD50" s="5" t="s">
        <v>186</v>
      </c>
      <c r="AE50" s="5" t="s">
        <v>112</v>
      </c>
      <c r="AF50" s="5" t="s">
        <v>829</v>
      </c>
      <c r="AG50" s="5" t="s">
        <v>177</v>
      </c>
      <c r="AH50" s="5" t="s">
        <v>112</v>
      </c>
      <c r="AI50" s="5" t="s">
        <v>830</v>
      </c>
      <c r="AJ50" s="5" t="s">
        <v>115</v>
      </c>
      <c r="AK50" s="5" t="s">
        <v>497</v>
      </c>
      <c r="AL50" s="5" t="s">
        <v>831</v>
      </c>
      <c r="AM50" s="5" t="s">
        <v>118</v>
      </c>
      <c r="AN50" s="5" t="s">
        <v>192</v>
      </c>
      <c r="AO50" s="5" t="s">
        <v>89</v>
      </c>
      <c r="AP50" s="5" t="s">
        <v>89</v>
      </c>
    </row>
    <row r="51" spans="1:42" ht="96">
      <c r="A51" s="13">
        <v>86</v>
      </c>
      <c r="B51" s="23">
        <f t="shared" si="0"/>
        <v>49</v>
      </c>
      <c r="C51" s="5" t="s">
        <v>104</v>
      </c>
      <c r="D51" s="5" t="s">
        <v>259</v>
      </c>
      <c r="E51" s="5" t="s">
        <v>89</v>
      </c>
      <c r="F51" s="5" t="s">
        <v>160</v>
      </c>
      <c r="G51" s="5" t="s">
        <v>89</v>
      </c>
      <c r="H51" s="5" t="s">
        <v>237</v>
      </c>
      <c r="I51" s="5" t="s">
        <v>837</v>
      </c>
      <c r="J51" s="5" t="s">
        <v>838</v>
      </c>
      <c r="K51" s="5" t="s">
        <v>315</v>
      </c>
      <c r="L51" s="5" t="s">
        <v>839</v>
      </c>
      <c r="M51" s="5" t="s">
        <v>221</v>
      </c>
      <c r="N51" s="5" t="s">
        <v>840</v>
      </c>
      <c r="O51" s="5" t="s">
        <v>177</v>
      </c>
      <c r="P51" s="5" t="s">
        <v>112</v>
      </c>
      <c r="Q51" s="5" t="s">
        <v>89</v>
      </c>
      <c r="R51" s="5" t="s">
        <v>182</v>
      </c>
      <c r="S51" s="5" t="s">
        <v>225</v>
      </c>
      <c r="T51" s="5" t="s">
        <v>841</v>
      </c>
      <c r="U51" s="5" t="s">
        <v>177</v>
      </c>
      <c r="V51" s="5" t="s">
        <v>127</v>
      </c>
      <c r="W51" s="5" t="s">
        <v>89</v>
      </c>
      <c r="X51" s="5" t="s">
        <v>182</v>
      </c>
      <c r="Y51" s="5" t="s">
        <v>225</v>
      </c>
      <c r="Z51" s="5" t="s">
        <v>89</v>
      </c>
      <c r="AA51" s="5" t="s">
        <v>177</v>
      </c>
      <c r="AB51" s="5" t="s">
        <v>112</v>
      </c>
      <c r="AC51" s="5" t="s">
        <v>89</v>
      </c>
      <c r="AD51" s="5" t="s">
        <v>177</v>
      </c>
      <c r="AE51" s="5" t="s">
        <v>112</v>
      </c>
      <c r="AF51" s="5" t="s">
        <v>89</v>
      </c>
      <c r="AG51" s="5" t="s">
        <v>182</v>
      </c>
      <c r="AH51" s="5" t="s">
        <v>127</v>
      </c>
      <c r="AI51" s="5" t="s">
        <v>842</v>
      </c>
      <c r="AJ51" s="5" t="s">
        <v>115</v>
      </c>
      <c r="AK51" s="5" t="s">
        <v>843</v>
      </c>
      <c r="AL51" s="5" t="s">
        <v>844</v>
      </c>
      <c r="AM51" s="5" t="s">
        <v>512</v>
      </c>
      <c r="AN51" s="5" t="s">
        <v>235</v>
      </c>
      <c r="AO51" s="5" t="s">
        <v>89</v>
      </c>
      <c r="AP51" s="5" t="s">
        <v>89</v>
      </c>
    </row>
    <row r="52" spans="1:42" ht="128">
      <c r="A52" s="13">
        <v>87</v>
      </c>
      <c r="B52" s="23">
        <f t="shared" si="0"/>
        <v>50</v>
      </c>
      <c r="C52" s="5" t="s">
        <v>104</v>
      </c>
      <c r="D52" s="5" t="s">
        <v>171</v>
      </c>
      <c r="E52" s="5" t="s">
        <v>89</v>
      </c>
      <c r="F52" s="5" t="s">
        <v>90</v>
      </c>
      <c r="G52" s="5" t="s">
        <v>89</v>
      </c>
      <c r="H52" s="5" t="s">
        <v>846</v>
      </c>
      <c r="I52" s="5" t="s">
        <v>847</v>
      </c>
      <c r="J52" s="5" t="s">
        <v>402</v>
      </c>
      <c r="K52" s="5" t="s">
        <v>175</v>
      </c>
      <c r="L52" s="5" t="s">
        <v>89</v>
      </c>
      <c r="M52" s="5" t="s">
        <v>99</v>
      </c>
      <c r="N52" s="5" t="s">
        <v>848</v>
      </c>
      <c r="O52" s="5" t="s">
        <v>186</v>
      </c>
      <c r="P52" s="5" t="s">
        <v>112</v>
      </c>
      <c r="Q52" s="5" t="s">
        <v>849</v>
      </c>
      <c r="R52" s="5" t="s">
        <v>179</v>
      </c>
      <c r="S52" s="5" t="s">
        <v>112</v>
      </c>
      <c r="T52" s="5" t="s">
        <v>850</v>
      </c>
      <c r="U52" s="5" t="s">
        <v>182</v>
      </c>
      <c r="V52" s="5" t="s">
        <v>127</v>
      </c>
      <c r="W52" s="5" t="s">
        <v>851</v>
      </c>
      <c r="X52" s="5" t="s">
        <v>177</v>
      </c>
      <c r="Y52" s="5" t="s">
        <v>106</v>
      </c>
      <c r="Z52" s="5" t="s">
        <v>852</v>
      </c>
      <c r="AA52" s="5" t="s">
        <v>177</v>
      </c>
      <c r="AB52" s="5" t="s">
        <v>106</v>
      </c>
      <c r="AC52" s="5" t="s">
        <v>853</v>
      </c>
      <c r="AD52" s="5" t="s">
        <v>182</v>
      </c>
      <c r="AE52" s="5" t="s">
        <v>127</v>
      </c>
      <c r="AF52" s="5" t="s">
        <v>854</v>
      </c>
      <c r="AG52" s="5" t="s">
        <v>182</v>
      </c>
      <c r="AH52" s="5" t="s">
        <v>127</v>
      </c>
      <c r="AI52" s="5" t="s">
        <v>855</v>
      </c>
      <c r="AJ52" s="5" t="s">
        <v>231</v>
      </c>
      <c r="AK52" s="5" t="s">
        <v>89</v>
      </c>
      <c r="AL52" s="5" t="s">
        <v>856</v>
      </c>
      <c r="AM52" s="5" t="s">
        <v>158</v>
      </c>
      <c r="AN52" s="5" t="s">
        <v>235</v>
      </c>
      <c r="AO52" s="5" t="s">
        <v>89</v>
      </c>
      <c r="AP52" s="5" t="s">
        <v>89</v>
      </c>
    </row>
    <row r="53" spans="1:42" ht="112">
      <c r="A53" s="13">
        <v>90</v>
      </c>
      <c r="B53" s="23">
        <f t="shared" si="0"/>
        <v>51</v>
      </c>
      <c r="C53" s="5" t="s">
        <v>104</v>
      </c>
      <c r="D53" s="5" t="s">
        <v>213</v>
      </c>
      <c r="E53" s="5" t="s">
        <v>89</v>
      </c>
      <c r="F53" s="5" t="s">
        <v>89</v>
      </c>
      <c r="G53" s="5" t="s">
        <v>89</v>
      </c>
      <c r="H53" s="5" t="s">
        <v>89</v>
      </c>
      <c r="I53" s="5" t="s">
        <v>863</v>
      </c>
      <c r="J53" s="5" t="s">
        <v>864</v>
      </c>
      <c r="K53" s="5" t="s">
        <v>240</v>
      </c>
      <c r="L53" s="5" t="s">
        <v>89</v>
      </c>
      <c r="M53" s="5" t="s">
        <v>298</v>
      </c>
      <c r="N53" s="5" t="s">
        <v>865</v>
      </c>
      <c r="O53" s="5" t="s">
        <v>177</v>
      </c>
      <c r="P53" s="5" t="s">
        <v>106</v>
      </c>
      <c r="Q53" s="5" t="s">
        <v>89</v>
      </c>
      <c r="R53" s="5" t="s">
        <v>186</v>
      </c>
      <c r="S53" s="5" t="s">
        <v>112</v>
      </c>
      <c r="T53" s="5" t="s">
        <v>866</v>
      </c>
      <c r="U53" s="5" t="s">
        <v>182</v>
      </c>
      <c r="V53" s="5" t="s">
        <v>127</v>
      </c>
      <c r="W53" s="5" t="s">
        <v>867</v>
      </c>
      <c r="X53" s="5" t="s">
        <v>177</v>
      </c>
      <c r="Y53" s="5" t="s">
        <v>127</v>
      </c>
      <c r="Z53" s="5" t="s">
        <v>868</v>
      </c>
      <c r="AA53" s="5" t="s">
        <v>186</v>
      </c>
      <c r="AB53" s="5" t="s">
        <v>225</v>
      </c>
      <c r="AC53" s="5" t="s">
        <v>869</v>
      </c>
      <c r="AD53" s="5" t="s">
        <v>182</v>
      </c>
      <c r="AE53" s="5" t="s">
        <v>127</v>
      </c>
      <c r="AF53" s="5" t="s">
        <v>870</v>
      </c>
      <c r="AG53" s="5" t="s">
        <v>179</v>
      </c>
      <c r="AH53" s="5" t="s">
        <v>168</v>
      </c>
      <c r="AI53" s="5" t="s">
        <v>871</v>
      </c>
      <c r="AJ53" s="5" t="s">
        <v>115</v>
      </c>
      <c r="AK53" s="5" t="s">
        <v>872</v>
      </c>
      <c r="AL53" s="5" t="s">
        <v>873</v>
      </c>
      <c r="AM53" s="5" t="s">
        <v>118</v>
      </c>
      <c r="AN53" s="5" t="s">
        <v>235</v>
      </c>
      <c r="AO53" s="5" t="s">
        <v>89</v>
      </c>
      <c r="AP53" s="5" t="s">
        <v>874</v>
      </c>
    </row>
    <row r="54" spans="1:42" ht="112">
      <c r="A54" s="13">
        <v>91</v>
      </c>
      <c r="B54" s="23">
        <f t="shared" si="0"/>
        <v>52</v>
      </c>
      <c r="C54" s="5" t="s">
        <v>104</v>
      </c>
      <c r="D54" s="5" t="s">
        <v>171</v>
      </c>
      <c r="E54" s="5" t="s">
        <v>89</v>
      </c>
      <c r="F54" s="5" t="s">
        <v>215</v>
      </c>
      <c r="G54" s="5" t="s">
        <v>89</v>
      </c>
      <c r="H54" s="5" t="s">
        <v>876</v>
      </c>
      <c r="I54" s="5" t="s">
        <v>877</v>
      </c>
      <c r="J54" s="5" t="s">
        <v>878</v>
      </c>
      <c r="K54" s="5" t="s">
        <v>879</v>
      </c>
      <c r="L54" s="5" t="s">
        <v>89</v>
      </c>
      <c r="M54" s="5" t="s">
        <v>221</v>
      </c>
      <c r="N54" s="5" t="s">
        <v>880</v>
      </c>
      <c r="O54" s="5" t="s">
        <v>182</v>
      </c>
      <c r="P54" s="5" t="s">
        <v>127</v>
      </c>
      <c r="Q54" s="5" t="s">
        <v>881</v>
      </c>
      <c r="R54" s="5" t="s">
        <v>182</v>
      </c>
      <c r="S54" s="5" t="s">
        <v>127</v>
      </c>
      <c r="T54" s="5" t="s">
        <v>882</v>
      </c>
      <c r="U54" s="5" t="s">
        <v>182</v>
      </c>
      <c r="V54" s="5" t="s">
        <v>112</v>
      </c>
      <c r="W54" s="5" t="s">
        <v>883</v>
      </c>
      <c r="X54" s="5" t="s">
        <v>177</v>
      </c>
      <c r="Y54" s="5" t="s">
        <v>127</v>
      </c>
      <c r="Z54" s="5" t="s">
        <v>884</v>
      </c>
      <c r="AA54" s="5" t="s">
        <v>182</v>
      </c>
      <c r="AB54" s="5" t="s">
        <v>127</v>
      </c>
      <c r="AC54" s="5" t="s">
        <v>885</v>
      </c>
      <c r="AD54" s="5" t="s">
        <v>177</v>
      </c>
      <c r="AE54" s="5" t="s">
        <v>127</v>
      </c>
      <c r="AF54" s="5" t="s">
        <v>886</v>
      </c>
      <c r="AG54" s="5" t="s">
        <v>182</v>
      </c>
      <c r="AH54" s="5" t="s">
        <v>127</v>
      </c>
      <c r="AI54" s="5" t="s">
        <v>887</v>
      </c>
      <c r="AJ54" s="5" t="s">
        <v>249</v>
      </c>
      <c r="AK54" s="5" t="s">
        <v>888</v>
      </c>
      <c r="AL54" s="5" t="s">
        <v>889</v>
      </c>
      <c r="AM54" s="5" t="s">
        <v>234</v>
      </c>
      <c r="AN54" s="5" t="s">
        <v>235</v>
      </c>
      <c r="AO54" s="5" t="s">
        <v>89</v>
      </c>
      <c r="AP54" s="5" t="s">
        <v>890</v>
      </c>
    </row>
    <row r="55" spans="1:42" ht="192">
      <c r="A55" s="13">
        <v>93</v>
      </c>
      <c r="B55" s="23">
        <f t="shared" si="0"/>
        <v>53</v>
      </c>
      <c r="C55" s="5" t="s">
        <v>104</v>
      </c>
      <c r="D55" s="5" t="s">
        <v>171</v>
      </c>
      <c r="E55" s="5" t="s">
        <v>89</v>
      </c>
      <c r="F55" s="5" t="s">
        <v>96</v>
      </c>
      <c r="G55" s="5" t="s">
        <v>89</v>
      </c>
      <c r="H55" s="5" t="s">
        <v>894</v>
      </c>
      <c r="I55" s="5" t="s">
        <v>895</v>
      </c>
      <c r="J55" s="5" t="s">
        <v>896</v>
      </c>
      <c r="K55" s="5" t="s">
        <v>240</v>
      </c>
      <c r="L55" s="5" t="s">
        <v>89</v>
      </c>
      <c r="M55" s="5" t="s">
        <v>165</v>
      </c>
      <c r="N55" s="5" t="s">
        <v>897</v>
      </c>
      <c r="O55" s="5" t="s">
        <v>179</v>
      </c>
      <c r="P55" s="5" t="s">
        <v>112</v>
      </c>
      <c r="Q55" s="5" t="s">
        <v>898</v>
      </c>
      <c r="R55" s="5" t="s">
        <v>89</v>
      </c>
      <c r="S55" s="5" t="s">
        <v>89</v>
      </c>
      <c r="T55" s="5" t="s">
        <v>89</v>
      </c>
      <c r="U55" s="5" t="s">
        <v>182</v>
      </c>
      <c r="V55" s="5" t="s">
        <v>127</v>
      </c>
      <c r="W55" s="5" t="s">
        <v>899</v>
      </c>
      <c r="X55" s="5" t="s">
        <v>186</v>
      </c>
      <c r="Y55" s="5" t="s">
        <v>112</v>
      </c>
      <c r="Z55" s="5" t="s">
        <v>900</v>
      </c>
      <c r="AA55" s="5" t="s">
        <v>89</v>
      </c>
      <c r="AB55" s="5" t="s">
        <v>89</v>
      </c>
      <c r="AC55" s="5" t="s">
        <v>89</v>
      </c>
      <c r="AD55" s="5" t="s">
        <v>89</v>
      </c>
      <c r="AE55" s="5" t="s">
        <v>89</v>
      </c>
      <c r="AF55" s="5" t="s">
        <v>89</v>
      </c>
      <c r="AG55" s="5" t="s">
        <v>182</v>
      </c>
      <c r="AH55" s="5" t="s">
        <v>127</v>
      </c>
      <c r="AI55" s="5" t="s">
        <v>901</v>
      </c>
      <c r="AJ55" s="5" t="s">
        <v>89</v>
      </c>
      <c r="AK55" s="5" t="s">
        <v>89</v>
      </c>
      <c r="AL55" s="5" t="s">
        <v>89</v>
      </c>
      <c r="AM55" s="5" t="s">
        <v>89</v>
      </c>
      <c r="AN55" s="5" t="s">
        <v>89</v>
      </c>
      <c r="AO55" s="5" t="s">
        <v>89</v>
      </c>
      <c r="AP55" s="5" t="s">
        <v>89</v>
      </c>
    </row>
    <row r="56" spans="1:42" ht="160">
      <c r="A56" s="13">
        <v>95</v>
      </c>
      <c r="B56" s="23">
        <f t="shared" si="0"/>
        <v>54</v>
      </c>
      <c r="C56" s="5" t="s">
        <v>104</v>
      </c>
      <c r="D56" s="5" t="s">
        <v>328</v>
      </c>
      <c r="E56" s="5" t="s">
        <v>89</v>
      </c>
      <c r="F56" s="5" t="s">
        <v>89</v>
      </c>
      <c r="G56" s="5" t="s">
        <v>89</v>
      </c>
      <c r="H56" s="5" t="s">
        <v>89</v>
      </c>
      <c r="I56" s="5" t="s">
        <v>89</v>
      </c>
      <c r="J56" s="5" t="s">
        <v>89</v>
      </c>
      <c r="K56" s="5" t="s">
        <v>89</v>
      </c>
      <c r="L56" s="5" t="s">
        <v>89</v>
      </c>
      <c r="M56" s="5" t="s">
        <v>89</v>
      </c>
      <c r="N56" s="5" t="s">
        <v>904</v>
      </c>
      <c r="O56" s="5" t="s">
        <v>182</v>
      </c>
      <c r="P56" s="5" t="s">
        <v>225</v>
      </c>
      <c r="Q56" s="5" t="s">
        <v>905</v>
      </c>
      <c r="R56" s="5" t="s">
        <v>179</v>
      </c>
      <c r="S56" s="5" t="s">
        <v>225</v>
      </c>
      <c r="T56" s="5" t="s">
        <v>906</v>
      </c>
      <c r="U56" s="5" t="s">
        <v>179</v>
      </c>
      <c r="V56" s="5" t="s">
        <v>225</v>
      </c>
      <c r="W56" s="5" t="s">
        <v>907</v>
      </c>
      <c r="X56" s="5" t="s">
        <v>179</v>
      </c>
      <c r="Y56" s="5" t="s">
        <v>225</v>
      </c>
      <c r="Z56" s="5" t="s">
        <v>908</v>
      </c>
      <c r="AA56" s="5" t="s">
        <v>179</v>
      </c>
      <c r="AB56" s="5" t="s">
        <v>225</v>
      </c>
      <c r="AC56" s="5" t="s">
        <v>909</v>
      </c>
      <c r="AD56" s="5" t="s">
        <v>179</v>
      </c>
      <c r="AE56" s="5" t="s">
        <v>225</v>
      </c>
      <c r="AF56" s="5" t="s">
        <v>910</v>
      </c>
      <c r="AG56" s="5" t="s">
        <v>179</v>
      </c>
      <c r="AH56" s="5" t="s">
        <v>225</v>
      </c>
      <c r="AI56" s="5" t="s">
        <v>911</v>
      </c>
      <c r="AJ56" s="5" t="s">
        <v>231</v>
      </c>
      <c r="AK56" s="5" t="s">
        <v>912</v>
      </c>
      <c r="AL56" s="5" t="s">
        <v>913</v>
      </c>
      <c r="AM56" s="5" t="s">
        <v>768</v>
      </c>
      <c r="AN56" s="5" t="s">
        <v>235</v>
      </c>
      <c r="AO56" s="5" t="s">
        <v>89</v>
      </c>
      <c r="AP56" s="5" t="s">
        <v>914</v>
      </c>
    </row>
    <row r="57" spans="1:42" ht="208">
      <c r="A57" s="13">
        <v>96</v>
      </c>
      <c r="B57" s="23">
        <f t="shared" si="0"/>
        <v>55</v>
      </c>
      <c r="C57" s="5" t="s">
        <v>104</v>
      </c>
      <c r="D57" s="5" t="s">
        <v>213</v>
      </c>
      <c r="E57" s="5" t="s">
        <v>89</v>
      </c>
      <c r="F57" s="5" t="s">
        <v>89</v>
      </c>
      <c r="G57" s="5" t="s">
        <v>89</v>
      </c>
      <c r="H57" s="5" t="s">
        <v>89</v>
      </c>
      <c r="I57" s="5" t="s">
        <v>693</v>
      </c>
      <c r="J57" s="5" t="s">
        <v>916</v>
      </c>
      <c r="K57" s="5" t="s">
        <v>403</v>
      </c>
      <c r="L57" s="5" t="s">
        <v>917</v>
      </c>
      <c r="M57" s="5" t="s">
        <v>241</v>
      </c>
      <c r="N57" s="5" t="s">
        <v>918</v>
      </c>
      <c r="O57" s="5" t="s">
        <v>177</v>
      </c>
      <c r="P57" s="5" t="s">
        <v>106</v>
      </c>
      <c r="Q57" s="5" t="s">
        <v>89</v>
      </c>
      <c r="R57" s="5" t="s">
        <v>179</v>
      </c>
      <c r="S57" s="5" t="s">
        <v>168</v>
      </c>
      <c r="T57" s="5" t="s">
        <v>919</v>
      </c>
      <c r="U57" s="5" t="s">
        <v>177</v>
      </c>
      <c r="V57" s="5" t="s">
        <v>112</v>
      </c>
      <c r="W57" s="5" t="s">
        <v>920</v>
      </c>
      <c r="X57" s="5" t="s">
        <v>186</v>
      </c>
      <c r="Y57" s="5" t="s">
        <v>112</v>
      </c>
      <c r="Z57" s="5" t="s">
        <v>921</v>
      </c>
      <c r="AA57" s="5" t="s">
        <v>177</v>
      </c>
      <c r="AB57" s="5" t="s">
        <v>106</v>
      </c>
      <c r="AC57" s="5" t="s">
        <v>89</v>
      </c>
      <c r="AD57" s="5" t="s">
        <v>186</v>
      </c>
      <c r="AE57" s="5" t="s">
        <v>112</v>
      </c>
      <c r="AF57" s="5" t="s">
        <v>922</v>
      </c>
      <c r="AG57" s="5" t="s">
        <v>186</v>
      </c>
      <c r="AH57" s="5" t="s">
        <v>225</v>
      </c>
      <c r="AI57" s="5" t="s">
        <v>923</v>
      </c>
      <c r="AJ57" s="5" t="s">
        <v>129</v>
      </c>
      <c r="AK57" s="5" t="s">
        <v>924</v>
      </c>
      <c r="AL57" s="5" t="s">
        <v>925</v>
      </c>
      <c r="AM57" s="5" t="s">
        <v>768</v>
      </c>
      <c r="AN57" s="5" t="s">
        <v>235</v>
      </c>
      <c r="AO57" s="5" t="s">
        <v>89</v>
      </c>
      <c r="AP57" s="5" t="s">
        <v>926</v>
      </c>
    </row>
    <row r="58" spans="1:42" ht="48">
      <c r="A58" s="13">
        <v>98</v>
      </c>
      <c r="B58" s="23">
        <f t="shared" si="0"/>
        <v>56</v>
      </c>
      <c r="C58" s="5" t="s">
        <v>104</v>
      </c>
      <c r="D58" s="5" t="s">
        <v>171</v>
      </c>
      <c r="E58" s="5" t="s">
        <v>89</v>
      </c>
      <c r="F58" s="5" t="s">
        <v>96</v>
      </c>
      <c r="G58" s="5" t="s">
        <v>89</v>
      </c>
      <c r="H58" s="5" t="s">
        <v>933</v>
      </c>
      <c r="I58" s="5" t="s">
        <v>895</v>
      </c>
      <c r="J58" s="5" t="s">
        <v>934</v>
      </c>
      <c r="K58" s="5" t="s">
        <v>254</v>
      </c>
      <c r="L58" s="5" t="s">
        <v>89</v>
      </c>
      <c r="M58" s="5" t="s">
        <v>221</v>
      </c>
      <c r="N58" s="5" t="s">
        <v>935</v>
      </c>
      <c r="O58" s="5" t="s">
        <v>186</v>
      </c>
      <c r="P58" s="5" t="s">
        <v>112</v>
      </c>
      <c r="Q58" s="5" t="s">
        <v>89</v>
      </c>
      <c r="R58" s="5" t="s">
        <v>186</v>
      </c>
      <c r="S58" s="5" t="s">
        <v>112</v>
      </c>
      <c r="T58" s="5" t="s">
        <v>89</v>
      </c>
      <c r="U58" s="5" t="s">
        <v>179</v>
      </c>
      <c r="V58" s="5" t="s">
        <v>112</v>
      </c>
      <c r="W58" s="5" t="s">
        <v>89</v>
      </c>
      <c r="X58" s="5" t="s">
        <v>186</v>
      </c>
      <c r="Y58" s="5" t="s">
        <v>112</v>
      </c>
      <c r="Z58" s="5" t="s">
        <v>89</v>
      </c>
      <c r="AA58" s="5" t="s">
        <v>186</v>
      </c>
      <c r="AB58" s="5" t="s">
        <v>112</v>
      </c>
      <c r="AC58" s="5" t="s">
        <v>89</v>
      </c>
      <c r="AD58" s="5" t="s">
        <v>182</v>
      </c>
      <c r="AE58" s="5" t="s">
        <v>112</v>
      </c>
      <c r="AF58" s="5" t="s">
        <v>89</v>
      </c>
      <c r="AG58" s="5" t="s">
        <v>182</v>
      </c>
      <c r="AH58" s="5" t="s">
        <v>112</v>
      </c>
      <c r="AI58" s="5" t="s">
        <v>89</v>
      </c>
      <c r="AJ58" s="5" t="s">
        <v>129</v>
      </c>
      <c r="AK58" s="5" t="s">
        <v>936</v>
      </c>
      <c r="AL58" s="5" t="s">
        <v>937</v>
      </c>
      <c r="AM58" s="5" t="s">
        <v>306</v>
      </c>
      <c r="AN58" s="5" t="s">
        <v>192</v>
      </c>
      <c r="AO58" s="5" t="s">
        <v>89</v>
      </c>
      <c r="AP58" s="5" t="s">
        <v>89</v>
      </c>
    </row>
    <row r="59" spans="1:42" ht="96">
      <c r="A59" s="13">
        <v>99</v>
      </c>
      <c r="B59" s="23">
        <f t="shared" si="0"/>
        <v>57</v>
      </c>
      <c r="C59" s="5" t="s">
        <v>104</v>
      </c>
      <c r="D59" s="5" t="s">
        <v>213</v>
      </c>
      <c r="E59" s="5" t="s">
        <v>89</v>
      </c>
      <c r="F59" s="5" t="s">
        <v>89</v>
      </c>
      <c r="G59" s="5" t="s">
        <v>89</v>
      </c>
      <c r="H59" s="5" t="s">
        <v>89</v>
      </c>
      <c r="I59" s="5" t="s">
        <v>939</v>
      </c>
      <c r="J59" s="5" t="s">
        <v>940</v>
      </c>
      <c r="K59" s="5" t="s">
        <v>486</v>
      </c>
      <c r="L59" s="5" t="s">
        <v>89</v>
      </c>
      <c r="M59" s="5" t="s">
        <v>241</v>
      </c>
      <c r="N59" s="5" t="s">
        <v>941</v>
      </c>
      <c r="O59" s="5" t="s">
        <v>177</v>
      </c>
      <c r="P59" s="5" t="s">
        <v>106</v>
      </c>
      <c r="Q59" s="5" t="s">
        <v>89</v>
      </c>
      <c r="R59" s="5" t="s">
        <v>177</v>
      </c>
      <c r="S59" s="5" t="s">
        <v>106</v>
      </c>
      <c r="T59" s="5" t="s">
        <v>89</v>
      </c>
      <c r="U59" s="5" t="s">
        <v>177</v>
      </c>
      <c r="V59" s="5" t="s">
        <v>112</v>
      </c>
      <c r="W59" s="5" t="s">
        <v>89</v>
      </c>
      <c r="X59" s="5" t="s">
        <v>177</v>
      </c>
      <c r="Y59" s="5" t="s">
        <v>106</v>
      </c>
      <c r="Z59" s="5" t="s">
        <v>942</v>
      </c>
      <c r="AA59" s="5" t="s">
        <v>177</v>
      </c>
      <c r="AB59" s="5" t="s">
        <v>106</v>
      </c>
      <c r="AC59" s="5" t="s">
        <v>89</v>
      </c>
      <c r="AD59" s="5" t="s">
        <v>89</v>
      </c>
      <c r="AE59" s="5" t="s">
        <v>89</v>
      </c>
      <c r="AF59" s="5" t="s">
        <v>89</v>
      </c>
      <c r="AG59" s="5" t="s">
        <v>177</v>
      </c>
      <c r="AH59" s="5" t="s">
        <v>127</v>
      </c>
      <c r="AI59" s="5" t="s">
        <v>943</v>
      </c>
      <c r="AJ59" s="5" t="s">
        <v>89</v>
      </c>
      <c r="AK59" s="5" t="s">
        <v>89</v>
      </c>
      <c r="AL59" s="5" t="s">
        <v>89</v>
      </c>
      <c r="AM59" s="5" t="s">
        <v>89</v>
      </c>
      <c r="AN59" s="5" t="s">
        <v>89</v>
      </c>
      <c r="AO59" s="5" t="s">
        <v>89</v>
      </c>
      <c r="AP59" s="5" t="s">
        <v>89</v>
      </c>
    </row>
    <row r="60" spans="1:42" ht="80">
      <c r="A60" s="13">
        <v>102</v>
      </c>
      <c r="B60" s="23">
        <f t="shared" si="0"/>
        <v>58</v>
      </c>
      <c r="C60" s="5" t="s">
        <v>104</v>
      </c>
      <c r="D60" s="5" t="s">
        <v>213</v>
      </c>
      <c r="E60" s="5" t="s">
        <v>89</v>
      </c>
      <c r="F60" s="5" t="s">
        <v>89</v>
      </c>
      <c r="G60" s="5" t="s">
        <v>89</v>
      </c>
      <c r="H60" s="5" t="s">
        <v>89</v>
      </c>
      <c r="I60" s="5" t="s">
        <v>949</v>
      </c>
      <c r="J60" s="5" t="s">
        <v>950</v>
      </c>
      <c r="K60" s="5" t="s">
        <v>951</v>
      </c>
      <c r="L60" s="5" t="s">
        <v>952</v>
      </c>
      <c r="M60" s="5" t="s">
        <v>298</v>
      </c>
      <c r="N60" s="5" t="s">
        <v>953</v>
      </c>
      <c r="O60" s="5" t="s">
        <v>177</v>
      </c>
      <c r="P60" s="5" t="s">
        <v>106</v>
      </c>
      <c r="Q60" s="5" t="s">
        <v>89</v>
      </c>
      <c r="R60" s="5" t="s">
        <v>177</v>
      </c>
      <c r="S60" s="5" t="s">
        <v>106</v>
      </c>
      <c r="T60" s="5" t="s">
        <v>89</v>
      </c>
      <c r="U60" s="5" t="s">
        <v>182</v>
      </c>
      <c r="V60" s="5" t="s">
        <v>127</v>
      </c>
      <c r="W60" s="5" t="s">
        <v>954</v>
      </c>
      <c r="X60" s="5" t="s">
        <v>182</v>
      </c>
      <c r="Y60" s="5" t="s">
        <v>127</v>
      </c>
      <c r="Z60" s="5" t="s">
        <v>955</v>
      </c>
      <c r="AA60" s="5" t="s">
        <v>182</v>
      </c>
      <c r="AB60" s="5" t="s">
        <v>112</v>
      </c>
      <c r="AC60" s="5" t="s">
        <v>956</v>
      </c>
      <c r="AD60" s="5" t="s">
        <v>182</v>
      </c>
      <c r="AE60" s="5" t="s">
        <v>127</v>
      </c>
      <c r="AF60" s="5" t="s">
        <v>957</v>
      </c>
      <c r="AG60" s="5" t="s">
        <v>182</v>
      </c>
      <c r="AH60" s="5" t="s">
        <v>112</v>
      </c>
      <c r="AI60" s="5" t="s">
        <v>958</v>
      </c>
      <c r="AJ60" s="5" t="s">
        <v>188</v>
      </c>
      <c r="AK60" s="5" t="s">
        <v>89</v>
      </c>
      <c r="AL60" s="5" t="s">
        <v>959</v>
      </c>
      <c r="AM60" s="5" t="s">
        <v>960</v>
      </c>
      <c r="AN60" s="5" t="s">
        <v>368</v>
      </c>
      <c r="AO60" s="5" t="s">
        <v>961</v>
      </c>
      <c r="AP60" s="5" t="s">
        <v>89</v>
      </c>
    </row>
    <row r="61" spans="1:42" ht="80">
      <c r="A61" s="13">
        <v>104</v>
      </c>
      <c r="B61" s="23">
        <f t="shared" si="0"/>
        <v>59</v>
      </c>
      <c r="C61" s="5" t="s">
        <v>104</v>
      </c>
      <c r="D61" s="5" t="s">
        <v>171</v>
      </c>
      <c r="E61" s="5" t="s">
        <v>89</v>
      </c>
      <c r="F61" s="5" t="s">
        <v>160</v>
      </c>
      <c r="G61" s="5" t="s">
        <v>89</v>
      </c>
      <c r="H61" s="5" t="s">
        <v>967</v>
      </c>
      <c r="I61" s="5" t="s">
        <v>968</v>
      </c>
      <c r="J61" s="5" t="s">
        <v>969</v>
      </c>
      <c r="K61" s="5" t="s">
        <v>970</v>
      </c>
      <c r="L61" s="5" t="s">
        <v>89</v>
      </c>
      <c r="M61" s="5" t="s">
        <v>298</v>
      </c>
      <c r="N61" s="5" t="s">
        <v>971</v>
      </c>
      <c r="O61" s="5" t="s">
        <v>182</v>
      </c>
      <c r="P61" s="5" t="s">
        <v>112</v>
      </c>
      <c r="Q61" s="5" t="s">
        <v>89</v>
      </c>
      <c r="R61" s="5" t="s">
        <v>177</v>
      </c>
      <c r="S61" s="5" t="s">
        <v>106</v>
      </c>
      <c r="T61" s="5" t="s">
        <v>89</v>
      </c>
      <c r="U61" s="5" t="s">
        <v>177</v>
      </c>
      <c r="V61" s="5" t="s">
        <v>106</v>
      </c>
      <c r="W61" s="5" t="s">
        <v>89</v>
      </c>
      <c r="X61" s="5" t="s">
        <v>177</v>
      </c>
      <c r="Y61" s="5" t="s">
        <v>127</v>
      </c>
      <c r="Z61" s="5" t="s">
        <v>89</v>
      </c>
      <c r="AA61" s="5" t="s">
        <v>177</v>
      </c>
      <c r="AB61" s="5" t="s">
        <v>106</v>
      </c>
      <c r="AC61" s="5" t="s">
        <v>89</v>
      </c>
      <c r="AD61" s="5" t="s">
        <v>177</v>
      </c>
      <c r="AE61" s="5" t="s">
        <v>106</v>
      </c>
      <c r="AF61" s="5" t="s">
        <v>89</v>
      </c>
      <c r="AG61" s="5" t="s">
        <v>179</v>
      </c>
      <c r="AH61" s="5" t="s">
        <v>112</v>
      </c>
      <c r="AI61" s="5" t="s">
        <v>89</v>
      </c>
      <c r="AJ61" s="5" t="s">
        <v>231</v>
      </c>
      <c r="AK61" s="5" t="s">
        <v>89</v>
      </c>
      <c r="AL61" s="5" t="s">
        <v>972</v>
      </c>
      <c r="AM61" s="5" t="s">
        <v>512</v>
      </c>
      <c r="AN61" s="5" t="s">
        <v>235</v>
      </c>
      <c r="AO61" s="5" t="s">
        <v>89</v>
      </c>
      <c r="AP61" s="5" t="s">
        <v>89</v>
      </c>
    </row>
    <row r="62" spans="1:42" ht="96">
      <c r="A62" s="13">
        <v>105</v>
      </c>
      <c r="B62" s="23">
        <f t="shared" si="0"/>
        <v>60</v>
      </c>
      <c r="C62" s="5" t="s">
        <v>104</v>
      </c>
      <c r="D62" s="5" t="s">
        <v>171</v>
      </c>
      <c r="E62" s="5" t="s">
        <v>89</v>
      </c>
      <c r="F62" s="5" t="s">
        <v>160</v>
      </c>
      <c r="G62" s="5" t="s">
        <v>89</v>
      </c>
      <c r="H62" s="5" t="s">
        <v>974</v>
      </c>
      <c r="I62" s="5" t="s">
        <v>739</v>
      </c>
      <c r="J62" s="5" t="s">
        <v>975</v>
      </c>
      <c r="K62" s="5" t="s">
        <v>219</v>
      </c>
      <c r="L62" s="5" t="s">
        <v>976</v>
      </c>
      <c r="M62" s="5" t="s">
        <v>298</v>
      </c>
      <c r="N62" s="5" t="s">
        <v>977</v>
      </c>
      <c r="O62" s="5" t="s">
        <v>182</v>
      </c>
      <c r="P62" s="5" t="s">
        <v>225</v>
      </c>
      <c r="Q62" s="5" t="s">
        <v>978</v>
      </c>
      <c r="R62" s="5" t="s">
        <v>182</v>
      </c>
      <c r="S62" s="5" t="s">
        <v>168</v>
      </c>
      <c r="T62" s="5" t="s">
        <v>979</v>
      </c>
      <c r="U62" s="5" t="s">
        <v>177</v>
      </c>
      <c r="V62" s="5" t="s">
        <v>168</v>
      </c>
      <c r="W62" s="5" t="s">
        <v>980</v>
      </c>
      <c r="X62" s="5" t="s">
        <v>182</v>
      </c>
      <c r="Y62" s="5" t="s">
        <v>168</v>
      </c>
      <c r="Z62" s="5" t="s">
        <v>981</v>
      </c>
      <c r="AA62" s="5" t="s">
        <v>182</v>
      </c>
      <c r="AB62" s="5" t="s">
        <v>225</v>
      </c>
      <c r="AC62" s="5" t="s">
        <v>982</v>
      </c>
      <c r="AD62" s="5" t="s">
        <v>182</v>
      </c>
      <c r="AE62" s="5" t="s">
        <v>225</v>
      </c>
      <c r="AF62" s="5" t="s">
        <v>983</v>
      </c>
      <c r="AG62" s="5" t="s">
        <v>177</v>
      </c>
      <c r="AH62" s="5" t="s">
        <v>112</v>
      </c>
      <c r="AI62" s="5" t="s">
        <v>89</v>
      </c>
      <c r="AJ62" s="5" t="s">
        <v>141</v>
      </c>
      <c r="AK62" s="5" t="s">
        <v>984</v>
      </c>
      <c r="AL62" s="5" t="s">
        <v>985</v>
      </c>
      <c r="AM62" s="5" t="s">
        <v>118</v>
      </c>
      <c r="AN62" s="5" t="s">
        <v>368</v>
      </c>
      <c r="AO62" s="5" t="s">
        <v>986</v>
      </c>
      <c r="AP62" s="5" t="s">
        <v>89</v>
      </c>
    </row>
    <row r="63" spans="1:42" ht="64">
      <c r="A63" s="13">
        <v>106</v>
      </c>
      <c r="B63" s="23">
        <f t="shared" si="0"/>
        <v>61</v>
      </c>
      <c r="C63" s="5" t="s">
        <v>104</v>
      </c>
      <c r="D63" s="5" t="s">
        <v>171</v>
      </c>
      <c r="E63" s="5" t="s">
        <v>89</v>
      </c>
      <c r="F63" s="5" t="s">
        <v>96</v>
      </c>
      <c r="G63" s="5" t="s">
        <v>89</v>
      </c>
      <c r="H63" s="5" t="s">
        <v>988</v>
      </c>
      <c r="I63" s="5" t="s">
        <v>359</v>
      </c>
      <c r="J63" s="5" t="s">
        <v>989</v>
      </c>
      <c r="K63" s="5" t="s">
        <v>254</v>
      </c>
      <c r="L63" s="5" t="s">
        <v>89</v>
      </c>
      <c r="M63" s="5" t="s">
        <v>241</v>
      </c>
      <c r="N63" s="5" t="s">
        <v>990</v>
      </c>
      <c r="O63" s="5" t="s">
        <v>89</v>
      </c>
      <c r="P63" s="5" t="s">
        <v>89</v>
      </c>
      <c r="Q63" s="5" t="s">
        <v>89</v>
      </c>
      <c r="R63" s="5" t="s">
        <v>182</v>
      </c>
      <c r="S63" s="5" t="s">
        <v>112</v>
      </c>
      <c r="T63" s="5" t="s">
        <v>991</v>
      </c>
      <c r="U63" s="5" t="s">
        <v>89</v>
      </c>
      <c r="V63" s="5" t="s">
        <v>89</v>
      </c>
      <c r="W63" s="5" t="s">
        <v>89</v>
      </c>
      <c r="X63" s="5" t="s">
        <v>89</v>
      </c>
      <c r="Y63" s="5" t="s">
        <v>89</v>
      </c>
      <c r="Z63" s="5" t="s">
        <v>89</v>
      </c>
      <c r="AA63" s="5" t="s">
        <v>89</v>
      </c>
      <c r="AB63" s="5" t="s">
        <v>89</v>
      </c>
      <c r="AC63" s="5" t="s">
        <v>89</v>
      </c>
      <c r="AD63" s="5" t="s">
        <v>186</v>
      </c>
      <c r="AE63" s="5" t="s">
        <v>225</v>
      </c>
      <c r="AF63" s="5" t="s">
        <v>992</v>
      </c>
      <c r="AG63" s="5" t="s">
        <v>179</v>
      </c>
      <c r="AH63" s="5" t="s">
        <v>225</v>
      </c>
      <c r="AI63" s="5" t="s">
        <v>993</v>
      </c>
      <c r="AJ63" s="5" t="s">
        <v>89</v>
      </c>
      <c r="AK63" s="5" t="s">
        <v>89</v>
      </c>
      <c r="AL63" s="5" t="s">
        <v>89</v>
      </c>
      <c r="AM63" s="5" t="s">
        <v>89</v>
      </c>
      <c r="AN63" s="5" t="s">
        <v>89</v>
      </c>
      <c r="AO63" s="5" t="s">
        <v>89</v>
      </c>
      <c r="AP63" s="5" t="s">
        <v>89</v>
      </c>
    </row>
    <row r="64" spans="1:42" ht="96">
      <c r="A64" s="13">
        <v>108</v>
      </c>
      <c r="B64" s="23">
        <f t="shared" si="0"/>
        <v>62</v>
      </c>
      <c r="C64" s="5" t="s">
        <v>104</v>
      </c>
      <c r="D64" s="5" t="s">
        <v>171</v>
      </c>
      <c r="E64" s="5" t="s">
        <v>89</v>
      </c>
      <c r="F64" s="5" t="s">
        <v>90</v>
      </c>
      <c r="G64" s="5" t="s">
        <v>89</v>
      </c>
      <c r="H64" s="5" t="s">
        <v>998</v>
      </c>
      <c r="I64" s="5" t="s">
        <v>999</v>
      </c>
      <c r="J64" s="5" t="s">
        <v>1000</v>
      </c>
      <c r="K64" s="5" t="s">
        <v>103</v>
      </c>
      <c r="L64" s="5" t="s">
        <v>89</v>
      </c>
      <c r="M64" s="5" t="s">
        <v>99</v>
      </c>
      <c r="N64" s="5" t="s">
        <v>1001</v>
      </c>
      <c r="O64" s="5" t="s">
        <v>89</v>
      </c>
      <c r="P64" s="5" t="s">
        <v>89</v>
      </c>
      <c r="Q64" s="5" t="s">
        <v>89</v>
      </c>
      <c r="R64" s="5" t="s">
        <v>182</v>
      </c>
      <c r="S64" s="5" t="s">
        <v>112</v>
      </c>
      <c r="T64" s="5" t="s">
        <v>1002</v>
      </c>
      <c r="U64" s="5" t="s">
        <v>89</v>
      </c>
      <c r="V64" s="5" t="s">
        <v>89</v>
      </c>
      <c r="W64" s="5" t="s">
        <v>89</v>
      </c>
      <c r="X64" s="5" t="s">
        <v>89</v>
      </c>
      <c r="Y64" s="5" t="s">
        <v>89</v>
      </c>
      <c r="Z64" s="5" t="s">
        <v>89</v>
      </c>
      <c r="AA64" s="5" t="s">
        <v>89</v>
      </c>
      <c r="AB64" s="5" t="s">
        <v>89</v>
      </c>
      <c r="AC64" s="5" t="s">
        <v>89</v>
      </c>
      <c r="AD64" s="5" t="s">
        <v>89</v>
      </c>
      <c r="AE64" s="5" t="s">
        <v>89</v>
      </c>
      <c r="AF64" s="5" t="s">
        <v>89</v>
      </c>
      <c r="AG64" s="5" t="s">
        <v>89</v>
      </c>
      <c r="AH64" s="5" t="s">
        <v>89</v>
      </c>
      <c r="AI64" s="5" t="s">
        <v>89</v>
      </c>
      <c r="AJ64" s="5" t="s">
        <v>89</v>
      </c>
      <c r="AK64" s="5" t="s">
        <v>89</v>
      </c>
      <c r="AL64" s="5" t="s">
        <v>89</v>
      </c>
      <c r="AM64" s="5" t="s">
        <v>89</v>
      </c>
      <c r="AN64" s="5" t="s">
        <v>89</v>
      </c>
      <c r="AO64" s="5" t="s">
        <v>89</v>
      </c>
      <c r="AP64" s="5" t="s">
        <v>89</v>
      </c>
    </row>
    <row r="65" spans="1:42" ht="64">
      <c r="A65" s="13">
        <v>112</v>
      </c>
      <c r="B65" s="23">
        <f t="shared" si="0"/>
        <v>63</v>
      </c>
      <c r="C65" s="5" t="s">
        <v>104</v>
      </c>
      <c r="D65" s="5" t="s">
        <v>259</v>
      </c>
      <c r="E65" s="5" t="s">
        <v>89</v>
      </c>
      <c r="F65" s="5" t="s">
        <v>160</v>
      </c>
      <c r="G65" s="5" t="s">
        <v>89</v>
      </c>
      <c r="H65" s="5" t="s">
        <v>1030</v>
      </c>
      <c r="I65" s="5" t="s">
        <v>1031</v>
      </c>
      <c r="J65" s="5" t="s">
        <v>1032</v>
      </c>
      <c r="K65" s="5" t="s">
        <v>254</v>
      </c>
      <c r="L65" s="5" t="s">
        <v>89</v>
      </c>
      <c r="M65" s="5" t="s">
        <v>221</v>
      </c>
      <c r="N65" s="5" t="s">
        <v>1033</v>
      </c>
      <c r="O65" s="5" t="s">
        <v>186</v>
      </c>
      <c r="P65" s="5" t="s">
        <v>225</v>
      </c>
      <c r="Q65" s="5" t="s">
        <v>89</v>
      </c>
      <c r="R65" s="5" t="s">
        <v>186</v>
      </c>
      <c r="S65" s="5" t="s">
        <v>225</v>
      </c>
      <c r="T65" s="5" t="s">
        <v>89</v>
      </c>
      <c r="U65" s="5" t="s">
        <v>186</v>
      </c>
      <c r="V65" s="5" t="s">
        <v>112</v>
      </c>
      <c r="W65" s="5" t="s">
        <v>89</v>
      </c>
      <c r="X65" s="5" t="s">
        <v>186</v>
      </c>
      <c r="Y65" s="5" t="s">
        <v>112</v>
      </c>
      <c r="Z65" s="5" t="s">
        <v>89</v>
      </c>
      <c r="AA65" s="5" t="s">
        <v>182</v>
      </c>
      <c r="AB65" s="5" t="s">
        <v>225</v>
      </c>
      <c r="AC65" s="5" t="s">
        <v>89</v>
      </c>
      <c r="AD65" s="5" t="s">
        <v>182</v>
      </c>
      <c r="AE65" s="5" t="s">
        <v>112</v>
      </c>
      <c r="AF65" s="5" t="s">
        <v>89</v>
      </c>
      <c r="AG65" s="5" t="s">
        <v>179</v>
      </c>
      <c r="AH65" s="5" t="s">
        <v>168</v>
      </c>
      <c r="AI65" s="5" t="s">
        <v>89</v>
      </c>
      <c r="AJ65" s="5" t="s">
        <v>249</v>
      </c>
      <c r="AK65" s="5" t="s">
        <v>1034</v>
      </c>
      <c r="AL65" s="5" t="s">
        <v>1035</v>
      </c>
      <c r="AM65" s="5" t="s">
        <v>118</v>
      </c>
      <c r="AN65" s="5" t="s">
        <v>192</v>
      </c>
      <c r="AO65" s="5" t="s">
        <v>89</v>
      </c>
      <c r="AP65" s="5" t="s">
        <v>89</v>
      </c>
    </row>
    <row r="66" spans="1:42" ht="128">
      <c r="A66" s="13">
        <v>114</v>
      </c>
      <c r="B66" s="23">
        <f t="shared" si="0"/>
        <v>64</v>
      </c>
      <c r="C66" s="5" t="s">
        <v>104</v>
      </c>
      <c r="D66" s="5" t="s">
        <v>194</v>
      </c>
      <c r="E66" s="5" t="s">
        <v>1041</v>
      </c>
      <c r="F66" s="5" t="s">
        <v>90</v>
      </c>
      <c r="G66" s="5" t="s">
        <v>89</v>
      </c>
      <c r="H66" s="5" t="s">
        <v>1042</v>
      </c>
      <c r="I66" s="5" t="s">
        <v>1043</v>
      </c>
      <c r="J66" s="5" t="s">
        <v>1044</v>
      </c>
      <c r="K66" s="5" t="s">
        <v>1045</v>
      </c>
      <c r="L66" s="5" t="s">
        <v>89</v>
      </c>
      <c r="M66" s="5" t="s">
        <v>241</v>
      </c>
      <c r="N66" s="5" t="s">
        <v>1046</v>
      </c>
      <c r="O66" s="5" t="s">
        <v>186</v>
      </c>
      <c r="P66" s="5" t="s">
        <v>225</v>
      </c>
      <c r="Q66" s="5" t="s">
        <v>1047</v>
      </c>
      <c r="R66" s="5" t="s">
        <v>179</v>
      </c>
      <c r="S66" s="5" t="s">
        <v>168</v>
      </c>
      <c r="T66" s="5" t="s">
        <v>1048</v>
      </c>
      <c r="U66" s="5" t="s">
        <v>179</v>
      </c>
      <c r="V66" s="5" t="s">
        <v>168</v>
      </c>
      <c r="W66" s="5" t="s">
        <v>1049</v>
      </c>
      <c r="X66" s="5" t="s">
        <v>182</v>
      </c>
      <c r="Y66" s="5" t="s">
        <v>112</v>
      </c>
      <c r="Z66" s="5" t="s">
        <v>1050</v>
      </c>
      <c r="AA66" s="5" t="s">
        <v>177</v>
      </c>
      <c r="AB66" s="5" t="s">
        <v>112</v>
      </c>
      <c r="AC66" s="5" t="s">
        <v>89</v>
      </c>
      <c r="AD66" s="5" t="s">
        <v>186</v>
      </c>
      <c r="AE66" s="5" t="s">
        <v>225</v>
      </c>
      <c r="AF66" s="5" t="s">
        <v>1051</v>
      </c>
      <c r="AG66" s="5" t="s">
        <v>179</v>
      </c>
      <c r="AH66" s="5" t="s">
        <v>168</v>
      </c>
      <c r="AI66" s="5" t="s">
        <v>1052</v>
      </c>
      <c r="AJ66" s="5" t="s">
        <v>115</v>
      </c>
      <c r="AK66" s="5" t="s">
        <v>1053</v>
      </c>
      <c r="AL66" s="5" t="s">
        <v>1054</v>
      </c>
      <c r="AM66" s="5" t="s">
        <v>118</v>
      </c>
      <c r="AN66" s="5" t="s">
        <v>192</v>
      </c>
      <c r="AO66" s="5" t="s">
        <v>89</v>
      </c>
      <c r="AP66" s="5" t="s">
        <v>89</v>
      </c>
    </row>
    <row r="67" spans="1:42" ht="64">
      <c r="A67" s="13">
        <v>115</v>
      </c>
      <c r="B67" s="23">
        <f t="shared" si="0"/>
        <v>65</v>
      </c>
      <c r="C67" s="5" t="s">
        <v>104</v>
      </c>
      <c r="D67" s="5" t="s">
        <v>213</v>
      </c>
      <c r="E67" s="5" t="s">
        <v>89</v>
      </c>
      <c r="F67" s="5" t="s">
        <v>89</v>
      </c>
      <c r="G67" s="5" t="s">
        <v>89</v>
      </c>
      <c r="H67" s="5" t="s">
        <v>89</v>
      </c>
      <c r="I67" s="5" t="s">
        <v>1056</v>
      </c>
      <c r="J67" s="5" t="s">
        <v>1057</v>
      </c>
      <c r="K67" s="5" t="s">
        <v>879</v>
      </c>
      <c r="L67" s="5" t="s">
        <v>89</v>
      </c>
      <c r="M67" s="5" t="s">
        <v>298</v>
      </c>
      <c r="N67" s="5" t="s">
        <v>1058</v>
      </c>
      <c r="O67" s="5" t="s">
        <v>182</v>
      </c>
      <c r="P67" s="5" t="s">
        <v>127</v>
      </c>
      <c r="Q67" s="5" t="s">
        <v>89</v>
      </c>
      <c r="R67" s="5" t="s">
        <v>182</v>
      </c>
      <c r="S67" s="5" t="s">
        <v>127</v>
      </c>
      <c r="T67" s="5" t="s">
        <v>89</v>
      </c>
      <c r="U67" s="5" t="s">
        <v>182</v>
      </c>
      <c r="V67" s="5" t="s">
        <v>112</v>
      </c>
      <c r="W67" s="5" t="s">
        <v>89</v>
      </c>
      <c r="X67" s="5" t="s">
        <v>182</v>
      </c>
      <c r="Y67" s="5" t="s">
        <v>127</v>
      </c>
      <c r="Z67" s="5" t="s">
        <v>89</v>
      </c>
      <c r="AA67" s="5" t="s">
        <v>182</v>
      </c>
      <c r="AB67" s="5" t="s">
        <v>127</v>
      </c>
      <c r="AC67" s="5" t="s">
        <v>89</v>
      </c>
      <c r="AD67" s="5" t="s">
        <v>177</v>
      </c>
      <c r="AE67" s="5" t="s">
        <v>106</v>
      </c>
      <c r="AF67" s="5" t="s">
        <v>89</v>
      </c>
      <c r="AG67" s="5" t="s">
        <v>177</v>
      </c>
      <c r="AH67" s="5" t="s">
        <v>106</v>
      </c>
      <c r="AI67" s="5" t="s">
        <v>89</v>
      </c>
      <c r="AJ67" s="5" t="s">
        <v>207</v>
      </c>
      <c r="AK67" s="5" t="s">
        <v>89</v>
      </c>
      <c r="AL67" s="5" t="s">
        <v>1059</v>
      </c>
      <c r="AM67" s="5" t="s">
        <v>464</v>
      </c>
      <c r="AN67" s="5" t="s">
        <v>368</v>
      </c>
      <c r="AO67" s="5" t="s">
        <v>986</v>
      </c>
      <c r="AP67" s="5" t="s">
        <v>89</v>
      </c>
    </row>
    <row r="68" spans="1:42" ht="48">
      <c r="A68" s="13">
        <v>121</v>
      </c>
      <c r="B68" s="23">
        <f t="shared" ref="B68:B130" si="1">B67+1</f>
        <v>66</v>
      </c>
      <c r="C68" s="5" t="s">
        <v>104</v>
      </c>
      <c r="D68" s="5" t="s">
        <v>171</v>
      </c>
      <c r="E68" s="5" t="s">
        <v>89</v>
      </c>
      <c r="F68" s="5" t="s">
        <v>160</v>
      </c>
      <c r="G68" s="5" t="s">
        <v>89</v>
      </c>
      <c r="H68" s="5" t="s">
        <v>1076</v>
      </c>
      <c r="I68" s="5" t="s">
        <v>1077</v>
      </c>
      <c r="J68" s="5" t="s">
        <v>1078</v>
      </c>
      <c r="K68" s="5" t="s">
        <v>254</v>
      </c>
      <c r="L68" s="5" t="s">
        <v>89</v>
      </c>
      <c r="M68" s="5" t="s">
        <v>241</v>
      </c>
      <c r="N68" s="5" t="s">
        <v>1079</v>
      </c>
      <c r="O68" s="5" t="s">
        <v>182</v>
      </c>
      <c r="P68" s="5" t="s">
        <v>127</v>
      </c>
      <c r="Q68" s="5" t="s">
        <v>1080</v>
      </c>
      <c r="R68" s="5" t="s">
        <v>182</v>
      </c>
      <c r="S68" s="5" t="s">
        <v>127</v>
      </c>
      <c r="T68" s="5" t="s">
        <v>1081</v>
      </c>
      <c r="U68" s="5" t="s">
        <v>182</v>
      </c>
      <c r="V68" s="5" t="s">
        <v>106</v>
      </c>
      <c r="W68" s="5" t="s">
        <v>1082</v>
      </c>
      <c r="X68" s="5" t="s">
        <v>177</v>
      </c>
      <c r="Y68" s="5" t="s">
        <v>106</v>
      </c>
      <c r="Z68" s="5" t="s">
        <v>89</v>
      </c>
      <c r="AA68" s="5" t="s">
        <v>177</v>
      </c>
      <c r="AB68" s="5" t="s">
        <v>106</v>
      </c>
      <c r="AC68" s="5" t="s">
        <v>89</v>
      </c>
      <c r="AD68" s="5" t="s">
        <v>182</v>
      </c>
      <c r="AE68" s="5" t="s">
        <v>127</v>
      </c>
      <c r="AF68" s="5" t="s">
        <v>89</v>
      </c>
      <c r="AG68" s="5" t="s">
        <v>177</v>
      </c>
      <c r="AH68" s="5" t="s">
        <v>106</v>
      </c>
      <c r="AI68" s="5" t="s">
        <v>89</v>
      </c>
      <c r="AJ68" s="5" t="s">
        <v>141</v>
      </c>
      <c r="AK68" s="5" t="s">
        <v>89</v>
      </c>
      <c r="AL68" s="5" t="s">
        <v>1083</v>
      </c>
      <c r="AM68" s="5" t="s">
        <v>512</v>
      </c>
      <c r="AN68" s="5" t="s">
        <v>235</v>
      </c>
      <c r="AO68" s="5" t="s">
        <v>89</v>
      </c>
      <c r="AP68" s="5" t="s">
        <v>89</v>
      </c>
    </row>
    <row r="69" spans="1:42" ht="192">
      <c r="A69" s="13">
        <v>125</v>
      </c>
      <c r="B69" s="23">
        <f t="shared" si="1"/>
        <v>67</v>
      </c>
      <c r="C69" s="5" t="s">
        <v>104</v>
      </c>
      <c r="D69" s="5" t="s">
        <v>259</v>
      </c>
      <c r="E69" s="5" t="s">
        <v>89</v>
      </c>
      <c r="F69" s="5" t="s">
        <v>160</v>
      </c>
      <c r="G69" s="5" t="s">
        <v>89</v>
      </c>
      <c r="H69" s="5" t="s">
        <v>1093</v>
      </c>
      <c r="I69" s="5" t="s">
        <v>1094</v>
      </c>
      <c r="J69" s="5" t="s">
        <v>1095</v>
      </c>
      <c r="K69" s="5" t="s">
        <v>1096</v>
      </c>
      <c r="L69" s="5" t="s">
        <v>89</v>
      </c>
      <c r="M69" s="5" t="s">
        <v>165</v>
      </c>
      <c r="N69" s="5" t="s">
        <v>1097</v>
      </c>
      <c r="O69" s="5" t="s">
        <v>179</v>
      </c>
      <c r="P69" s="5" t="s">
        <v>168</v>
      </c>
      <c r="Q69" s="5" t="s">
        <v>89</v>
      </c>
      <c r="R69" s="5" t="s">
        <v>179</v>
      </c>
      <c r="S69" s="5" t="s">
        <v>168</v>
      </c>
      <c r="T69" s="5" t="s">
        <v>89</v>
      </c>
      <c r="U69" s="5" t="s">
        <v>179</v>
      </c>
      <c r="V69" s="5" t="s">
        <v>168</v>
      </c>
      <c r="W69" s="5" t="s">
        <v>89</v>
      </c>
      <c r="X69" s="5" t="s">
        <v>186</v>
      </c>
      <c r="Y69" s="5" t="s">
        <v>225</v>
      </c>
      <c r="Z69" s="5" t="s">
        <v>1098</v>
      </c>
      <c r="AA69" s="5" t="s">
        <v>179</v>
      </c>
      <c r="AB69" s="5" t="s">
        <v>168</v>
      </c>
      <c r="AC69" s="5" t="s">
        <v>1099</v>
      </c>
      <c r="AD69" s="5" t="s">
        <v>186</v>
      </c>
      <c r="AE69" s="5" t="s">
        <v>225</v>
      </c>
      <c r="AF69" s="5" t="s">
        <v>1100</v>
      </c>
      <c r="AG69" s="5" t="s">
        <v>179</v>
      </c>
      <c r="AH69" s="5" t="s">
        <v>225</v>
      </c>
      <c r="AI69" s="5" t="s">
        <v>1101</v>
      </c>
      <c r="AJ69" s="5" t="s">
        <v>141</v>
      </c>
      <c r="AK69" s="5" t="s">
        <v>1102</v>
      </c>
      <c r="AL69" s="5" t="s">
        <v>1103</v>
      </c>
      <c r="AM69" s="5" t="s">
        <v>350</v>
      </c>
      <c r="AN69" s="5" t="s">
        <v>368</v>
      </c>
      <c r="AO69" s="5" t="s">
        <v>477</v>
      </c>
      <c r="AP69" s="5" t="s">
        <v>1104</v>
      </c>
    </row>
    <row r="70" spans="1:42" ht="32">
      <c r="A70" s="13">
        <v>126</v>
      </c>
      <c r="B70" s="23">
        <f t="shared" si="1"/>
        <v>68</v>
      </c>
      <c r="C70" s="5" t="s">
        <v>104</v>
      </c>
      <c r="D70" s="5" t="s">
        <v>171</v>
      </c>
      <c r="E70" s="5" t="s">
        <v>89</v>
      </c>
      <c r="F70" s="5" t="s">
        <v>90</v>
      </c>
      <c r="G70" s="5" t="s">
        <v>89</v>
      </c>
      <c r="H70" s="5" t="s">
        <v>1106</v>
      </c>
      <c r="I70" s="5" t="s">
        <v>1107</v>
      </c>
      <c r="J70" s="5" t="s">
        <v>1108</v>
      </c>
      <c r="K70" s="5" t="s">
        <v>103</v>
      </c>
      <c r="L70" s="5" t="s">
        <v>89</v>
      </c>
      <c r="M70" s="5" t="s">
        <v>99</v>
      </c>
      <c r="N70" s="5" t="s">
        <v>1109</v>
      </c>
      <c r="O70" s="5" t="s">
        <v>177</v>
      </c>
      <c r="P70" s="5" t="s">
        <v>106</v>
      </c>
      <c r="Q70" s="5" t="s">
        <v>89</v>
      </c>
      <c r="R70" s="5" t="s">
        <v>182</v>
      </c>
      <c r="S70" s="5" t="s">
        <v>127</v>
      </c>
      <c r="T70" s="5" t="s">
        <v>89</v>
      </c>
      <c r="U70" s="5" t="s">
        <v>182</v>
      </c>
      <c r="V70" s="5" t="s">
        <v>112</v>
      </c>
      <c r="W70" s="5" t="s">
        <v>89</v>
      </c>
      <c r="X70" s="5" t="s">
        <v>186</v>
      </c>
      <c r="Y70" s="5" t="s">
        <v>112</v>
      </c>
      <c r="Z70" s="5" t="s">
        <v>1110</v>
      </c>
      <c r="AA70" s="5" t="s">
        <v>182</v>
      </c>
      <c r="AB70" s="5" t="s">
        <v>112</v>
      </c>
      <c r="AC70" s="5" t="s">
        <v>89</v>
      </c>
      <c r="AD70" s="5" t="s">
        <v>177</v>
      </c>
      <c r="AE70" s="5" t="s">
        <v>106</v>
      </c>
      <c r="AF70" s="5" t="s">
        <v>89</v>
      </c>
      <c r="AG70" s="5" t="s">
        <v>182</v>
      </c>
      <c r="AH70" s="5" t="s">
        <v>127</v>
      </c>
      <c r="AI70" s="5" t="s">
        <v>89</v>
      </c>
      <c r="AJ70" s="5" t="s">
        <v>249</v>
      </c>
      <c r="AK70" s="5" t="s">
        <v>89</v>
      </c>
      <c r="AL70" s="5" t="s">
        <v>1111</v>
      </c>
      <c r="AM70" s="5" t="s">
        <v>464</v>
      </c>
      <c r="AN70" s="5" t="s">
        <v>368</v>
      </c>
      <c r="AO70" s="5" t="s">
        <v>1112</v>
      </c>
      <c r="AP70" s="5" t="s">
        <v>89</v>
      </c>
    </row>
    <row r="71" spans="1:42" ht="409.6">
      <c r="A71" s="13">
        <v>128</v>
      </c>
      <c r="B71" s="23">
        <f t="shared" si="1"/>
        <v>69</v>
      </c>
      <c r="C71" s="5" t="s">
        <v>104</v>
      </c>
      <c r="D71" s="5" t="s">
        <v>328</v>
      </c>
      <c r="E71" s="5" t="s">
        <v>89</v>
      </c>
      <c r="F71" s="5" t="s">
        <v>89</v>
      </c>
      <c r="G71" s="5" t="s">
        <v>89</v>
      </c>
      <c r="H71" s="5" t="s">
        <v>89</v>
      </c>
      <c r="I71" s="5" t="s">
        <v>89</v>
      </c>
      <c r="J71" s="5" t="s">
        <v>89</v>
      </c>
      <c r="K71" s="5" t="s">
        <v>89</v>
      </c>
      <c r="L71" s="5" t="s">
        <v>89</v>
      </c>
      <c r="M71" s="5" t="s">
        <v>89</v>
      </c>
      <c r="N71" s="5" t="s">
        <v>1117</v>
      </c>
      <c r="O71" s="5" t="s">
        <v>179</v>
      </c>
      <c r="P71" s="5" t="s">
        <v>168</v>
      </c>
      <c r="Q71" s="5" t="s">
        <v>1118</v>
      </c>
      <c r="R71" s="5" t="s">
        <v>179</v>
      </c>
      <c r="S71" s="5" t="s">
        <v>112</v>
      </c>
      <c r="T71" s="5" t="s">
        <v>1119</v>
      </c>
      <c r="U71" s="5" t="s">
        <v>182</v>
      </c>
      <c r="V71" s="5" t="s">
        <v>127</v>
      </c>
      <c r="W71" s="5" t="s">
        <v>1120</v>
      </c>
      <c r="X71" s="5" t="s">
        <v>186</v>
      </c>
      <c r="Y71" s="5" t="s">
        <v>112</v>
      </c>
      <c r="Z71" s="5" t="s">
        <v>1121</v>
      </c>
      <c r="AA71" s="5" t="s">
        <v>179</v>
      </c>
      <c r="AB71" s="5" t="s">
        <v>225</v>
      </c>
      <c r="AC71" s="5" t="s">
        <v>1122</v>
      </c>
      <c r="AD71" s="5" t="s">
        <v>179</v>
      </c>
      <c r="AE71" s="5" t="s">
        <v>112</v>
      </c>
      <c r="AF71" s="5" t="s">
        <v>1123</v>
      </c>
      <c r="AG71" s="5" t="s">
        <v>179</v>
      </c>
      <c r="AH71" s="5" t="s">
        <v>112</v>
      </c>
      <c r="AI71" s="5" t="s">
        <v>1124</v>
      </c>
      <c r="AJ71" s="5" t="s">
        <v>231</v>
      </c>
      <c r="AK71" s="5" t="s">
        <v>1125</v>
      </c>
      <c r="AL71" s="5" t="s">
        <v>1126</v>
      </c>
      <c r="AM71" s="5" t="s">
        <v>118</v>
      </c>
      <c r="AN71" s="5" t="s">
        <v>368</v>
      </c>
      <c r="AO71" s="5" t="s">
        <v>1127</v>
      </c>
      <c r="AP71" s="5" t="s">
        <v>1128</v>
      </c>
    </row>
    <row r="72" spans="1:42" ht="96">
      <c r="A72" s="13">
        <v>129</v>
      </c>
      <c r="B72" s="23">
        <f t="shared" si="1"/>
        <v>70</v>
      </c>
      <c r="C72" s="5" t="s">
        <v>104</v>
      </c>
      <c r="D72" s="5" t="s">
        <v>194</v>
      </c>
      <c r="E72" s="5" t="s">
        <v>1130</v>
      </c>
      <c r="F72" s="5" t="s">
        <v>89</v>
      </c>
      <c r="G72" s="5" t="s">
        <v>1131</v>
      </c>
      <c r="H72" s="5" t="s">
        <v>89</v>
      </c>
      <c r="I72" s="5" t="s">
        <v>89</v>
      </c>
      <c r="J72" s="5" t="s">
        <v>89</v>
      </c>
      <c r="K72" s="5" t="s">
        <v>89</v>
      </c>
      <c r="L72" s="5" t="s">
        <v>89</v>
      </c>
      <c r="M72" s="5" t="s">
        <v>89</v>
      </c>
      <c r="N72" s="5" t="s">
        <v>1132</v>
      </c>
      <c r="O72" s="5" t="s">
        <v>89</v>
      </c>
      <c r="P72" s="5" t="s">
        <v>89</v>
      </c>
      <c r="Q72" s="5" t="s">
        <v>89</v>
      </c>
      <c r="R72" s="5" t="s">
        <v>179</v>
      </c>
      <c r="S72" s="5" t="s">
        <v>112</v>
      </c>
      <c r="T72" s="5" t="s">
        <v>89</v>
      </c>
      <c r="U72" s="5" t="s">
        <v>179</v>
      </c>
      <c r="V72" s="5" t="s">
        <v>127</v>
      </c>
      <c r="W72" s="5" t="s">
        <v>89</v>
      </c>
      <c r="X72" s="5" t="s">
        <v>179</v>
      </c>
      <c r="Y72" s="5" t="s">
        <v>225</v>
      </c>
      <c r="Z72" s="5" t="s">
        <v>89</v>
      </c>
      <c r="AA72" s="5" t="s">
        <v>186</v>
      </c>
      <c r="AB72" s="5" t="s">
        <v>127</v>
      </c>
      <c r="AC72" s="5" t="s">
        <v>89</v>
      </c>
      <c r="AD72" s="5" t="s">
        <v>179</v>
      </c>
      <c r="AE72" s="5" t="s">
        <v>225</v>
      </c>
      <c r="AF72" s="5" t="s">
        <v>1133</v>
      </c>
      <c r="AG72" s="5" t="s">
        <v>179</v>
      </c>
      <c r="AH72" s="5" t="s">
        <v>225</v>
      </c>
      <c r="AI72" s="5" t="s">
        <v>1134</v>
      </c>
      <c r="AJ72" s="5" t="s">
        <v>141</v>
      </c>
      <c r="AK72" s="5" t="s">
        <v>89</v>
      </c>
      <c r="AL72" s="5" t="s">
        <v>1135</v>
      </c>
      <c r="AM72" s="5" t="s">
        <v>1136</v>
      </c>
      <c r="AN72" s="5" t="s">
        <v>368</v>
      </c>
      <c r="AO72" s="5" t="s">
        <v>1137</v>
      </c>
      <c r="AP72" s="5" t="s">
        <v>1138</v>
      </c>
    </row>
    <row r="73" spans="1:42" ht="80">
      <c r="A73" s="13">
        <v>130</v>
      </c>
      <c r="B73" s="23">
        <f t="shared" si="1"/>
        <v>71</v>
      </c>
      <c r="C73" s="5" t="s">
        <v>104</v>
      </c>
      <c r="D73" s="5" t="s">
        <v>171</v>
      </c>
      <c r="E73" s="5" t="s">
        <v>89</v>
      </c>
      <c r="F73" s="5" t="s">
        <v>160</v>
      </c>
      <c r="G73" s="5" t="s">
        <v>89</v>
      </c>
      <c r="H73" s="5" t="s">
        <v>1140</v>
      </c>
      <c r="I73" s="5" t="s">
        <v>1141</v>
      </c>
      <c r="J73" s="5" t="s">
        <v>1142</v>
      </c>
      <c r="K73" s="5" t="s">
        <v>254</v>
      </c>
      <c r="L73" s="5" t="s">
        <v>89</v>
      </c>
      <c r="M73" s="5" t="s">
        <v>165</v>
      </c>
      <c r="N73" s="5" t="s">
        <v>1143</v>
      </c>
      <c r="O73" s="5" t="s">
        <v>177</v>
      </c>
      <c r="P73" s="5" t="s">
        <v>106</v>
      </c>
      <c r="Q73" s="5" t="s">
        <v>89</v>
      </c>
      <c r="R73" s="5" t="s">
        <v>182</v>
      </c>
      <c r="S73" s="5" t="s">
        <v>106</v>
      </c>
      <c r="T73" s="5" t="s">
        <v>89</v>
      </c>
      <c r="U73" s="5" t="s">
        <v>179</v>
      </c>
      <c r="V73" s="5" t="s">
        <v>112</v>
      </c>
      <c r="W73" s="5" t="s">
        <v>1144</v>
      </c>
      <c r="X73" s="5" t="s">
        <v>186</v>
      </c>
      <c r="Y73" s="5" t="s">
        <v>127</v>
      </c>
      <c r="Z73" s="5" t="s">
        <v>1145</v>
      </c>
      <c r="AA73" s="5" t="s">
        <v>182</v>
      </c>
      <c r="AB73" s="5" t="s">
        <v>106</v>
      </c>
      <c r="AC73" s="5" t="s">
        <v>89</v>
      </c>
      <c r="AD73" s="5" t="s">
        <v>179</v>
      </c>
      <c r="AE73" s="5" t="s">
        <v>127</v>
      </c>
      <c r="AF73" s="5" t="s">
        <v>1146</v>
      </c>
      <c r="AG73" s="5" t="s">
        <v>186</v>
      </c>
      <c r="AH73" s="5" t="s">
        <v>127</v>
      </c>
      <c r="AI73" s="5" t="s">
        <v>89</v>
      </c>
      <c r="AJ73" s="5" t="s">
        <v>129</v>
      </c>
      <c r="AK73" s="5" t="s">
        <v>89</v>
      </c>
      <c r="AL73" s="5" t="s">
        <v>1147</v>
      </c>
      <c r="AM73" s="5" t="s">
        <v>1136</v>
      </c>
      <c r="AN73" s="5" t="s">
        <v>368</v>
      </c>
      <c r="AO73" s="5" t="s">
        <v>1137</v>
      </c>
      <c r="AP73" s="5" t="s">
        <v>89</v>
      </c>
    </row>
    <row r="74" spans="1:42" ht="128">
      <c r="A74" s="13">
        <v>131</v>
      </c>
      <c r="B74" s="23">
        <f t="shared" si="1"/>
        <v>72</v>
      </c>
      <c r="C74" s="5" t="s">
        <v>104</v>
      </c>
      <c r="D74" s="5" t="s">
        <v>213</v>
      </c>
      <c r="E74" s="5" t="s">
        <v>89</v>
      </c>
      <c r="F74" s="5" t="s">
        <v>89</v>
      </c>
      <c r="G74" s="5" t="s">
        <v>89</v>
      </c>
      <c r="H74" s="5" t="s">
        <v>89</v>
      </c>
      <c r="I74" s="5" t="s">
        <v>1149</v>
      </c>
      <c r="J74" s="5" t="s">
        <v>1150</v>
      </c>
      <c r="K74" s="5" t="s">
        <v>310</v>
      </c>
      <c r="L74" s="5" t="s">
        <v>89</v>
      </c>
      <c r="M74" s="5" t="s">
        <v>221</v>
      </c>
      <c r="N74" s="5" t="s">
        <v>1151</v>
      </c>
      <c r="O74" s="5" t="s">
        <v>177</v>
      </c>
      <c r="P74" s="5" t="s">
        <v>106</v>
      </c>
      <c r="Q74" s="5" t="s">
        <v>1152</v>
      </c>
      <c r="R74" s="5" t="s">
        <v>182</v>
      </c>
      <c r="S74" s="5" t="s">
        <v>127</v>
      </c>
      <c r="T74" s="5" t="s">
        <v>1153</v>
      </c>
      <c r="U74" s="5" t="s">
        <v>177</v>
      </c>
      <c r="V74" s="5" t="s">
        <v>106</v>
      </c>
      <c r="W74" s="5" t="s">
        <v>89</v>
      </c>
      <c r="X74" s="5" t="s">
        <v>177</v>
      </c>
      <c r="Y74" s="5" t="s">
        <v>106</v>
      </c>
      <c r="Z74" s="5" t="s">
        <v>1154</v>
      </c>
      <c r="AA74" s="5" t="s">
        <v>186</v>
      </c>
      <c r="AB74" s="5" t="s">
        <v>112</v>
      </c>
      <c r="AC74" s="5" t="s">
        <v>1155</v>
      </c>
      <c r="AD74" s="5" t="s">
        <v>177</v>
      </c>
      <c r="AE74" s="5" t="s">
        <v>112</v>
      </c>
      <c r="AF74" s="5" t="s">
        <v>1156</v>
      </c>
      <c r="AG74" s="5" t="s">
        <v>179</v>
      </c>
      <c r="AH74" s="5" t="s">
        <v>112</v>
      </c>
      <c r="AI74" s="5" t="s">
        <v>1157</v>
      </c>
      <c r="AJ74" s="5" t="s">
        <v>141</v>
      </c>
      <c r="AK74" s="5" t="s">
        <v>1158</v>
      </c>
      <c r="AL74" s="5" t="s">
        <v>1159</v>
      </c>
      <c r="AM74" s="5" t="s">
        <v>1160</v>
      </c>
      <c r="AN74" s="5" t="s">
        <v>368</v>
      </c>
      <c r="AO74" s="5" t="s">
        <v>1161</v>
      </c>
      <c r="AP74" s="5" t="s">
        <v>1162</v>
      </c>
    </row>
    <row r="75" spans="1:42" ht="48">
      <c r="A75" s="13">
        <v>132</v>
      </c>
      <c r="B75" s="23">
        <f t="shared" si="1"/>
        <v>73</v>
      </c>
      <c r="C75" s="5" t="s">
        <v>104</v>
      </c>
      <c r="D75" s="5" t="s">
        <v>213</v>
      </c>
      <c r="E75" s="5" t="s">
        <v>89</v>
      </c>
      <c r="F75" s="5" t="s">
        <v>89</v>
      </c>
      <c r="G75" s="5" t="s">
        <v>89</v>
      </c>
      <c r="H75" s="5" t="s">
        <v>89</v>
      </c>
      <c r="I75" s="5" t="s">
        <v>1164</v>
      </c>
      <c r="J75" s="5" t="s">
        <v>1165</v>
      </c>
      <c r="K75" s="5" t="s">
        <v>619</v>
      </c>
      <c r="L75" s="5" t="s">
        <v>89</v>
      </c>
      <c r="M75" s="5" t="s">
        <v>165</v>
      </c>
      <c r="N75" s="5" t="s">
        <v>1166</v>
      </c>
      <c r="O75" s="5" t="s">
        <v>177</v>
      </c>
      <c r="P75" s="5" t="s">
        <v>127</v>
      </c>
      <c r="Q75" s="5" t="s">
        <v>1167</v>
      </c>
      <c r="R75" s="5" t="s">
        <v>177</v>
      </c>
      <c r="S75" s="5" t="s">
        <v>127</v>
      </c>
      <c r="T75" s="5" t="s">
        <v>89</v>
      </c>
      <c r="U75" s="5" t="s">
        <v>177</v>
      </c>
      <c r="V75" s="5" t="s">
        <v>127</v>
      </c>
      <c r="W75" s="5" t="s">
        <v>1167</v>
      </c>
      <c r="X75" s="5" t="s">
        <v>177</v>
      </c>
      <c r="Y75" s="5" t="s">
        <v>127</v>
      </c>
      <c r="Z75" s="5" t="s">
        <v>1167</v>
      </c>
      <c r="AA75" s="5" t="s">
        <v>182</v>
      </c>
      <c r="AB75" s="5" t="s">
        <v>127</v>
      </c>
      <c r="AC75" s="5" t="s">
        <v>1168</v>
      </c>
      <c r="AD75" s="5" t="s">
        <v>182</v>
      </c>
      <c r="AE75" s="5" t="s">
        <v>127</v>
      </c>
      <c r="AF75" s="5" t="s">
        <v>1169</v>
      </c>
      <c r="AG75" s="5" t="s">
        <v>177</v>
      </c>
      <c r="AH75" s="5" t="s">
        <v>127</v>
      </c>
      <c r="AI75" s="5" t="s">
        <v>1167</v>
      </c>
      <c r="AJ75" s="5" t="s">
        <v>115</v>
      </c>
      <c r="AK75" s="5" t="s">
        <v>1167</v>
      </c>
      <c r="AL75" s="5" t="s">
        <v>1170</v>
      </c>
      <c r="AM75" s="5" t="s">
        <v>306</v>
      </c>
      <c r="AN75" s="5" t="s">
        <v>235</v>
      </c>
      <c r="AO75" s="5" t="s">
        <v>89</v>
      </c>
      <c r="AP75" s="5" t="s">
        <v>89</v>
      </c>
    </row>
    <row r="76" spans="1:42" ht="240">
      <c r="A76" s="13">
        <v>133</v>
      </c>
      <c r="B76" s="23">
        <f t="shared" si="1"/>
        <v>74</v>
      </c>
      <c r="C76" s="5" t="s">
        <v>104</v>
      </c>
      <c r="D76" s="5" t="s">
        <v>194</v>
      </c>
      <c r="E76" s="5" t="s">
        <v>1172</v>
      </c>
      <c r="F76" s="5" t="s">
        <v>90</v>
      </c>
      <c r="G76" s="5" t="s">
        <v>89</v>
      </c>
      <c r="H76" s="5" t="s">
        <v>1173</v>
      </c>
      <c r="I76" s="5" t="s">
        <v>1174</v>
      </c>
      <c r="J76" s="5" t="s">
        <v>1175</v>
      </c>
      <c r="K76" s="5" t="s">
        <v>1176</v>
      </c>
      <c r="L76" s="5" t="s">
        <v>1177</v>
      </c>
      <c r="M76" s="5" t="s">
        <v>241</v>
      </c>
      <c r="N76" s="5" t="s">
        <v>1178</v>
      </c>
      <c r="O76" s="5" t="s">
        <v>179</v>
      </c>
      <c r="P76" s="5" t="s">
        <v>168</v>
      </c>
      <c r="Q76" s="5" t="s">
        <v>1179</v>
      </c>
      <c r="R76" s="5" t="s">
        <v>179</v>
      </c>
      <c r="S76" s="5" t="s">
        <v>168</v>
      </c>
      <c r="T76" s="5" t="s">
        <v>1180</v>
      </c>
      <c r="U76" s="5" t="s">
        <v>177</v>
      </c>
      <c r="V76" s="5" t="s">
        <v>225</v>
      </c>
      <c r="W76" s="5" t="s">
        <v>1181</v>
      </c>
      <c r="X76" s="5" t="s">
        <v>179</v>
      </c>
      <c r="Y76" s="5" t="s">
        <v>225</v>
      </c>
      <c r="Z76" s="5" t="s">
        <v>1182</v>
      </c>
      <c r="AA76" s="5" t="s">
        <v>179</v>
      </c>
      <c r="AB76" s="5" t="s">
        <v>225</v>
      </c>
      <c r="AC76" s="5" t="s">
        <v>1183</v>
      </c>
      <c r="AD76" s="5" t="s">
        <v>179</v>
      </c>
      <c r="AE76" s="5" t="s">
        <v>168</v>
      </c>
      <c r="AF76" s="5" t="s">
        <v>1184</v>
      </c>
      <c r="AG76" s="5" t="s">
        <v>177</v>
      </c>
      <c r="AH76" s="5" t="s">
        <v>112</v>
      </c>
      <c r="AI76" s="5" t="s">
        <v>1185</v>
      </c>
      <c r="AJ76" s="5" t="s">
        <v>89</v>
      </c>
      <c r="AK76" s="5" t="s">
        <v>1186</v>
      </c>
      <c r="AL76" s="5" t="s">
        <v>1187</v>
      </c>
      <c r="AM76" s="5" t="s">
        <v>602</v>
      </c>
      <c r="AN76" s="5" t="s">
        <v>368</v>
      </c>
      <c r="AO76" s="5" t="s">
        <v>1188</v>
      </c>
      <c r="AP76" s="5" t="s">
        <v>1189</v>
      </c>
    </row>
    <row r="77" spans="1:42" ht="96">
      <c r="A77" s="13">
        <v>135</v>
      </c>
      <c r="B77" s="23">
        <f t="shared" si="1"/>
        <v>75</v>
      </c>
      <c r="C77" s="5" t="s">
        <v>104</v>
      </c>
      <c r="D77" s="5" t="s">
        <v>213</v>
      </c>
      <c r="E77" s="5" t="s">
        <v>89</v>
      </c>
      <c r="F77" s="5" t="s">
        <v>89</v>
      </c>
      <c r="G77" s="5" t="s">
        <v>89</v>
      </c>
      <c r="H77" s="5" t="s">
        <v>89</v>
      </c>
      <c r="I77" s="5" t="s">
        <v>1195</v>
      </c>
      <c r="J77" s="5" t="s">
        <v>1196</v>
      </c>
      <c r="K77" s="5" t="s">
        <v>355</v>
      </c>
      <c r="L77" s="5" t="s">
        <v>1197</v>
      </c>
      <c r="M77" s="5" t="s">
        <v>241</v>
      </c>
      <c r="N77" s="5" t="s">
        <v>1198</v>
      </c>
      <c r="O77" s="5" t="s">
        <v>186</v>
      </c>
      <c r="P77" s="5" t="s">
        <v>225</v>
      </c>
      <c r="Q77" s="5" t="s">
        <v>1199</v>
      </c>
      <c r="R77" s="5" t="s">
        <v>186</v>
      </c>
      <c r="S77" s="5" t="s">
        <v>225</v>
      </c>
      <c r="T77" s="5" t="s">
        <v>1200</v>
      </c>
      <c r="U77" s="5" t="s">
        <v>186</v>
      </c>
      <c r="V77" s="5" t="s">
        <v>225</v>
      </c>
      <c r="W77" s="5" t="s">
        <v>1201</v>
      </c>
      <c r="X77" s="5" t="s">
        <v>186</v>
      </c>
      <c r="Y77" s="5" t="s">
        <v>225</v>
      </c>
      <c r="Z77" s="5" t="s">
        <v>1202</v>
      </c>
      <c r="AA77" s="5" t="s">
        <v>186</v>
      </c>
      <c r="AB77" s="5" t="s">
        <v>112</v>
      </c>
      <c r="AC77" s="5" t="s">
        <v>1203</v>
      </c>
      <c r="AD77" s="5" t="s">
        <v>186</v>
      </c>
      <c r="AE77" s="5" t="s">
        <v>225</v>
      </c>
      <c r="AF77" s="5" t="s">
        <v>1204</v>
      </c>
      <c r="AG77" s="5" t="s">
        <v>179</v>
      </c>
      <c r="AH77" s="5" t="s">
        <v>225</v>
      </c>
      <c r="AI77" s="5" t="s">
        <v>1205</v>
      </c>
      <c r="AJ77" s="5" t="s">
        <v>115</v>
      </c>
      <c r="AK77" s="5" t="s">
        <v>89</v>
      </c>
      <c r="AL77" s="5" t="s">
        <v>1206</v>
      </c>
      <c r="AM77" s="5" t="s">
        <v>118</v>
      </c>
      <c r="AN77" s="5" t="s">
        <v>192</v>
      </c>
      <c r="AO77" s="5" t="s">
        <v>89</v>
      </c>
      <c r="AP77" s="5" t="s">
        <v>89</v>
      </c>
    </row>
    <row r="78" spans="1:42" ht="112">
      <c r="A78" s="13">
        <v>136</v>
      </c>
      <c r="B78" s="23">
        <f t="shared" si="1"/>
        <v>76</v>
      </c>
      <c r="C78" s="5" t="s">
        <v>104</v>
      </c>
      <c r="D78" s="5" t="s">
        <v>213</v>
      </c>
      <c r="E78" s="5" t="s">
        <v>89</v>
      </c>
      <c r="F78" s="5" t="s">
        <v>89</v>
      </c>
      <c r="G78" s="5" t="s">
        <v>89</v>
      </c>
      <c r="H78" s="5" t="s">
        <v>89</v>
      </c>
      <c r="I78" s="5" t="s">
        <v>895</v>
      </c>
      <c r="J78" s="5" t="s">
        <v>1208</v>
      </c>
      <c r="K78" s="5" t="s">
        <v>951</v>
      </c>
      <c r="L78" s="5" t="s">
        <v>1209</v>
      </c>
      <c r="M78" s="5" t="s">
        <v>298</v>
      </c>
      <c r="N78" s="5" t="s">
        <v>1210</v>
      </c>
      <c r="O78" s="5" t="s">
        <v>179</v>
      </c>
      <c r="P78" s="5" t="s">
        <v>225</v>
      </c>
      <c r="Q78" s="5" t="s">
        <v>1211</v>
      </c>
      <c r="R78" s="5" t="s">
        <v>177</v>
      </c>
      <c r="S78" s="5" t="s">
        <v>106</v>
      </c>
      <c r="T78" s="5" t="s">
        <v>89</v>
      </c>
      <c r="U78" s="5" t="s">
        <v>186</v>
      </c>
      <c r="V78" s="5" t="s">
        <v>112</v>
      </c>
      <c r="W78" s="5" t="s">
        <v>1212</v>
      </c>
      <c r="X78" s="5" t="s">
        <v>186</v>
      </c>
      <c r="Y78" s="5" t="s">
        <v>225</v>
      </c>
      <c r="Z78" s="5" t="s">
        <v>1213</v>
      </c>
      <c r="AA78" s="5" t="s">
        <v>186</v>
      </c>
      <c r="AB78" s="5" t="s">
        <v>112</v>
      </c>
      <c r="AC78" s="5" t="s">
        <v>1214</v>
      </c>
      <c r="AD78" s="5" t="s">
        <v>177</v>
      </c>
      <c r="AE78" s="5" t="s">
        <v>106</v>
      </c>
      <c r="AF78" s="5" t="s">
        <v>89</v>
      </c>
      <c r="AG78" s="5" t="s">
        <v>179</v>
      </c>
      <c r="AH78" s="5" t="s">
        <v>225</v>
      </c>
      <c r="AI78" s="5" t="s">
        <v>1215</v>
      </c>
      <c r="AJ78" s="5" t="s">
        <v>115</v>
      </c>
      <c r="AK78" s="5" t="s">
        <v>1216</v>
      </c>
      <c r="AL78" s="5" t="s">
        <v>1217</v>
      </c>
      <c r="AM78" s="5" t="s">
        <v>464</v>
      </c>
      <c r="AN78" s="5" t="s">
        <v>368</v>
      </c>
      <c r="AO78" s="5" t="s">
        <v>1218</v>
      </c>
      <c r="AP78" s="5" t="s">
        <v>89</v>
      </c>
    </row>
    <row r="79" spans="1:42" ht="176">
      <c r="A79" s="13">
        <v>137</v>
      </c>
      <c r="B79" s="23">
        <f t="shared" si="1"/>
        <v>77</v>
      </c>
      <c r="C79" s="5" t="s">
        <v>104</v>
      </c>
      <c r="D79" s="5" t="s">
        <v>171</v>
      </c>
      <c r="E79" s="5" t="s">
        <v>89</v>
      </c>
      <c r="F79" s="5" t="s">
        <v>90</v>
      </c>
      <c r="G79" s="5" t="s">
        <v>89</v>
      </c>
      <c r="H79" s="5" t="s">
        <v>1220</v>
      </c>
      <c r="I79" s="5" t="s">
        <v>1221</v>
      </c>
      <c r="J79" s="5" t="s">
        <v>314</v>
      </c>
      <c r="K79" s="5" t="s">
        <v>175</v>
      </c>
      <c r="L79" s="5" t="s">
        <v>89</v>
      </c>
      <c r="M79" s="5" t="s">
        <v>165</v>
      </c>
      <c r="N79" s="5" t="s">
        <v>1222</v>
      </c>
      <c r="O79" s="5" t="s">
        <v>186</v>
      </c>
      <c r="P79" s="5" t="s">
        <v>112</v>
      </c>
      <c r="Q79" s="5" t="s">
        <v>1223</v>
      </c>
      <c r="R79" s="5" t="s">
        <v>186</v>
      </c>
      <c r="S79" s="5" t="s">
        <v>112</v>
      </c>
      <c r="T79" s="5" t="s">
        <v>1224</v>
      </c>
      <c r="U79" s="5" t="s">
        <v>186</v>
      </c>
      <c r="V79" s="5" t="s">
        <v>112</v>
      </c>
      <c r="W79" s="5" t="s">
        <v>89</v>
      </c>
      <c r="X79" s="5" t="s">
        <v>186</v>
      </c>
      <c r="Y79" s="5" t="s">
        <v>112</v>
      </c>
      <c r="Z79" s="5" t="s">
        <v>89</v>
      </c>
      <c r="AA79" s="5" t="s">
        <v>186</v>
      </c>
      <c r="AB79" s="5" t="s">
        <v>112</v>
      </c>
      <c r="AC79" s="5" t="s">
        <v>89</v>
      </c>
      <c r="AD79" s="5" t="s">
        <v>186</v>
      </c>
      <c r="AE79" s="5" t="s">
        <v>112</v>
      </c>
      <c r="AF79" s="5" t="s">
        <v>1225</v>
      </c>
      <c r="AG79" s="5" t="s">
        <v>186</v>
      </c>
      <c r="AH79" s="5" t="s">
        <v>112</v>
      </c>
      <c r="AI79" s="5" t="s">
        <v>1226</v>
      </c>
      <c r="AJ79" s="5" t="s">
        <v>207</v>
      </c>
      <c r="AK79" s="5" t="s">
        <v>89</v>
      </c>
      <c r="AL79" s="5" t="s">
        <v>1227</v>
      </c>
      <c r="AM79" s="5" t="s">
        <v>306</v>
      </c>
      <c r="AN79" s="5" t="s">
        <v>1228</v>
      </c>
      <c r="AO79" s="5" t="s">
        <v>89</v>
      </c>
      <c r="AP79" s="5" t="s">
        <v>1229</v>
      </c>
    </row>
    <row r="80" spans="1:42" ht="48">
      <c r="A80" s="13">
        <v>139</v>
      </c>
      <c r="B80" s="23">
        <f t="shared" si="1"/>
        <v>78</v>
      </c>
      <c r="C80" s="5" t="s">
        <v>104</v>
      </c>
      <c r="D80" s="5" t="s">
        <v>213</v>
      </c>
      <c r="E80" s="5" t="s">
        <v>89</v>
      </c>
      <c r="F80" s="5" t="s">
        <v>89</v>
      </c>
      <c r="G80" s="5" t="s">
        <v>89</v>
      </c>
      <c r="H80" s="5" t="s">
        <v>89</v>
      </c>
      <c r="I80" s="5" t="s">
        <v>1234</v>
      </c>
      <c r="J80" s="5" t="s">
        <v>1235</v>
      </c>
      <c r="K80" s="5" t="s">
        <v>254</v>
      </c>
      <c r="L80" s="5" t="s">
        <v>89</v>
      </c>
      <c r="M80" s="5" t="s">
        <v>298</v>
      </c>
      <c r="N80" s="5" t="s">
        <v>1236</v>
      </c>
      <c r="O80" s="5" t="s">
        <v>186</v>
      </c>
      <c r="P80" s="5" t="s">
        <v>225</v>
      </c>
      <c r="Q80" s="5" t="s">
        <v>89</v>
      </c>
      <c r="R80" s="5" t="s">
        <v>186</v>
      </c>
      <c r="S80" s="5" t="s">
        <v>112</v>
      </c>
      <c r="T80" s="5" t="s">
        <v>89</v>
      </c>
      <c r="U80" s="5" t="s">
        <v>186</v>
      </c>
      <c r="V80" s="5" t="s">
        <v>168</v>
      </c>
      <c r="W80" s="5" t="s">
        <v>89</v>
      </c>
      <c r="X80" s="5" t="s">
        <v>179</v>
      </c>
      <c r="Y80" s="5" t="s">
        <v>225</v>
      </c>
      <c r="Z80" s="5" t="s">
        <v>89</v>
      </c>
      <c r="AA80" s="5" t="s">
        <v>179</v>
      </c>
      <c r="AB80" s="5" t="s">
        <v>225</v>
      </c>
      <c r="AC80" s="5" t="s">
        <v>89</v>
      </c>
      <c r="AD80" s="5" t="s">
        <v>186</v>
      </c>
      <c r="AE80" s="5" t="s">
        <v>112</v>
      </c>
      <c r="AF80" s="5" t="s">
        <v>89</v>
      </c>
      <c r="AG80" s="5" t="s">
        <v>186</v>
      </c>
      <c r="AH80" s="5" t="s">
        <v>168</v>
      </c>
      <c r="AI80" s="5" t="s">
        <v>89</v>
      </c>
      <c r="AJ80" s="5" t="s">
        <v>129</v>
      </c>
      <c r="AK80" s="5" t="s">
        <v>89</v>
      </c>
      <c r="AL80" s="5" t="s">
        <v>1237</v>
      </c>
      <c r="AM80" s="5" t="s">
        <v>306</v>
      </c>
      <c r="AN80" s="5" t="s">
        <v>368</v>
      </c>
      <c r="AO80" s="5" t="s">
        <v>89</v>
      </c>
      <c r="AP80" s="5" t="s">
        <v>89</v>
      </c>
    </row>
    <row r="81" spans="1:42" ht="48">
      <c r="A81" s="13">
        <v>142</v>
      </c>
      <c r="B81" s="23">
        <f t="shared" si="1"/>
        <v>79</v>
      </c>
      <c r="C81" s="5" t="s">
        <v>104</v>
      </c>
      <c r="D81" s="5" t="s">
        <v>171</v>
      </c>
      <c r="E81" s="5" t="s">
        <v>89</v>
      </c>
      <c r="F81" s="5" t="s">
        <v>160</v>
      </c>
      <c r="G81" s="5" t="s">
        <v>89</v>
      </c>
      <c r="H81" s="5" t="s">
        <v>1244</v>
      </c>
      <c r="I81" s="5" t="s">
        <v>1245</v>
      </c>
      <c r="J81" s="5" t="s">
        <v>1246</v>
      </c>
      <c r="K81" s="5" t="s">
        <v>254</v>
      </c>
      <c r="L81" s="5" t="s">
        <v>89</v>
      </c>
      <c r="M81" s="5" t="s">
        <v>298</v>
      </c>
      <c r="N81" s="5" t="s">
        <v>1247</v>
      </c>
      <c r="O81" s="5" t="s">
        <v>182</v>
      </c>
      <c r="P81" s="5" t="s">
        <v>112</v>
      </c>
      <c r="Q81" s="5" t="s">
        <v>1248</v>
      </c>
      <c r="R81" s="5" t="s">
        <v>177</v>
      </c>
      <c r="S81" s="5" t="s">
        <v>106</v>
      </c>
      <c r="T81" s="5" t="s">
        <v>89</v>
      </c>
      <c r="U81" s="5" t="s">
        <v>182</v>
      </c>
      <c r="V81" s="5" t="s">
        <v>112</v>
      </c>
      <c r="W81" s="5" t="s">
        <v>1249</v>
      </c>
      <c r="X81" s="5" t="s">
        <v>182</v>
      </c>
      <c r="Y81" s="5" t="s">
        <v>112</v>
      </c>
      <c r="Z81" s="5" t="s">
        <v>1250</v>
      </c>
      <c r="AA81" s="5" t="s">
        <v>186</v>
      </c>
      <c r="AB81" s="5" t="s">
        <v>112</v>
      </c>
      <c r="AC81" s="5" t="s">
        <v>1251</v>
      </c>
      <c r="AD81" s="5" t="s">
        <v>186</v>
      </c>
      <c r="AE81" s="5" t="s">
        <v>112</v>
      </c>
      <c r="AF81" s="5" t="s">
        <v>1252</v>
      </c>
      <c r="AG81" s="5" t="s">
        <v>182</v>
      </c>
      <c r="AH81" s="5" t="s">
        <v>127</v>
      </c>
      <c r="AI81" s="5" t="s">
        <v>89</v>
      </c>
      <c r="AJ81" s="5" t="s">
        <v>207</v>
      </c>
      <c r="AK81" s="5" t="s">
        <v>89</v>
      </c>
      <c r="AL81" s="5" t="s">
        <v>1253</v>
      </c>
      <c r="AM81" s="5" t="s">
        <v>768</v>
      </c>
      <c r="AN81" s="5" t="s">
        <v>368</v>
      </c>
      <c r="AO81" s="5" t="s">
        <v>1137</v>
      </c>
      <c r="AP81" s="5" t="s">
        <v>89</v>
      </c>
    </row>
    <row r="82" spans="1:42" ht="112">
      <c r="A82" s="13">
        <v>144</v>
      </c>
      <c r="B82" s="23">
        <f t="shared" si="1"/>
        <v>80</v>
      </c>
      <c r="C82" s="5" t="s">
        <v>104</v>
      </c>
      <c r="D82" s="5" t="s">
        <v>171</v>
      </c>
      <c r="E82" s="5" t="s">
        <v>89</v>
      </c>
      <c r="F82" s="5" t="s">
        <v>90</v>
      </c>
      <c r="G82" s="5" t="s">
        <v>89</v>
      </c>
      <c r="H82" s="5" t="s">
        <v>1258</v>
      </c>
      <c r="I82" s="5" t="s">
        <v>1259</v>
      </c>
      <c r="J82" s="5" t="s">
        <v>1260</v>
      </c>
      <c r="K82" s="5" t="s">
        <v>1012</v>
      </c>
      <c r="L82" s="5" t="s">
        <v>89</v>
      </c>
      <c r="M82" s="5" t="s">
        <v>99</v>
      </c>
      <c r="N82" s="5" t="s">
        <v>1261</v>
      </c>
      <c r="O82" s="5" t="s">
        <v>186</v>
      </c>
      <c r="P82" s="5" t="s">
        <v>127</v>
      </c>
      <c r="Q82" s="5" t="s">
        <v>1262</v>
      </c>
      <c r="R82" s="5" t="s">
        <v>89</v>
      </c>
      <c r="S82" s="5" t="s">
        <v>89</v>
      </c>
      <c r="T82" s="5" t="s">
        <v>89</v>
      </c>
      <c r="U82" s="5" t="s">
        <v>89</v>
      </c>
      <c r="V82" s="5" t="s">
        <v>89</v>
      </c>
      <c r="W82" s="5" t="s">
        <v>89</v>
      </c>
      <c r="X82" s="5" t="s">
        <v>177</v>
      </c>
      <c r="Y82" s="5" t="s">
        <v>106</v>
      </c>
      <c r="Z82" s="5" t="s">
        <v>89</v>
      </c>
      <c r="AA82" s="5" t="s">
        <v>89</v>
      </c>
      <c r="AB82" s="5" t="s">
        <v>89</v>
      </c>
      <c r="AC82" s="5" t="s">
        <v>89</v>
      </c>
      <c r="AD82" s="5" t="s">
        <v>89</v>
      </c>
      <c r="AE82" s="5" t="s">
        <v>89</v>
      </c>
      <c r="AF82" s="5" t="s">
        <v>89</v>
      </c>
      <c r="AG82" s="5" t="s">
        <v>179</v>
      </c>
      <c r="AH82" s="5" t="s">
        <v>225</v>
      </c>
      <c r="AI82" s="5" t="s">
        <v>1263</v>
      </c>
      <c r="AJ82" s="5" t="s">
        <v>89</v>
      </c>
      <c r="AK82" s="5" t="s">
        <v>89</v>
      </c>
      <c r="AL82" s="5" t="s">
        <v>89</v>
      </c>
      <c r="AM82" s="5" t="s">
        <v>89</v>
      </c>
      <c r="AN82" s="5" t="s">
        <v>89</v>
      </c>
      <c r="AO82" s="5" t="s">
        <v>89</v>
      </c>
      <c r="AP82" s="5" t="s">
        <v>89</v>
      </c>
    </row>
    <row r="83" spans="1:42" ht="64">
      <c r="A83" s="13">
        <v>146</v>
      </c>
      <c r="B83" s="23">
        <f t="shared" si="1"/>
        <v>81</v>
      </c>
      <c r="C83" s="5" t="s">
        <v>104</v>
      </c>
      <c r="D83" s="5" t="s">
        <v>194</v>
      </c>
      <c r="E83" s="5" t="s">
        <v>1269</v>
      </c>
      <c r="F83" s="5" t="s">
        <v>90</v>
      </c>
      <c r="G83" s="5" t="s">
        <v>89</v>
      </c>
      <c r="H83" s="5" t="s">
        <v>1270</v>
      </c>
      <c r="I83" s="5" t="s">
        <v>1271</v>
      </c>
      <c r="J83" s="5" t="s">
        <v>1272</v>
      </c>
      <c r="K83" s="5" t="s">
        <v>240</v>
      </c>
      <c r="L83" s="5" t="s">
        <v>89</v>
      </c>
      <c r="M83" s="5" t="s">
        <v>241</v>
      </c>
      <c r="N83" s="5" t="s">
        <v>1273</v>
      </c>
      <c r="O83" s="5" t="s">
        <v>182</v>
      </c>
      <c r="P83" s="5" t="s">
        <v>112</v>
      </c>
      <c r="Q83" s="5" t="s">
        <v>1274</v>
      </c>
      <c r="R83" s="5" t="s">
        <v>182</v>
      </c>
      <c r="S83" s="5" t="s">
        <v>225</v>
      </c>
      <c r="T83" s="5" t="s">
        <v>1275</v>
      </c>
      <c r="U83" s="5" t="s">
        <v>182</v>
      </c>
      <c r="V83" s="5" t="s">
        <v>225</v>
      </c>
      <c r="W83" s="5" t="s">
        <v>1276</v>
      </c>
      <c r="X83" s="5" t="s">
        <v>182</v>
      </c>
      <c r="Y83" s="5" t="s">
        <v>225</v>
      </c>
      <c r="Z83" s="5" t="s">
        <v>1277</v>
      </c>
      <c r="AA83" s="5" t="s">
        <v>177</v>
      </c>
      <c r="AB83" s="5" t="s">
        <v>106</v>
      </c>
      <c r="AC83" s="5" t="s">
        <v>1278</v>
      </c>
      <c r="AD83" s="5" t="s">
        <v>182</v>
      </c>
      <c r="AE83" s="5" t="s">
        <v>127</v>
      </c>
      <c r="AF83" s="5" t="s">
        <v>1279</v>
      </c>
      <c r="AG83" s="5" t="s">
        <v>182</v>
      </c>
      <c r="AH83" s="5" t="s">
        <v>112</v>
      </c>
      <c r="AI83" s="5" t="s">
        <v>1280</v>
      </c>
      <c r="AJ83" s="5" t="s">
        <v>188</v>
      </c>
      <c r="AK83" s="5" t="s">
        <v>1281</v>
      </c>
      <c r="AL83" s="5" t="s">
        <v>1282</v>
      </c>
      <c r="AM83" s="5" t="s">
        <v>306</v>
      </c>
      <c r="AN83" s="5" t="s">
        <v>192</v>
      </c>
      <c r="AO83" s="5" t="s">
        <v>89</v>
      </c>
      <c r="AP83" s="5" t="s">
        <v>89</v>
      </c>
    </row>
    <row r="84" spans="1:42" ht="240">
      <c r="A84" s="13">
        <v>147</v>
      </c>
      <c r="B84" s="23">
        <f t="shared" si="1"/>
        <v>82</v>
      </c>
      <c r="C84" s="5" t="s">
        <v>104</v>
      </c>
      <c r="D84" s="5" t="s">
        <v>171</v>
      </c>
      <c r="E84" s="5" t="s">
        <v>89</v>
      </c>
      <c r="F84" s="5" t="s">
        <v>160</v>
      </c>
      <c r="G84" s="5" t="s">
        <v>89</v>
      </c>
      <c r="H84" s="5" t="s">
        <v>1284</v>
      </c>
      <c r="I84" s="5" t="s">
        <v>401</v>
      </c>
      <c r="J84" s="5" t="s">
        <v>1285</v>
      </c>
      <c r="K84" s="5" t="s">
        <v>175</v>
      </c>
      <c r="L84" s="5" t="s">
        <v>89</v>
      </c>
      <c r="M84" s="5" t="s">
        <v>165</v>
      </c>
      <c r="N84" s="5" t="s">
        <v>1286</v>
      </c>
      <c r="O84" s="5" t="s">
        <v>186</v>
      </c>
      <c r="P84" s="5" t="s">
        <v>112</v>
      </c>
      <c r="Q84" s="5" t="s">
        <v>1287</v>
      </c>
      <c r="R84" s="5" t="s">
        <v>179</v>
      </c>
      <c r="S84" s="5" t="s">
        <v>225</v>
      </c>
      <c r="T84" s="5" t="s">
        <v>1288</v>
      </c>
      <c r="U84" s="5" t="s">
        <v>179</v>
      </c>
      <c r="V84" s="5" t="s">
        <v>168</v>
      </c>
      <c r="W84" s="5" t="s">
        <v>1289</v>
      </c>
      <c r="X84" s="5" t="s">
        <v>186</v>
      </c>
      <c r="Y84" s="5" t="s">
        <v>225</v>
      </c>
      <c r="Z84" s="5" t="s">
        <v>1290</v>
      </c>
      <c r="AA84" s="5" t="s">
        <v>177</v>
      </c>
      <c r="AB84" s="5" t="s">
        <v>225</v>
      </c>
      <c r="AC84" s="5" t="s">
        <v>1291</v>
      </c>
      <c r="AD84" s="5" t="s">
        <v>179</v>
      </c>
      <c r="AE84" s="5" t="s">
        <v>225</v>
      </c>
      <c r="AF84" s="5" t="s">
        <v>1292</v>
      </c>
      <c r="AG84" s="5" t="s">
        <v>179</v>
      </c>
      <c r="AH84" s="5" t="s">
        <v>225</v>
      </c>
      <c r="AI84" s="5" t="s">
        <v>1293</v>
      </c>
      <c r="AJ84" s="5" t="s">
        <v>129</v>
      </c>
      <c r="AK84" s="5" t="s">
        <v>89</v>
      </c>
      <c r="AL84" s="5" t="s">
        <v>1294</v>
      </c>
      <c r="AM84" s="5" t="s">
        <v>118</v>
      </c>
      <c r="AN84" s="5" t="s">
        <v>192</v>
      </c>
      <c r="AO84" s="5" t="s">
        <v>89</v>
      </c>
      <c r="AP84" s="5" t="s">
        <v>89</v>
      </c>
    </row>
    <row r="85" spans="1:42" ht="80">
      <c r="A85" s="13">
        <v>153</v>
      </c>
      <c r="B85" s="23">
        <f t="shared" si="1"/>
        <v>83</v>
      </c>
      <c r="C85" s="5" t="s">
        <v>104</v>
      </c>
      <c r="D85" s="5" t="s">
        <v>171</v>
      </c>
      <c r="E85" s="5" t="s">
        <v>89</v>
      </c>
      <c r="F85" s="5" t="s">
        <v>215</v>
      </c>
      <c r="G85" s="5" t="s">
        <v>89</v>
      </c>
      <c r="H85" s="5" t="s">
        <v>1314</v>
      </c>
      <c r="I85" s="5" t="s">
        <v>1315</v>
      </c>
      <c r="J85" s="5" t="s">
        <v>777</v>
      </c>
      <c r="K85" s="5" t="s">
        <v>1316</v>
      </c>
      <c r="L85" s="5" t="s">
        <v>89</v>
      </c>
      <c r="M85" s="5" t="s">
        <v>221</v>
      </c>
      <c r="N85" s="5" t="s">
        <v>1317</v>
      </c>
      <c r="O85" s="5" t="s">
        <v>179</v>
      </c>
      <c r="P85" s="5" t="s">
        <v>225</v>
      </c>
      <c r="Q85" s="5" t="s">
        <v>1318</v>
      </c>
      <c r="R85" s="5" t="s">
        <v>179</v>
      </c>
      <c r="S85" s="5" t="s">
        <v>225</v>
      </c>
      <c r="T85" s="5" t="s">
        <v>1319</v>
      </c>
      <c r="U85" s="5" t="s">
        <v>179</v>
      </c>
      <c r="V85" s="5" t="s">
        <v>225</v>
      </c>
      <c r="W85" s="5" t="s">
        <v>1320</v>
      </c>
      <c r="X85" s="5" t="s">
        <v>179</v>
      </c>
      <c r="Y85" s="5" t="s">
        <v>225</v>
      </c>
      <c r="Z85" s="5" t="s">
        <v>1321</v>
      </c>
      <c r="AA85" s="5" t="s">
        <v>182</v>
      </c>
      <c r="AB85" s="5" t="s">
        <v>112</v>
      </c>
      <c r="AC85" s="5" t="s">
        <v>1322</v>
      </c>
      <c r="AD85" s="5" t="s">
        <v>179</v>
      </c>
      <c r="AE85" s="5" t="s">
        <v>225</v>
      </c>
      <c r="AF85" s="5" t="s">
        <v>1323</v>
      </c>
      <c r="AG85" s="5" t="s">
        <v>179</v>
      </c>
      <c r="AH85" s="5" t="s">
        <v>225</v>
      </c>
      <c r="AI85" s="5" t="s">
        <v>1324</v>
      </c>
      <c r="AJ85" s="5" t="s">
        <v>141</v>
      </c>
      <c r="AK85" s="5" t="s">
        <v>1325</v>
      </c>
      <c r="AL85" s="5" t="s">
        <v>1326</v>
      </c>
      <c r="AM85" s="5" t="s">
        <v>464</v>
      </c>
      <c r="AN85" s="5" t="s">
        <v>192</v>
      </c>
      <c r="AO85" s="5" t="s">
        <v>89</v>
      </c>
      <c r="AP85" s="5" t="s">
        <v>89</v>
      </c>
    </row>
    <row r="86" spans="1:42" ht="96">
      <c r="A86" s="13">
        <v>155</v>
      </c>
      <c r="B86" s="23">
        <f t="shared" si="1"/>
        <v>84</v>
      </c>
      <c r="C86" s="5" t="s">
        <v>104</v>
      </c>
      <c r="D86" s="5" t="s">
        <v>213</v>
      </c>
      <c r="E86" s="5" t="s">
        <v>89</v>
      </c>
      <c r="F86" s="5" t="s">
        <v>89</v>
      </c>
      <c r="G86" s="5" t="s">
        <v>89</v>
      </c>
      <c r="H86" s="5" t="s">
        <v>89</v>
      </c>
      <c r="I86" s="5" t="s">
        <v>359</v>
      </c>
      <c r="J86" s="5" t="s">
        <v>1341</v>
      </c>
      <c r="K86" s="5" t="s">
        <v>671</v>
      </c>
      <c r="L86" s="5" t="s">
        <v>89</v>
      </c>
      <c r="M86" s="5" t="s">
        <v>241</v>
      </c>
      <c r="N86" s="5" t="s">
        <v>1342</v>
      </c>
      <c r="O86" s="5" t="s">
        <v>182</v>
      </c>
      <c r="P86" s="5" t="s">
        <v>112</v>
      </c>
      <c r="Q86" s="5" t="s">
        <v>1343</v>
      </c>
      <c r="R86" s="5" t="s">
        <v>186</v>
      </c>
      <c r="S86" s="5" t="s">
        <v>225</v>
      </c>
      <c r="T86" s="5" t="s">
        <v>1344</v>
      </c>
      <c r="U86" s="5" t="s">
        <v>179</v>
      </c>
      <c r="V86" s="5" t="s">
        <v>225</v>
      </c>
      <c r="W86" s="5" t="s">
        <v>1345</v>
      </c>
      <c r="X86" s="5" t="s">
        <v>186</v>
      </c>
      <c r="Y86" s="5" t="s">
        <v>225</v>
      </c>
      <c r="Z86" s="5" t="s">
        <v>1346</v>
      </c>
      <c r="AA86" s="5" t="s">
        <v>179</v>
      </c>
      <c r="AB86" s="5" t="s">
        <v>225</v>
      </c>
      <c r="AC86" s="5" t="s">
        <v>1347</v>
      </c>
      <c r="AD86" s="5" t="s">
        <v>186</v>
      </c>
      <c r="AE86" s="5" t="s">
        <v>225</v>
      </c>
      <c r="AF86" s="5" t="s">
        <v>1348</v>
      </c>
      <c r="AG86" s="5" t="s">
        <v>182</v>
      </c>
      <c r="AH86" s="5" t="s">
        <v>112</v>
      </c>
      <c r="AI86" s="5" t="s">
        <v>1349</v>
      </c>
      <c r="AJ86" s="5" t="s">
        <v>115</v>
      </c>
      <c r="AK86" s="5" t="s">
        <v>89</v>
      </c>
      <c r="AL86" s="5" t="s">
        <v>1350</v>
      </c>
      <c r="AM86" s="5" t="s">
        <v>118</v>
      </c>
      <c r="AN86" s="5" t="s">
        <v>368</v>
      </c>
      <c r="AO86" s="5" t="s">
        <v>1351</v>
      </c>
      <c r="AP86" s="5" t="s">
        <v>89</v>
      </c>
    </row>
    <row r="87" spans="1:42" ht="64">
      <c r="A87" s="13">
        <v>156</v>
      </c>
      <c r="B87" s="23">
        <f t="shared" si="1"/>
        <v>85</v>
      </c>
      <c r="C87" s="5" t="s">
        <v>104</v>
      </c>
      <c r="D87" s="5" t="s">
        <v>171</v>
      </c>
      <c r="E87" s="5" t="s">
        <v>89</v>
      </c>
      <c r="F87" s="5" t="s">
        <v>160</v>
      </c>
      <c r="G87" s="5" t="s">
        <v>89</v>
      </c>
      <c r="H87" s="5" t="s">
        <v>237</v>
      </c>
      <c r="I87" s="5" t="s">
        <v>1353</v>
      </c>
      <c r="J87" s="5" t="s">
        <v>1354</v>
      </c>
      <c r="K87" s="5" t="s">
        <v>1355</v>
      </c>
      <c r="L87" s="5" t="s">
        <v>1356</v>
      </c>
      <c r="M87" s="5" t="s">
        <v>221</v>
      </c>
      <c r="N87" s="5" t="s">
        <v>1357</v>
      </c>
      <c r="O87" s="5" t="s">
        <v>179</v>
      </c>
      <c r="P87" s="5" t="s">
        <v>168</v>
      </c>
      <c r="Q87" s="5" t="s">
        <v>89</v>
      </c>
      <c r="R87" s="5" t="s">
        <v>179</v>
      </c>
      <c r="S87" s="5" t="s">
        <v>168</v>
      </c>
      <c r="T87" s="5" t="s">
        <v>89</v>
      </c>
      <c r="U87" s="5" t="s">
        <v>186</v>
      </c>
      <c r="V87" s="5" t="s">
        <v>168</v>
      </c>
      <c r="W87" s="5" t="s">
        <v>89</v>
      </c>
      <c r="X87" s="5" t="s">
        <v>186</v>
      </c>
      <c r="Y87" s="5" t="s">
        <v>112</v>
      </c>
      <c r="Z87" s="5" t="s">
        <v>89</v>
      </c>
      <c r="AA87" s="5" t="s">
        <v>177</v>
      </c>
      <c r="AB87" s="5" t="s">
        <v>106</v>
      </c>
      <c r="AC87" s="5" t="s">
        <v>89</v>
      </c>
      <c r="AD87" s="5" t="s">
        <v>186</v>
      </c>
      <c r="AE87" s="5" t="s">
        <v>168</v>
      </c>
      <c r="AF87" s="5" t="s">
        <v>89</v>
      </c>
      <c r="AG87" s="5" t="s">
        <v>186</v>
      </c>
      <c r="AH87" s="5" t="s">
        <v>112</v>
      </c>
      <c r="AI87" s="5" t="s">
        <v>89</v>
      </c>
      <c r="AJ87" s="5" t="s">
        <v>115</v>
      </c>
      <c r="AK87" s="5" t="s">
        <v>1358</v>
      </c>
      <c r="AL87" s="5" t="s">
        <v>1359</v>
      </c>
      <c r="AM87" s="5" t="s">
        <v>280</v>
      </c>
      <c r="AN87" s="5" t="s">
        <v>368</v>
      </c>
      <c r="AO87" s="5" t="s">
        <v>477</v>
      </c>
      <c r="AP87" s="5" t="s">
        <v>89</v>
      </c>
    </row>
    <row r="88" spans="1:42" ht="32">
      <c r="A88" s="13">
        <v>159</v>
      </c>
      <c r="B88" s="23">
        <f t="shared" si="1"/>
        <v>86</v>
      </c>
      <c r="C88" s="5" t="s">
        <v>104</v>
      </c>
      <c r="D88" s="5" t="s">
        <v>171</v>
      </c>
      <c r="E88" s="5" t="s">
        <v>89</v>
      </c>
      <c r="F88" s="5" t="s">
        <v>215</v>
      </c>
      <c r="G88" s="5" t="s">
        <v>89</v>
      </c>
      <c r="H88" s="5" t="s">
        <v>1367</v>
      </c>
      <c r="I88" s="5" t="s">
        <v>1368</v>
      </c>
      <c r="J88" s="5" t="s">
        <v>1369</v>
      </c>
      <c r="K88" s="5" t="s">
        <v>619</v>
      </c>
      <c r="L88" s="5" t="s">
        <v>89</v>
      </c>
      <c r="M88" s="5" t="s">
        <v>99</v>
      </c>
      <c r="N88" s="5" t="s">
        <v>89</v>
      </c>
      <c r="O88" s="5" t="s">
        <v>182</v>
      </c>
      <c r="P88" s="5" t="s">
        <v>127</v>
      </c>
      <c r="Q88" s="5" t="s">
        <v>89</v>
      </c>
      <c r="R88" s="5" t="s">
        <v>177</v>
      </c>
      <c r="S88" s="5" t="s">
        <v>89</v>
      </c>
      <c r="T88" s="5" t="s">
        <v>89</v>
      </c>
      <c r="U88" s="5" t="s">
        <v>177</v>
      </c>
      <c r="V88" s="5" t="s">
        <v>106</v>
      </c>
      <c r="W88" s="5" t="s">
        <v>89</v>
      </c>
      <c r="X88" s="5" t="s">
        <v>182</v>
      </c>
      <c r="Y88" s="5" t="s">
        <v>225</v>
      </c>
      <c r="Z88" s="5" t="s">
        <v>89</v>
      </c>
      <c r="AA88" s="5" t="s">
        <v>179</v>
      </c>
      <c r="AB88" s="5" t="s">
        <v>225</v>
      </c>
      <c r="AC88" s="5" t="s">
        <v>89</v>
      </c>
      <c r="AD88" s="5" t="s">
        <v>177</v>
      </c>
      <c r="AE88" s="5" t="s">
        <v>106</v>
      </c>
      <c r="AF88" s="5" t="s">
        <v>89</v>
      </c>
      <c r="AG88" s="5" t="s">
        <v>186</v>
      </c>
      <c r="AH88" s="5" t="s">
        <v>112</v>
      </c>
      <c r="AI88" s="5" t="s">
        <v>89</v>
      </c>
      <c r="AJ88" s="5" t="s">
        <v>141</v>
      </c>
      <c r="AK88" s="5" t="s">
        <v>89</v>
      </c>
      <c r="AL88" s="5" t="s">
        <v>1370</v>
      </c>
      <c r="AM88" s="5" t="s">
        <v>191</v>
      </c>
      <c r="AN88" s="5" t="s">
        <v>1228</v>
      </c>
      <c r="AO88" s="5" t="s">
        <v>89</v>
      </c>
      <c r="AP88" s="5" t="s">
        <v>89</v>
      </c>
    </row>
    <row r="89" spans="1:42" ht="80">
      <c r="A89" s="13">
        <v>160</v>
      </c>
      <c r="B89" s="23">
        <f t="shared" si="1"/>
        <v>87</v>
      </c>
      <c r="C89" s="5" t="s">
        <v>104</v>
      </c>
      <c r="D89" s="5" t="s">
        <v>171</v>
      </c>
      <c r="E89" s="5" t="s">
        <v>89</v>
      </c>
      <c r="F89" s="5" t="s">
        <v>160</v>
      </c>
      <c r="G89" s="5" t="s">
        <v>89</v>
      </c>
      <c r="H89" s="5" t="s">
        <v>237</v>
      </c>
      <c r="I89" s="5" t="s">
        <v>1372</v>
      </c>
      <c r="J89" s="5" t="s">
        <v>1373</v>
      </c>
      <c r="K89" s="5" t="s">
        <v>175</v>
      </c>
      <c r="L89" s="5" t="s">
        <v>89</v>
      </c>
      <c r="M89" s="5" t="s">
        <v>99</v>
      </c>
      <c r="N89" s="5" t="s">
        <v>1374</v>
      </c>
      <c r="O89" s="5" t="s">
        <v>177</v>
      </c>
      <c r="P89" s="5" t="s">
        <v>106</v>
      </c>
      <c r="Q89" s="5" t="s">
        <v>89</v>
      </c>
      <c r="R89" s="5" t="s">
        <v>186</v>
      </c>
      <c r="S89" s="5" t="s">
        <v>112</v>
      </c>
      <c r="T89" s="5" t="s">
        <v>89</v>
      </c>
      <c r="U89" s="5" t="s">
        <v>182</v>
      </c>
      <c r="V89" s="5" t="s">
        <v>127</v>
      </c>
      <c r="W89" s="5" t="s">
        <v>89</v>
      </c>
      <c r="X89" s="5" t="s">
        <v>177</v>
      </c>
      <c r="Y89" s="5" t="s">
        <v>127</v>
      </c>
      <c r="Z89" s="5" t="s">
        <v>89</v>
      </c>
      <c r="AA89" s="5" t="s">
        <v>177</v>
      </c>
      <c r="AB89" s="5" t="s">
        <v>106</v>
      </c>
      <c r="AC89" s="5" t="s">
        <v>89</v>
      </c>
      <c r="AD89" s="5" t="s">
        <v>182</v>
      </c>
      <c r="AE89" s="5" t="s">
        <v>112</v>
      </c>
      <c r="AF89" s="5" t="s">
        <v>89</v>
      </c>
      <c r="AG89" s="5" t="s">
        <v>182</v>
      </c>
      <c r="AH89" s="5" t="s">
        <v>112</v>
      </c>
      <c r="AI89" s="5" t="s">
        <v>1375</v>
      </c>
      <c r="AJ89" s="5" t="s">
        <v>141</v>
      </c>
      <c r="AK89" s="5" t="s">
        <v>89</v>
      </c>
      <c r="AL89" s="5" t="s">
        <v>1376</v>
      </c>
      <c r="AM89" s="5" t="s">
        <v>1136</v>
      </c>
      <c r="AN89" s="5" t="s">
        <v>1228</v>
      </c>
      <c r="AO89" s="5" t="s">
        <v>89</v>
      </c>
      <c r="AP89" s="5" t="s">
        <v>89</v>
      </c>
    </row>
    <row r="90" spans="1:42" ht="335">
      <c r="A90" s="13">
        <v>161</v>
      </c>
      <c r="B90" s="23">
        <f t="shared" si="1"/>
        <v>88</v>
      </c>
      <c r="C90" s="5" t="s">
        <v>104</v>
      </c>
      <c r="D90" s="5" t="s">
        <v>171</v>
      </c>
      <c r="E90" s="5" t="s">
        <v>89</v>
      </c>
      <c r="F90" s="5" t="s">
        <v>90</v>
      </c>
      <c r="G90" s="5" t="s">
        <v>89</v>
      </c>
      <c r="H90" s="5" t="s">
        <v>1378</v>
      </c>
      <c r="I90" s="5" t="s">
        <v>1379</v>
      </c>
      <c r="J90" s="5" t="s">
        <v>1380</v>
      </c>
      <c r="K90" s="5" t="s">
        <v>619</v>
      </c>
      <c r="L90" s="5" t="s">
        <v>89</v>
      </c>
      <c r="M90" s="5" t="s">
        <v>221</v>
      </c>
      <c r="N90" s="5" t="s">
        <v>1381</v>
      </c>
      <c r="O90" s="5" t="s">
        <v>179</v>
      </c>
      <c r="P90" s="5" t="s">
        <v>225</v>
      </c>
      <c r="Q90" s="5" t="s">
        <v>1382</v>
      </c>
      <c r="R90" s="5" t="s">
        <v>179</v>
      </c>
      <c r="S90" s="5" t="s">
        <v>225</v>
      </c>
      <c r="T90" s="5" t="s">
        <v>1383</v>
      </c>
      <c r="U90" s="5" t="s">
        <v>186</v>
      </c>
      <c r="V90" s="5" t="s">
        <v>112</v>
      </c>
      <c r="W90" s="5" t="s">
        <v>1384</v>
      </c>
      <c r="X90" s="5" t="s">
        <v>179</v>
      </c>
      <c r="Y90" s="5" t="s">
        <v>225</v>
      </c>
      <c r="Z90" s="5" t="s">
        <v>1385</v>
      </c>
      <c r="AA90" s="5" t="s">
        <v>179</v>
      </c>
      <c r="AB90" s="5" t="s">
        <v>168</v>
      </c>
      <c r="AC90" s="5" t="s">
        <v>1386</v>
      </c>
      <c r="AD90" s="5" t="s">
        <v>179</v>
      </c>
      <c r="AE90" s="5" t="s">
        <v>168</v>
      </c>
      <c r="AF90" s="5" t="s">
        <v>1387</v>
      </c>
      <c r="AG90" s="5" t="s">
        <v>179</v>
      </c>
      <c r="AH90" s="5" t="s">
        <v>225</v>
      </c>
      <c r="AI90" s="5" t="s">
        <v>1388</v>
      </c>
      <c r="AJ90" s="5" t="s">
        <v>89</v>
      </c>
      <c r="AK90" s="5" t="s">
        <v>1389</v>
      </c>
      <c r="AL90" s="5" t="s">
        <v>1390</v>
      </c>
      <c r="AM90" s="5" t="s">
        <v>234</v>
      </c>
      <c r="AN90" s="5" t="s">
        <v>235</v>
      </c>
      <c r="AO90" s="5" t="s">
        <v>89</v>
      </c>
      <c r="AP90" s="5" t="s">
        <v>1391</v>
      </c>
    </row>
    <row r="91" spans="1:42" ht="80">
      <c r="A91" s="13">
        <v>163</v>
      </c>
      <c r="B91" s="23">
        <f t="shared" si="1"/>
        <v>89</v>
      </c>
      <c r="C91" s="5" t="s">
        <v>104</v>
      </c>
      <c r="D91" s="5" t="s">
        <v>213</v>
      </c>
      <c r="E91" s="5" t="s">
        <v>89</v>
      </c>
      <c r="F91" s="5" t="s">
        <v>89</v>
      </c>
      <c r="G91" s="5" t="s">
        <v>89</v>
      </c>
      <c r="H91" s="5" t="s">
        <v>89</v>
      </c>
      <c r="I91" s="5" t="s">
        <v>1394</v>
      </c>
      <c r="J91" s="5" t="s">
        <v>1395</v>
      </c>
      <c r="K91" s="5" t="s">
        <v>164</v>
      </c>
      <c r="L91" s="5" t="s">
        <v>89</v>
      </c>
      <c r="M91" s="5" t="s">
        <v>99</v>
      </c>
      <c r="N91" s="5" t="s">
        <v>1396</v>
      </c>
      <c r="O91" s="5" t="s">
        <v>186</v>
      </c>
      <c r="P91" s="5" t="s">
        <v>225</v>
      </c>
      <c r="Q91" s="5" t="s">
        <v>1397</v>
      </c>
      <c r="R91" s="5" t="s">
        <v>186</v>
      </c>
      <c r="S91" s="5" t="s">
        <v>112</v>
      </c>
      <c r="T91" s="5" t="s">
        <v>1398</v>
      </c>
      <c r="U91" s="5" t="s">
        <v>186</v>
      </c>
      <c r="V91" s="5" t="s">
        <v>225</v>
      </c>
      <c r="W91" s="5" t="s">
        <v>1399</v>
      </c>
      <c r="X91" s="5" t="s">
        <v>186</v>
      </c>
      <c r="Y91" s="5" t="s">
        <v>112</v>
      </c>
      <c r="Z91" s="5" t="s">
        <v>1400</v>
      </c>
      <c r="AA91" s="5" t="s">
        <v>186</v>
      </c>
      <c r="AB91" s="5" t="s">
        <v>225</v>
      </c>
      <c r="AC91" s="5" t="s">
        <v>1401</v>
      </c>
      <c r="AD91" s="5" t="s">
        <v>179</v>
      </c>
      <c r="AE91" s="5" t="s">
        <v>225</v>
      </c>
      <c r="AF91" s="5" t="s">
        <v>1402</v>
      </c>
      <c r="AG91" s="5" t="s">
        <v>179</v>
      </c>
      <c r="AH91" s="5" t="s">
        <v>225</v>
      </c>
      <c r="AI91" s="5" t="s">
        <v>1403</v>
      </c>
      <c r="AJ91" s="5" t="s">
        <v>141</v>
      </c>
      <c r="AK91" s="5" t="s">
        <v>89</v>
      </c>
      <c r="AL91" s="5" t="s">
        <v>1404</v>
      </c>
      <c r="AM91" s="5" t="s">
        <v>1405</v>
      </c>
      <c r="AN91" s="5" t="s">
        <v>235</v>
      </c>
      <c r="AO91" s="5" t="s">
        <v>89</v>
      </c>
      <c r="AP91" s="5" t="s">
        <v>89</v>
      </c>
    </row>
    <row r="92" spans="1:42" ht="112">
      <c r="A92" s="13">
        <v>164</v>
      </c>
      <c r="B92" s="23">
        <f t="shared" si="1"/>
        <v>90</v>
      </c>
      <c r="C92" s="5" t="s">
        <v>104</v>
      </c>
      <c r="D92" s="5" t="s">
        <v>171</v>
      </c>
      <c r="E92" s="5" t="s">
        <v>89</v>
      </c>
      <c r="F92" s="5" t="s">
        <v>160</v>
      </c>
      <c r="G92" s="5" t="s">
        <v>89</v>
      </c>
      <c r="H92" s="5" t="s">
        <v>1407</v>
      </c>
      <c r="I92" s="5" t="s">
        <v>1408</v>
      </c>
      <c r="J92" s="5" t="s">
        <v>1409</v>
      </c>
      <c r="K92" s="5" t="s">
        <v>442</v>
      </c>
      <c r="L92" s="5" t="s">
        <v>89</v>
      </c>
      <c r="M92" s="5" t="s">
        <v>99</v>
      </c>
      <c r="N92" s="5" t="s">
        <v>1410</v>
      </c>
      <c r="O92" s="5" t="s">
        <v>177</v>
      </c>
      <c r="P92" s="5" t="s">
        <v>127</v>
      </c>
      <c r="Q92" s="5" t="s">
        <v>1411</v>
      </c>
      <c r="R92" s="5" t="s">
        <v>186</v>
      </c>
      <c r="S92" s="5" t="s">
        <v>168</v>
      </c>
      <c r="T92" s="5" t="s">
        <v>1412</v>
      </c>
      <c r="U92" s="5" t="s">
        <v>179</v>
      </c>
      <c r="V92" s="5" t="s">
        <v>168</v>
      </c>
      <c r="W92" s="5" t="s">
        <v>1413</v>
      </c>
      <c r="X92" s="5" t="s">
        <v>182</v>
      </c>
      <c r="Y92" s="5" t="s">
        <v>112</v>
      </c>
      <c r="Z92" s="5" t="s">
        <v>1414</v>
      </c>
      <c r="AA92" s="5" t="s">
        <v>186</v>
      </c>
      <c r="AB92" s="5" t="s">
        <v>225</v>
      </c>
      <c r="AC92" s="5" t="s">
        <v>1415</v>
      </c>
      <c r="AD92" s="5" t="s">
        <v>186</v>
      </c>
      <c r="AE92" s="5" t="s">
        <v>168</v>
      </c>
      <c r="AF92" s="5" t="s">
        <v>1416</v>
      </c>
      <c r="AG92" s="5" t="s">
        <v>182</v>
      </c>
      <c r="AH92" s="5" t="s">
        <v>112</v>
      </c>
      <c r="AI92" s="5" t="s">
        <v>1417</v>
      </c>
      <c r="AJ92" s="5" t="s">
        <v>141</v>
      </c>
      <c r="AK92" s="5" t="s">
        <v>89</v>
      </c>
      <c r="AL92" s="5" t="s">
        <v>1418</v>
      </c>
      <c r="AM92" s="5" t="s">
        <v>257</v>
      </c>
      <c r="AN92" s="5" t="s">
        <v>235</v>
      </c>
      <c r="AO92" s="5" t="s">
        <v>89</v>
      </c>
      <c r="AP92" s="5" t="s">
        <v>398</v>
      </c>
    </row>
    <row r="93" spans="1:42" ht="32">
      <c r="A93" s="13">
        <v>165</v>
      </c>
      <c r="B93" s="23">
        <f t="shared" si="1"/>
        <v>91</v>
      </c>
      <c r="C93" s="5" t="s">
        <v>104</v>
      </c>
      <c r="D93" s="5" t="s">
        <v>328</v>
      </c>
      <c r="E93" s="5" t="s">
        <v>89</v>
      </c>
      <c r="F93" s="5" t="s">
        <v>89</v>
      </c>
      <c r="G93" s="5" t="s">
        <v>89</v>
      </c>
      <c r="H93" s="5" t="s">
        <v>89</v>
      </c>
      <c r="I93" s="5" t="s">
        <v>89</v>
      </c>
      <c r="J93" s="5" t="s">
        <v>89</v>
      </c>
      <c r="K93" s="5" t="s">
        <v>89</v>
      </c>
      <c r="L93" s="5" t="s">
        <v>89</v>
      </c>
      <c r="M93" s="5" t="s">
        <v>89</v>
      </c>
      <c r="N93" s="5" t="s">
        <v>1420</v>
      </c>
      <c r="O93" s="5" t="s">
        <v>89</v>
      </c>
      <c r="P93" s="5" t="s">
        <v>89</v>
      </c>
      <c r="Q93" s="5" t="s">
        <v>89</v>
      </c>
      <c r="R93" s="5" t="s">
        <v>89</v>
      </c>
      <c r="S93" s="5" t="s">
        <v>89</v>
      </c>
      <c r="T93" s="5" t="s">
        <v>89</v>
      </c>
      <c r="U93" s="5" t="s">
        <v>89</v>
      </c>
      <c r="V93" s="5" t="s">
        <v>89</v>
      </c>
      <c r="W93" s="5" t="s">
        <v>89</v>
      </c>
      <c r="X93" s="5" t="s">
        <v>179</v>
      </c>
      <c r="Y93" s="5" t="s">
        <v>112</v>
      </c>
      <c r="Z93" s="5" t="s">
        <v>89</v>
      </c>
      <c r="AA93" s="5" t="s">
        <v>89</v>
      </c>
      <c r="AB93" s="5" t="s">
        <v>89</v>
      </c>
      <c r="AC93" s="5" t="s">
        <v>89</v>
      </c>
      <c r="AD93" s="5" t="s">
        <v>89</v>
      </c>
      <c r="AE93" s="5" t="s">
        <v>89</v>
      </c>
      <c r="AF93" s="5" t="s">
        <v>89</v>
      </c>
      <c r="AG93" s="5" t="s">
        <v>89</v>
      </c>
      <c r="AH93" s="5" t="s">
        <v>89</v>
      </c>
      <c r="AI93" s="5" t="s">
        <v>89</v>
      </c>
      <c r="AJ93" s="5" t="s">
        <v>89</v>
      </c>
      <c r="AK93" s="5" t="s">
        <v>89</v>
      </c>
      <c r="AL93" s="5" t="s">
        <v>89</v>
      </c>
      <c r="AM93" s="5" t="s">
        <v>89</v>
      </c>
      <c r="AN93" s="5" t="s">
        <v>89</v>
      </c>
      <c r="AO93" s="5" t="s">
        <v>89</v>
      </c>
      <c r="AP93" s="5" t="s">
        <v>89</v>
      </c>
    </row>
    <row r="94" spans="1:42" ht="48">
      <c r="A94" s="13">
        <v>168</v>
      </c>
      <c r="B94" s="23">
        <f t="shared" si="1"/>
        <v>92</v>
      </c>
      <c r="C94" s="5" t="s">
        <v>104</v>
      </c>
      <c r="D94" s="5" t="s">
        <v>171</v>
      </c>
      <c r="E94" s="5" t="s">
        <v>89</v>
      </c>
      <c r="F94" s="5" t="s">
        <v>160</v>
      </c>
      <c r="G94" s="5" t="s">
        <v>89</v>
      </c>
      <c r="H94" s="5" t="s">
        <v>1424</v>
      </c>
      <c r="I94" s="5" t="s">
        <v>1425</v>
      </c>
      <c r="J94" s="5" t="s">
        <v>1426</v>
      </c>
      <c r="K94" s="5" t="s">
        <v>619</v>
      </c>
      <c r="L94" s="5" t="s">
        <v>89</v>
      </c>
      <c r="M94" s="5" t="s">
        <v>165</v>
      </c>
      <c r="N94" s="5" t="s">
        <v>1427</v>
      </c>
      <c r="O94" s="5" t="s">
        <v>89</v>
      </c>
      <c r="P94" s="5" t="s">
        <v>89</v>
      </c>
      <c r="Q94" s="5" t="s">
        <v>89</v>
      </c>
      <c r="R94" s="5" t="s">
        <v>89</v>
      </c>
      <c r="S94" s="5" t="s">
        <v>89</v>
      </c>
      <c r="T94" s="5" t="s">
        <v>89</v>
      </c>
      <c r="U94" s="5" t="s">
        <v>89</v>
      </c>
      <c r="V94" s="5" t="s">
        <v>89</v>
      </c>
      <c r="W94" s="5" t="s">
        <v>89</v>
      </c>
      <c r="X94" s="5" t="s">
        <v>89</v>
      </c>
      <c r="Y94" s="5" t="s">
        <v>89</v>
      </c>
      <c r="Z94" s="5" t="s">
        <v>89</v>
      </c>
      <c r="AA94" s="5" t="s">
        <v>89</v>
      </c>
      <c r="AB94" s="5" t="s">
        <v>89</v>
      </c>
      <c r="AC94" s="5" t="s">
        <v>89</v>
      </c>
      <c r="AD94" s="5" t="s">
        <v>89</v>
      </c>
      <c r="AE94" s="5" t="s">
        <v>89</v>
      </c>
      <c r="AF94" s="5" t="s">
        <v>89</v>
      </c>
      <c r="AG94" s="5" t="s">
        <v>182</v>
      </c>
      <c r="AH94" s="5" t="s">
        <v>127</v>
      </c>
      <c r="AI94" s="5" t="s">
        <v>1428</v>
      </c>
      <c r="AJ94" s="5" t="s">
        <v>89</v>
      </c>
      <c r="AK94" s="5" t="s">
        <v>89</v>
      </c>
      <c r="AL94" s="5" t="s">
        <v>89</v>
      </c>
      <c r="AM94" s="5" t="s">
        <v>89</v>
      </c>
      <c r="AN94" s="5" t="s">
        <v>89</v>
      </c>
      <c r="AO94" s="5" t="s">
        <v>89</v>
      </c>
      <c r="AP94" s="5" t="s">
        <v>89</v>
      </c>
    </row>
    <row r="95" spans="1:42" ht="256">
      <c r="A95" s="13">
        <v>169</v>
      </c>
      <c r="B95" s="23">
        <f t="shared" si="1"/>
        <v>93</v>
      </c>
      <c r="C95" s="5" t="s">
        <v>104</v>
      </c>
      <c r="D95" s="5" t="s">
        <v>213</v>
      </c>
      <c r="E95" s="5" t="s">
        <v>89</v>
      </c>
      <c r="F95" s="5" t="s">
        <v>89</v>
      </c>
      <c r="G95" s="5" t="s">
        <v>89</v>
      </c>
      <c r="H95" s="5" t="s">
        <v>89</v>
      </c>
      <c r="I95" s="5" t="s">
        <v>1430</v>
      </c>
      <c r="J95" s="5" t="s">
        <v>1431</v>
      </c>
      <c r="K95" s="5" t="s">
        <v>442</v>
      </c>
      <c r="L95" s="5" t="s">
        <v>89</v>
      </c>
      <c r="M95" s="5" t="s">
        <v>241</v>
      </c>
      <c r="N95" s="5" t="s">
        <v>1432</v>
      </c>
      <c r="O95" s="5" t="s">
        <v>179</v>
      </c>
      <c r="P95" s="5" t="s">
        <v>225</v>
      </c>
      <c r="Q95" s="5" t="s">
        <v>1433</v>
      </c>
      <c r="R95" s="5" t="s">
        <v>179</v>
      </c>
      <c r="S95" s="5" t="s">
        <v>225</v>
      </c>
      <c r="T95" s="5" t="s">
        <v>1434</v>
      </c>
      <c r="U95" s="5" t="s">
        <v>179</v>
      </c>
      <c r="V95" s="5" t="s">
        <v>225</v>
      </c>
      <c r="W95" s="5" t="s">
        <v>1435</v>
      </c>
      <c r="X95" s="5" t="s">
        <v>179</v>
      </c>
      <c r="Y95" s="5" t="s">
        <v>225</v>
      </c>
      <c r="Z95" s="5" t="s">
        <v>1436</v>
      </c>
      <c r="AA95" s="5" t="s">
        <v>179</v>
      </c>
      <c r="AB95" s="5" t="s">
        <v>225</v>
      </c>
      <c r="AC95" s="5" t="s">
        <v>1437</v>
      </c>
      <c r="AD95" s="5" t="s">
        <v>179</v>
      </c>
      <c r="AE95" s="5" t="s">
        <v>225</v>
      </c>
      <c r="AF95" s="5" t="s">
        <v>1438</v>
      </c>
      <c r="AG95" s="5" t="s">
        <v>179</v>
      </c>
      <c r="AH95" s="5" t="s">
        <v>225</v>
      </c>
      <c r="AI95" s="5" t="s">
        <v>1439</v>
      </c>
      <c r="AJ95" s="5" t="s">
        <v>141</v>
      </c>
      <c r="AK95" s="5" t="s">
        <v>1440</v>
      </c>
      <c r="AL95" s="5" t="s">
        <v>1441</v>
      </c>
      <c r="AM95" s="5" t="s">
        <v>1442</v>
      </c>
      <c r="AN95" s="5" t="s">
        <v>368</v>
      </c>
      <c r="AO95" s="5" t="s">
        <v>477</v>
      </c>
      <c r="AP95" s="5" t="s">
        <v>89</v>
      </c>
    </row>
    <row r="96" spans="1:42" ht="144">
      <c r="A96" s="13">
        <v>170</v>
      </c>
      <c r="B96" s="23">
        <f t="shared" si="1"/>
        <v>94</v>
      </c>
      <c r="C96" s="5" t="s">
        <v>104</v>
      </c>
      <c r="D96" s="5" t="s">
        <v>171</v>
      </c>
      <c r="E96" s="5" t="s">
        <v>89</v>
      </c>
      <c r="F96" s="5" t="s">
        <v>160</v>
      </c>
      <c r="G96" s="5" t="s">
        <v>89</v>
      </c>
      <c r="H96" s="5" t="s">
        <v>1444</v>
      </c>
      <c r="I96" s="5" t="s">
        <v>1445</v>
      </c>
      <c r="J96" s="5" t="s">
        <v>1446</v>
      </c>
      <c r="K96" s="5" t="s">
        <v>240</v>
      </c>
      <c r="L96" s="5" t="s">
        <v>89</v>
      </c>
      <c r="M96" s="5" t="s">
        <v>241</v>
      </c>
      <c r="N96" s="5" t="s">
        <v>1447</v>
      </c>
      <c r="O96" s="5" t="s">
        <v>179</v>
      </c>
      <c r="P96" s="5" t="s">
        <v>225</v>
      </c>
      <c r="Q96" s="5" t="s">
        <v>1448</v>
      </c>
      <c r="R96" s="5" t="s">
        <v>186</v>
      </c>
      <c r="S96" s="5" t="s">
        <v>112</v>
      </c>
      <c r="T96" s="5" t="s">
        <v>1449</v>
      </c>
      <c r="U96" s="5" t="s">
        <v>179</v>
      </c>
      <c r="V96" s="5" t="s">
        <v>127</v>
      </c>
      <c r="W96" s="5" t="s">
        <v>1450</v>
      </c>
      <c r="X96" s="5" t="s">
        <v>186</v>
      </c>
      <c r="Y96" s="5" t="s">
        <v>112</v>
      </c>
      <c r="Z96" s="5" t="s">
        <v>1451</v>
      </c>
      <c r="AA96" s="5" t="s">
        <v>179</v>
      </c>
      <c r="AB96" s="5" t="s">
        <v>112</v>
      </c>
      <c r="AC96" s="5" t="s">
        <v>1452</v>
      </c>
      <c r="AD96" s="5" t="s">
        <v>179</v>
      </c>
      <c r="AE96" s="5" t="s">
        <v>112</v>
      </c>
      <c r="AF96" s="5" t="s">
        <v>1453</v>
      </c>
      <c r="AG96" s="5" t="s">
        <v>179</v>
      </c>
      <c r="AH96" s="5" t="s">
        <v>225</v>
      </c>
      <c r="AI96" s="5" t="s">
        <v>1454</v>
      </c>
      <c r="AJ96" s="5" t="s">
        <v>141</v>
      </c>
      <c r="AK96" s="5" t="s">
        <v>1455</v>
      </c>
      <c r="AL96" s="5" t="s">
        <v>1456</v>
      </c>
      <c r="AM96" s="5" t="s">
        <v>306</v>
      </c>
      <c r="AN96" s="5" t="s">
        <v>192</v>
      </c>
      <c r="AO96" s="5" t="s">
        <v>89</v>
      </c>
      <c r="AP96" s="5" t="s">
        <v>89</v>
      </c>
    </row>
    <row r="97" spans="1:42" ht="32">
      <c r="A97" s="13">
        <v>173</v>
      </c>
      <c r="B97" s="23">
        <f t="shared" si="1"/>
        <v>95</v>
      </c>
      <c r="C97" s="5" t="s">
        <v>104</v>
      </c>
      <c r="D97" s="5" t="s">
        <v>213</v>
      </c>
      <c r="E97" s="5" t="s">
        <v>89</v>
      </c>
      <c r="F97" s="5" t="s">
        <v>89</v>
      </c>
      <c r="G97" s="5" t="s">
        <v>89</v>
      </c>
      <c r="H97" s="5" t="s">
        <v>89</v>
      </c>
      <c r="I97" s="5" t="s">
        <v>1463</v>
      </c>
      <c r="J97" s="5" t="s">
        <v>1464</v>
      </c>
      <c r="K97" s="5" t="s">
        <v>310</v>
      </c>
      <c r="L97" s="5" t="s">
        <v>89</v>
      </c>
      <c r="M97" s="5" t="s">
        <v>298</v>
      </c>
      <c r="N97" s="5" t="s">
        <v>1465</v>
      </c>
      <c r="O97" s="5" t="s">
        <v>182</v>
      </c>
      <c r="P97" s="5" t="s">
        <v>112</v>
      </c>
      <c r="Q97" s="5" t="s">
        <v>89</v>
      </c>
      <c r="R97" s="5" t="s">
        <v>182</v>
      </c>
      <c r="S97" s="5" t="s">
        <v>112</v>
      </c>
      <c r="T97" s="5" t="s">
        <v>89</v>
      </c>
      <c r="U97" s="5" t="s">
        <v>182</v>
      </c>
      <c r="V97" s="5" t="s">
        <v>112</v>
      </c>
      <c r="W97" s="5" t="s">
        <v>89</v>
      </c>
      <c r="X97" s="5" t="s">
        <v>182</v>
      </c>
      <c r="Y97" s="5" t="s">
        <v>112</v>
      </c>
      <c r="Z97" s="5" t="s">
        <v>89</v>
      </c>
      <c r="AA97" s="5" t="s">
        <v>177</v>
      </c>
      <c r="AB97" s="5" t="s">
        <v>106</v>
      </c>
      <c r="AC97" s="5" t="s">
        <v>89</v>
      </c>
      <c r="AD97" s="5" t="s">
        <v>182</v>
      </c>
      <c r="AE97" s="5" t="s">
        <v>112</v>
      </c>
      <c r="AF97" s="5" t="s">
        <v>89</v>
      </c>
      <c r="AG97" s="5" t="s">
        <v>177</v>
      </c>
      <c r="AH97" s="5" t="s">
        <v>106</v>
      </c>
      <c r="AI97" s="5" t="s">
        <v>89</v>
      </c>
      <c r="AJ97" s="5" t="s">
        <v>141</v>
      </c>
      <c r="AK97" s="5" t="s">
        <v>89</v>
      </c>
      <c r="AL97" s="5" t="s">
        <v>1466</v>
      </c>
      <c r="AM97" s="5" t="s">
        <v>499</v>
      </c>
      <c r="AN97" s="5" t="s">
        <v>368</v>
      </c>
      <c r="AO97" s="5" t="s">
        <v>1467</v>
      </c>
      <c r="AP97" s="5" t="s">
        <v>89</v>
      </c>
    </row>
    <row r="98" spans="1:42" ht="96">
      <c r="A98" s="13">
        <v>176</v>
      </c>
      <c r="B98" s="23">
        <f t="shared" si="1"/>
        <v>96</v>
      </c>
      <c r="C98" s="5" t="s">
        <v>104</v>
      </c>
      <c r="D98" s="5" t="s">
        <v>213</v>
      </c>
      <c r="E98" s="5" t="s">
        <v>89</v>
      </c>
      <c r="F98" s="5" t="s">
        <v>89</v>
      </c>
      <c r="G98" s="5" t="s">
        <v>89</v>
      </c>
      <c r="H98" s="5" t="s">
        <v>89</v>
      </c>
      <c r="I98" s="5" t="s">
        <v>1164</v>
      </c>
      <c r="J98" s="5" t="s">
        <v>1471</v>
      </c>
      <c r="K98" s="5" t="s">
        <v>103</v>
      </c>
      <c r="L98" s="5" t="s">
        <v>89</v>
      </c>
      <c r="M98" s="5" t="s">
        <v>298</v>
      </c>
      <c r="N98" s="5" t="s">
        <v>1472</v>
      </c>
      <c r="O98" s="5" t="s">
        <v>182</v>
      </c>
      <c r="P98" s="5" t="s">
        <v>106</v>
      </c>
      <c r="Q98" s="5" t="s">
        <v>89</v>
      </c>
      <c r="R98" s="5" t="s">
        <v>182</v>
      </c>
      <c r="S98" s="5" t="s">
        <v>127</v>
      </c>
      <c r="T98" s="5" t="s">
        <v>89</v>
      </c>
      <c r="U98" s="5" t="s">
        <v>182</v>
      </c>
      <c r="V98" s="5" t="s">
        <v>127</v>
      </c>
      <c r="W98" s="5" t="s">
        <v>1473</v>
      </c>
      <c r="X98" s="5" t="s">
        <v>182</v>
      </c>
      <c r="Y98" s="5" t="s">
        <v>112</v>
      </c>
      <c r="Z98" s="5" t="s">
        <v>89</v>
      </c>
      <c r="AA98" s="5" t="s">
        <v>182</v>
      </c>
      <c r="AB98" s="5" t="s">
        <v>112</v>
      </c>
      <c r="AC98" s="5" t="s">
        <v>1474</v>
      </c>
      <c r="AD98" s="5" t="s">
        <v>182</v>
      </c>
      <c r="AE98" s="5" t="s">
        <v>112</v>
      </c>
      <c r="AF98" s="5" t="s">
        <v>1475</v>
      </c>
      <c r="AG98" s="5" t="s">
        <v>182</v>
      </c>
      <c r="AH98" s="5" t="s">
        <v>225</v>
      </c>
      <c r="AI98" s="5" t="s">
        <v>89</v>
      </c>
      <c r="AJ98" s="5" t="s">
        <v>141</v>
      </c>
      <c r="AK98" s="5" t="s">
        <v>1476</v>
      </c>
      <c r="AL98" s="5" t="s">
        <v>1477</v>
      </c>
      <c r="AM98" s="5" t="s">
        <v>1478</v>
      </c>
      <c r="AN98" s="5" t="s">
        <v>368</v>
      </c>
      <c r="AO98" s="5" t="s">
        <v>1479</v>
      </c>
      <c r="AP98" s="5" t="s">
        <v>89</v>
      </c>
    </row>
    <row r="99" spans="1:42" ht="64">
      <c r="A99" s="13">
        <v>177</v>
      </c>
      <c r="B99" s="23">
        <f t="shared" si="1"/>
        <v>97</v>
      </c>
      <c r="C99" s="5" t="s">
        <v>104</v>
      </c>
      <c r="D99" s="5" t="s">
        <v>213</v>
      </c>
      <c r="E99" s="5" t="s">
        <v>89</v>
      </c>
      <c r="F99" s="5" t="s">
        <v>89</v>
      </c>
      <c r="G99" s="5" t="s">
        <v>89</v>
      </c>
      <c r="H99" s="5" t="s">
        <v>89</v>
      </c>
      <c r="I99" s="5" t="s">
        <v>1481</v>
      </c>
      <c r="J99" s="5" t="s">
        <v>1482</v>
      </c>
      <c r="K99" s="5" t="s">
        <v>315</v>
      </c>
      <c r="L99" s="5" t="s">
        <v>1483</v>
      </c>
      <c r="M99" s="5" t="s">
        <v>298</v>
      </c>
      <c r="N99" s="5" t="s">
        <v>1484</v>
      </c>
      <c r="O99" s="5" t="s">
        <v>177</v>
      </c>
      <c r="P99" s="5" t="s">
        <v>106</v>
      </c>
      <c r="Q99" s="5" t="s">
        <v>514</v>
      </c>
      <c r="R99" s="5" t="s">
        <v>182</v>
      </c>
      <c r="S99" s="5" t="s">
        <v>112</v>
      </c>
      <c r="T99" s="5" t="s">
        <v>1485</v>
      </c>
      <c r="U99" s="5" t="s">
        <v>177</v>
      </c>
      <c r="V99" s="5" t="s">
        <v>106</v>
      </c>
      <c r="W99" s="5" t="s">
        <v>89</v>
      </c>
      <c r="X99" s="5" t="s">
        <v>182</v>
      </c>
      <c r="Y99" s="5" t="s">
        <v>127</v>
      </c>
      <c r="Z99" s="5" t="s">
        <v>1486</v>
      </c>
      <c r="AA99" s="5" t="s">
        <v>182</v>
      </c>
      <c r="AB99" s="5" t="s">
        <v>112</v>
      </c>
      <c r="AC99" s="5" t="s">
        <v>1487</v>
      </c>
      <c r="AD99" s="5" t="s">
        <v>182</v>
      </c>
      <c r="AE99" s="5" t="s">
        <v>112</v>
      </c>
      <c r="AF99" s="5" t="s">
        <v>1488</v>
      </c>
      <c r="AG99" s="5" t="s">
        <v>179</v>
      </c>
      <c r="AH99" s="5" t="s">
        <v>225</v>
      </c>
      <c r="AI99" s="5" t="s">
        <v>1489</v>
      </c>
      <c r="AJ99" s="5" t="s">
        <v>129</v>
      </c>
      <c r="AK99" s="5" t="s">
        <v>1490</v>
      </c>
      <c r="AL99" s="5" t="s">
        <v>1491</v>
      </c>
      <c r="AM99" s="5" t="s">
        <v>234</v>
      </c>
      <c r="AN99" s="5" t="s">
        <v>368</v>
      </c>
      <c r="AO99" s="5" t="s">
        <v>1492</v>
      </c>
      <c r="AP99" s="5" t="s">
        <v>89</v>
      </c>
    </row>
    <row r="100" spans="1:42" ht="64">
      <c r="A100" s="13">
        <v>180</v>
      </c>
      <c r="B100" s="23">
        <f t="shared" si="1"/>
        <v>98</v>
      </c>
      <c r="C100" s="5" t="s">
        <v>104</v>
      </c>
      <c r="D100" s="5" t="s">
        <v>171</v>
      </c>
      <c r="E100" s="5" t="s">
        <v>89</v>
      </c>
      <c r="F100" s="5" t="s">
        <v>90</v>
      </c>
      <c r="G100" s="5" t="s">
        <v>89</v>
      </c>
      <c r="H100" s="5" t="s">
        <v>1504</v>
      </c>
      <c r="I100" s="5" t="s">
        <v>1505</v>
      </c>
      <c r="J100" s="5" t="s">
        <v>1506</v>
      </c>
      <c r="K100" s="5" t="s">
        <v>103</v>
      </c>
      <c r="L100" s="5" t="s">
        <v>89</v>
      </c>
      <c r="M100" s="5" t="s">
        <v>221</v>
      </c>
      <c r="N100" s="5" t="s">
        <v>1507</v>
      </c>
      <c r="O100" s="5" t="s">
        <v>177</v>
      </c>
      <c r="P100" s="5" t="s">
        <v>106</v>
      </c>
      <c r="Q100" s="5" t="s">
        <v>89</v>
      </c>
      <c r="R100" s="5" t="s">
        <v>177</v>
      </c>
      <c r="S100" s="5" t="s">
        <v>106</v>
      </c>
      <c r="T100" s="5" t="s">
        <v>1508</v>
      </c>
      <c r="U100" s="5" t="s">
        <v>177</v>
      </c>
      <c r="V100" s="5" t="s">
        <v>127</v>
      </c>
      <c r="W100" s="5" t="s">
        <v>1509</v>
      </c>
      <c r="X100" s="5" t="s">
        <v>182</v>
      </c>
      <c r="Y100" s="5" t="s">
        <v>127</v>
      </c>
      <c r="Z100" s="5" t="s">
        <v>1510</v>
      </c>
      <c r="AA100" s="5" t="s">
        <v>186</v>
      </c>
      <c r="AB100" s="5" t="s">
        <v>127</v>
      </c>
      <c r="AC100" s="5" t="s">
        <v>1511</v>
      </c>
      <c r="AD100" s="5" t="s">
        <v>186</v>
      </c>
      <c r="AE100" s="5" t="s">
        <v>127</v>
      </c>
      <c r="AF100" s="5" t="s">
        <v>1512</v>
      </c>
      <c r="AG100" s="5" t="s">
        <v>182</v>
      </c>
      <c r="AH100" s="5" t="s">
        <v>127</v>
      </c>
      <c r="AI100" s="5" t="s">
        <v>1513</v>
      </c>
      <c r="AJ100" s="5" t="s">
        <v>207</v>
      </c>
      <c r="AK100" s="5" t="s">
        <v>1514</v>
      </c>
      <c r="AL100" s="5" t="s">
        <v>1515</v>
      </c>
      <c r="AM100" s="5" t="s">
        <v>691</v>
      </c>
      <c r="AN100" s="5" t="s">
        <v>235</v>
      </c>
      <c r="AO100" s="5" t="s">
        <v>89</v>
      </c>
      <c r="AP100" s="5" t="s">
        <v>89</v>
      </c>
    </row>
    <row r="101" spans="1:42" ht="112">
      <c r="A101" s="13">
        <v>181</v>
      </c>
      <c r="B101" s="23">
        <f t="shared" si="1"/>
        <v>99</v>
      </c>
      <c r="C101" s="5" t="s">
        <v>104</v>
      </c>
      <c r="D101" s="5" t="s">
        <v>171</v>
      </c>
      <c r="E101" s="5" t="s">
        <v>89</v>
      </c>
      <c r="F101" s="5" t="s">
        <v>160</v>
      </c>
      <c r="G101" s="5" t="s">
        <v>89</v>
      </c>
      <c r="H101" s="5" t="s">
        <v>295</v>
      </c>
      <c r="I101" s="5" t="s">
        <v>1517</v>
      </c>
      <c r="J101" s="5" t="s">
        <v>1518</v>
      </c>
      <c r="K101" s="5" t="s">
        <v>315</v>
      </c>
      <c r="L101" s="5" t="s">
        <v>1519</v>
      </c>
      <c r="M101" s="5" t="s">
        <v>221</v>
      </c>
      <c r="N101" s="5" t="s">
        <v>1520</v>
      </c>
      <c r="O101" s="5" t="s">
        <v>186</v>
      </c>
      <c r="P101" s="5" t="s">
        <v>168</v>
      </c>
      <c r="Q101" s="5" t="s">
        <v>1521</v>
      </c>
      <c r="R101" s="5" t="s">
        <v>186</v>
      </c>
      <c r="S101" s="5" t="s">
        <v>225</v>
      </c>
      <c r="T101" s="5" t="s">
        <v>1522</v>
      </c>
      <c r="U101" s="5" t="s">
        <v>177</v>
      </c>
      <c r="V101" s="5" t="s">
        <v>112</v>
      </c>
      <c r="W101" s="5" t="s">
        <v>1523</v>
      </c>
      <c r="X101" s="5" t="s">
        <v>186</v>
      </c>
      <c r="Y101" s="5" t="s">
        <v>168</v>
      </c>
      <c r="Z101" s="5" t="s">
        <v>1524</v>
      </c>
      <c r="AA101" s="5" t="s">
        <v>186</v>
      </c>
      <c r="AB101" s="5" t="s">
        <v>225</v>
      </c>
      <c r="AC101" s="5" t="s">
        <v>1525</v>
      </c>
      <c r="AD101" s="5" t="s">
        <v>186</v>
      </c>
      <c r="AE101" s="5" t="s">
        <v>225</v>
      </c>
      <c r="AF101" s="5" t="s">
        <v>1526</v>
      </c>
      <c r="AG101" s="5" t="s">
        <v>186</v>
      </c>
      <c r="AH101" s="5" t="s">
        <v>225</v>
      </c>
      <c r="AI101" s="5" t="s">
        <v>1527</v>
      </c>
      <c r="AJ101" s="5" t="s">
        <v>141</v>
      </c>
      <c r="AK101" s="5" t="s">
        <v>1528</v>
      </c>
      <c r="AL101" s="5" t="s">
        <v>1529</v>
      </c>
      <c r="AM101" s="5" t="s">
        <v>306</v>
      </c>
      <c r="AN101" s="5" t="s">
        <v>192</v>
      </c>
      <c r="AO101" s="5" t="s">
        <v>89</v>
      </c>
      <c r="AP101" s="5" t="s">
        <v>89</v>
      </c>
    </row>
    <row r="102" spans="1:42" ht="304">
      <c r="A102" s="13">
        <v>182</v>
      </c>
      <c r="B102" s="23">
        <f t="shared" si="1"/>
        <v>100</v>
      </c>
      <c r="C102" s="5" t="s">
        <v>104</v>
      </c>
      <c r="D102" s="5" t="s">
        <v>194</v>
      </c>
      <c r="E102" s="5" t="s">
        <v>1531</v>
      </c>
      <c r="F102" s="5" t="s">
        <v>96</v>
      </c>
      <c r="G102" s="5" t="s">
        <v>89</v>
      </c>
      <c r="H102" s="5" t="s">
        <v>1532</v>
      </c>
      <c r="I102" s="5" t="s">
        <v>1533</v>
      </c>
      <c r="J102" s="5" t="s">
        <v>1534</v>
      </c>
      <c r="K102" s="5" t="s">
        <v>240</v>
      </c>
      <c r="L102" s="5" t="s">
        <v>89</v>
      </c>
      <c r="M102" s="5" t="s">
        <v>221</v>
      </c>
      <c r="N102" s="5" t="s">
        <v>1535</v>
      </c>
      <c r="O102" s="5" t="s">
        <v>179</v>
      </c>
      <c r="P102" s="5" t="s">
        <v>168</v>
      </c>
      <c r="Q102" s="5" t="s">
        <v>1536</v>
      </c>
      <c r="R102" s="5" t="s">
        <v>186</v>
      </c>
      <c r="S102" s="5" t="s">
        <v>225</v>
      </c>
      <c r="T102" s="5" t="s">
        <v>1537</v>
      </c>
      <c r="U102" s="5" t="s">
        <v>179</v>
      </c>
      <c r="V102" s="5" t="s">
        <v>127</v>
      </c>
      <c r="W102" s="5" t="s">
        <v>1538</v>
      </c>
      <c r="X102" s="5" t="s">
        <v>179</v>
      </c>
      <c r="Y102" s="5" t="s">
        <v>168</v>
      </c>
      <c r="Z102" s="5" t="s">
        <v>1539</v>
      </c>
      <c r="AA102" s="5" t="s">
        <v>179</v>
      </c>
      <c r="AB102" s="5" t="s">
        <v>168</v>
      </c>
      <c r="AC102" s="5" t="s">
        <v>1540</v>
      </c>
      <c r="AD102" s="5" t="s">
        <v>179</v>
      </c>
      <c r="AE102" s="5" t="s">
        <v>168</v>
      </c>
      <c r="AF102" s="5" t="s">
        <v>1536</v>
      </c>
      <c r="AG102" s="5" t="s">
        <v>186</v>
      </c>
      <c r="AH102" s="5" t="s">
        <v>225</v>
      </c>
      <c r="AI102" s="5" t="s">
        <v>1541</v>
      </c>
      <c r="AJ102" s="5" t="s">
        <v>141</v>
      </c>
      <c r="AK102" s="5" t="s">
        <v>1542</v>
      </c>
      <c r="AL102" s="5" t="s">
        <v>1543</v>
      </c>
      <c r="AM102" s="5" t="s">
        <v>1544</v>
      </c>
      <c r="AN102" s="5" t="s">
        <v>192</v>
      </c>
      <c r="AO102" s="5" t="s">
        <v>89</v>
      </c>
      <c r="AP102" s="5" t="s">
        <v>89</v>
      </c>
    </row>
    <row r="103" spans="1:42" ht="48">
      <c r="A103" s="13">
        <v>183</v>
      </c>
      <c r="B103" s="23">
        <f t="shared" si="1"/>
        <v>101</v>
      </c>
      <c r="C103" s="5" t="s">
        <v>104</v>
      </c>
      <c r="D103" s="5" t="s">
        <v>171</v>
      </c>
      <c r="E103" s="5" t="s">
        <v>89</v>
      </c>
      <c r="F103" s="5" t="s">
        <v>160</v>
      </c>
      <c r="G103" s="5" t="s">
        <v>89</v>
      </c>
      <c r="H103" s="5" t="s">
        <v>1546</v>
      </c>
      <c r="I103" s="5" t="s">
        <v>1547</v>
      </c>
      <c r="J103" s="5" t="s">
        <v>1548</v>
      </c>
      <c r="K103" s="5" t="s">
        <v>254</v>
      </c>
      <c r="L103" s="5" t="s">
        <v>89</v>
      </c>
      <c r="M103" s="5" t="s">
        <v>99</v>
      </c>
      <c r="N103" s="5" t="s">
        <v>1549</v>
      </c>
      <c r="O103" s="5" t="s">
        <v>186</v>
      </c>
      <c r="P103" s="5" t="s">
        <v>225</v>
      </c>
      <c r="Q103" s="5" t="s">
        <v>89</v>
      </c>
      <c r="R103" s="5" t="s">
        <v>179</v>
      </c>
      <c r="S103" s="5" t="s">
        <v>168</v>
      </c>
      <c r="T103" s="5" t="s">
        <v>1550</v>
      </c>
      <c r="U103" s="5" t="s">
        <v>179</v>
      </c>
      <c r="V103" s="5" t="s">
        <v>225</v>
      </c>
      <c r="W103" s="5" t="s">
        <v>1551</v>
      </c>
      <c r="X103" s="5" t="s">
        <v>177</v>
      </c>
      <c r="Y103" s="5" t="s">
        <v>127</v>
      </c>
      <c r="Z103" s="5" t="s">
        <v>89</v>
      </c>
      <c r="AA103" s="5" t="s">
        <v>177</v>
      </c>
      <c r="AB103" s="5" t="s">
        <v>112</v>
      </c>
      <c r="AC103" s="5" t="s">
        <v>89</v>
      </c>
      <c r="AD103" s="5" t="s">
        <v>179</v>
      </c>
      <c r="AE103" s="5" t="s">
        <v>225</v>
      </c>
      <c r="AF103" s="5" t="s">
        <v>89</v>
      </c>
      <c r="AG103" s="5" t="s">
        <v>179</v>
      </c>
      <c r="AH103" s="5" t="s">
        <v>168</v>
      </c>
      <c r="AI103" s="5" t="s">
        <v>89</v>
      </c>
      <c r="AJ103" s="5" t="s">
        <v>141</v>
      </c>
      <c r="AK103" s="5" t="s">
        <v>89</v>
      </c>
      <c r="AL103" s="5" t="s">
        <v>1552</v>
      </c>
      <c r="AM103" s="5" t="s">
        <v>512</v>
      </c>
      <c r="AN103" s="5" t="s">
        <v>192</v>
      </c>
      <c r="AO103" s="5" t="s">
        <v>89</v>
      </c>
      <c r="AP103" s="5" t="s">
        <v>89</v>
      </c>
    </row>
    <row r="104" spans="1:42" ht="32">
      <c r="A104" s="13">
        <v>185</v>
      </c>
      <c r="B104" s="23">
        <f t="shared" si="1"/>
        <v>102</v>
      </c>
      <c r="C104" s="5" t="s">
        <v>104</v>
      </c>
      <c r="D104" s="5" t="s">
        <v>213</v>
      </c>
      <c r="E104" s="5" t="s">
        <v>89</v>
      </c>
      <c r="F104" s="5" t="s">
        <v>89</v>
      </c>
      <c r="G104" s="5" t="s">
        <v>89</v>
      </c>
      <c r="H104" s="5" t="s">
        <v>89</v>
      </c>
      <c r="I104" s="5" t="s">
        <v>1557</v>
      </c>
      <c r="J104" s="5" t="s">
        <v>1558</v>
      </c>
      <c r="K104" s="5" t="s">
        <v>240</v>
      </c>
      <c r="L104" s="5" t="s">
        <v>89</v>
      </c>
      <c r="M104" s="5" t="s">
        <v>298</v>
      </c>
      <c r="N104" s="5" t="s">
        <v>1559</v>
      </c>
      <c r="O104" s="5" t="s">
        <v>179</v>
      </c>
      <c r="P104" s="5" t="s">
        <v>168</v>
      </c>
      <c r="Q104" s="5" t="s">
        <v>89</v>
      </c>
      <c r="R104" s="5" t="s">
        <v>186</v>
      </c>
      <c r="S104" s="5" t="s">
        <v>225</v>
      </c>
      <c r="T104" s="5" t="s">
        <v>89</v>
      </c>
      <c r="U104" s="5" t="s">
        <v>89</v>
      </c>
      <c r="V104" s="5" t="s">
        <v>89</v>
      </c>
      <c r="W104" s="5" t="s">
        <v>89</v>
      </c>
      <c r="X104" s="5" t="s">
        <v>179</v>
      </c>
      <c r="Y104" s="5" t="s">
        <v>168</v>
      </c>
      <c r="Z104" s="5" t="s">
        <v>89</v>
      </c>
      <c r="AA104" s="5" t="s">
        <v>186</v>
      </c>
      <c r="AB104" s="5" t="s">
        <v>225</v>
      </c>
      <c r="AC104" s="5" t="s">
        <v>89</v>
      </c>
      <c r="AD104" s="5" t="s">
        <v>179</v>
      </c>
      <c r="AE104" s="5" t="s">
        <v>168</v>
      </c>
      <c r="AF104" s="5" t="s">
        <v>89</v>
      </c>
      <c r="AG104" s="5" t="s">
        <v>179</v>
      </c>
      <c r="AH104" s="5" t="s">
        <v>168</v>
      </c>
      <c r="AI104" s="5" t="s">
        <v>89</v>
      </c>
      <c r="AJ104" s="5" t="s">
        <v>249</v>
      </c>
      <c r="AK104" s="5" t="s">
        <v>89</v>
      </c>
      <c r="AL104" s="5" t="s">
        <v>601</v>
      </c>
      <c r="AM104" s="5" t="s">
        <v>1560</v>
      </c>
      <c r="AN104" s="5" t="s">
        <v>89</v>
      </c>
      <c r="AO104" s="5" t="s">
        <v>89</v>
      </c>
      <c r="AP104" s="5" t="s">
        <v>89</v>
      </c>
    </row>
    <row r="105" spans="1:42" ht="64">
      <c r="A105" s="13">
        <v>187</v>
      </c>
      <c r="B105" s="23">
        <f t="shared" si="1"/>
        <v>103</v>
      </c>
      <c r="C105" s="5" t="s">
        <v>104</v>
      </c>
      <c r="D105" s="5" t="s">
        <v>213</v>
      </c>
      <c r="E105" s="5" t="s">
        <v>89</v>
      </c>
      <c r="F105" s="5" t="s">
        <v>89</v>
      </c>
      <c r="G105" s="5" t="s">
        <v>89</v>
      </c>
      <c r="H105" s="5" t="s">
        <v>89</v>
      </c>
      <c r="I105" s="5" t="s">
        <v>1566</v>
      </c>
      <c r="J105" s="5" t="s">
        <v>1567</v>
      </c>
      <c r="K105" s="5" t="s">
        <v>240</v>
      </c>
      <c r="L105" s="5" t="s">
        <v>89</v>
      </c>
      <c r="M105" s="5" t="s">
        <v>99</v>
      </c>
      <c r="N105" s="5" t="s">
        <v>1568</v>
      </c>
      <c r="O105" s="5" t="s">
        <v>182</v>
      </c>
      <c r="P105" s="5" t="s">
        <v>127</v>
      </c>
      <c r="Q105" s="5" t="s">
        <v>89</v>
      </c>
      <c r="R105" s="5" t="s">
        <v>186</v>
      </c>
      <c r="S105" s="5" t="s">
        <v>225</v>
      </c>
      <c r="T105" s="5" t="s">
        <v>1569</v>
      </c>
      <c r="U105" s="5" t="s">
        <v>186</v>
      </c>
      <c r="V105" s="5" t="s">
        <v>225</v>
      </c>
      <c r="W105" s="5" t="s">
        <v>1570</v>
      </c>
      <c r="X105" s="5" t="s">
        <v>179</v>
      </c>
      <c r="Y105" s="5" t="s">
        <v>225</v>
      </c>
      <c r="Z105" s="5" t="s">
        <v>1571</v>
      </c>
      <c r="AA105" s="5" t="s">
        <v>179</v>
      </c>
      <c r="AB105" s="5" t="s">
        <v>225</v>
      </c>
      <c r="AC105" s="5" t="s">
        <v>1572</v>
      </c>
      <c r="AD105" s="5" t="s">
        <v>186</v>
      </c>
      <c r="AE105" s="5" t="s">
        <v>225</v>
      </c>
      <c r="AF105" s="5" t="s">
        <v>1573</v>
      </c>
      <c r="AG105" s="5" t="s">
        <v>179</v>
      </c>
      <c r="AH105" s="5" t="s">
        <v>112</v>
      </c>
      <c r="AI105" s="5" t="s">
        <v>1574</v>
      </c>
      <c r="AJ105" s="5" t="s">
        <v>249</v>
      </c>
      <c r="AK105" s="5" t="s">
        <v>89</v>
      </c>
      <c r="AL105" s="5" t="s">
        <v>1575</v>
      </c>
      <c r="AM105" s="5" t="s">
        <v>280</v>
      </c>
      <c r="AN105" s="5" t="s">
        <v>192</v>
      </c>
      <c r="AO105" s="5" t="s">
        <v>89</v>
      </c>
      <c r="AP105" s="5" t="s">
        <v>89</v>
      </c>
    </row>
    <row r="106" spans="1:42" ht="32">
      <c r="A106" s="13">
        <v>188</v>
      </c>
      <c r="B106" s="23">
        <f t="shared" si="1"/>
        <v>104</v>
      </c>
      <c r="C106" s="5" t="s">
        <v>104</v>
      </c>
      <c r="D106" s="5" t="s">
        <v>213</v>
      </c>
      <c r="E106" s="5" t="s">
        <v>89</v>
      </c>
      <c r="F106" s="5" t="s">
        <v>89</v>
      </c>
      <c r="G106" s="5" t="s">
        <v>89</v>
      </c>
      <c r="H106" s="5" t="s">
        <v>89</v>
      </c>
      <c r="I106" s="5" t="s">
        <v>359</v>
      </c>
      <c r="J106" s="5" t="s">
        <v>1577</v>
      </c>
      <c r="K106" s="5" t="s">
        <v>103</v>
      </c>
      <c r="L106" s="5" t="s">
        <v>89</v>
      </c>
      <c r="M106" s="5" t="s">
        <v>241</v>
      </c>
      <c r="N106" s="5" t="s">
        <v>1578</v>
      </c>
      <c r="O106" s="5" t="s">
        <v>182</v>
      </c>
      <c r="P106" s="5" t="s">
        <v>127</v>
      </c>
      <c r="Q106" s="5" t="s">
        <v>89</v>
      </c>
      <c r="R106" s="5" t="s">
        <v>182</v>
      </c>
      <c r="S106" s="5" t="s">
        <v>127</v>
      </c>
      <c r="T106" s="5" t="s">
        <v>89</v>
      </c>
      <c r="U106" s="5" t="s">
        <v>182</v>
      </c>
      <c r="V106" s="5" t="s">
        <v>112</v>
      </c>
      <c r="W106" s="5" t="s">
        <v>89</v>
      </c>
      <c r="X106" s="5" t="s">
        <v>182</v>
      </c>
      <c r="Y106" s="5" t="s">
        <v>112</v>
      </c>
      <c r="Z106" s="5" t="s">
        <v>89</v>
      </c>
      <c r="AA106" s="5" t="s">
        <v>182</v>
      </c>
      <c r="AB106" s="5" t="s">
        <v>112</v>
      </c>
      <c r="AC106" s="5" t="s">
        <v>89</v>
      </c>
      <c r="AD106" s="5" t="s">
        <v>182</v>
      </c>
      <c r="AE106" s="5" t="s">
        <v>112</v>
      </c>
      <c r="AF106" s="5" t="s">
        <v>89</v>
      </c>
      <c r="AG106" s="5" t="s">
        <v>182</v>
      </c>
      <c r="AH106" s="5" t="s">
        <v>112</v>
      </c>
      <c r="AI106" s="5" t="s">
        <v>89</v>
      </c>
      <c r="AJ106" s="5" t="s">
        <v>115</v>
      </c>
      <c r="AK106" s="5" t="s">
        <v>89</v>
      </c>
      <c r="AL106" s="5" t="s">
        <v>1579</v>
      </c>
      <c r="AM106" s="5" t="s">
        <v>1580</v>
      </c>
      <c r="AN106" s="5" t="s">
        <v>368</v>
      </c>
      <c r="AO106" s="5" t="s">
        <v>1137</v>
      </c>
      <c r="AP106" s="5" t="s">
        <v>89</v>
      </c>
    </row>
    <row r="107" spans="1:42" ht="128">
      <c r="A107" s="13">
        <v>191</v>
      </c>
      <c r="B107" s="23">
        <f t="shared" si="1"/>
        <v>105</v>
      </c>
      <c r="C107" s="5" t="s">
        <v>104</v>
      </c>
      <c r="D107" s="5" t="s">
        <v>171</v>
      </c>
      <c r="E107" s="5" t="s">
        <v>89</v>
      </c>
      <c r="F107" s="5" t="s">
        <v>215</v>
      </c>
      <c r="G107" s="5" t="s">
        <v>89</v>
      </c>
      <c r="H107" s="5" t="s">
        <v>1585</v>
      </c>
      <c r="I107" s="5" t="s">
        <v>1114</v>
      </c>
      <c r="J107" s="5" t="s">
        <v>1115</v>
      </c>
      <c r="K107" s="5" t="s">
        <v>103</v>
      </c>
      <c r="L107" s="5" t="s">
        <v>89</v>
      </c>
      <c r="M107" s="5" t="s">
        <v>99</v>
      </c>
      <c r="N107" s="5" t="s">
        <v>1586</v>
      </c>
      <c r="O107" s="5" t="s">
        <v>177</v>
      </c>
      <c r="P107" s="5" t="s">
        <v>106</v>
      </c>
      <c r="Q107" s="5" t="s">
        <v>89</v>
      </c>
      <c r="R107" s="5" t="s">
        <v>177</v>
      </c>
      <c r="S107" s="5" t="s">
        <v>106</v>
      </c>
      <c r="T107" s="5" t="s">
        <v>89</v>
      </c>
      <c r="U107" s="5" t="s">
        <v>177</v>
      </c>
      <c r="V107" s="5" t="s">
        <v>106</v>
      </c>
      <c r="W107" s="5" t="s">
        <v>89</v>
      </c>
      <c r="X107" s="5" t="s">
        <v>177</v>
      </c>
      <c r="Y107" s="5" t="s">
        <v>106</v>
      </c>
      <c r="Z107" s="5" t="s">
        <v>89</v>
      </c>
      <c r="AA107" s="5" t="s">
        <v>186</v>
      </c>
      <c r="AB107" s="5" t="s">
        <v>112</v>
      </c>
      <c r="AC107" s="5" t="s">
        <v>1587</v>
      </c>
      <c r="AD107" s="5" t="s">
        <v>182</v>
      </c>
      <c r="AE107" s="5" t="s">
        <v>127</v>
      </c>
      <c r="AF107" s="5" t="s">
        <v>1588</v>
      </c>
      <c r="AG107" s="5" t="s">
        <v>186</v>
      </c>
      <c r="AH107" s="5" t="s">
        <v>112</v>
      </c>
      <c r="AI107" s="5" t="s">
        <v>1589</v>
      </c>
      <c r="AJ107" s="5" t="s">
        <v>231</v>
      </c>
      <c r="AK107" s="5" t="s">
        <v>89</v>
      </c>
      <c r="AL107" s="5" t="s">
        <v>1590</v>
      </c>
      <c r="AM107" s="5" t="s">
        <v>306</v>
      </c>
      <c r="AN107" s="5" t="s">
        <v>192</v>
      </c>
      <c r="AO107" s="5" t="s">
        <v>89</v>
      </c>
      <c r="AP107" s="5" t="s">
        <v>89</v>
      </c>
    </row>
    <row r="108" spans="1:42" ht="80">
      <c r="A108" s="13">
        <v>192</v>
      </c>
      <c r="B108" s="23">
        <f t="shared" si="1"/>
        <v>106</v>
      </c>
      <c r="C108" s="5" t="s">
        <v>104</v>
      </c>
      <c r="D108" s="5" t="s">
        <v>213</v>
      </c>
      <c r="E108" s="5" t="s">
        <v>89</v>
      </c>
      <c r="F108" s="5" t="s">
        <v>89</v>
      </c>
      <c r="G108" s="5" t="s">
        <v>89</v>
      </c>
      <c r="H108" s="5" t="s">
        <v>89</v>
      </c>
      <c r="I108" s="5" t="s">
        <v>1592</v>
      </c>
      <c r="J108" s="5" t="s">
        <v>1593</v>
      </c>
      <c r="K108" s="5" t="s">
        <v>164</v>
      </c>
      <c r="L108" s="5" t="s">
        <v>89</v>
      </c>
      <c r="M108" s="5" t="s">
        <v>298</v>
      </c>
      <c r="N108" s="5" t="s">
        <v>1594</v>
      </c>
      <c r="O108" s="5" t="s">
        <v>177</v>
      </c>
      <c r="P108" s="5" t="s">
        <v>106</v>
      </c>
      <c r="Q108" s="5" t="s">
        <v>1595</v>
      </c>
      <c r="R108" s="5" t="s">
        <v>177</v>
      </c>
      <c r="S108" s="5" t="s">
        <v>106</v>
      </c>
      <c r="T108" s="5" t="s">
        <v>89</v>
      </c>
      <c r="U108" s="5" t="s">
        <v>177</v>
      </c>
      <c r="V108" s="5" t="s">
        <v>106</v>
      </c>
      <c r="W108" s="5" t="s">
        <v>89</v>
      </c>
      <c r="X108" s="5" t="s">
        <v>182</v>
      </c>
      <c r="Y108" s="5" t="s">
        <v>127</v>
      </c>
      <c r="Z108" s="5" t="s">
        <v>1596</v>
      </c>
      <c r="AA108" s="5" t="s">
        <v>182</v>
      </c>
      <c r="AB108" s="5" t="s">
        <v>127</v>
      </c>
      <c r="AC108" s="5" t="s">
        <v>1597</v>
      </c>
      <c r="AD108" s="5" t="s">
        <v>182</v>
      </c>
      <c r="AE108" s="5" t="s">
        <v>112</v>
      </c>
      <c r="AF108" s="5" t="s">
        <v>1598</v>
      </c>
      <c r="AG108" s="5" t="s">
        <v>182</v>
      </c>
      <c r="AH108" s="5" t="s">
        <v>127</v>
      </c>
      <c r="AI108" s="5" t="s">
        <v>1599</v>
      </c>
      <c r="AJ108" s="5" t="s">
        <v>115</v>
      </c>
      <c r="AK108" s="5" t="s">
        <v>89</v>
      </c>
      <c r="AL108" s="5" t="s">
        <v>1600</v>
      </c>
      <c r="AM108" s="5" t="s">
        <v>118</v>
      </c>
      <c r="AN108" s="5" t="s">
        <v>368</v>
      </c>
      <c r="AO108" s="5" t="s">
        <v>1601</v>
      </c>
      <c r="AP108" s="5" t="s">
        <v>1602</v>
      </c>
    </row>
    <row r="109" spans="1:42" ht="160">
      <c r="A109" s="13">
        <v>193</v>
      </c>
      <c r="B109" s="23">
        <f t="shared" si="1"/>
        <v>107</v>
      </c>
      <c r="C109" s="5" t="s">
        <v>104</v>
      </c>
      <c r="D109" s="5" t="s">
        <v>171</v>
      </c>
      <c r="E109" s="5" t="s">
        <v>89</v>
      </c>
      <c r="F109" s="5" t="s">
        <v>215</v>
      </c>
      <c r="G109" s="5" t="s">
        <v>89</v>
      </c>
      <c r="H109" s="5" t="s">
        <v>1604</v>
      </c>
      <c r="I109" s="5" t="s">
        <v>1605</v>
      </c>
      <c r="J109" s="5" t="s">
        <v>1606</v>
      </c>
      <c r="K109" s="5" t="s">
        <v>254</v>
      </c>
      <c r="L109" s="5" t="s">
        <v>89</v>
      </c>
      <c r="M109" s="5" t="s">
        <v>221</v>
      </c>
      <c r="N109" s="5" t="s">
        <v>1607</v>
      </c>
      <c r="O109" s="5" t="s">
        <v>186</v>
      </c>
      <c r="P109" s="5" t="s">
        <v>127</v>
      </c>
      <c r="Q109" s="5" t="s">
        <v>1608</v>
      </c>
      <c r="R109" s="5" t="s">
        <v>177</v>
      </c>
      <c r="S109" s="5" t="s">
        <v>106</v>
      </c>
      <c r="T109" s="5" t="s">
        <v>1609</v>
      </c>
      <c r="U109" s="5" t="s">
        <v>177</v>
      </c>
      <c r="V109" s="5" t="s">
        <v>106</v>
      </c>
      <c r="W109" s="5" t="s">
        <v>1610</v>
      </c>
      <c r="X109" s="5" t="s">
        <v>186</v>
      </c>
      <c r="Y109" s="5" t="s">
        <v>112</v>
      </c>
      <c r="Z109" s="5" t="s">
        <v>1611</v>
      </c>
      <c r="AA109" s="5" t="s">
        <v>186</v>
      </c>
      <c r="AB109" s="5" t="s">
        <v>112</v>
      </c>
      <c r="AC109" s="5" t="s">
        <v>1612</v>
      </c>
      <c r="AD109" s="5" t="s">
        <v>182</v>
      </c>
      <c r="AE109" s="5" t="s">
        <v>112</v>
      </c>
      <c r="AF109" s="5" t="s">
        <v>1613</v>
      </c>
      <c r="AG109" s="5" t="s">
        <v>179</v>
      </c>
      <c r="AH109" s="5" t="s">
        <v>112</v>
      </c>
      <c r="AI109" s="5" t="s">
        <v>1614</v>
      </c>
      <c r="AJ109" s="5" t="s">
        <v>249</v>
      </c>
      <c r="AK109" s="5" t="s">
        <v>1615</v>
      </c>
      <c r="AL109" s="5" t="s">
        <v>1616</v>
      </c>
      <c r="AM109" s="5" t="s">
        <v>118</v>
      </c>
      <c r="AN109" s="5" t="s">
        <v>368</v>
      </c>
      <c r="AO109" s="5" t="s">
        <v>1617</v>
      </c>
      <c r="AP109" s="5" t="s">
        <v>1618</v>
      </c>
    </row>
    <row r="110" spans="1:42" ht="256">
      <c r="A110" s="13">
        <v>196</v>
      </c>
      <c r="B110" s="23">
        <f t="shared" si="1"/>
        <v>108</v>
      </c>
      <c r="C110" s="5" t="s">
        <v>104</v>
      </c>
      <c r="D110" s="5" t="s">
        <v>171</v>
      </c>
      <c r="E110" s="5" t="s">
        <v>89</v>
      </c>
      <c r="F110" s="5" t="s">
        <v>89</v>
      </c>
      <c r="G110" s="5" t="s">
        <v>1626</v>
      </c>
      <c r="H110" s="5" t="s">
        <v>89</v>
      </c>
      <c r="I110" s="5" t="s">
        <v>89</v>
      </c>
      <c r="J110" s="5" t="s">
        <v>89</v>
      </c>
      <c r="K110" s="5" t="s">
        <v>89</v>
      </c>
      <c r="L110" s="5" t="s">
        <v>89</v>
      </c>
      <c r="M110" s="5" t="s">
        <v>89</v>
      </c>
      <c r="N110" s="5" t="s">
        <v>1627</v>
      </c>
      <c r="O110" s="5" t="s">
        <v>186</v>
      </c>
      <c r="P110" s="5" t="s">
        <v>112</v>
      </c>
      <c r="Q110" s="5" t="s">
        <v>1628</v>
      </c>
      <c r="R110" s="5" t="s">
        <v>186</v>
      </c>
      <c r="S110" s="5" t="s">
        <v>112</v>
      </c>
      <c r="T110" s="5" t="s">
        <v>1629</v>
      </c>
      <c r="U110" s="5" t="s">
        <v>177</v>
      </c>
      <c r="V110" s="5" t="s">
        <v>127</v>
      </c>
      <c r="W110" s="5" t="s">
        <v>1630</v>
      </c>
      <c r="X110" s="5" t="s">
        <v>186</v>
      </c>
      <c r="Y110" s="5" t="s">
        <v>112</v>
      </c>
      <c r="Z110" s="5" t="s">
        <v>1631</v>
      </c>
      <c r="AA110" s="5" t="s">
        <v>186</v>
      </c>
      <c r="AB110" s="5" t="s">
        <v>127</v>
      </c>
      <c r="AC110" s="5" t="s">
        <v>1632</v>
      </c>
      <c r="AD110" s="5" t="s">
        <v>186</v>
      </c>
      <c r="AE110" s="5" t="s">
        <v>112</v>
      </c>
      <c r="AF110" s="5" t="s">
        <v>1633</v>
      </c>
      <c r="AG110" s="5" t="s">
        <v>177</v>
      </c>
      <c r="AH110" s="5" t="s">
        <v>106</v>
      </c>
      <c r="AI110" s="5" t="s">
        <v>1634</v>
      </c>
      <c r="AJ110" s="5" t="s">
        <v>207</v>
      </c>
      <c r="AK110" s="5" t="s">
        <v>1635</v>
      </c>
      <c r="AL110" s="5" t="s">
        <v>1636</v>
      </c>
      <c r="AM110" s="5" t="s">
        <v>234</v>
      </c>
      <c r="AN110" s="5" t="s">
        <v>192</v>
      </c>
      <c r="AO110" s="5" t="s">
        <v>89</v>
      </c>
      <c r="AP110" s="5" t="s">
        <v>89</v>
      </c>
    </row>
    <row r="111" spans="1:42" ht="48">
      <c r="A111" s="13">
        <v>204</v>
      </c>
      <c r="B111" s="23">
        <f t="shared" si="1"/>
        <v>109</v>
      </c>
      <c r="C111" s="5" t="s">
        <v>104</v>
      </c>
      <c r="D111" s="5" t="s">
        <v>213</v>
      </c>
      <c r="E111" s="5" t="s">
        <v>89</v>
      </c>
      <c r="F111" s="5" t="s">
        <v>89</v>
      </c>
      <c r="G111" s="5" t="s">
        <v>89</v>
      </c>
      <c r="H111" s="5" t="s">
        <v>89</v>
      </c>
      <c r="I111" s="5" t="s">
        <v>1660</v>
      </c>
      <c r="J111" s="5" t="s">
        <v>1661</v>
      </c>
      <c r="K111" s="5" t="s">
        <v>1662</v>
      </c>
      <c r="L111" s="5" t="s">
        <v>1663</v>
      </c>
      <c r="M111" s="5" t="s">
        <v>298</v>
      </c>
      <c r="N111" s="5" t="s">
        <v>1664</v>
      </c>
      <c r="O111" s="5" t="s">
        <v>179</v>
      </c>
      <c r="P111" s="5" t="s">
        <v>168</v>
      </c>
      <c r="Q111" s="5" t="s">
        <v>89</v>
      </c>
      <c r="R111" s="5" t="s">
        <v>89</v>
      </c>
      <c r="S111" s="5" t="s">
        <v>89</v>
      </c>
      <c r="T111" s="5" t="s">
        <v>89</v>
      </c>
      <c r="U111" s="5" t="s">
        <v>89</v>
      </c>
      <c r="V111" s="5" t="s">
        <v>89</v>
      </c>
      <c r="W111" s="5" t="s">
        <v>89</v>
      </c>
      <c r="X111" s="5" t="s">
        <v>179</v>
      </c>
      <c r="Y111" s="5" t="s">
        <v>168</v>
      </c>
      <c r="Z111" s="5" t="s">
        <v>1665</v>
      </c>
      <c r="AA111" s="5" t="s">
        <v>179</v>
      </c>
      <c r="AB111" s="5" t="s">
        <v>168</v>
      </c>
      <c r="AC111" s="5" t="s">
        <v>1666</v>
      </c>
      <c r="AD111" s="5" t="s">
        <v>89</v>
      </c>
      <c r="AE111" s="5" t="s">
        <v>89</v>
      </c>
      <c r="AF111" s="5" t="s">
        <v>89</v>
      </c>
      <c r="AG111" s="5" t="s">
        <v>179</v>
      </c>
      <c r="AH111" s="5" t="s">
        <v>168</v>
      </c>
      <c r="AI111" s="5" t="s">
        <v>1667</v>
      </c>
      <c r="AJ111" s="5" t="s">
        <v>89</v>
      </c>
      <c r="AK111" s="5" t="s">
        <v>89</v>
      </c>
      <c r="AL111" s="5" t="s">
        <v>89</v>
      </c>
      <c r="AM111" s="5" t="s">
        <v>89</v>
      </c>
      <c r="AN111" s="5" t="s">
        <v>89</v>
      </c>
      <c r="AO111" s="5" t="s">
        <v>89</v>
      </c>
      <c r="AP111" s="5" t="s">
        <v>89</v>
      </c>
    </row>
    <row r="112" spans="1:42" ht="208">
      <c r="A112" s="13">
        <v>212</v>
      </c>
      <c r="B112" s="23">
        <f t="shared" si="1"/>
        <v>110</v>
      </c>
      <c r="C112" s="5" t="s">
        <v>104</v>
      </c>
      <c r="D112" s="5" t="s">
        <v>213</v>
      </c>
      <c r="E112" s="5" t="s">
        <v>89</v>
      </c>
      <c r="F112" s="5" t="s">
        <v>89</v>
      </c>
      <c r="G112" s="5" t="s">
        <v>89</v>
      </c>
      <c r="H112" s="5" t="s">
        <v>89</v>
      </c>
      <c r="I112" s="5" t="s">
        <v>1115</v>
      </c>
      <c r="J112" s="5" t="s">
        <v>1682</v>
      </c>
      <c r="K112" s="5" t="s">
        <v>254</v>
      </c>
      <c r="L112" s="5" t="s">
        <v>89</v>
      </c>
      <c r="M112" s="5" t="s">
        <v>165</v>
      </c>
      <c r="N112" s="5" t="s">
        <v>1683</v>
      </c>
      <c r="O112" s="5" t="s">
        <v>89</v>
      </c>
      <c r="P112" s="5" t="s">
        <v>89</v>
      </c>
      <c r="Q112" s="5" t="s">
        <v>89</v>
      </c>
      <c r="R112" s="5" t="s">
        <v>89</v>
      </c>
      <c r="S112" s="5" t="s">
        <v>89</v>
      </c>
      <c r="T112" s="5" t="s">
        <v>89</v>
      </c>
      <c r="U112" s="5" t="s">
        <v>89</v>
      </c>
      <c r="V112" s="5" t="s">
        <v>89</v>
      </c>
      <c r="W112" s="5" t="s">
        <v>89</v>
      </c>
      <c r="X112" s="5" t="s">
        <v>182</v>
      </c>
      <c r="Y112" s="5" t="s">
        <v>127</v>
      </c>
      <c r="Z112" s="5" t="s">
        <v>1684</v>
      </c>
      <c r="AA112" s="5" t="s">
        <v>89</v>
      </c>
      <c r="AB112" s="5" t="s">
        <v>89</v>
      </c>
      <c r="AC112" s="5" t="s">
        <v>89</v>
      </c>
      <c r="AD112" s="5" t="s">
        <v>89</v>
      </c>
      <c r="AE112" s="5" t="s">
        <v>89</v>
      </c>
      <c r="AF112" s="5" t="s">
        <v>89</v>
      </c>
      <c r="AG112" s="5" t="s">
        <v>89</v>
      </c>
      <c r="AH112" s="5" t="s">
        <v>89</v>
      </c>
      <c r="AI112" s="5" t="s">
        <v>89</v>
      </c>
      <c r="AJ112" s="5" t="s">
        <v>89</v>
      </c>
      <c r="AK112" s="5" t="s">
        <v>89</v>
      </c>
      <c r="AL112" s="5" t="s">
        <v>89</v>
      </c>
      <c r="AM112" s="5" t="s">
        <v>89</v>
      </c>
      <c r="AN112" s="5" t="s">
        <v>89</v>
      </c>
      <c r="AO112" s="5" t="s">
        <v>89</v>
      </c>
      <c r="AP112" s="5" t="s">
        <v>89</v>
      </c>
    </row>
    <row r="113" spans="1:42" ht="32">
      <c r="A113" s="13">
        <v>216</v>
      </c>
      <c r="B113" s="23">
        <f t="shared" si="1"/>
        <v>111</v>
      </c>
      <c r="C113" s="5" t="s">
        <v>104</v>
      </c>
      <c r="D113" s="5" t="s">
        <v>171</v>
      </c>
      <c r="E113" s="5" t="s">
        <v>89</v>
      </c>
      <c r="F113" s="5" t="s">
        <v>215</v>
      </c>
      <c r="G113" s="5" t="s">
        <v>89</v>
      </c>
      <c r="H113" s="5" t="s">
        <v>1689</v>
      </c>
      <c r="I113" s="5" t="s">
        <v>1690</v>
      </c>
      <c r="J113" s="5" t="s">
        <v>1691</v>
      </c>
      <c r="K113" s="5" t="s">
        <v>240</v>
      </c>
      <c r="L113" s="5" t="s">
        <v>89</v>
      </c>
      <c r="M113" s="5" t="s">
        <v>298</v>
      </c>
      <c r="N113" s="5" t="s">
        <v>1692</v>
      </c>
      <c r="O113" s="5" t="s">
        <v>182</v>
      </c>
      <c r="P113" s="5" t="s">
        <v>89</v>
      </c>
      <c r="Q113" s="5" t="s">
        <v>89</v>
      </c>
      <c r="R113" s="5" t="s">
        <v>186</v>
      </c>
      <c r="S113" s="5" t="s">
        <v>225</v>
      </c>
      <c r="T113" s="5" t="s">
        <v>1693</v>
      </c>
      <c r="U113" s="5" t="s">
        <v>182</v>
      </c>
      <c r="V113" s="5" t="s">
        <v>225</v>
      </c>
      <c r="W113" s="5" t="s">
        <v>89</v>
      </c>
      <c r="X113" s="5" t="s">
        <v>182</v>
      </c>
      <c r="Y113" s="5" t="s">
        <v>112</v>
      </c>
      <c r="Z113" s="5" t="s">
        <v>89</v>
      </c>
      <c r="AA113" s="5" t="s">
        <v>186</v>
      </c>
      <c r="AB113" s="5" t="s">
        <v>225</v>
      </c>
      <c r="AC113" s="5" t="s">
        <v>89</v>
      </c>
      <c r="AD113" s="5" t="s">
        <v>182</v>
      </c>
      <c r="AE113" s="5" t="s">
        <v>168</v>
      </c>
      <c r="AF113" s="5" t="s">
        <v>89</v>
      </c>
      <c r="AG113" s="5" t="s">
        <v>182</v>
      </c>
      <c r="AH113" s="5" t="s">
        <v>112</v>
      </c>
      <c r="AI113" s="5" t="s">
        <v>89</v>
      </c>
      <c r="AJ113" s="5" t="s">
        <v>249</v>
      </c>
      <c r="AK113" s="5" t="s">
        <v>89</v>
      </c>
      <c r="AL113" s="5" t="s">
        <v>1694</v>
      </c>
      <c r="AM113" s="5" t="s">
        <v>512</v>
      </c>
      <c r="AN113" s="5" t="s">
        <v>235</v>
      </c>
      <c r="AO113" s="5" t="s">
        <v>89</v>
      </c>
      <c r="AP113" s="5" t="s">
        <v>89</v>
      </c>
    </row>
    <row r="114" spans="1:42" ht="64">
      <c r="A114" s="13">
        <v>220</v>
      </c>
      <c r="B114" s="23">
        <f t="shared" si="1"/>
        <v>112</v>
      </c>
      <c r="C114" s="5" t="s">
        <v>104</v>
      </c>
      <c r="D114" s="5" t="s">
        <v>171</v>
      </c>
      <c r="E114" s="5" t="s">
        <v>89</v>
      </c>
      <c r="F114" s="5" t="s">
        <v>96</v>
      </c>
      <c r="G114" s="5" t="s">
        <v>89</v>
      </c>
      <c r="H114" s="5" t="s">
        <v>1699</v>
      </c>
      <c r="I114" s="5" t="s">
        <v>359</v>
      </c>
      <c r="J114" s="5" t="s">
        <v>1700</v>
      </c>
      <c r="K114" s="5" t="s">
        <v>240</v>
      </c>
      <c r="L114" s="5" t="s">
        <v>89</v>
      </c>
      <c r="M114" s="5" t="s">
        <v>241</v>
      </c>
      <c r="N114" s="5" t="s">
        <v>1701</v>
      </c>
      <c r="O114" s="5" t="s">
        <v>179</v>
      </c>
      <c r="P114" s="5" t="s">
        <v>168</v>
      </c>
      <c r="Q114" s="5" t="s">
        <v>1702</v>
      </c>
      <c r="R114" s="5" t="s">
        <v>179</v>
      </c>
      <c r="S114" s="5" t="s">
        <v>225</v>
      </c>
      <c r="T114" s="5" t="s">
        <v>1703</v>
      </c>
      <c r="U114" s="5" t="s">
        <v>182</v>
      </c>
      <c r="V114" s="5" t="s">
        <v>112</v>
      </c>
      <c r="W114" s="5" t="s">
        <v>1704</v>
      </c>
      <c r="X114" s="5" t="s">
        <v>89</v>
      </c>
      <c r="Y114" s="5" t="s">
        <v>89</v>
      </c>
      <c r="Z114" s="5" t="s">
        <v>89</v>
      </c>
      <c r="AA114" s="5" t="s">
        <v>89</v>
      </c>
      <c r="AB114" s="5" t="s">
        <v>89</v>
      </c>
      <c r="AC114" s="5" t="s">
        <v>89</v>
      </c>
      <c r="AD114" s="5" t="s">
        <v>89</v>
      </c>
      <c r="AE114" s="5" t="s">
        <v>89</v>
      </c>
      <c r="AF114" s="5" t="s">
        <v>89</v>
      </c>
      <c r="AG114" s="5" t="s">
        <v>89</v>
      </c>
      <c r="AH114" s="5" t="s">
        <v>89</v>
      </c>
      <c r="AI114" s="5" t="s">
        <v>89</v>
      </c>
      <c r="AJ114" s="5" t="s">
        <v>89</v>
      </c>
      <c r="AK114" s="5" t="s">
        <v>89</v>
      </c>
      <c r="AL114" s="5" t="s">
        <v>89</v>
      </c>
      <c r="AM114" s="5" t="s">
        <v>89</v>
      </c>
      <c r="AN114" s="5" t="s">
        <v>89</v>
      </c>
      <c r="AO114" s="5" t="s">
        <v>89</v>
      </c>
      <c r="AP114" s="5" t="s">
        <v>89</v>
      </c>
    </row>
    <row r="115" spans="1:42" ht="32">
      <c r="A115" s="13">
        <v>228</v>
      </c>
      <c r="B115" s="23">
        <f t="shared" si="1"/>
        <v>113</v>
      </c>
      <c r="C115" s="5" t="s">
        <v>104</v>
      </c>
      <c r="D115" s="5" t="s">
        <v>213</v>
      </c>
      <c r="E115" s="5" t="s">
        <v>89</v>
      </c>
      <c r="F115" s="5" t="s">
        <v>89</v>
      </c>
      <c r="G115" s="5" t="s">
        <v>89</v>
      </c>
      <c r="H115" s="5" t="s">
        <v>89</v>
      </c>
      <c r="I115" s="5" t="s">
        <v>1721</v>
      </c>
      <c r="J115" s="5" t="s">
        <v>1722</v>
      </c>
      <c r="K115" s="5" t="s">
        <v>103</v>
      </c>
      <c r="L115" s="5" t="s">
        <v>89</v>
      </c>
      <c r="M115" s="5" t="s">
        <v>298</v>
      </c>
      <c r="N115" s="5" t="s">
        <v>1723</v>
      </c>
      <c r="O115" s="5" t="s">
        <v>89</v>
      </c>
      <c r="P115" s="5" t="s">
        <v>89</v>
      </c>
      <c r="Q115" s="5" t="s">
        <v>89</v>
      </c>
      <c r="R115" s="5" t="s">
        <v>177</v>
      </c>
      <c r="S115" s="5" t="s">
        <v>106</v>
      </c>
      <c r="T115" s="5" t="s">
        <v>89</v>
      </c>
      <c r="U115" s="5" t="s">
        <v>89</v>
      </c>
      <c r="V115" s="5" t="s">
        <v>89</v>
      </c>
      <c r="W115" s="5" t="s">
        <v>89</v>
      </c>
      <c r="X115" s="5" t="s">
        <v>177</v>
      </c>
      <c r="Y115" s="5" t="s">
        <v>106</v>
      </c>
      <c r="Z115" s="5" t="s">
        <v>89</v>
      </c>
      <c r="AA115" s="5" t="s">
        <v>89</v>
      </c>
      <c r="AB115" s="5" t="s">
        <v>89</v>
      </c>
      <c r="AC115" s="5" t="s">
        <v>89</v>
      </c>
      <c r="AD115" s="5" t="s">
        <v>177</v>
      </c>
      <c r="AE115" s="5" t="s">
        <v>106</v>
      </c>
      <c r="AF115" s="5" t="s">
        <v>89</v>
      </c>
      <c r="AG115" s="5" t="s">
        <v>89</v>
      </c>
      <c r="AH115" s="5" t="s">
        <v>89</v>
      </c>
      <c r="AI115" s="5" t="s">
        <v>89</v>
      </c>
      <c r="AJ115" s="5" t="s">
        <v>89</v>
      </c>
      <c r="AK115" s="5" t="s">
        <v>89</v>
      </c>
      <c r="AL115" s="5" t="s">
        <v>89</v>
      </c>
      <c r="AM115" s="5" t="s">
        <v>89</v>
      </c>
      <c r="AN115" s="5" t="s">
        <v>89</v>
      </c>
      <c r="AO115" s="5" t="s">
        <v>89</v>
      </c>
      <c r="AP115" s="5" t="s">
        <v>89</v>
      </c>
    </row>
    <row r="116" spans="1:42" ht="64">
      <c r="A116" s="13">
        <v>230</v>
      </c>
      <c r="B116" s="23">
        <f t="shared" si="1"/>
        <v>114</v>
      </c>
      <c r="C116" s="5" t="s">
        <v>104</v>
      </c>
      <c r="D116" s="5" t="s">
        <v>213</v>
      </c>
      <c r="E116" s="5" t="s">
        <v>89</v>
      </c>
      <c r="F116" s="5" t="s">
        <v>89</v>
      </c>
      <c r="G116" s="5" t="s">
        <v>89</v>
      </c>
      <c r="H116" s="5" t="s">
        <v>89</v>
      </c>
      <c r="I116" s="5" t="s">
        <v>1726</v>
      </c>
      <c r="J116" s="5" t="s">
        <v>965</v>
      </c>
      <c r="K116" s="5" t="s">
        <v>240</v>
      </c>
      <c r="L116" s="5" t="s">
        <v>89</v>
      </c>
      <c r="M116" s="5" t="s">
        <v>241</v>
      </c>
      <c r="N116" s="5" t="s">
        <v>1727</v>
      </c>
      <c r="O116" s="5" t="s">
        <v>186</v>
      </c>
      <c r="P116" s="5" t="s">
        <v>225</v>
      </c>
      <c r="Q116" s="5" t="s">
        <v>89</v>
      </c>
      <c r="R116" s="5" t="s">
        <v>182</v>
      </c>
      <c r="S116" s="5" t="s">
        <v>112</v>
      </c>
      <c r="T116" s="5" t="s">
        <v>89</v>
      </c>
      <c r="U116" s="5" t="s">
        <v>177</v>
      </c>
      <c r="V116" s="5" t="s">
        <v>127</v>
      </c>
      <c r="W116" s="5" t="s">
        <v>89</v>
      </c>
      <c r="X116" s="5" t="s">
        <v>89</v>
      </c>
      <c r="Y116" s="5" t="s">
        <v>89</v>
      </c>
      <c r="Z116" s="5" t="s">
        <v>89</v>
      </c>
      <c r="AA116" s="5" t="s">
        <v>89</v>
      </c>
      <c r="AB116" s="5" t="s">
        <v>89</v>
      </c>
      <c r="AC116" s="5" t="s">
        <v>89</v>
      </c>
      <c r="AD116" s="5" t="s">
        <v>186</v>
      </c>
      <c r="AE116" s="5" t="s">
        <v>112</v>
      </c>
      <c r="AF116" s="5" t="s">
        <v>89</v>
      </c>
      <c r="AG116" s="5" t="s">
        <v>179</v>
      </c>
      <c r="AH116" s="5" t="s">
        <v>225</v>
      </c>
      <c r="AI116" s="5" t="s">
        <v>1728</v>
      </c>
      <c r="AJ116" s="5" t="s">
        <v>89</v>
      </c>
      <c r="AK116" s="5" t="s">
        <v>89</v>
      </c>
      <c r="AL116" s="5" t="s">
        <v>89</v>
      </c>
      <c r="AM116" s="5" t="s">
        <v>89</v>
      </c>
      <c r="AN116" s="5" t="s">
        <v>89</v>
      </c>
      <c r="AO116" s="5" t="s">
        <v>89</v>
      </c>
      <c r="AP116" s="5" t="s">
        <v>89</v>
      </c>
    </row>
    <row r="117" spans="1:42" ht="48">
      <c r="A117" s="13">
        <v>234</v>
      </c>
      <c r="B117" s="23">
        <f t="shared" si="1"/>
        <v>115</v>
      </c>
      <c r="C117" s="5" t="s">
        <v>104</v>
      </c>
      <c r="D117" s="5" t="s">
        <v>259</v>
      </c>
      <c r="E117" s="5" t="s">
        <v>89</v>
      </c>
      <c r="F117" s="5" t="s">
        <v>160</v>
      </c>
      <c r="G117" s="5" t="s">
        <v>89</v>
      </c>
      <c r="H117" s="5" t="s">
        <v>237</v>
      </c>
      <c r="I117" s="5" t="s">
        <v>1736</v>
      </c>
      <c r="J117" s="5" t="s">
        <v>1737</v>
      </c>
      <c r="K117" s="5" t="s">
        <v>355</v>
      </c>
      <c r="L117" s="5" t="s">
        <v>1738</v>
      </c>
      <c r="M117" s="5" t="s">
        <v>298</v>
      </c>
      <c r="N117" s="5" t="s">
        <v>1739</v>
      </c>
      <c r="O117" s="5" t="s">
        <v>179</v>
      </c>
      <c r="P117" s="5" t="s">
        <v>168</v>
      </c>
      <c r="Q117" s="5" t="s">
        <v>89</v>
      </c>
      <c r="R117" s="5" t="s">
        <v>179</v>
      </c>
      <c r="S117" s="5" t="s">
        <v>168</v>
      </c>
      <c r="T117" s="5" t="s">
        <v>89</v>
      </c>
      <c r="U117" s="5" t="s">
        <v>179</v>
      </c>
      <c r="V117" s="5" t="s">
        <v>168</v>
      </c>
      <c r="W117" s="5" t="s">
        <v>89</v>
      </c>
      <c r="X117" s="5" t="s">
        <v>179</v>
      </c>
      <c r="Y117" s="5" t="s">
        <v>168</v>
      </c>
      <c r="Z117" s="5" t="s">
        <v>89</v>
      </c>
      <c r="AA117" s="5" t="s">
        <v>179</v>
      </c>
      <c r="AB117" s="5" t="s">
        <v>168</v>
      </c>
      <c r="AC117" s="5" t="s">
        <v>89</v>
      </c>
      <c r="AD117" s="5" t="s">
        <v>179</v>
      </c>
      <c r="AE117" s="5" t="s">
        <v>168</v>
      </c>
      <c r="AF117" s="5" t="s">
        <v>89</v>
      </c>
      <c r="AG117" s="5" t="s">
        <v>179</v>
      </c>
      <c r="AH117" s="5" t="s">
        <v>168</v>
      </c>
      <c r="AI117" s="5" t="s">
        <v>1740</v>
      </c>
      <c r="AJ117" s="5" t="s">
        <v>89</v>
      </c>
      <c r="AK117" s="5" t="s">
        <v>89</v>
      </c>
      <c r="AL117" s="5" t="s">
        <v>89</v>
      </c>
      <c r="AM117" s="5" t="s">
        <v>89</v>
      </c>
      <c r="AN117" s="5" t="s">
        <v>89</v>
      </c>
      <c r="AO117" s="5" t="s">
        <v>89</v>
      </c>
      <c r="AP117" s="5" t="s">
        <v>89</v>
      </c>
    </row>
    <row r="118" spans="1:42" ht="112">
      <c r="A118" s="13">
        <v>269</v>
      </c>
      <c r="B118" s="23">
        <f t="shared" si="1"/>
        <v>116</v>
      </c>
      <c r="C118" s="5" t="s">
        <v>104</v>
      </c>
      <c r="D118" s="5" t="s">
        <v>328</v>
      </c>
      <c r="E118" s="5" t="s">
        <v>89</v>
      </c>
      <c r="F118" s="5" t="s">
        <v>89</v>
      </c>
      <c r="G118" s="5" t="s">
        <v>89</v>
      </c>
      <c r="H118" s="5" t="s">
        <v>89</v>
      </c>
      <c r="I118" s="5" t="s">
        <v>89</v>
      </c>
      <c r="J118" s="5" t="s">
        <v>89</v>
      </c>
      <c r="K118" s="5" t="s">
        <v>89</v>
      </c>
      <c r="L118" s="5" t="s">
        <v>89</v>
      </c>
      <c r="M118" s="5" t="s">
        <v>89</v>
      </c>
      <c r="N118" s="5" t="s">
        <v>1813</v>
      </c>
      <c r="O118" s="5" t="s">
        <v>186</v>
      </c>
      <c r="P118" s="5" t="s">
        <v>112</v>
      </c>
      <c r="Q118" s="5" t="s">
        <v>1814</v>
      </c>
      <c r="R118" s="5" t="s">
        <v>89</v>
      </c>
      <c r="S118" s="5" t="s">
        <v>89</v>
      </c>
      <c r="T118" s="5" t="s">
        <v>89</v>
      </c>
      <c r="U118" s="5" t="s">
        <v>89</v>
      </c>
      <c r="V118" s="5" t="s">
        <v>89</v>
      </c>
      <c r="W118" s="5" t="s">
        <v>89</v>
      </c>
      <c r="X118" s="5" t="s">
        <v>89</v>
      </c>
      <c r="Y118" s="5" t="s">
        <v>89</v>
      </c>
      <c r="Z118" s="5" t="s">
        <v>89</v>
      </c>
      <c r="AA118" s="5" t="s">
        <v>182</v>
      </c>
      <c r="AB118" s="5" t="s">
        <v>127</v>
      </c>
      <c r="AC118" s="5" t="s">
        <v>1815</v>
      </c>
      <c r="AD118" s="5" t="s">
        <v>89</v>
      </c>
      <c r="AE118" s="5" t="s">
        <v>89</v>
      </c>
      <c r="AF118" s="5" t="s">
        <v>89</v>
      </c>
      <c r="AG118" s="5" t="s">
        <v>89</v>
      </c>
      <c r="AH118" s="5" t="s">
        <v>89</v>
      </c>
      <c r="AI118" s="5" t="s">
        <v>89</v>
      </c>
      <c r="AJ118" s="5" t="s">
        <v>89</v>
      </c>
      <c r="AK118" s="5" t="s">
        <v>89</v>
      </c>
      <c r="AL118" s="5" t="s">
        <v>89</v>
      </c>
      <c r="AM118" s="5" t="s">
        <v>89</v>
      </c>
      <c r="AN118" s="5" t="s">
        <v>89</v>
      </c>
      <c r="AO118" s="5" t="s">
        <v>89</v>
      </c>
      <c r="AP118" s="5" t="s">
        <v>89</v>
      </c>
    </row>
    <row r="119" spans="1:42" ht="64">
      <c r="A119" s="13">
        <v>276</v>
      </c>
      <c r="B119" s="23">
        <f t="shared" si="1"/>
        <v>117</v>
      </c>
      <c r="C119" s="5" t="s">
        <v>104</v>
      </c>
      <c r="D119" s="5" t="s">
        <v>213</v>
      </c>
      <c r="E119" s="5" t="s">
        <v>89</v>
      </c>
      <c r="F119" s="5" t="s">
        <v>89</v>
      </c>
      <c r="G119" s="5" t="s">
        <v>89</v>
      </c>
      <c r="H119" s="5" t="s">
        <v>89</v>
      </c>
      <c r="I119" s="5" t="s">
        <v>1827</v>
      </c>
      <c r="J119" s="5" t="s">
        <v>1828</v>
      </c>
      <c r="K119" s="5" t="s">
        <v>175</v>
      </c>
      <c r="L119" s="5" t="s">
        <v>89</v>
      </c>
      <c r="M119" s="5" t="s">
        <v>99</v>
      </c>
      <c r="N119" s="5" t="s">
        <v>1829</v>
      </c>
      <c r="O119" s="5" t="s">
        <v>89</v>
      </c>
      <c r="P119" s="5" t="s">
        <v>89</v>
      </c>
      <c r="Q119" s="5" t="s">
        <v>89</v>
      </c>
      <c r="R119" s="5" t="s">
        <v>179</v>
      </c>
      <c r="S119" s="5" t="s">
        <v>168</v>
      </c>
      <c r="T119" s="5" t="s">
        <v>1830</v>
      </c>
      <c r="U119" s="5" t="s">
        <v>179</v>
      </c>
      <c r="V119" s="5" t="s">
        <v>168</v>
      </c>
      <c r="W119" s="5" t="s">
        <v>1831</v>
      </c>
      <c r="X119" s="5" t="s">
        <v>89</v>
      </c>
      <c r="Y119" s="5" t="s">
        <v>89</v>
      </c>
      <c r="Z119" s="5" t="s">
        <v>89</v>
      </c>
      <c r="AA119" s="5" t="s">
        <v>89</v>
      </c>
      <c r="AB119" s="5" t="s">
        <v>89</v>
      </c>
      <c r="AC119" s="5" t="s">
        <v>89</v>
      </c>
      <c r="AD119" s="5" t="s">
        <v>179</v>
      </c>
      <c r="AE119" s="5" t="s">
        <v>168</v>
      </c>
      <c r="AF119" s="5" t="s">
        <v>1832</v>
      </c>
      <c r="AG119" s="5" t="s">
        <v>179</v>
      </c>
      <c r="AH119" s="5" t="s">
        <v>168</v>
      </c>
      <c r="AI119" s="5" t="s">
        <v>89</v>
      </c>
      <c r="AJ119" s="5" t="s">
        <v>89</v>
      </c>
      <c r="AK119" s="5" t="s">
        <v>89</v>
      </c>
      <c r="AL119" s="5" t="s">
        <v>89</v>
      </c>
      <c r="AM119" s="5" t="s">
        <v>89</v>
      </c>
      <c r="AN119" s="5" t="s">
        <v>89</v>
      </c>
      <c r="AO119" s="5" t="s">
        <v>89</v>
      </c>
      <c r="AP119" s="5" t="s">
        <v>89</v>
      </c>
    </row>
    <row r="120" spans="1:42" ht="32">
      <c r="A120" s="13">
        <v>281</v>
      </c>
      <c r="B120" s="23">
        <f t="shared" si="1"/>
        <v>118</v>
      </c>
      <c r="C120" s="5" t="s">
        <v>104</v>
      </c>
      <c r="D120" s="5" t="s">
        <v>328</v>
      </c>
      <c r="E120" s="5" t="s">
        <v>89</v>
      </c>
      <c r="F120" s="5" t="s">
        <v>89</v>
      </c>
      <c r="G120" s="5" t="s">
        <v>89</v>
      </c>
      <c r="H120" s="5" t="s">
        <v>89</v>
      </c>
      <c r="I120" s="5" t="s">
        <v>89</v>
      </c>
      <c r="J120" s="5" t="s">
        <v>89</v>
      </c>
      <c r="K120" s="5" t="s">
        <v>89</v>
      </c>
      <c r="L120" s="5" t="s">
        <v>89</v>
      </c>
      <c r="M120" s="5" t="s">
        <v>89</v>
      </c>
      <c r="N120" s="5" t="s">
        <v>1840</v>
      </c>
      <c r="O120" s="5" t="s">
        <v>89</v>
      </c>
      <c r="P120" s="5" t="s">
        <v>89</v>
      </c>
      <c r="Q120" s="5" t="s">
        <v>89</v>
      </c>
      <c r="R120" s="5" t="s">
        <v>89</v>
      </c>
      <c r="S120" s="5" t="s">
        <v>89</v>
      </c>
      <c r="T120" s="5" t="s">
        <v>89</v>
      </c>
      <c r="U120" s="5" t="s">
        <v>89</v>
      </c>
      <c r="V120" s="5" t="s">
        <v>89</v>
      </c>
      <c r="W120" s="5" t="s">
        <v>89</v>
      </c>
      <c r="X120" s="5" t="s">
        <v>89</v>
      </c>
      <c r="Y120" s="5" t="s">
        <v>89</v>
      </c>
      <c r="Z120" s="5" t="s">
        <v>89</v>
      </c>
      <c r="AA120" s="5" t="s">
        <v>89</v>
      </c>
      <c r="AB120" s="5" t="s">
        <v>89</v>
      </c>
      <c r="AC120" s="5" t="s">
        <v>89</v>
      </c>
      <c r="AD120" s="5" t="s">
        <v>179</v>
      </c>
      <c r="AE120" s="5" t="s">
        <v>112</v>
      </c>
      <c r="AF120" s="5" t="s">
        <v>89</v>
      </c>
      <c r="AG120" s="5" t="s">
        <v>89</v>
      </c>
      <c r="AH120" s="5" t="s">
        <v>89</v>
      </c>
      <c r="AI120" s="5" t="s">
        <v>89</v>
      </c>
      <c r="AJ120" s="5" t="s">
        <v>89</v>
      </c>
      <c r="AK120" s="5" t="s">
        <v>89</v>
      </c>
      <c r="AL120" s="5" t="s">
        <v>89</v>
      </c>
      <c r="AM120" s="5" t="s">
        <v>89</v>
      </c>
      <c r="AN120" s="5" t="s">
        <v>89</v>
      </c>
      <c r="AO120" s="5" t="s">
        <v>89</v>
      </c>
      <c r="AP120" s="5" t="s">
        <v>89</v>
      </c>
    </row>
    <row r="121" spans="1:42" ht="112">
      <c r="A121" s="13">
        <v>287</v>
      </c>
      <c r="B121" s="23">
        <f t="shared" si="1"/>
        <v>119</v>
      </c>
      <c r="C121" s="5" t="s">
        <v>104</v>
      </c>
      <c r="D121" s="5" t="s">
        <v>213</v>
      </c>
      <c r="E121" s="5" t="s">
        <v>89</v>
      </c>
      <c r="F121" s="5" t="s">
        <v>89</v>
      </c>
      <c r="G121" s="5" t="s">
        <v>89</v>
      </c>
      <c r="H121" s="5" t="s">
        <v>89</v>
      </c>
      <c r="I121" s="5" t="s">
        <v>1856</v>
      </c>
      <c r="J121" s="5" t="s">
        <v>1857</v>
      </c>
      <c r="K121" s="5" t="s">
        <v>315</v>
      </c>
      <c r="L121" s="5" t="s">
        <v>1858</v>
      </c>
      <c r="M121" s="5" t="s">
        <v>221</v>
      </c>
      <c r="N121" s="5" t="s">
        <v>1859</v>
      </c>
      <c r="O121" s="5" t="s">
        <v>182</v>
      </c>
      <c r="P121" s="5" t="s">
        <v>112</v>
      </c>
      <c r="Q121" s="5" t="s">
        <v>89</v>
      </c>
      <c r="R121" s="5" t="s">
        <v>89</v>
      </c>
      <c r="S121" s="5" t="s">
        <v>89</v>
      </c>
      <c r="T121" s="5" t="s">
        <v>89</v>
      </c>
      <c r="U121" s="5" t="s">
        <v>89</v>
      </c>
      <c r="V121" s="5" t="s">
        <v>89</v>
      </c>
      <c r="W121" s="5" t="s">
        <v>89</v>
      </c>
      <c r="X121" s="5" t="s">
        <v>89</v>
      </c>
      <c r="Y121" s="5" t="s">
        <v>89</v>
      </c>
      <c r="Z121" s="5" t="s">
        <v>89</v>
      </c>
      <c r="AA121" s="5" t="s">
        <v>89</v>
      </c>
      <c r="AB121" s="5" t="s">
        <v>89</v>
      </c>
      <c r="AC121" s="5" t="s">
        <v>89</v>
      </c>
      <c r="AD121" s="5" t="s">
        <v>89</v>
      </c>
      <c r="AE121" s="5" t="s">
        <v>89</v>
      </c>
      <c r="AF121" s="5" t="s">
        <v>89</v>
      </c>
      <c r="AG121" s="5" t="s">
        <v>89</v>
      </c>
      <c r="AH121" s="5" t="s">
        <v>89</v>
      </c>
      <c r="AI121" s="5" t="s">
        <v>89</v>
      </c>
      <c r="AJ121" s="5" t="s">
        <v>89</v>
      </c>
      <c r="AK121" s="5" t="s">
        <v>89</v>
      </c>
      <c r="AL121" s="5" t="s">
        <v>89</v>
      </c>
      <c r="AM121" s="5" t="s">
        <v>89</v>
      </c>
      <c r="AN121" s="5" t="s">
        <v>89</v>
      </c>
      <c r="AO121" s="5" t="s">
        <v>89</v>
      </c>
      <c r="AP121" s="5" t="s">
        <v>89</v>
      </c>
    </row>
    <row r="122" spans="1:42" ht="48">
      <c r="A122" s="13">
        <v>289</v>
      </c>
      <c r="B122" s="23">
        <f t="shared" si="1"/>
        <v>120</v>
      </c>
      <c r="C122" s="5" t="s">
        <v>104</v>
      </c>
      <c r="D122" s="5" t="s">
        <v>213</v>
      </c>
      <c r="E122" s="5" t="s">
        <v>89</v>
      </c>
      <c r="F122" s="5" t="s">
        <v>89</v>
      </c>
      <c r="G122" s="5" t="s">
        <v>89</v>
      </c>
      <c r="H122" s="5" t="s">
        <v>89</v>
      </c>
      <c r="I122" s="5" t="s">
        <v>1862</v>
      </c>
      <c r="J122" s="5" t="s">
        <v>1863</v>
      </c>
      <c r="K122" s="5" t="s">
        <v>254</v>
      </c>
      <c r="L122" s="5" t="s">
        <v>89</v>
      </c>
      <c r="M122" s="5" t="s">
        <v>221</v>
      </c>
      <c r="N122" s="5" t="s">
        <v>1864</v>
      </c>
      <c r="O122" s="5" t="s">
        <v>89</v>
      </c>
      <c r="P122" s="5" t="s">
        <v>89</v>
      </c>
      <c r="Q122" s="5" t="s">
        <v>89</v>
      </c>
      <c r="R122" s="5" t="s">
        <v>89</v>
      </c>
      <c r="S122" s="5" t="s">
        <v>89</v>
      </c>
      <c r="T122" s="5" t="s">
        <v>89</v>
      </c>
      <c r="U122" s="5" t="s">
        <v>89</v>
      </c>
      <c r="V122" s="5" t="s">
        <v>89</v>
      </c>
      <c r="W122" s="5" t="s">
        <v>89</v>
      </c>
      <c r="X122" s="5" t="s">
        <v>89</v>
      </c>
      <c r="Y122" s="5" t="s">
        <v>89</v>
      </c>
      <c r="Z122" s="5" t="s">
        <v>89</v>
      </c>
      <c r="AA122" s="5" t="s">
        <v>179</v>
      </c>
      <c r="AB122" s="5" t="s">
        <v>112</v>
      </c>
      <c r="AC122" s="5" t="s">
        <v>89</v>
      </c>
      <c r="AD122" s="5" t="s">
        <v>89</v>
      </c>
      <c r="AE122" s="5" t="s">
        <v>89</v>
      </c>
      <c r="AF122" s="5" t="s">
        <v>89</v>
      </c>
      <c r="AG122" s="5" t="s">
        <v>179</v>
      </c>
      <c r="AH122" s="5" t="s">
        <v>112</v>
      </c>
      <c r="AI122" s="5" t="s">
        <v>1865</v>
      </c>
      <c r="AJ122" s="5" t="s">
        <v>89</v>
      </c>
      <c r="AK122" s="5" t="s">
        <v>89</v>
      </c>
      <c r="AL122" s="5" t="s">
        <v>89</v>
      </c>
      <c r="AM122" s="5" t="s">
        <v>89</v>
      </c>
      <c r="AN122" s="5" t="s">
        <v>89</v>
      </c>
      <c r="AO122" s="5" t="s">
        <v>89</v>
      </c>
      <c r="AP122" s="5" t="s">
        <v>89</v>
      </c>
    </row>
    <row r="123" spans="1:42" ht="48">
      <c r="A123" s="13">
        <v>291</v>
      </c>
      <c r="B123" s="23">
        <f t="shared" si="1"/>
        <v>121</v>
      </c>
      <c r="C123" s="5" t="s">
        <v>104</v>
      </c>
      <c r="D123" s="5" t="s">
        <v>328</v>
      </c>
      <c r="E123" s="5" t="s">
        <v>89</v>
      </c>
      <c r="F123" s="5" t="s">
        <v>89</v>
      </c>
      <c r="G123" s="5" t="s">
        <v>89</v>
      </c>
      <c r="H123" s="5" t="s">
        <v>89</v>
      </c>
      <c r="I123" s="5" t="s">
        <v>89</v>
      </c>
      <c r="J123" s="5" t="s">
        <v>89</v>
      </c>
      <c r="K123" s="5" t="s">
        <v>89</v>
      </c>
      <c r="L123" s="5" t="s">
        <v>89</v>
      </c>
      <c r="M123" s="5" t="s">
        <v>89</v>
      </c>
      <c r="N123" s="5" t="s">
        <v>1868</v>
      </c>
      <c r="O123" s="5" t="s">
        <v>89</v>
      </c>
      <c r="P123" s="5" t="s">
        <v>89</v>
      </c>
      <c r="Q123" s="5" t="s">
        <v>89</v>
      </c>
      <c r="R123" s="5" t="s">
        <v>186</v>
      </c>
      <c r="S123" s="5" t="s">
        <v>112</v>
      </c>
      <c r="T123" s="5" t="s">
        <v>1869</v>
      </c>
      <c r="U123" s="5" t="s">
        <v>89</v>
      </c>
      <c r="V123" s="5" t="s">
        <v>89</v>
      </c>
      <c r="W123" s="5" t="s">
        <v>89</v>
      </c>
      <c r="X123" s="5" t="s">
        <v>89</v>
      </c>
      <c r="Y123" s="5" t="s">
        <v>89</v>
      </c>
      <c r="Z123" s="5" t="s">
        <v>89</v>
      </c>
      <c r="AA123" s="5" t="s">
        <v>89</v>
      </c>
      <c r="AB123" s="5" t="s">
        <v>89</v>
      </c>
      <c r="AC123" s="5" t="s">
        <v>89</v>
      </c>
      <c r="AD123" s="5" t="s">
        <v>89</v>
      </c>
      <c r="AE123" s="5" t="s">
        <v>89</v>
      </c>
      <c r="AF123" s="5" t="s">
        <v>89</v>
      </c>
      <c r="AG123" s="5" t="s">
        <v>89</v>
      </c>
      <c r="AH123" s="5" t="s">
        <v>89</v>
      </c>
      <c r="AI123" s="5" t="s">
        <v>89</v>
      </c>
      <c r="AJ123" s="5" t="s">
        <v>89</v>
      </c>
      <c r="AK123" s="5" t="s">
        <v>89</v>
      </c>
      <c r="AL123" s="5" t="s">
        <v>89</v>
      </c>
      <c r="AM123" s="5" t="s">
        <v>89</v>
      </c>
      <c r="AN123" s="5" t="s">
        <v>89</v>
      </c>
      <c r="AO123" s="5" t="s">
        <v>89</v>
      </c>
      <c r="AP123" s="5" t="s">
        <v>89</v>
      </c>
    </row>
    <row r="124" spans="1:42" ht="64">
      <c r="A124" s="13">
        <v>292</v>
      </c>
      <c r="B124" s="23">
        <f t="shared" si="1"/>
        <v>122</v>
      </c>
      <c r="C124" s="5" t="s">
        <v>104</v>
      </c>
      <c r="D124" s="5" t="s">
        <v>213</v>
      </c>
      <c r="E124" s="5" t="s">
        <v>89</v>
      </c>
      <c r="F124" s="5" t="s">
        <v>89</v>
      </c>
      <c r="G124" s="5" t="s">
        <v>89</v>
      </c>
      <c r="H124" s="5" t="s">
        <v>89</v>
      </c>
      <c r="I124" s="5" t="s">
        <v>1871</v>
      </c>
      <c r="J124" s="5" t="s">
        <v>1872</v>
      </c>
      <c r="K124" s="5" t="s">
        <v>310</v>
      </c>
      <c r="L124" s="5" t="s">
        <v>89</v>
      </c>
      <c r="M124" s="5" t="s">
        <v>298</v>
      </c>
      <c r="N124" s="5" t="s">
        <v>1873</v>
      </c>
      <c r="O124" s="5" t="s">
        <v>186</v>
      </c>
      <c r="P124" s="5" t="s">
        <v>112</v>
      </c>
      <c r="Q124" s="5" t="s">
        <v>89</v>
      </c>
      <c r="R124" s="5" t="s">
        <v>89</v>
      </c>
      <c r="S124" s="5" t="s">
        <v>89</v>
      </c>
      <c r="T124" s="5" t="s">
        <v>89</v>
      </c>
      <c r="U124" s="5" t="s">
        <v>89</v>
      </c>
      <c r="V124" s="5" t="s">
        <v>89</v>
      </c>
      <c r="W124" s="5" t="s">
        <v>89</v>
      </c>
      <c r="X124" s="5" t="s">
        <v>89</v>
      </c>
      <c r="Y124" s="5" t="s">
        <v>89</v>
      </c>
      <c r="Z124" s="5" t="s">
        <v>89</v>
      </c>
      <c r="AA124" s="5" t="s">
        <v>89</v>
      </c>
      <c r="AB124" s="5" t="s">
        <v>89</v>
      </c>
      <c r="AC124" s="5" t="s">
        <v>89</v>
      </c>
      <c r="AD124" s="5" t="s">
        <v>89</v>
      </c>
      <c r="AE124" s="5" t="s">
        <v>89</v>
      </c>
      <c r="AF124" s="5" t="s">
        <v>89</v>
      </c>
      <c r="AG124" s="5" t="s">
        <v>89</v>
      </c>
      <c r="AH124" s="5" t="s">
        <v>89</v>
      </c>
      <c r="AI124" s="5" t="s">
        <v>89</v>
      </c>
      <c r="AJ124" s="5" t="s">
        <v>89</v>
      </c>
      <c r="AK124" s="5" t="s">
        <v>89</v>
      </c>
      <c r="AL124" s="5" t="s">
        <v>89</v>
      </c>
      <c r="AM124" s="5" t="s">
        <v>89</v>
      </c>
      <c r="AN124" s="5" t="s">
        <v>89</v>
      </c>
      <c r="AO124" s="5" t="s">
        <v>89</v>
      </c>
      <c r="AP124" s="5" t="s">
        <v>89</v>
      </c>
    </row>
    <row r="125" spans="1:42" ht="32">
      <c r="A125" s="13">
        <v>305</v>
      </c>
      <c r="B125" s="23">
        <f t="shared" si="1"/>
        <v>123</v>
      </c>
      <c r="C125" s="5" t="s">
        <v>104</v>
      </c>
      <c r="D125" s="5" t="s">
        <v>171</v>
      </c>
      <c r="E125" s="5" t="s">
        <v>89</v>
      </c>
      <c r="F125" s="5" t="s">
        <v>96</v>
      </c>
      <c r="G125" s="5" t="s">
        <v>89</v>
      </c>
      <c r="H125" s="5" t="s">
        <v>1895</v>
      </c>
      <c r="I125" s="5" t="s">
        <v>1896</v>
      </c>
      <c r="J125" s="5" t="s">
        <v>1897</v>
      </c>
      <c r="K125" s="5" t="s">
        <v>355</v>
      </c>
      <c r="L125" s="5" t="s">
        <v>1898</v>
      </c>
      <c r="M125" s="5" t="s">
        <v>298</v>
      </c>
      <c r="N125" s="5" t="s">
        <v>1899</v>
      </c>
      <c r="O125" s="5" t="s">
        <v>89</v>
      </c>
      <c r="P125" s="5" t="s">
        <v>89</v>
      </c>
      <c r="Q125" s="5" t="s">
        <v>89</v>
      </c>
      <c r="R125" s="5" t="s">
        <v>89</v>
      </c>
      <c r="S125" s="5" t="s">
        <v>89</v>
      </c>
      <c r="T125" s="5" t="s">
        <v>89</v>
      </c>
      <c r="U125" s="5" t="s">
        <v>89</v>
      </c>
      <c r="V125" s="5" t="s">
        <v>89</v>
      </c>
      <c r="W125" s="5" t="s">
        <v>89</v>
      </c>
      <c r="X125" s="5" t="s">
        <v>89</v>
      </c>
      <c r="Y125" s="5" t="s">
        <v>89</v>
      </c>
      <c r="Z125" s="5" t="s">
        <v>89</v>
      </c>
      <c r="AA125" s="5" t="s">
        <v>89</v>
      </c>
      <c r="AB125" s="5" t="s">
        <v>89</v>
      </c>
      <c r="AC125" s="5" t="s">
        <v>89</v>
      </c>
      <c r="AD125" s="5" t="s">
        <v>89</v>
      </c>
      <c r="AE125" s="5" t="s">
        <v>89</v>
      </c>
      <c r="AF125" s="5" t="s">
        <v>89</v>
      </c>
      <c r="AG125" s="5" t="s">
        <v>177</v>
      </c>
      <c r="AH125" s="5" t="s">
        <v>106</v>
      </c>
      <c r="AI125" s="5" t="s">
        <v>1900</v>
      </c>
      <c r="AJ125" s="5" t="s">
        <v>89</v>
      </c>
      <c r="AK125" s="5" t="s">
        <v>89</v>
      </c>
      <c r="AL125" s="5" t="s">
        <v>89</v>
      </c>
      <c r="AM125" s="5" t="s">
        <v>89</v>
      </c>
      <c r="AN125" s="5" t="s">
        <v>89</v>
      </c>
      <c r="AO125" s="5" t="s">
        <v>89</v>
      </c>
      <c r="AP125" s="5" t="s">
        <v>89</v>
      </c>
    </row>
    <row r="126" spans="1:42" ht="48">
      <c r="A126" s="13">
        <v>308</v>
      </c>
      <c r="B126" s="23">
        <f t="shared" si="1"/>
        <v>124</v>
      </c>
      <c r="C126" s="5" t="s">
        <v>104</v>
      </c>
      <c r="D126" s="5" t="s">
        <v>194</v>
      </c>
      <c r="E126" s="5" t="s">
        <v>1907</v>
      </c>
      <c r="F126" s="5" t="s">
        <v>96</v>
      </c>
      <c r="G126" s="5" t="s">
        <v>89</v>
      </c>
      <c r="H126" s="5" t="s">
        <v>1908</v>
      </c>
      <c r="I126" s="5" t="s">
        <v>1909</v>
      </c>
      <c r="J126" s="5" t="s">
        <v>1910</v>
      </c>
      <c r="K126" s="5" t="s">
        <v>355</v>
      </c>
      <c r="L126" s="5" t="s">
        <v>1911</v>
      </c>
      <c r="M126" s="5" t="s">
        <v>221</v>
      </c>
      <c r="N126" s="5" t="s">
        <v>1908</v>
      </c>
      <c r="O126" s="5" t="s">
        <v>89</v>
      </c>
      <c r="P126" s="5" t="s">
        <v>89</v>
      </c>
      <c r="Q126" s="5" t="s">
        <v>89</v>
      </c>
      <c r="R126" s="5" t="s">
        <v>177</v>
      </c>
      <c r="S126" s="5" t="s">
        <v>112</v>
      </c>
      <c r="T126" s="5" t="s">
        <v>1912</v>
      </c>
      <c r="U126" s="5" t="s">
        <v>89</v>
      </c>
      <c r="V126" s="5" t="s">
        <v>89</v>
      </c>
      <c r="W126" s="5" t="s">
        <v>89</v>
      </c>
      <c r="X126" s="5" t="s">
        <v>89</v>
      </c>
      <c r="Y126" s="5" t="s">
        <v>89</v>
      </c>
      <c r="Z126" s="5" t="s">
        <v>89</v>
      </c>
      <c r="AA126" s="5" t="s">
        <v>89</v>
      </c>
      <c r="AB126" s="5" t="s">
        <v>89</v>
      </c>
      <c r="AC126" s="5" t="s">
        <v>89</v>
      </c>
      <c r="AD126" s="5" t="s">
        <v>89</v>
      </c>
      <c r="AE126" s="5" t="s">
        <v>89</v>
      </c>
      <c r="AF126" s="5" t="s">
        <v>89</v>
      </c>
      <c r="AG126" s="5" t="s">
        <v>179</v>
      </c>
      <c r="AH126" s="5" t="s">
        <v>225</v>
      </c>
      <c r="AI126" s="5" t="s">
        <v>1913</v>
      </c>
      <c r="AJ126" s="5" t="s">
        <v>89</v>
      </c>
      <c r="AK126" s="5" t="s">
        <v>89</v>
      </c>
      <c r="AL126" s="5" t="s">
        <v>89</v>
      </c>
      <c r="AM126" s="5" t="s">
        <v>89</v>
      </c>
      <c r="AN126" s="5" t="s">
        <v>89</v>
      </c>
      <c r="AO126" s="5" t="s">
        <v>89</v>
      </c>
      <c r="AP126" s="5" t="s">
        <v>89</v>
      </c>
    </row>
    <row r="127" spans="1:42" ht="144">
      <c r="A127" s="13">
        <v>310</v>
      </c>
      <c r="B127" s="23">
        <f t="shared" si="1"/>
        <v>125</v>
      </c>
      <c r="C127" s="5" t="s">
        <v>104</v>
      </c>
      <c r="D127" s="5" t="s">
        <v>259</v>
      </c>
      <c r="E127" s="5" t="s">
        <v>89</v>
      </c>
      <c r="F127" s="5" t="s">
        <v>96</v>
      </c>
      <c r="G127" s="5" t="s">
        <v>89</v>
      </c>
      <c r="H127" s="5" t="s">
        <v>1916</v>
      </c>
      <c r="I127" s="5" t="s">
        <v>1917</v>
      </c>
      <c r="J127" s="5" t="s">
        <v>1918</v>
      </c>
      <c r="K127" s="5" t="s">
        <v>164</v>
      </c>
      <c r="L127" s="5" t="s">
        <v>89</v>
      </c>
      <c r="M127" s="5" t="s">
        <v>165</v>
      </c>
      <c r="N127" s="5" t="s">
        <v>1919</v>
      </c>
      <c r="O127" s="5" t="s">
        <v>179</v>
      </c>
      <c r="P127" s="5" t="s">
        <v>225</v>
      </c>
      <c r="Q127" s="5" t="s">
        <v>1920</v>
      </c>
      <c r="R127" s="5" t="s">
        <v>89</v>
      </c>
      <c r="S127" s="5" t="s">
        <v>89</v>
      </c>
      <c r="T127" s="5" t="s">
        <v>89</v>
      </c>
      <c r="U127" s="5" t="s">
        <v>179</v>
      </c>
      <c r="V127" s="5" t="s">
        <v>225</v>
      </c>
      <c r="W127" s="5" t="s">
        <v>89</v>
      </c>
      <c r="X127" s="5" t="s">
        <v>89</v>
      </c>
      <c r="Y127" s="5" t="s">
        <v>89</v>
      </c>
      <c r="Z127" s="5" t="s">
        <v>89</v>
      </c>
      <c r="AA127" s="5" t="s">
        <v>186</v>
      </c>
      <c r="AB127" s="5" t="s">
        <v>225</v>
      </c>
      <c r="AC127" s="5" t="s">
        <v>89</v>
      </c>
      <c r="AD127" s="5" t="s">
        <v>89</v>
      </c>
      <c r="AE127" s="5" t="s">
        <v>89</v>
      </c>
      <c r="AF127" s="5" t="s">
        <v>89</v>
      </c>
      <c r="AG127" s="5" t="s">
        <v>89</v>
      </c>
      <c r="AH127" s="5" t="s">
        <v>89</v>
      </c>
      <c r="AI127" s="5" t="s">
        <v>89</v>
      </c>
      <c r="AJ127" s="5" t="s">
        <v>89</v>
      </c>
      <c r="AK127" s="5" t="s">
        <v>89</v>
      </c>
      <c r="AL127" s="5" t="s">
        <v>89</v>
      </c>
      <c r="AM127" s="5" t="s">
        <v>89</v>
      </c>
      <c r="AN127" s="5" t="s">
        <v>89</v>
      </c>
      <c r="AO127" s="5" t="s">
        <v>89</v>
      </c>
      <c r="AP127" s="5" t="s">
        <v>89</v>
      </c>
    </row>
    <row r="128" spans="1:42" ht="96">
      <c r="A128" s="13">
        <v>311</v>
      </c>
      <c r="B128" s="23">
        <f t="shared" si="1"/>
        <v>126</v>
      </c>
      <c r="C128" s="5" t="s">
        <v>104</v>
      </c>
      <c r="D128" s="5" t="s">
        <v>194</v>
      </c>
      <c r="E128" s="5" t="s">
        <v>1922</v>
      </c>
      <c r="F128" s="5" t="s">
        <v>96</v>
      </c>
      <c r="G128" s="5" t="s">
        <v>89</v>
      </c>
      <c r="H128" s="5" t="s">
        <v>1923</v>
      </c>
      <c r="I128" s="5" t="s">
        <v>1924</v>
      </c>
      <c r="J128" s="5" t="s">
        <v>314</v>
      </c>
      <c r="K128" s="5" t="s">
        <v>1925</v>
      </c>
      <c r="L128" s="5" t="s">
        <v>1926</v>
      </c>
      <c r="M128" s="5" t="s">
        <v>165</v>
      </c>
      <c r="N128" s="5" t="s">
        <v>1927</v>
      </c>
      <c r="O128" s="5" t="s">
        <v>182</v>
      </c>
      <c r="P128" s="5" t="s">
        <v>112</v>
      </c>
      <c r="Q128" s="5" t="s">
        <v>1928</v>
      </c>
      <c r="R128" s="5" t="s">
        <v>89</v>
      </c>
      <c r="S128" s="5" t="s">
        <v>89</v>
      </c>
      <c r="T128" s="5" t="s">
        <v>89</v>
      </c>
      <c r="U128" s="5" t="s">
        <v>182</v>
      </c>
      <c r="V128" s="5" t="s">
        <v>127</v>
      </c>
      <c r="W128" s="5" t="s">
        <v>1929</v>
      </c>
      <c r="X128" s="5" t="s">
        <v>182</v>
      </c>
      <c r="Y128" s="5" t="s">
        <v>127</v>
      </c>
      <c r="Z128" s="5" t="s">
        <v>1930</v>
      </c>
      <c r="AA128" s="5" t="s">
        <v>89</v>
      </c>
      <c r="AB128" s="5" t="s">
        <v>89</v>
      </c>
      <c r="AC128" s="5" t="s">
        <v>89</v>
      </c>
      <c r="AD128" s="5" t="s">
        <v>182</v>
      </c>
      <c r="AE128" s="5" t="s">
        <v>127</v>
      </c>
      <c r="AF128" s="5" t="s">
        <v>1931</v>
      </c>
      <c r="AG128" s="5" t="s">
        <v>182</v>
      </c>
      <c r="AH128" s="5" t="s">
        <v>127</v>
      </c>
      <c r="AI128" s="5" t="s">
        <v>1932</v>
      </c>
      <c r="AJ128" s="5" t="s">
        <v>89</v>
      </c>
      <c r="AK128" s="5" t="s">
        <v>89</v>
      </c>
      <c r="AL128" s="5" t="s">
        <v>89</v>
      </c>
      <c r="AM128" s="5" t="s">
        <v>89</v>
      </c>
      <c r="AN128" s="5" t="s">
        <v>89</v>
      </c>
      <c r="AO128" s="5" t="s">
        <v>89</v>
      </c>
      <c r="AP128" s="5" t="s">
        <v>89</v>
      </c>
    </row>
    <row r="129" spans="1:42" ht="48">
      <c r="A129" s="13">
        <v>312</v>
      </c>
      <c r="B129" s="23">
        <f t="shared" si="1"/>
        <v>127</v>
      </c>
      <c r="C129" s="5" t="s">
        <v>104</v>
      </c>
      <c r="D129" s="5" t="s">
        <v>213</v>
      </c>
      <c r="E129" s="5" t="s">
        <v>89</v>
      </c>
      <c r="F129" s="5" t="s">
        <v>89</v>
      </c>
      <c r="G129" s="5" t="s">
        <v>89</v>
      </c>
      <c r="H129" s="5" t="s">
        <v>89</v>
      </c>
      <c r="I129" s="5" t="s">
        <v>1934</v>
      </c>
      <c r="J129" s="5" t="s">
        <v>1935</v>
      </c>
      <c r="K129" s="5" t="s">
        <v>728</v>
      </c>
      <c r="L129" s="5" t="s">
        <v>89</v>
      </c>
      <c r="M129" s="5" t="s">
        <v>165</v>
      </c>
      <c r="N129" s="5" t="s">
        <v>1936</v>
      </c>
      <c r="O129" s="5" t="s">
        <v>89</v>
      </c>
      <c r="P129" s="5" t="s">
        <v>89</v>
      </c>
      <c r="Q129" s="5" t="s">
        <v>89</v>
      </c>
      <c r="R129" s="5" t="s">
        <v>89</v>
      </c>
      <c r="S129" s="5" t="s">
        <v>89</v>
      </c>
      <c r="T129" s="5" t="s">
        <v>89</v>
      </c>
      <c r="U129" s="5" t="s">
        <v>182</v>
      </c>
      <c r="V129" s="5" t="s">
        <v>112</v>
      </c>
      <c r="W129" s="5" t="s">
        <v>1937</v>
      </c>
      <c r="X129" s="5" t="s">
        <v>182</v>
      </c>
      <c r="Y129" s="5" t="s">
        <v>127</v>
      </c>
      <c r="Z129" s="5" t="s">
        <v>89</v>
      </c>
      <c r="AA129" s="5" t="s">
        <v>89</v>
      </c>
      <c r="AB129" s="5" t="s">
        <v>89</v>
      </c>
      <c r="AC129" s="5" t="s">
        <v>89</v>
      </c>
      <c r="AD129" s="5" t="s">
        <v>186</v>
      </c>
      <c r="AE129" s="5" t="s">
        <v>112</v>
      </c>
      <c r="AF129" s="5" t="s">
        <v>1938</v>
      </c>
      <c r="AG129" s="5" t="s">
        <v>89</v>
      </c>
      <c r="AH129" s="5" t="s">
        <v>89</v>
      </c>
      <c r="AI129" s="5" t="s">
        <v>89</v>
      </c>
      <c r="AJ129" s="5" t="s">
        <v>89</v>
      </c>
      <c r="AK129" s="5" t="s">
        <v>89</v>
      </c>
      <c r="AL129" s="5" t="s">
        <v>89</v>
      </c>
      <c r="AM129" s="5" t="s">
        <v>89</v>
      </c>
      <c r="AN129" s="5" t="s">
        <v>89</v>
      </c>
      <c r="AO129" s="5" t="s">
        <v>89</v>
      </c>
      <c r="AP129" s="5" t="s">
        <v>89</v>
      </c>
    </row>
    <row r="130" spans="1:42" ht="112">
      <c r="A130" s="13">
        <v>313</v>
      </c>
      <c r="B130" s="23">
        <f t="shared" si="1"/>
        <v>128</v>
      </c>
      <c r="C130" s="5" t="s">
        <v>104</v>
      </c>
      <c r="D130" s="5" t="s">
        <v>213</v>
      </c>
      <c r="E130" s="5" t="s">
        <v>89</v>
      </c>
      <c r="F130" s="5" t="s">
        <v>89</v>
      </c>
      <c r="G130" s="5" t="s">
        <v>89</v>
      </c>
      <c r="H130" s="5" t="s">
        <v>89</v>
      </c>
      <c r="I130" s="5" t="s">
        <v>359</v>
      </c>
      <c r="J130" s="5" t="s">
        <v>1940</v>
      </c>
      <c r="K130" s="5" t="s">
        <v>254</v>
      </c>
      <c r="L130" s="5" t="s">
        <v>89</v>
      </c>
      <c r="M130" s="5" t="s">
        <v>99</v>
      </c>
      <c r="N130" s="5" t="s">
        <v>1941</v>
      </c>
      <c r="O130" s="5" t="s">
        <v>182</v>
      </c>
      <c r="P130" s="5" t="s">
        <v>112</v>
      </c>
      <c r="Q130" s="5" t="s">
        <v>1942</v>
      </c>
      <c r="R130" s="5" t="s">
        <v>89</v>
      </c>
      <c r="S130" s="5" t="s">
        <v>89</v>
      </c>
      <c r="T130" s="5" t="s">
        <v>89</v>
      </c>
      <c r="U130" s="5" t="s">
        <v>89</v>
      </c>
      <c r="V130" s="5" t="s">
        <v>89</v>
      </c>
      <c r="W130" s="5" t="s">
        <v>89</v>
      </c>
      <c r="X130" s="5" t="s">
        <v>186</v>
      </c>
      <c r="Y130" s="5" t="s">
        <v>112</v>
      </c>
      <c r="Z130" s="5" t="s">
        <v>1943</v>
      </c>
      <c r="AA130" s="5" t="s">
        <v>89</v>
      </c>
      <c r="AB130" s="5" t="s">
        <v>89</v>
      </c>
      <c r="AC130" s="5" t="s">
        <v>89</v>
      </c>
      <c r="AD130" s="5" t="s">
        <v>186</v>
      </c>
      <c r="AE130" s="5" t="s">
        <v>225</v>
      </c>
      <c r="AF130" s="5" t="s">
        <v>1944</v>
      </c>
      <c r="AG130" s="5" t="s">
        <v>179</v>
      </c>
      <c r="AH130" s="5" t="s">
        <v>127</v>
      </c>
      <c r="AI130" s="5" t="s">
        <v>1945</v>
      </c>
      <c r="AJ130" s="5" t="s">
        <v>89</v>
      </c>
      <c r="AK130" s="5" t="s">
        <v>89</v>
      </c>
      <c r="AL130" s="5" t="s">
        <v>89</v>
      </c>
      <c r="AM130" s="5" t="s">
        <v>89</v>
      </c>
      <c r="AN130" s="5" t="s">
        <v>89</v>
      </c>
      <c r="AO130" s="5" t="s">
        <v>89</v>
      </c>
      <c r="AP130" s="5" t="s">
        <v>89</v>
      </c>
    </row>
    <row r="131" spans="1:42">
      <c r="A131" s="13"/>
    </row>
    <row r="132" spans="1:42">
      <c r="A132" s="13"/>
    </row>
    <row r="133" spans="1:42">
      <c r="A133" s="13"/>
    </row>
    <row r="134" spans="1:42">
      <c r="A134" s="13"/>
    </row>
    <row r="135" spans="1:42">
      <c r="A135" s="13"/>
    </row>
    <row r="136" spans="1:42">
      <c r="A136" s="13"/>
    </row>
    <row r="137" spans="1:42">
      <c r="A137" s="13"/>
    </row>
    <row r="138" spans="1:42">
      <c r="A138" s="13"/>
    </row>
    <row r="139" spans="1:42">
      <c r="A139" s="13"/>
    </row>
    <row r="140" spans="1:42">
      <c r="A140" s="13"/>
    </row>
    <row r="141" spans="1:42">
      <c r="A141" s="13"/>
    </row>
    <row r="142" spans="1:42">
      <c r="A142" s="13"/>
    </row>
    <row r="143" spans="1:42">
      <c r="A143" s="13"/>
    </row>
    <row r="144" spans="1:42">
      <c r="A144" s="13"/>
    </row>
    <row r="145" spans="1:1">
      <c r="A145" s="13"/>
    </row>
    <row r="146" spans="1:1">
      <c r="A146" s="13"/>
    </row>
    <row r="147" spans="1:1">
      <c r="A147" s="1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88F83-2943-0442-94A4-ED417E016502}">
  <dimension ref="A1:N147"/>
  <sheetViews>
    <sheetView workbookViewId="0">
      <selection activeCell="E76" sqref="E76"/>
    </sheetView>
  </sheetViews>
  <sheetFormatPr baseColWidth="10" defaultRowHeight="15"/>
  <cols>
    <col min="1" max="1" width="9.83203125" style="23" customWidth="1"/>
    <col min="2" max="2" width="10.33203125" style="23" customWidth="1"/>
    <col min="3" max="4" width="15.83203125" style="3"/>
    <col min="5" max="5" width="10.83203125" style="3"/>
  </cols>
  <sheetData>
    <row r="1" spans="1:14" ht="16">
      <c r="A1" s="13"/>
      <c r="C1" s="2" t="s">
        <v>10</v>
      </c>
      <c r="D1" s="2" t="s">
        <v>11</v>
      </c>
      <c r="E1" s="2"/>
    </row>
    <row r="2" spans="1:14" ht="96">
      <c r="A2" s="18" t="s">
        <v>1962</v>
      </c>
      <c r="B2" s="8" t="s">
        <v>1961</v>
      </c>
      <c r="C2" s="7" t="s">
        <v>59</v>
      </c>
      <c r="D2" s="7" t="s">
        <v>60</v>
      </c>
      <c r="E2" s="7"/>
    </row>
    <row r="3" spans="1:14" ht="32">
      <c r="A3" s="13">
        <v>4</v>
      </c>
      <c r="B3" s="23">
        <v>1</v>
      </c>
      <c r="C3" s="5" t="s">
        <v>89</v>
      </c>
      <c r="D3" s="5" t="s">
        <v>89</v>
      </c>
      <c r="E3" s="5"/>
      <c r="F3" s="249" t="s">
        <v>2065</v>
      </c>
      <c r="G3" s="247" t="s">
        <v>2062</v>
      </c>
      <c r="H3" s="247" t="s">
        <v>2025</v>
      </c>
      <c r="L3" s="249" t="s">
        <v>2065</v>
      </c>
      <c r="M3" s="247" t="s">
        <v>2062</v>
      </c>
      <c r="N3" s="252"/>
    </row>
    <row r="4" spans="1:14" ht="32">
      <c r="A4" s="18">
        <v>5</v>
      </c>
      <c r="B4" s="23">
        <f t="shared" ref="B4:B67" si="0">B3+1</f>
        <v>2</v>
      </c>
      <c r="C4" s="5" t="s">
        <v>89</v>
      </c>
      <c r="D4" s="5" t="s">
        <v>89</v>
      </c>
      <c r="E4" s="5"/>
      <c r="F4" s="1" t="s">
        <v>171</v>
      </c>
      <c r="G4" s="244">
        <f>H4/$H$10</f>
        <v>0.49593495934959347</v>
      </c>
      <c r="H4">
        <f>COUNTIF($C$3:$C$130,F4)</f>
        <v>61</v>
      </c>
      <c r="L4" s="1" t="s">
        <v>2071</v>
      </c>
      <c r="M4" s="244">
        <f>G4</f>
        <v>0.49593495934959347</v>
      </c>
      <c r="N4" s="252"/>
    </row>
    <row r="5" spans="1:14" ht="32">
      <c r="A5" s="13">
        <v>6</v>
      </c>
      <c r="B5" s="23">
        <f t="shared" si="0"/>
        <v>3</v>
      </c>
      <c r="C5" s="5" t="s">
        <v>89</v>
      </c>
      <c r="D5" s="5" t="s">
        <v>89</v>
      </c>
      <c r="E5" s="5"/>
      <c r="F5" s="5" t="s">
        <v>259</v>
      </c>
      <c r="G5" s="244">
        <f>H5/$H$10</f>
        <v>7.3170731707317069E-2</v>
      </c>
      <c r="H5">
        <f>COUNTIF($C$3:$C$130,F5)</f>
        <v>9</v>
      </c>
      <c r="L5" s="5" t="s">
        <v>2072</v>
      </c>
      <c r="M5" s="244">
        <f>G5</f>
        <v>7.3170731707317069E-2</v>
      </c>
      <c r="N5" s="252"/>
    </row>
    <row r="6" spans="1:14" ht="32">
      <c r="A6" s="13">
        <v>8</v>
      </c>
      <c r="B6" s="23">
        <f t="shared" si="0"/>
        <v>4</v>
      </c>
      <c r="C6" s="5" t="s">
        <v>89</v>
      </c>
      <c r="D6" s="5" t="s">
        <v>89</v>
      </c>
      <c r="E6" s="5"/>
      <c r="F6" s="5" t="s">
        <v>213</v>
      </c>
      <c r="G6" s="244">
        <f>H6/$H$10</f>
        <v>0.26829268292682928</v>
      </c>
      <c r="H6">
        <f>COUNTIF($C$3:$C$130,F6)</f>
        <v>33</v>
      </c>
      <c r="L6" s="5" t="s">
        <v>213</v>
      </c>
      <c r="M6" s="244">
        <f>G6</f>
        <v>0.26829268292682928</v>
      </c>
      <c r="N6" s="252"/>
    </row>
    <row r="7" spans="1:14" ht="48">
      <c r="A7" s="13">
        <v>11</v>
      </c>
      <c r="B7" s="23">
        <f t="shared" si="0"/>
        <v>5</v>
      </c>
      <c r="C7" s="5" t="s">
        <v>89</v>
      </c>
      <c r="D7" s="5" t="s">
        <v>89</v>
      </c>
      <c r="E7" s="5"/>
      <c r="F7" s="5" t="s">
        <v>328</v>
      </c>
      <c r="G7" s="244">
        <f>H7/$H$10</f>
        <v>8.1300813008130079E-2</v>
      </c>
      <c r="H7">
        <f>COUNTIF($C$3:$C$130,F7)</f>
        <v>10</v>
      </c>
      <c r="L7" s="5" t="s">
        <v>328</v>
      </c>
      <c r="M7" s="244">
        <f>G7</f>
        <v>8.1300813008130079E-2</v>
      </c>
      <c r="N7" s="252"/>
    </row>
    <row r="8" spans="1:14" ht="48">
      <c r="A8" s="13">
        <v>13</v>
      </c>
      <c r="B8" s="23">
        <f t="shared" si="0"/>
        <v>6</v>
      </c>
      <c r="C8" s="5" t="s">
        <v>171</v>
      </c>
      <c r="D8" s="5" t="s">
        <v>89</v>
      </c>
      <c r="E8" s="5"/>
      <c r="F8" s="82" t="s">
        <v>194</v>
      </c>
      <c r="G8" s="250">
        <f>H8/$H$10</f>
        <v>8.1300813008130079E-2</v>
      </c>
      <c r="H8" s="101">
        <f>COUNTIF($C$3:$C$130,F8)</f>
        <v>10</v>
      </c>
      <c r="L8" s="82" t="s">
        <v>1955</v>
      </c>
      <c r="M8" s="250">
        <f>G8</f>
        <v>8.1300813008130079E-2</v>
      </c>
      <c r="N8" s="253"/>
    </row>
    <row r="9" spans="1:14" ht="128">
      <c r="A9" s="13">
        <v>14</v>
      </c>
      <c r="B9" s="23">
        <f t="shared" si="0"/>
        <v>7</v>
      </c>
      <c r="C9" s="5" t="s">
        <v>194</v>
      </c>
      <c r="D9" s="5" t="s">
        <v>195</v>
      </c>
      <c r="G9" s="244"/>
      <c r="M9" s="244"/>
      <c r="N9" s="252"/>
    </row>
    <row r="10" spans="1:14" ht="16">
      <c r="A10" s="13">
        <v>18</v>
      </c>
      <c r="B10" s="23">
        <f t="shared" si="0"/>
        <v>8</v>
      </c>
      <c r="C10" s="5" t="s">
        <v>171</v>
      </c>
      <c r="D10" s="5" t="s">
        <v>89</v>
      </c>
      <c r="E10" s="5"/>
      <c r="F10" s="5" t="s">
        <v>2066</v>
      </c>
      <c r="G10" s="245">
        <f>SUM(G4:G8)</f>
        <v>1</v>
      </c>
      <c r="H10">
        <f>SUM(H4:H8)</f>
        <v>123</v>
      </c>
      <c r="L10" s="5" t="s">
        <v>2066</v>
      </c>
      <c r="M10" s="245">
        <f>SUM(M4:M8)</f>
        <v>1</v>
      </c>
      <c r="N10" s="252"/>
    </row>
    <row r="11" spans="1:14" ht="16">
      <c r="A11" s="13">
        <v>19</v>
      </c>
      <c r="B11" s="23">
        <f t="shared" si="0"/>
        <v>9</v>
      </c>
      <c r="C11" s="5" t="s">
        <v>171</v>
      </c>
      <c r="D11" s="5" t="s">
        <v>89</v>
      </c>
      <c r="E11" s="5"/>
    </row>
    <row r="12" spans="1:14" ht="16">
      <c r="A12" s="13">
        <v>20</v>
      </c>
      <c r="B12" s="23">
        <f t="shared" si="0"/>
        <v>10</v>
      </c>
      <c r="C12" s="5" t="s">
        <v>171</v>
      </c>
      <c r="D12" s="5" t="s">
        <v>89</v>
      </c>
      <c r="E12" s="5"/>
    </row>
    <row r="13" spans="1:14" ht="32">
      <c r="A13" s="13">
        <v>21</v>
      </c>
      <c r="B13" s="23">
        <f t="shared" si="0"/>
        <v>11</v>
      </c>
      <c r="C13" s="5" t="s">
        <v>259</v>
      </c>
      <c r="D13" s="5" t="s">
        <v>89</v>
      </c>
      <c r="E13" s="5"/>
    </row>
    <row r="14" spans="1:14" ht="16">
      <c r="A14" s="13">
        <v>23</v>
      </c>
      <c r="B14" s="23">
        <f t="shared" si="0"/>
        <v>12</v>
      </c>
      <c r="C14" s="5" t="s">
        <v>171</v>
      </c>
      <c r="D14" s="5" t="s">
        <v>89</v>
      </c>
      <c r="E14" s="5"/>
    </row>
    <row r="15" spans="1:14" ht="16">
      <c r="A15" s="13">
        <v>24</v>
      </c>
      <c r="B15" s="23">
        <f t="shared" si="0"/>
        <v>13</v>
      </c>
      <c r="C15" s="5" t="s">
        <v>213</v>
      </c>
      <c r="D15" s="5" t="s">
        <v>89</v>
      </c>
      <c r="E15" s="5"/>
    </row>
    <row r="16" spans="1:14" ht="16">
      <c r="A16" s="13">
        <v>25</v>
      </c>
      <c r="B16" s="175">
        <f t="shared" si="0"/>
        <v>14</v>
      </c>
      <c r="C16" s="5" t="s">
        <v>171</v>
      </c>
      <c r="D16" s="5" t="s">
        <v>89</v>
      </c>
      <c r="E16" s="5"/>
    </row>
    <row r="17" spans="1:5" ht="16">
      <c r="A17" s="13">
        <v>27</v>
      </c>
      <c r="B17" s="23">
        <f t="shared" si="0"/>
        <v>15</v>
      </c>
      <c r="C17" s="5" t="s">
        <v>171</v>
      </c>
      <c r="D17" s="5" t="s">
        <v>89</v>
      </c>
      <c r="E17" s="5"/>
    </row>
    <row r="18" spans="1:5" ht="32">
      <c r="A18" s="13">
        <v>28</v>
      </c>
      <c r="B18" s="23">
        <f t="shared" si="0"/>
        <v>16</v>
      </c>
      <c r="C18" s="5" t="s">
        <v>328</v>
      </c>
      <c r="D18" s="5" t="s">
        <v>89</v>
      </c>
      <c r="E18" s="5"/>
    </row>
    <row r="19" spans="1:5" ht="16">
      <c r="A19" s="13">
        <v>29</v>
      </c>
      <c r="B19" s="23">
        <f t="shared" si="0"/>
        <v>17</v>
      </c>
      <c r="C19" s="5" t="s">
        <v>171</v>
      </c>
      <c r="D19" s="5" t="s">
        <v>89</v>
      </c>
      <c r="E19" s="5"/>
    </row>
    <row r="20" spans="1:5" ht="16">
      <c r="A20" s="13">
        <v>31</v>
      </c>
      <c r="B20" s="23">
        <f t="shared" si="0"/>
        <v>18</v>
      </c>
      <c r="C20" s="5" t="s">
        <v>171</v>
      </c>
      <c r="D20" s="5" t="s">
        <v>89</v>
      </c>
      <c r="E20" s="5"/>
    </row>
    <row r="21" spans="1:5" ht="16">
      <c r="A21" s="13">
        <v>32</v>
      </c>
      <c r="B21" s="23">
        <f t="shared" si="0"/>
        <v>19</v>
      </c>
      <c r="C21" s="5" t="s">
        <v>171</v>
      </c>
      <c r="D21" s="5" t="s">
        <v>89</v>
      </c>
      <c r="E21" s="5"/>
    </row>
    <row r="22" spans="1:5" ht="16">
      <c r="A22" s="13">
        <v>33</v>
      </c>
      <c r="B22" s="23">
        <f t="shared" si="0"/>
        <v>20</v>
      </c>
      <c r="C22" s="5" t="s">
        <v>171</v>
      </c>
      <c r="D22" s="5" t="s">
        <v>89</v>
      </c>
      <c r="E22" s="5"/>
    </row>
    <row r="23" spans="1:5" ht="16">
      <c r="A23" s="13">
        <v>36</v>
      </c>
      <c r="B23" s="23">
        <f t="shared" si="0"/>
        <v>21</v>
      </c>
      <c r="C23" s="5" t="s">
        <v>171</v>
      </c>
      <c r="D23" s="5" t="s">
        <v>89</v>
      </c>
      <c r="E23" s="5"/>
    </row>
    <row r="24" spans="1:5" ht="16">
      <c r="A24" s="13">
        <v>37</v>
      </c>
      <c r="B24" s="23">
        <f t="shared" si="0"/>
        <v>22</v>
      </c>
      <c r="C24" s="5" t="s">
        <v>171</v>
      </c>
      <c r="D24" s="5" t="s">
        <v>89</v>
      </c>
      <c r="E24" s="5"/>
    </row>
    <row r="25" spans="1:5" ht="16">
      <c r="A25" s="13">
        <v>38</v>
      </c>
      <c r="B25" s="23">
        <f t="shared" si="0"/>
        <v>23</v>
      </c>
      <c r="C25" s="5" t="s">
        <v>171</v>
      </c>
      <c r="D25" s="5" t="s">
        <v>89</v>
      </c>
      <c r="E25" s="5"/>
    </row>
    <row r="26" spans="1:5" ht="16">
      <c r="A26" s="13">
        <v>39</v>
      </c>
      <c r="B26" s="23">
        <f t="shared" si="0"/>
        <v>24</v>
      </c>
      <c r="C26" s="5" t="s">
        <v>171</v>
      </c>
      <c r="D26" s="5" t="s">
        <v>89</v>
      </c>
      <c r="E26" s="5"/>
    </row>
    <row r="27" spans="1:5" ht="32">
      <c r="A27" s="13">
        <v>41</v>
      </c>
      <c r="B27" s="23">
        <f t="shared" si="0"/>
        <v>25</v>
      </c>
      <c r="C27" s="5" t="s">
        <v>328</v>
      </c>
      <c r="D27" s="5" t="s">
        <v>89</v>
      </c>
      <c r="E27" s="5"/>
    </row>
    <row r="28" spans="1:5" ht="16">
      <c r="A28" s="13">
        <v>43</v>
      </c>
      <c r="B28" s="23">
        <f t="shared" si="0"/>
        <v>26</v>
      </c>
      <c r="C28" s="5" t="s">
        <v>171</v>
      </c>
      <c r="D28" s="5" t="s">
        <v>89</v>
      </c>
      <c r="E28" s="5"/>
    </row>
    <row r="29" spans="1:5" ht="16">
      <c r="A29" s="13">
        <v>44</v>
      </c>
      <c r="B29" s="23">
        <f t="shared" si="0"/>
        <v>27</v>
      </c>
      <c r="C29" s="5" t="s">
        <v>171</v>
      </c>
      <c r="D29" s="5" t="s">
        <v>89</v>
      </c>
      <c r="E29" s="5"/>
    </row>
    <row r="30" spans="1:5" ht="16">
      <c r="A30" s="13">
        <v>45</v>
      </c>
      <c r="B30" s="23">
        <f t="shared" si="0"/>
        <v>28</v>
      </c>
      <c r="C30" s="5" t="s">
        <v>171</v>
      </c>
      <c r="D30" s="5" t="s">
        <v>89</v>
      </c>
      <c r="E30" s="5"/>
    </row>
    <row r="31" spans="1:5" ht="32">
      <c r="A31" s="13">
        <v>46</v>
      </c>
      <c r="B31" s="23">
        <f t="shared" si="0"/>
        <v>29</v>
      </c>
      <c r="C31" s="5" t="s">
        <v>259</v>
      </c>
      <c r="D31" s="5" t="s">
        <v>89</v>
      </c>
      <c r="E31" s="5"/>
    </row>
    <row r="32" spans="1:5" ht="32">
      <c r="A32" s="13">
        <v>47</v>
      </c>
      <c r="B32" s="23">
        <f t="shared" si="0"/>
        <v>30</v>
      </c>
      <c r="C32" s="5" t="s">
        <v>194</v>
      </c>
      <c r="D32" s="5" t="s">
        <v>536</v>
      </c>
      <c r="E32" s="5"/>
    </row>
    <row r="33" spans="1:5" ht="16">
      <c r="A33" s="13">
        <v>48</v>
      </c>
      <c r="B33" s="23">
        <f t="shared" si="0"/>
        <v>31</v>
      </c>
      <c r="C33" s="5" t="s">
        <v>171</v>
      </c>
      <c r="D33" s="5" t="s">
        <v>89</v>
      </c>
      <c r="E33" s="5"/>
    </row>
    <row r="34" spans="1:5" ht="32">
      <c r="A34" s="13">
        <v>49</v>
      </c>
      <c r="B34" s="23">
        <f t="shared" si="0"/>
        <v>32</v>
      </c>
      <c r="C34" s="5" t="s">
        <v>328</v>
      </c>
      <c r="D34" s="5" t="s">
        <v>89</v>
      </c>
      <c r="E34" s="5"/>
    </row>
    <row r="35" spans="1:5" ht="16">
      <c r="A35" s="13">
        <v>51</v>
      </c>
      <c r="B35" s="23">
        <f t="shared" si="0"/>
        <v>33</v>
      </c>
      <c r="C35" s="5" t="s">
        <v>171</v>
      </c>
      <c r="D35" s="5" t="s">
        <v>89</v>
      </c>
      <c r="E35" s="5"/>
    </row>
    <row r="36" spans="1:5" ht="16">
      <c r="A36" s="13">
        <v>52</v>
      </c>
      <c r="B36" s="23">
        <f t="shared" si="0"/>
        <v>34</v>
      </c>
      <c r="C36" s="5" t="s">
        <v>171</v>
      </c>
      <c r="D36" s="5" t="s">
        <v>89</v>
      </c>
      <c r="E36" s="5"/>
    </row>
    <row r="37" spans="1:5" ht="16">
      <c r="A37" s="13">
        <v>53</v>
      </c>
      <c r="B37" s="23">
        <f t="shared" si="0"/>
        <v>35</v>
      </c>
      <c r="C37" s="5" t="s">
        <v>171</v>
      </c>
      <c r="D37" s="5" t="s">
        <v>89</v>
      </c>
      <c r="E37" s="5"/>
    </row>
    <row r="38" spans="1:5" ht="16">
      <c r="A38" s="13">
        <v>55</v>
      </c>
      <c r="B38" s="23">
        <f t="shared" si="0"/>
        <v>36</v>
      </c>
      <c r="C38" s="5" t="s">
        <v>171</v>
      </c>
      <c r="D38" s="5" t="s">
        <v>89</v>
      </c>
      <c r="E38" s="5"/>
    </row>
    <row r="39" spans="1:5" ht="16">
      <c r="A39" s="13">
        <v>58</v>
      </c>
      <c r="B39" s="23">
        <f t="shared" si="0"/>
        <v>37</v>
      </c>
      <c r="C39" s="5" t="s">
        <v>213</v>
      </c>
      <c r="D39" s="5" t="s">
        <v>89</v>
      </c>
      <c r="E39" s="5"/>
    </row>
    <row r="40" spans="1:5" ht="16">
      <c r="A40" s="13">
        <v>60</v>
      </c>
      <c r="B40" s="23">
        <f t="shared" si="0"/>
        <v>38</v>
      </c>
      <c r="C40" s="5" t="s">
        <v>171</v>
      </c>
      <c r="D40" s="5" t="s">
        <v>89</v>
      </c>
      <c r="E40" s="5"/>
    </row>
    <row r="41" spans="1:5" ht="16">
      <c r="A41" s="13">
        <v>61</v>
      </c>
      <c r="B41" s="23">
        <f t="shared" si="0"/>
        <v>39</v>
      </c>
      <c r="C41" s="5" t="s">
        <v>171</v>
      </c>
      <c r="D41" s="5" t="s">
        <v>89</v>
      </c>
      <c r="E41" s="5"/>
    </row>
    <row r="42" spans="1:5" ht="32">
      <c r="A42" s="13">
        <v>64</v>
      </c>
      <c r="B42" s="23">
        <f t="shared" si="0"/>
        <v>40</v>
      </c>
      <c r="C42" s="5" t="s">
        <v>328</v>
      </c>
      <c r="D42" s="5" t="s">
        <v>89</v>
      </c>
      <c r="E42" s="5"/>
    </row>
    <row r="43" spans="1:5" ht="16">
      <c r="A43" s="13">
        <v>66</v>
      </c>
      <c r="B43" s="23">
        <f t="shared" si="0"/>
        <v>41</v>
      </c>
      <c r="C43" s="5" t="s">
        <v>171</v>
      </c>
      <c r="D43" s="5" t="s">
        <v>89</v>
      </c>
      <c r="E43" s="5"/>
    </row>
    <row r="44" spans="1:5" ht="48">
      <c r="A44" s="13">
        <v>68</v>
      </c>
      <c r="B44" s="23">
        <f t="shared" si="0"/>
        <v>42</v>
      </c>
      <c r="C44" s="5" t="s">
        <v>194</v>
      </c>
      <c r="D44" s="5" t="s">
        <v>702</v>
      </c>
      <c r="E44" s="5"/>
    </row>
    <row r="45" spans="1:5" ht="16">
      <c r="A45" s="13">
        <v>71</v>
      </c>
      <c r="B45" s="23">
        <f t="shared" si="0"/>
        <v>43</v>
      </c>
      <c r="C45" s="5" t="s">
        <v>171</v>
      </c>
      <c r="D45" s="5" t="s">
        <v>89</v>
      </c>
      <c r="E45" s="5"/>
    </row>
    <row r="46" spans="1:5" ht="16">
      <c r="A46" s="13">
        <v>76</v>
      </c>
      <c r="B46" s="23">
        <f t="shared" si="0"/>
        <v>44</v>
      </c>
      <c r="C46" s="5" t="s">
        <v>171</v>
      </c>
      <c r="D46" s="5" t="s">
        <v>89</v>
      </c>
      <c r="E46" s="5"/>
    </row>
    <row r="47" spans="1:5" ht="32">
      <c r="A47" s="13">
        <v>79</v>
      </c>
      <c r="B47" s="23">
        <f t="shared" si="0"/>
        <v>45</v>
      </c>
      <c r="C47" s="5" t="s">
        <v>259</v>
      </c>
      <c r="D47" s="5" t="s">
        <v>89</v>
      </c>
      <c r="E47" s="5"/>
    </row>
    <row r="48" spans="1:5" ht="32">
      <c r="A48" s="13">
        <v>82</v>
      </c>
      <c r="B48" s="23">
        <f t="shared" si="0"/>
        <v>46</v>
      </c>
      <c r="C48" s="5" t="s">
        <v>259</v>
      </c>
      <c r="D48" s="5" t="s">
        <v>89</v>
      </c>
      <c r="E48" s="5"/>
    </row>
    <row r="49" spans="1:5" ht="16">
      <c r="A49" s="13">
        <v>83</v>
      </c>
      <c r="B49" s="23">
        <f t="shared" si="0"/>
        <v>47</v>
      </c>
      <c r="C49" s="5" t="s">
        <v>213</v>
      </c>
      <c r="D49" s="5" t="s">
        <v>89</v>
      </c>
      <c r="E49" s="5"/>
    </row>
    <row r="50" spans="1:5" ht="16">
      <c r="A50" s="13">
        <v>84</v>
      </c>
      <c r="B50" s="23">
        <f t="shared" si="0"/>
        <v>48</v>
      </c>
      <c r="C50" s="5" t="s">
        <v>171</v>
      </c>
      <c r="D50" s="5" t="s">
        <v>89</v>
      </c>
      <c r="E50" s="5"/>
    </row>
    <row r="51" spans="1:5" ht="32">
      <c r="A51" s="13">
        <v>86</v>
      </c>
      <c r="B51" s="23">
        <f t="shared" si="0"/>
        <v>49</v>
      </c>
      <c r="C51" s="5" t="s">
        <v>259</v>
      </c>
      <c r="D51" s="5" t="s">
        <v>89</v>
      </c>
      <c r="E51" s="5"/>
    </row>
    <row r="52" spans="1:5" ht="16">
      <c r="A52" s="13">
        <v>87</v>
      </c>
      <c r="B52" s="23">
        <f t="shared" si="0"/>
        <v>50</v>
      </c>
      <c r="C52" s="5" t="s">
        <v>171</v>
      </c>
      <c r="D52" s="5" t="s">
        <v>89</v>
      </c>
      <c r="E52" s="5"/>
    </row>
    <row r="53" spans="1:5" ht="16">
      <c r="A53" s="13">
        <v>90</v>
      </c>
      <c r="B53" s="23">
        <f t="shared" si="0"/>
        <v>51</v>
      </c>
      <c r="C53" s="5" t="s">
        <v>213</v>
      </c>
      <c r="D53" s="5" t="s">
        <v>89</v>
      </c>
      <c r="E53" s="5"/>
    </row>
    <row r="54" spans="1:5" ht="16">
      <c r="A54" s="13">
        <v>91</v>
      </c>
      <c r="B54" s="23">
        <f t="shared" si="0"/>
        <v>52</v>
      </c>
      <c r="C54" s="5" t="s">
        <v>171</v>
      </c>
      <c r="D54" s="5" t="s">
        <v>89</v>
      </c>
      <c r="E54" s="5"/>
    </row>
    <row r="55" spans="1:5" ht="16">
      <c r="A55" s="13">
        <v>93</v>
      </c>
      <c r="B55" s="23">
        <f t="shared" si="0"/>
        <v>53</v>
      </c>
      <c r="C55" s="5" t="s">
        <v>171</v>
      </c>
      <c r="D55" s="5" t="s">
        <v>89</v>
      </c>
      <c r="E55" s="5"/>
    </row>
    <row r="56" spans="1:5" ht="32">
      <c r="A56" s="13">
        <v>95</v>
      </c>
      <c r="B56" s="23">
        <f t="shared" si="0"/>
        <v>54</v>
      </c>
      <c r="C56" s="5" t="s">
        <v>328</v>
      </c>
      <c r="D56" s="5" t="s">
        <v>89</v>
      </c>
      <c r="E56" s="5"/>
    </row>
    <row r="57" spans="1:5" ht="16">
      <c r="A57" s="13">
        <v>96</v>
      </c>
      <c r="B57" s="23">
        <f t="shared" si="0"/>
        <v>55</v>
      </c>
      <c r="C57" s="5" t="s">
        <v>213</v>
      </c>
      <c r="D57" s="5" t="s">
        <v>89</v>
      </c>
      <c r="E57" s="5"/>
    </row>
    <row r="58" spans="1:5" ht="16">
      <c r="A58" s="13">
        <v>98</v>
      </c>
      <c r="B58" s="23">
        <f t="shared" si="0"/>
        <v>56</v>
      </c>
      <c r="C58" s="5" t="s">
        <v>171</v>
      </c>
      <c r="D58" s="5" t="s">
        <v>89</v>
      </c>
      <c r="E58" s="5"/>
    </row>
    <row r="59" spans="1:5" ht="16">
      <c r="A59" s="13">
        <v>99</v>
      </c>
      <c r="B59" s="23">
        <f t="shared" si="0"/>
        <v>57</v>
      </c>
      <c r="C59" s="5" t="s">
        <v>213</v>
      </c>
      <c r="D59" s="5" t="s">
        <v>89</v>
      </c>
      <c r="E59" s="5"/>
    </row>
    <row r="60" spans="1:5" ht="16">
      <c r="A60" s="13">
        <v>102</v>
      </c>
      <c r="B60" s="23">
        <f t="shared" si="0"/>
        <v>58</v>
      </c>
      <c r="C60" s="5" t="s">
        <v>213</v>
      </c>
      <c r="D60" s="5" t="s">
        <v>89</v>
      </c>
      <c r="E60" s="5"/>
    </row>
    <row r="61" spans="1:5" ht="16">
      <c r="A61" s="13">
        <v>104</v>
      </c>
      <c r="B61" s="23">
        <f t="shared" si="0"/>
        <v>59</v>
      </c>
      <c r="C61" s="5" t="s">
        <v>171</v>
      </c>
      <c r="D61" s="5" t="s">
        <v>89</v>
      </c>
      <c r="E61" s="5"/>
    </row>
    <row r="62" spans="1:5" ht="16">
      <c r="A62" s="13">
        <v>105</v>
      </c>
      <c r="B62" s="23">
        <f t="shared" si="0"/>
        <v>60</v>
      </c>
      <c r="C62" s="5" t="s">
        <v>171</v>
      </c>
      <c r="D62" s="5" t="s">
        <v>89</v>
      </c>
      <c r="E62" s="5"/>
    </row>
    <row r="63" spans="1:5" ht="16">
      <c r="A63" s="13">
        <v>106</v>
      </c>
      <c r="B63" s="23">
        <f t="shared" si="0"/>
        <v>61</v>
      </c>
      <c r="C63" s="5" t="s">
        <v>171</v>
      </c>
      <c r="D63" s="5" t="s">
        <v>89</v>
      </c>
      <c r="E63" s="5"/>
    </row>
    <row r="64" spans="1:5" ht="16">
      <c r="A64" s="13">
        <v>108</v>
      </c>
      <c r="B64" s="23">
        <f t="shared" si="0"/>
        <v>62</v>
      </c>
      <c r="C64" s="5" t="s">
        <v>171</v>
      </c>
      <c r="D64" s="5" t="s">
        <v>89</v>
      </c>
      <c r="E64" s="5"/>
    </row>
    <row r="65" spans="1:5" ht="32">
      <c r="A65" s="13">
        <v>112</v>
      </c>
      <c r="B65" s="23">
        <f t="shared" si="0"/>
        <v>63</v>
      </c>
      <c r="C65" s="5" t="s">
        <v>259</v>
      </c>
      <c r="D65" s="5" t="s">
        <v>89</v>
      </c>
      <c r="E65" s="5"/>
    </row>
    <row r="66" spans="1:5" ht="64">
      <c r="A66" s="13">
        <v>114</v>
      </c>
      <c r="B66" s="23">
        <f t="shared" si="0"/>
        <v>64</v>
      </c>
      <c r="C66" s="5" t="s">
        <v>194</v>
      </c>
      <c r="D66" s="5" t="s">
        <v>1041</v>
      </c>
      <c r="E66" s="5"/>
    </row>
    <row r="67" spans="1:5" ht="16">
      <c r="A67" s="13">
        <v>115</v>
      </c>
      <c r="B67" s="23">
        <f t="shared" si="0"/>
        <v>65</v>
      </c>
      <c r="C67" s="5" t="s">
        <v>213</v>
      </c>
      <c r="D67" s="5" t="s">
        <v>89</v>
      </c>
      <c r="E67" s="5"/>
    </row>
    <row r="68" spans="1:5" ht="16">
      <c r="A68" s="13">
        <v>121</v>
      </c>
      <c r="B68" s="23">
        <f t="shared" ref="B68:B130" si="1">B67+1</f>
        <v>66</v>
      </c>
      <c r="C68" s="5" t="s">
        <v>171</v>
      </c>
      <c r="D68" s="5" t="s">
        <v>89</v>
      </c>
      <c r="E68" s="5"/>
    </row>
    <row r="69" spans="1:5" ht="32">
      <c r="A69" s="13">
        <v>125</v>
      </c>
      <c r="B69" s="23">
        <f t="shared" si="1"/>
        <v>67</v>
      </c>
      <c r="C69" s="5" t="s">
        <v>259</v>
      </c>
      <c r="D69" s="5" t="s">
        <v>89</v>
      </c>
      <c r="E69" s="5"/>
    </row>
    <row r="70" spans="1:5" ht="16">
      <c r="A70" s="13">
        <v>126</v>
      </c>
      <c r="B70" s="23">
        <f t="shared" si="1"/>
        <v>68</v>
      </c>
      <c r="C70" s="5" t="s">
        <v>171</v>
      </c>
      <c r="D70" s="5" t="s">
        <v>89</v>
      </c>
      <c r="E70" s="5"/>
    </row>
    <row r="71" spans="1:5" ht="32">
      <c r="A71" s="13">
        <v>128</v>
      </c>
      <c r="B71" s="23">
        <f t="shared" si="1"/>
        <v>69</v>
      </c>
      <c r="C71" s="5" t="s">
        <v>328</v>
      </c>
      <c r="D71" s="5" t="s">
        <v>89</v>
      </c>
      <c r="E71" s="5"/>
    </row>
    <row r="72" spans="1:5" ht="96">
      <c r="A72" s="13">
        <v>129</v>
      </c>
      <c r="B72" s="23">
        <f t="shared" si="1"/>
        <v>70</v>
      </c>
      <c r="C72" s="5" t="s">
        <v>194</v>
      </c>
      <c r="D72" s="5" t="s">
        <v>1130</v>
      </c>
      <c r="E72" s="5"/>
    </row>
    <row r="73" spans="1:5" ht="16">
      <c r="A73" s="13">
        <v>130</v>
      </c>
      <c r="B73" s="23">
        <f t="shared" si="1"/>
        <v>71</v>
      </c>
      <c r="C73" s="5" t="s">
        <v>171</v>
      </c>
      <c r="D73" s="5" t="s">
        <v>89</v>
      </c>
      <c r="E73" s="5"/>
    </row>
    <row r="74" spans="1:5" ht="16">
      <c r="A74" s="13">
        <v>131</v>
      </c>
      <c r="B74" s="23">
        <f t="shared" si="1"/>
        <v>72</v>
      </c>
      <c r="C74" s="5" t="s">
        <v>213</v>
      </c>
      <c r="D74" s="5" t="s">
        <v>89</v>
      </c>
      <c r="E74" s="5"/>
    </row>
    <row r="75" spans="1:5" ht="16">
      <c r="A75" s="13">
        <v>132</v>
      </c>
      <c r="B75" s="23">
        <f t="shared" si="1"/>
        <v>73</v>
      </c>
      <c r="C75" s="5" t="s">
        <v>213</v>
      </c>
      <c r="D75" s="5" t="s">
        <v>89</v>
      </c>
      <c r="E75" s="5"/>
    </row>
    <row r="76" spans="1:5" ht="80">
      <c r="A76" s="13">
        <v>133</v>
      </c>
      <c r="B76" s="23">
        <f t="shared" si="1"/>
        <v>74</v>
      </c>
      <c r="C76" s="5" t="s">
        <v>194</v>
      </c>
      <c r="D76" s="5" t="s">
        <v>1172</v>
      </c>
      <c r="E76" s="5"/>
    </row>
    <row r="77" spans="1:5" ht="16">
      <c r="A77" s="13">
        <v>135</v>
      </c>
      <c r="B77" s="23">
        <f t="shared" si="1"/>
        <v>75</v>
      </c>
      <c r="C77" s="5" t="s">
        <v>213</v>
      </c>
      <c r="D77" s="5" t="s">
        <v>89</v>
      </c>
      <c r="E77" s="5"/>
    </row>
    <row r="78" spans="1:5" ht="16">
      <c r="A78" s="13">
        <v>136</v>
      </c>
      <c r="B78" s="23">
        <f t="shared" si="1"/>
        <v>76</v>
      </c>
      <c r="C78" s="5" t="s">
        <v>213</v>
      </c>
      <c r="D78" s="5" t="s">
        <v>89</v>
      </c>
      <c r="E78" s="5"/>
    </row>
    <row r="79" spans="1:5" ht="16">
      <c r="A79" s="13">
        <v>137</v>
      </c>
      <c r="B79" s="23">
        <f t="shared" si="1"/>
        <v>77</v>
      </c>
      <c r="C79" s="5" t="s">
        <v>171</v>
      </c>
      <c r="D79" s="5" t="s">
        <v>89</v>
      </c>
      <c r="E79" s="5"/>
    </row>
    <row r="80" spans="1:5" ht="16">
      <c r="A80" s="13">
        <v>139</v>
      </c>
      <c r="B80" s="23">
        <f t="shared" si="1"/>
        <v>78</v>
      </c>
      <c r="C80" s="5" t="s">
        <v>213</v>
      </c>
      <c r="D80" s="5" t="s">
        <v>89</v>
      </c>
      <c r="E80" s="5"/>
    </row>
    <row r="81" spans="1:5" ht="16">
      <c r="A81" s="13">
        <v>142</v>
      </c>
      <c r="B81" s="23">
        <f t="shared" si="1"/>
        <v>79</v>
      </c>
      <c r="C81" s="5" t="s">
        <v>171</v>
      </c>
      <c r="D81" s="5" t="s">
        <v>89</v>
      </c>
      <c r="E81" s="5"/>
    </row>
    <row r="82" spans="1:5" ht="16">
      <c r="A82" s="13">
        <v>144</v>
      </c>
      <c r="B82" s="23">
        <f t="shared" si="1"/>
        <v>80</v>
      </c>
      <c r="C82" s="5" t="s">
        <v>171</v>
      </c>
      <c r="D82" s="5" t="s">
        <v>89</v>
      </c>
      <c r="E82" s="5"/>
    </row>
    <row r="83" spans="1:5" ht="32">
      <c r="A83" s="13">
        <v>146</v>
      </c>
      <c r="B83" s="23">
        <f t="shared" si="1"/>
        <v>81</v>
      </c>
      <c r="C83" s="5" t="s">
        <v>194</v>
      </c>
      <c r="D83" s="5" t="s">
        <v>1269</v>
      </c>
      <c r="E83" s="5"/>
    </row>
    <row r="84" spans="1:5" ht="16">
      <c r="A84" s="13">
        <v>147</v>
      </c>
      <c r="B84" s="23">
        <f t="shared" si="1"/>
        <v>82</v>
      </c>
      <c r="C84" s="5" t="s">
        <v>171</v>
      </c>
      <c r="D84" s="5" t="s">
        <v>89</v>
      </c>
      <c r="E84" s="5"/>
    </row>
    <row r="85" spans="1:5" ht="16">
      <c r="A85" s="13">
        <v>153</v>
      </c>
      <c r="B85" s="23">
        <f t="shared" si="1"/>
        <v>83</v>
      </c>
      <c r="C85" s="5" t="s">
        <v>171</v>
      </c>
      <c r="D85" s="5" t="s">
        <v>89</v>
      </c>
      <c r="E85" s="5"/>
    </row>
    <row r="86" spans="1:5" ht="16">
      <c r="A86" s="13">
        <v>155</v>
      </c>
      <c r="B86" s="23">
        <f t="shared" si="1"/>
        <v>84</v>
      </c>
      <c r="C86" s="5" t="s">
        <v>213</v>
      </c>
      <c r="D86" s="5" t="s">
        <v>89</v>
      </c>
      <c r="E86" s="5"/>
    </row>
    <row r="87" spans="1:5" ht="16">
      <c r="A87" s="13">
        <v>156</v>
      </c>
      <c r="B87" s="23">
        <f t="shared" si="1"/>
        <v>85</v>
      </c>
      <c r="C87" s="5" t="s">
        <v>171</v>
      </c>
      <c r="D87" s="5" t="s">
        <v>89</v>
      </c>
      <c r="E87" s="5"/>
    </row>
    <row r="88" spans="1:5" ht="16">
      <c r="A88" s="13">
        <v>159</v>
      </c>
      <c r="B88" s="23">
        <f t="shared" si="1"/>
        <v>86</v>
      </c>
      <c r="C88" s="5" t="s">
        <v>171</v>
      </c>
      <c r="D88" s="5" t="s">
        <v>89</v>
      </c>
      <c r="E88" s="5"/>
    </row>
    <row r="89" spans="1:5" ht="16">
      <c r="A89" s="13">
        <v>160</v>
      </c>
      <c r="B89" s="23">
        <f t="shared" si="1"/>
        <v>87</v>
      </c>
      <c r="C89" s="5" t="s">
        <v>171</v>
      </c>
      <c r="D89" s="5" t="s">
        <v>89</v>
      </c>
      <c r="E89" s="5"/>
    </row>
    <row r="90" spans="1:5" ht="16">
      <c r="A90" s="13">
        <v>161</v>
      </c>
      <c r="B90" s="23">
        <f t="shared" si="1"/>
        <v>88</v>
      </c>
      <c r="C90" s="5" t="s">
        <v>171</v>
      </c>
      <c r="D90" s="5" t="s">
        <v>89</v>
      </c>
      <c r="E90" s="5"/>
    </row>
    <row r="91" spans="1:5" ht="16">
      <c r="A91" s="13">
        <v>163</v>
      </c>
      <c r="B91" s="23">
        <f t="shared" si="1"/>
        <v>89</v>
      </c>
      <c r="C91" s="5" t="s">
        <v>213</v>
      </c>
      <c r="D91" s="5" t="s">
        <v>89</v>
      </c>
      <c r="E91" s="5"/>
    </row>
    <row r="92" spans="1:5" ht="16">
      <c r="A92" s="13">
        <v>164</v>
      </c>
      <c r="B92" s="23">
        <f t="shared" si="1"/>
        <v>90</v>
      </c>
      <c r="C92" s="5" t="s">
        <v>171</v>
      </c>
      <c r="D92" s="5" t="s">
        <v>89</v>
      </c>
      <c r="E92" s="5"/>
    </row>
    <row r="93" spans="1:5" ht="32">
      <c r="A93" s="13">
        <v>165</v>
      </c>
      <c r="B93" s="23">
        <f t="shared" si="1"/>
        <v>91</v>
      </c>
      <c r="C93" s="5" t="s">
        <v>328</v>
      </c>
      <c r="D93" s="5" t="s">
        <v>89</v>
      </c>
      <c r="E93" s="5"/>
    </row>
    <row r="94" spans="1:5" ht="16">
      <c r="A94" s="13">
        <v>168</v>
      </c>
      <c r="B94" s="23">
        <f t="shared" si="1"/>
        <v>92</v>
      </c>
      <c r="C94" s="5" t="s">
        <v>171</v>
      </c>
      <c r="D94" s="5" t="s">
        <v>89</v>
      </c>
      <c r="E94" s="5"/>
    </row>
    <row r="95" spans="1:5" ht="16">
      <c r="A95" s="13">
        <v>169</v>
      </c>
      <c r="B95" s="23">
        <f t="shared" si="1"/>
        <v>93</v>
      </c>
      <c r="C95" s="5" t="s">
        <v>213</v>
      </c>
      <c r="D95" s="5" t="s">
        <v>89</v>
      </c>
      <c r="E95" s="5"/>
    </row>
    <row r="96" spans="1:5" ht="16">
      <c r="A96" s="13">
        <v>170</v>
      </c>
      <c r="B96" s="23">
        <f t="shared" si="1"/>
        <v>94</v>
      </c>
      <c r="C96" s="5" t="s">
        <v>171</v>
      </c>
      <c r="D96" s="5" t="s">
        <v>89</v>
      </c>
      <c r="E96" s="5"/>
    </row>
    <row r="97" spans="1:5" ht="16">
      <c r="A97" s="13">
        <v>173</v>
      </c>
      <c r="B97" s="23">
        <f t="shared" si="1"/>
        <v>95</v>
      </c>
      <c r="C97" s="5" t="s">
        <v>213</v>
      </c>
      <c r="D97" s="5" t="s">
        <v>89</v>
      </c>
      <c r="E97" s="5"/>
    </row>
    <row r="98" spans="1:5" ht="16">
      <c r="A98" s="13">
        <v>176</v>
      </c>
      <c r="B98" s="23">
        <f t="shared" si="1"/>
        <v>96</v>
      </c>
      <c r="C98" s="5" t="s">
        <v>213</v>
      </c>
      <c r="D98" s="5" t="s">
        <v>89</v>
      </c>
      <c r="E98" s="5"/>
    </row>
    <row r="99" spans="1:5" ht="16">
      <c r="A99" s="13">
        <v>177</v>
      </c>
      <c r="B99" s="23">
        <f t="shared" si="1"/>
        <v>97</v>
      </c>
      <c r="C99" s="5" t="s">
        <v>213</v>
      </c>
      <c r="D99" s="5" t="s">
        <v>89</v>
      </c>
      <c r="E99" s="5"/>
    </row>
    <row r="100" spans="1:5" ht="16">
      <c r="A100" s="13">
        <v>180</v>
      </c>
      <c r="B100" s="23">
        <f t="shared" si="1"/>
        <v>98</v>
      </c>
      <c r="C100" s="5" t="s">
        <v>171</v>
      </c>
      <c r="D100" s="5" t="s">
        <v>89</v>
      </c>
      <c r="E100" s="5"/>
    </row>
    <row r="101" spans="1:5" ht="16">
      <c r="A101" s="13">
        <v>181</v>
      </c>
      <c r="B101" s="23">
        <f t="shared" si="1"/>
        <v>99</v>
      </c>
      <c r="C101" s="5" t="s">
        <v>171</v>
      </c>
      <c r="D101" s="5" t="s">
        <v>89</v>
      </c>
      <c r="E101" s="5"/>
    </row>
    <row r="102" spans="1:5" ht="32">
      <c r="A102" s="13">
        <v>182</v>
      </c>
      <c r="B102" s="23">
        <f t="shared" si="1"/>
        <v>100</v>
      </c>
      <c r="C102" s="5" t="s">
        <v>194</v>
      </c>
      <c r="D102" s="5" t="s">
        <v>1531</v>
      </c>
      <c r="E102" s="5"/>
    </row>
    <row r="103" spans="1:5" ht="16">
      <c r="A103" s="13">
        <v>183</v>
      </c>
      <c r="B103" s="23">
        <f t="shared" si="1"/>
        <v>101</v>
      </c>
      <c r="C103" s="5" t="s">
        <v>171</v>
      </c>
      <c r="D103" s="5" t="s">
        <v>89</v>
      </c>
      <c r="E103" s="5"/>
    </row>
    <row r="104" spans="1:5" ht="16">
      <c r="A104" s="13">
        <v>185</v>
      </c>
      <c r="B104" s="23">
        <f t="shared" si="1"/>
        <v>102</v>
      </c>
      <c r="C104" s="5" t="s">
        <v>213</v>
      </c>
      <c r="D104" s="5" t="s">
        <v>89</v>
      </c>
      <c r="E104" s="5"/>
    </row>
    <row r="105" spans="1:5" ht="16">
      <c r="A105" s="13">
        <v>187</v>
      </c>
      <c r="B105" s="23">
        <f t="shared" si="1"/>
        <v>103</v>
      </c>
      <c r="C105" s="5" t="s">
        <v>213</v>
      </c>
      <c r="D105" s="5" t="s">
        <v>89</v>
      </c>
      <c r="E105" s="5"/>
    </row>
    <row r="106" spans="1:5" ht="16">
      <c r="A106" s="13">
        <v>188</v>
      </c>
      <c r="B106" s="23">
        <f t="shared" si="1"/>
        <v>104</v>
      </c>
      <c r="C106" s="5" t="s">
        <v>213</v>
      </c>
      <c r="D106" s="5" t="s">
        <v>89</v>
      </c>
      <c r="E106" s="5"/>
    </row>
    <row r="107" spans="1:5" ht="16">
      <c r="A107" s="13">
        <v>191</v>
      </c>
      <c r="B107" s="23">
        <f t="shared" si="1"/>
        <v>105</v>
      </c>
      <c r="C107" s="5" t="s">
        <v>171</v>
      </c>
      <c r="D107" s="5" t="s">
        <v>89</v>
      </c>
      <c r="E107" s="5"/>
    </row>
    <row r="108" spans="1:5" ht="16">
      <c r="A108" s="13">
        <v>192</v>
      </c>
      <c r="B108" s="23">
        <f t="shared" si="1"/>
        <v>106</v>
      </c>
      <c r="C108" s="5" t="s">
        <v>213</v>
      </c>
      <c r="D108" s="5" t="s">
        <v>89</v>
      </c>
      <c r="E108" s="5"/>
    </row>
    <row r="109" spans="1:5" ht="16">
      <c r="A109" s="13">
        <v>193</v>
      </c>
      <c r="B109" s="23">
        <f t="shared" si="1"/>
        <v>107</v>
      </c>
      <c r="C109" s="5" t="s">
        <v>171</v>
      </c>
      <c r="D109" s="5" t="s">
        <v>89</v>
      </c>
      <c r="E109" s="5"/>
    </row>
    <row r="110" spans="1:5" ht="16">
      <c r="A110" s="13">
        <v>196</v>
      </c>
      <c r="B110" s="23">
        <f t="shared" si="1"/>
        <v>108</v>
      </c>
      <c r="C110" s="5" t="s">
        <v>171</v>
      </c>
      <c r="D110" s="5" t="s">
        <v>89</v>
      </c>
      <c r="E110" s="5"/>
    </row>
    <row r="111" spans="1:5" ht="16">
      <c r="A111" s="13">
        <v>204</v>
      </c>
      <c r="B111" s="23">
        <f t="shared" si="1"/>
        <v>109</v>
      </c>
      <c r="C111" s="5" t="s">
        <v>213</v>
      </c>
      <c r="D111" s="5" t="s">
        <v>89</v>
      </c>
      <c r="E111" s="5"/>
    </row>
    <row r="112" spans="1:5" ht="16">
      <c r="A112" s="13">
        <v>212</v>
      </c>
      <c r="B112" s="23">
        <f t="shared" si="1"/>
        <v>110</v>
      </c>
      <c r="C112" s="5" t="s">
        <v>213</v>
      </c>
      <c r="D112" s="5" t="s">
        <v>89</v>
      </c>
      <c r="E112" s="5"/>
    </row>
    <row r="113" spans="1:5" ht="16">
      <c r="A113" s="13">
        <v>216</v>
      </c>
      <c r="B113" s="23">
        <f t="shared" si="1"/>
        <v>111</v>
      </c>
      <c r="C113" s="5" t="s">
        <v>171</v>
      </c>
      <c r="D113" s="5" t="s">
        <v>89</v>
      </c>
      <c r="E113" s="5"/>
    </row>
    <row r="114" spans="1:5" ht="16">
      <c r="A114" s="13">
        <v>220</v>
      </c>
      <c r="B114" s="23">
        <f t="shared" si="1"/>
        <v>112</v>
      </c>
      <c r="C114" s="5" t="s">
        <v>171</v>
      </c>
      <c r="D114" s="5" t="s">
        <v>89</v>
      </c>
      <c r="E114" s="5"/>
    </row>
    <row r="115" spans="1:5" ht="16">
      <c r="A115" s="13">
        <v>228</v>
      </c>
      <c r="B115" s="23">
        <f t="shared" si="1"/>
        <v>113</v>
      </c>
      <c r="C115" s="5" t="s">
        <v>213</v>
      </c>
      <c r="D115" s="5" t="s">
        <v>89</v>
      </c>
      <c r="E115" s="5"/>
    </row>
    <row r="116" spans="1:5" ht="16">
      <c r="A116" s="13">
        <v>230</v>
      </c>
      <c r="B116" s="23">
        <f t="shared" si="1"/>
        <v>114</v>
      </c>
      <c r="C116" s="5" t="s">
        <v>213</v>
      </c>
      <c r="D116" s="5" t="s">
        <v>89</v>
      </c>
      <c r="E116" s="5"/>
    </row>
    <row r="117" spans="1:5" ht="32">
      <c r="A117" s="13">
        <v>234</v>
      </c>
      <c r="B117" s="23">
        <f t="shared" si="1"/>
        <v>115</v>
      </c>
      <c r="C117" s="5" t="s">
        <v>259</v>
      </c>
      <c r="D117" s="5" t="s">
        <v>89</v>
      </c>
      <c r="E117" s="5"/>
    </row>
    <row r="118" spans="1:5" ht="32">
      <c r="A118" s="13">
        <v>269</v>
      </c>
      <c r="B118" s="23">
        <f t="shared" si="1"/>
        <v>116</v>
      </c>
      <c r="C118" s="5" t="s">
        <v>328</v>
      </c>
      <c r="D118" s="5" t="s">
        <v>89</v>
      </c>
      <c r="E118" s="5"/>
    </row>
    <row r="119" spans="1:5" ht="16">
      <c r="A119" s="13">
        <v>276</v>
      </c>
      <c r="B119" s="23">
        <f t="shared" si="1"/>
        <v>117</v>
      </c>
      <c r="C119" s="5" t="s">
        <v>213</v>
      </c>
      <c r="D119" s="5" t="s">
        <v>89</v>
      </c>
      <c r="E119" s="5"/>
    </row>
    <row r="120" spans="1:5" ht="32">
      <c r="A120" s="13">
        <v>281</v>
      </c>
      <c r="B120" s="23">
        <f t="shared" si="1"/>
        <v>118</v>
      </c>
      <c r="C120" s="5" t="s">
        <v>328</v>
      </c>
      <c r="D120" s="5" t="s">
        <v>89</v>
      </c>
      <c r="E120" s="5"/>
    </row>
    <row r="121" spans="1:5" ht="16">
      <c r="A121" s="13">
        <v>287</v>
      </c>
      <c r="B121" s="23">
        <f t="shared" si="1"/>
        <v>119</v>
      </c>
      <c r="C121" s="5" t="s">
        <v>213</v>
      </c>
      <c r="D121" s="5" t="s">
        <v>89</v>
      </c>
      <c r="E121" s="5"/>
    </row>
    <row r="122" spans="1:5" ht="16">
      <c r="A122" s="13">
        <v>289</v>
      </c>
      <c r="B122" s="23">
        <f t="shared" si="1"/>
        <v>120</v>
      </c>
      <c r="C122" s="5" t="s">
        <v>213</v>
      </c>
      <c r="D122" s="5" t="s">
        <v>89</v>
      </c>
      <c r="E122" s="5"/>
    </row>
    <row r="123" spans="1:5" ht="32">
      <c r="A123" s="13">
        <v>291</v>
      </c>
      <c r="B123" s="23">
        <f t="shared" si="1"/>
        <v>121</v>
      </c>
      <c r="C123" s="5" t="s">
        <v>328</v>
      </c>
      <c r="D123" s="5" t="s">
        <v>89</v>
      </c>
      <c r="E123" s="5"/>
    </row>
    <row r="124" spans="1:5" ht="16">
      <c r="A124" s="13">
        <v>292</v>
      </c>
      <c r="B124" s="23">
        <f t="shared" si="1"/>
        <v>122</v>
      </c>
      <c r="C124" s="5" t="s">
        <v>213</v>
      </c>
      <c r="D124" s="5" t="s">
        <v>89</v>
      </c>
      <c r="E124" s="5"/>
    </row>
    <row r="125" spans="1:5" ht="16">
      <c r="A125" s="13">
        <v>305</v>
      </c>
      <c r="B125" s="23">
        <f t="shared" si="1"/>
        <v>123</v>
      </c>
      <c r="C125" s="5" t="s">
        <v>171</v>
      </c>
      <c r="D125" s="5" t="s">
        <v>89</v>
      </c>
      <c r="E125" s="5"/>
    </row>
    <row r="126" spans="1:5" ht="32">
      <c r="A126" s="13">
        <v>308</v>
      </c>
      <c r="B126" s="23">
        <f t="shared" si="1"/>
        <v>124</v>
      </c>
      <c r="C126" s="5" t="s">
        <v>194</v>
      </c>
      <c r="D126" s="5" t="s">
        <v>1907</v>
      </c>
      <c r="E126" s="5"/>
    </row>
    <row r="127" spans="1:5" ht="32">
      <c r="A127" s="13">
        <v>310</v>
      </c>
      <c r="B127" s="23">
        <f t="shared" si="1"/>
        <v>125</v>
      </c>
      <c r="C127" s="5" t="s">
        <v>259</v>
      </c>
      <c r="D127" s="5" t="s">
        <v>89</v>
      </c>
      <c r="E127" s="5"/>
    </row>
    <row r="128" spans="1:5" ht="48">
      <c r="A128" s="13">
        <v>311</v>
      </c>
      <c r="B128" s="23">
        <f t="shared" si="1"/>
        <v>126</v>
      </c>
      <c r="C128" s="5" t="s">
        <v>194</v>
      </c>
      <c r="D128" s="5" t="s">
        <v>1922</v>
      </c>
      <c r="E128" s="5"/>
    </row>
    <row r="129" spans="1:5" ht="16">
      <c r="A129" s="13">
        <v>312</v>
      </c>
      <c r="B129" s="23">
        <f t="shared" si="1"/>
        <v>127</v>
      </c>
      <c r="C129" s="5" t="s">
        <v>213</v>
      </c>
      <c r="D129" s="5" t="s">
        <v>89</v>
      </c>
      <c r="E129" s="5"/>
    </row>
    <row r="130" spans="1:5" ht="16">
      <c r="A130" s="13">
        <v>313</v>
      </c>
      <c r="B130" s="23">
        <f t="shared" si="1"/>
        <v>128</v>
      </c>
      <c r="C130" s="5" t="s">
        <v>213</v>
      </c>
      <c r="D130" s="5" t="s">
        <v>89</v>
      </c>
      <c r="E130" s="5"/>
    </row>
    <row r="131" spans="1:5">
      <c r="A131" s="13"/>
    </row>
    <row r="132" spans="1:5">
      <c r="A132" s="13"/>
    </row>
    <row r="133" spans="1:5">
      <c r="A133" s="13"/>
    </row>
    <row r="134" spans="1:5">
      <c r="A134" s="13"/>
    </row>
    <row r="135" spans="1:5">
      <c r="A135" s="13"/>
    </row>
    <row r="136" spans="1:5">
      <c r="A136" s="13"/>
    </row>
    <row r="137" spans="1:5">
      <c r="A137" s="13"/>
    </row>
    <row r="138" spans="1:5">
      <c r="A138" s="13"/>
    </row>
    <row r="139" spans="1:5">
      <c r="A139" s="13"/>
    </row>
    <row r="140" spans="1:5">
      <c r="A140" s="13"/>
    </row>
    <row r="141" spans="1:5">
      <c r="A141" s="13"/>
    </row>
    <row r="142" spans="1:5">
      <c r="A142" s="13"/>
    </row>
    <row r="143" spans="1:5">
      <c r="A143" s="13"/>
    </row>
    <row r="144" spans="1:5">
      <c r="A144" s="13"/>
    </row>
    <row r="145" spans="1:1">
      <c r="A145" s="13"/>
    </row>
    <row r="146" spans="1:1">
      <c r="A146" s="13"/>
    </row>
    <row r="147" spans="1:1">
      <c r="A147" s="13"/>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29712-A7AF-4642-A488-D48E936EA563}">
  <dimension ref="A1:K147"/>
  <sheetViews>
    <sheetView workbookViewId="0">
      <selection activeCell="K7" sqref="K4:K7"/>
    </sheetView>
  </sheetViews>
  <sheetFormatPr baseColWidth="10" defaultRowHeight="15"/>
  <cols>
    <col min="1" max="1" width="9.83203125" style="23" customWidth="1"/>
    <col min="2" max="2" width="10.33203125" style="23" customWidth="1"/>
    <col min="3" max="3" width="24.1640625" customWidth="1"/>
  </cols>
  <sheetData>
    <row r="1" spans="1:11" ht="16">
      <c r="A1" s="13"/>
      <c r="C1" s="60" t="s">
        <v>12</v>
      </c>
    </row>
    <row r="2" spans="1:11" ht="80">
      <c r="A2" s="18" t="s">
        <v>1962</v>
      </c>
      <c r="B2" s="8" t="s">
        <v>1961</v>
      </c>
      <c r="C2" s="147" t="s">
        <v>61</v>
      </c>
    </row>
    <row r="3" spans="1:11" ht="32">
      <c r="A3" s="13">
        <v>4</v>
      </c>
      <c r="B3" s="23">
        <v>1</v>
      </c>
      <c r="C3" s="66" t="s">
        <v>90</v>
      </c>
      <c r="E3" s="249" t="s">
        <v>2065</v>
      </c>
      <c r="F3" s="247" t="s">
        <v>2062</v>
      </c>
      <c r="G3" s="247" t="s">
        <v>2025</v>
      </c>
      <c r="J3" s="249" t="s">
        <v>2065</v>
      </c>
      <c r="K3" s="247" t="s">
        <v>2062</v>
      </c>
    </row>
    <row r="4" spans="1:11" ht="32">
      <c r="A4" s="18">
        <v>5</v>
      </c>
      <c r="B4" s="23">
        <f t="shared" ref="B4:B67" si="0">B3+1</f>
        <v>2</v>
      </c>
      <c r="C4" s="66"/>
      <c r="E4" s="66" t="s">
        <v>96</v>
      </c>
      <c r="F4" s="244">
        <f>G4/$G$10</f>
        <v>0.189873417721519</v>
      </c>
      <c r="G4">
        <f>COUNTIF($C$3:$C$130,E4)</f>
        <v>15</v>
      </c>
      <c r="J4" s="66" t="s">
        <v>2070</v>
      </c>
      <c r="K4" s="403">
        <f>F4</f>
        <v>0.189873417721519</v>
      </c>
    </row>
    <row r="5" spans="1:11" ht="48">
      <c r="A5" s="13">
        <v>6</v>
      </c>
      <c r="B5" s="23">
        <f t="shared" si="0"/>
        <v>3</v>
      </c>
      <c r="C5" s="66"/>
      <c r="E5" s="66" t="s">
        <v>90</v>
      </c>
      <c r="F5" s="244">
        <f>G5/$G$10</f>
        <v>0.22784810126582278</v>
      </c>
      <c r="G5">
        <f>COUNTIF($C$3:$C$130,E5)</f>
        <v>18</v>
      </c>
      <c r="J5" s="66" t="s">
        <v>2067</v>
      </c>
      <c r="K5" s="403">
        <f>F5</f>
        <v>0.22784810126582278</v>
      </c>
    </row>
    <row r="6" spans="1:11" ht="48">
      <c r="A6" s="13">
        <v>8</v>
      </c>
      <c r="B6" s="23">
        <f t="shared" si="0"/>
        <v>4</v>
      </c>
      <c r="C6" s="66"/>
      <c r="E6" s="66" t="s">
        <v>215</v>
      </c>
      <c r="F6" s="244">
        <f>G6/$G$10</f>
        <v>0.12658227848101267</v>
      </c>
      <c r="G6">
        <f>COUNTIF($C$3:$C$130,E6)</f>
        <v>10</v>
      </c>
      <c r="J6" s="66" t="s">
        <v>2068</v>
      </c>
      <c r="K6" s="403">
        <f>F6</f>
        <v>0.12658227848101267</v>
      </c>
    </row>
    <row r="7" spans="1:11" ht="32">
      <c r="A7" s="13">
        <v>11</v>
      </c>
      <c r="B7" s="23">
        <f t="shared" si="0"/>
        <v>5</v>
      </c>
      <c r="C7" s="66" t="s">
        <v>96</v>
      </c>
      <c r="E7" s="66" t="s">
        <v>160</v>
      </c>
      <c r="F7" s="244">
        <f>G7/$G$10</f>
        <v>0.45569620253164556</v>
      </c>
      <c r="G7">
        <f>COUNTIF($C$3:$C$130,E7)</f>
        <v>36</v>
      </c>
      <c r="J7" s="66" t="s">
        <v>2069</v>
      </c>
      <c r="K7" s="403">
        <f>F7</f>
        <v>0.45569620253164556</v>
      </c>
    </row>
    <row r="8" spans="1:11" ht="16">
      <c r="A8" s="13">
        <v>13</v>
      </c>
      <c r="B8" s="23">
        <f t="shared" si="0"/>
        <v>6</v>
      </c>
      <c r="C8" s="66" t="s">
        <v>160</v>
      </c>
      <c r="E8" s="82"/>
      <c r="F8" s="250"/>
      <c r="G8" s="101"/>
    </row>
    <row r="9" spans="1:11" ht="16">
      <c r="A9" s="13">
        <v>14</v>
      </c>
      <c r="B9" s="23">
        <f t="shared" si="0"/>
        <v>7</v>
      </c>
      <c r="C9" s="66" t="s">
        <v>160</v>
      </c>
      <c r="F9" s="244"/>
    </row>
    <row r="10" spans="1:11" ht="16">
      <c r="A10" s="13">
        <v>18</v>
      </c>
      <c r="B10" s="23">
        <f t="shared" si="0"/>
        <v>8</v>
      </c>
      <c r="C10" s="66" t="s">
        <v>215</v>
      </c>
      <c r="E10" s="5" t="s">
        <v>2066</v>
      </c>
      <c r="F10" s="245">
        <f>SUM(F4:F8)</f>
        <v>1</v>
      </c>
      <c r="G10">
        <f>SUM(G4:G8)</f>
        <v>79</v>
      </c>
    </row>
    <row r="11" spans="1:11" ht="16">
      <c r="A11" s="13">
        <v>19</v>
      </c>
      <c r="B11" s="23">
        <f t="shared" si="0"/>
        <v>9</v>
      </c>
      <c r="C11" s="66" t="s">
        <v>160</v>
      </c>
    </row>
    <row r="12" spans="1:11" ht="16">
      <c r="A12" s="13">
        <v>20</v>
      </c>
      <c r="B12" s="23">
        <f t="shared" si="0"/>
        <v>10</v>
      </c>
      <c r="C12" s="66" t="s">
        <v>160</v>
      </c>
    </row>
    <row r="13" spans="1:11" ht="16">
      <c r="A13" s="13">
        <v>21</v>
      </c>
      <c r="B13" s="23">
        <f t="shared" si="0"/>
        <v>11</v>
      </c>
      <c r="C13" s="66" t="s">
        <v>90</v>
      </c>
    </row>
    <row r="14" spans="1:11" ht="16">
      <c r="A14" s="13">
        <v>23</v>
      </c>
      <c r="B14" s="23">
        <f t="shared" si="0"/>
        <v>12</v>
      </c>
      <c r="C14" s="66" t="s">
        <v>96</v>
      </c>
    </row>
    <row r="15" spans="1:11">
      <c r="A15" s="13">
        <v>24</v>
      </c>
      <c r="B15" s="23">
        <f t="shared" si="0"/>
        <v>13</v>
      </c>
      <c r="C15" s="66"/>
    </row>
    <row r="16" spans="1:11" ht="16">
      <c r="A16" s="13">
        <v>25</v>
      </c>
      <c r="B16" s="175">
        <f t="shared" si="0"/>
        <v>14</v>
      </c>
      <c r="C16" s="66" t="s">
        <v>160</v>
      </c>
    </row>
    <row r="17" spans="1:3" ht="16">
      <c r="A17" s="13">
        <v>27</v>
      </c>
      <c r="B17" s="23">
        <f t="shared" si="0"/>
        <v>15</v>
      </c>
      <c r="C17" s="66" t="s">
        <v>160</v>
      </c>
    </row>
    <row r="18" spans="1:3">
      <c r="A18" s="13">
        <v>28</v>
      </c>
      <c r="B18" s="23">
        <f t="shared" si="0"/>
        <v>16</v>
      </c>
      <c r="C18" s="66"/>
    </row>
    <row r="19" spans="1:3" ht="16">
      <c r="A19" s="13">
        <v>29</v>
      </c>
      <c r="B19" s="23">
        <f t="shared" si="0"/>
        <v>17</v>
      </c>
      <c r="C19" s="66" t="s">
        <v>160</v>
      </c>
    </row>
    <row r="20" spans="1:3" ht="16">
      <c r="A20" s="13">
        <v>31</v>
      </c>
      <c r="B20" s="23">
        <f t="shared" si="0"/>
        <v>18</v>
      </c>
      <c r="C20" s="66" t="s">
        <v>96</v>
      </c>
    </row>
    <row r="21" spans="1:3" ht="16">
      <c r="A21" s="13">
        <v>32</v>
      </c>
      <c r="B21" s="23">
        <f t="shared" si="0"/>
        <v>19</v>
      </c>
      <c r="C21" s="66" t="s">
        <v>215</v>
      </c>
    </row>
    <row r="22" spans="1:3" ht="16">
      <c r="A22" s="13">
        <v>33</v>
      </c>
      <c r="B22" s="23">
        <f t="shared" si="0"/>
        <v>20</v>
      </c>
      <c r="C22" s="66" t="s">
        <v>160</v>
      </c>
    </row>
    <row r="23" spans="1:3" ht="16">
      <c r="A23" s="13">
        <v>36</v>
      </c>
      <c r="B23" s="23">
        <f t="shared" si="0"/>
        <v>21</v>
      </c>
      <c r="C23" s="66" t="s">
        <v>160</v>
      </c>
    </row>
    <row r="24" spans="1:3" ht="16">
      <c r="A24" s="13">
        <v>37</v>
      </c>
      <c r="B24" s="23">
        <f t="shared" si="0"/>
        <v>22</v>
      </c>
      <c r="C24" s="66" t="s">
        <v>160</v>
      </c>
    </row>
    <row r="25" spans="1:3" ht="16">
      <c r="A25" s="13">
        <v>38</v>
      </c>
      <c r="B25" s="23">
        <f t="shared" si="0"/>
        <v>23</v>
      </c>
      <c r="C25" s="66" t="s">
        <v>160</v>
      </c>
    </row>
    <row r="26" spans="1:3" ht="16">
      <c r="A26" s="13">
        <v>39</v>
      </c>
      <c r="B26" s="23">
        <f t="shared" si="0"/>
        <v>24</v>
      </c>
      <c r="C26" s="66" t="s">
        <v>96</v>
      </c>
    </row>
    <row r="27" spans="1:3">
      <c r="A27" s="13">
        <v>41</v>
      </c>
      <c r="B27" s="23">
        <f t="shared" si="0"/>
        <v>25</v>
      </c>
      <c r="C27" s="66"/>
    </row>
    <row r="28" spans="1:3" ht="16">
      <c r="A28" s="13">
        <v>43</v>
      </c>
      <c r="B28" s="23">
        <f t="shared" si="0"/>
        <v>26</v>
      </c>
      <c r="C28" s="66" t="s">
        <v>215</v>
      </c>
    </row>
    <row r="29" spans="1:3" ht="16">
      <c r="A29" s="13">
        <v>44</v>
      </c>
      <c r="B29" s="23">
        <f t="shared" si="0"/>
        <v>27</v>
      </c>
      <c r="C29" s="66" t="s">
        <v>90</v>
      </c>
    </row>
    <row r="30" spans="1:3" ht="16">
      <c r="A30" s="13">
        <v>45</v>
      </c>
      <c r="B30" s="23">
        <f t="shared" si="0"/>
        <v>28</v>
      </c>
      <c r="C30" s="66" t="s">
        <v>90</v>
      </c>
    </row>
    <row r="31" spans="1:3">
      <c r="A31" s="13">
        <v>46</v>
      </c>
      <c r="B31" s="23">
        <f t="shared" si="0"/>
        <v>29</v>
      </c>
      <c r="C31" s="66"/>
    </row>
    <row r="32" spans="1:3" ht="16">
      <c r="A32" s="13">
        <v>47</v>
      </c>
      <c r="B32" s="23">
        <f t="shared" si="0"/>
        <v>30</v>
      </c>
      <c r="C32" s="66" t="s">
        <v>96</v>
      </c>
    </row>
    <row r="33" spans="1:3" ht="16">
      <c r="A33" s="13">
        <v>48</v>
      </c>
      <c r="B33" s="23">
        <f t="shared" si="0"/>
        <v>31</v>
      </c>
      <c r="C33" s="66" t="s">
        <v>160</v>
      </c>
    </row>
    <row r="34" spans="1:3">
      <c r="A34" s="13">
        <v>49</v>
      </c>
      <c r="B34" s="23">
        <f t="shared" si="0"/>
        <v>32</v>
      </c>
      <c r="C34" s="66"/>
    </row>
    <row r="35" spans="1:3" ht="16">
      <c r="A35" s="13">
        <v>51</v>
      </c>
      <c r="B35" s="23">
        <f t="shared" si="0"/>
        <v>33</v>
      </c>
      <c r="C35" s="66" t="s">
        <v>90</v>
      </c>
    </row>
    <row r="36" spans="1:3" ht="16">
      <c r="A36" s="13">
        <v>52</v>
      </c>
      <c r="B36" s="23">
        <f t="shared" si="0"/>
        <v>34</v>
      </c>
      <c r="C36" s="66" t="s">
        <v>160</v>
      </c>
    </row>
    <row r="37" spans="1:3" ht="16">
      <c r="A37" s="13">
        <v>53</v>
      </c>
      <c r="B37" s="23">
        <f t="shared" si="0"/>
        <v>35</v>
      </c>
      <c r="C37" s="66" t="s">
        <v>160</v>
      </c>
    </row>
    <row r="38" spans="1:3" ht="16">
      <c r="A38" s="13">
        <v>55</v>
      </c>
      <c r="B38" s="23">
        <f t="shared" si="0"/>
        <v>36</v>
      </c>
      <c r="C38" s="66" t="s">
        <v>160</v>
      </c>
    </row>
    <row r="39" spans="1:3">
      <c r="A39" s="13">
        <v>58</v>
      </c>
      <c r="B39" s="23">
        <f t="shared" si="0"/>
        <v>37</v>
      </c>
      <c r="C39" s="66"/>
    </row>
    <row r="40" spans="1:3" ht="16">
      <c r="A40" s="13">
        <v>60</v>
      </c>
      <c r="B40" s="23">
        <f t="shared" si="0"/>
        <v>38</v>
      </c>
      <c r="C40" s="66" t="s">
        <v>160</v>
      </c>
    </row>
    <row r="41" spans="1:3" ht="16">
      <c r="A41" s="13">
        <v>61</v>
      </c>
      <c r="B41" s="23">
        <f t="shared" si="0"/>
        <v>39</v>
      </c>
      <c r="C41" s="66" t="s">
        <v>90</v>
      </c>
    </row>
    <row r="42" spans="1:3">
      <c r="A42" s="13">
        <v>64</v>
      </c>
      <c r="B42" s="23">
        <f t="shared" si="0"/>
        <v>40</v>
      </c>
      <c r="C42" s="66"/>
    </row>
    <row r="43" spans="1:3" ht="16">
      <c r="A43" s="13">
        <v>66</v>
      </c>
      <c r="B43" s="23">
        <f t="shared" si="0"/>
        <v>41</v>
      </c>
      <c r="C43" s="66" t="s">
        <v>96</v>
      </c>
    </row>
    <row r="44" spans="1:3" ht="16">
      <c r="A44" s="13">
        <v>68</v>
      </c>
      <c r="B44" s="23">
        <f t="shared" si="0"/>
        <v>42</v>
      </c>
      <c r="C44" s="66" t="s">
        <v>160</v>
      </c>
    </row>
    <row r="45" spans="1:3" ht="16">
      <c r="A45" s="13">
        <v>71</v>
      </c>
      <c r="B45" s="23">
        <f t="shared" si="0"/>
        <v>43</v>
      </c>
      <c r="C45" s="66" t="s">
        <v>160</v>
      </c>
    </row>
    <row r="46" spans="1:3" ht="16">
      <c r="A46" s="13">
        <v>76</v>
      </c>
      <c r="B46" s="23">
        <f t="shared" si="0"/>
        <v>44</v>
      </c>
      <c r="C46" s="66" t="s">
        <v>160</v>
      </c>
    </row>
    <row r="47" spans="1:3" ht="16">
      <c r="A47" s="13">
        <v>79</v>
      </c>
      <c r="B47" s="23">
        <f t="shared" si="0"/>
        <v>45</v>
      </c>
      <c r="C47" s="66" t="s">
        <v>215</v>
      </c>
    </row>
    <row r="48" spans="1:3" ht="16">
      <c r="A48" s="13">
        <v>82</v>
      </c>
      <c r="B48" s="23">
        <f t="shared" si="0"/>
        <v>46</v>
      </c>
      <c r="C48" s="66" t="s">
        <v>90</v>
      </c>
    </row>
    <row r="49" spans="1:3">
      <c r="A49" s="13">
        <v>83</v>
      </c>
      <c r="B49" s="23">
        <f t="shared" si="0"/>
        <v>47</v>
      </c>
      <c r="C49" s="66"/>
    </row>
    <row r="50" spans="1:3" ht="16">
      <c r="A50" s="13">
        <v>84</v>
      </c>
      <c r="B50" s="23">
        <f t="shared" si="0"/>
        <v>48</v>
      </c>
      <c r="C50" s="66" t="s">
        <v>90</v>
      </c>
    </row>
    <row r="51" spans="1:3" ht="16">
      <c r="A51" s="13">
        <v>86</v>
      </c>
      <c r="B51" s="23">
        <f t="shared" si="0"/>
        <v>49</v>
      </c>
      <c r="C51" s="66" t="s">
        <v>160</v>
      </c>
    </row>
    <row r="52" spans="1:3" ht="16">
      <c r="A52" s="13">
        <v>87</v>
      </c>
      <c r="B52" s="23">
        <f t="shared" si="0"/>
        <v>50</v>
      </c>
      <c r="C52" s="66" t="s">
        <v>90</v>
      </c>
    </row>
    <row r="53" spans="1:3">
      <c r="A53" s="13">
        <v>90</v>
      </c>
      <c r="B53" s="23">
        <f t="shared" si="0"/>
        <v>51</v>
      </c>
      <c r="C53" s="66"/>
    </row>
    <row r="54" spans="1:3" ht="16">
      <c r="A54" s="13">
        <v>91</v>
      </c>
      <c r="B54" s="23">
        <f t="shared" si="0"/>
        <v>52</v>
      </c>
      <c r="C54" s="66" t="s">
        <v>215</v>
      </c>
    </row>
    <row r="55" spans="1:3" ht="16">
      <c r="A55" s="13">
        <v>93</v>
      </c>
      <c r="B55" s="23">
        <f t="shared" si="0"/>
        <v>53</v>
      </c>
      <c r="C55" s="66" t="s">
        <v>96</v>
      </c>
    </row>
    <row r="56" spans="1:3">
      <c r="A56" s="13">
        <v>95</v>
      </c>
      <c r="B56" s="23">
        <f t="shared" si="0"/>
        <v>54</v>
      </c>
      <c r="C56" s="66"/>
    </row>
    <row r="57" spans="1:3">
      <c r="A57" s="13">
        <v>96</v>
      </c>
      <c r="B57" s="23">
        <f t="shared" si="0"/>
        <v>55</v>
      </c>
      <c r="C57" s="66"/>
    </row>
    <row r="58" spans="1:3" ht="16">
      <c r="A58" s="13">
        <v>98</v>
      </c>
      <c r="B58" s="23">
        <f t="shared" si="0"/>
        <v>56</v>
      </c>
      <c r="C58" s="66" t="s">
        <v>96</v>
      </c>
    </row>
    <row r="59" spans="1:3">
      <c r="A59" s="13">
        <v>99</v>
      </c>
      <c r="B59" s="23">
        <f t="shared" si="0"/>
        <v>57</v>
      </c>
      <c r="C59" s="66"/>
    </row>
    <row r="60" spans="1:3">
      <c r="A60" s="13">
        <v>102</v>
      </c>
      <c r="B60" s="23">
        <f t="shared" si="0"/>
        <v>58</v>
      </c>
      <c r="C60" s="66"/>
    </row>
    <row r="61" spans="1:3" ht="16">
      <c r="A61" s="13">
        <v>104</v>
      </c>
      <c r="B61" s="23">
        <f t="shared" si="0"/>
        <v>59</v>
      </c>
      <c r="C61" s="66" t="s">
        <v>160</v>
      </c>
    </row>
    <row r="62" spans="1:3" ht="16">
      <c r="A62" s="13">
        <v>105</v>
      </c>
      <c r="B62" s="23">
        <f t="shared" si="0"/>
        <v>60</v>
      </c>
      <c r="C62" s="66" t="s">
        <v>160</v>
      </c>
    </row>
    <row r="63" spans="1:3" ht="16">
      <c r="A63" s="13">
        <v>106</v>
      </c>
      <c r="B63" s="23">
        <f t="shared" si="0"/>
        <v>61</v>
      </c>
      <c r="C63" s="66" t="s">
        <v>96</v>
      </c>
    </row>
    <row r="64" spans="1:3" ht="16">
      <c r="A64" s="13">
        <v>108</v>
      </c>
      <c r="B64" s="23">
        <f t="shared" si="0"/>
        <v>62</v>
      </c>
      <c r="C64" s="66" t="s">
        <v>90</v>
      </c>
    </row>
    <row r="65" spans="1:3" ht="16">
      <c r="A65" s="13">
        <v>112</v>
      </c>
      <c r="B65" s="23">
        <f t="shared" si="0"/>
        <v>63</v>
      </c>
      <c r="C65" s="66" t="s">
        <v>160</v>
      </c>
    </row>
    <row r="66" spans="1:3" ht="16">
      <c r="A66" s="13">
        <v>114</v>
      </c>
      <c r="B66" s="23">
        <f t="shared" si="0"/>
        <v>64</v>
      </c>
      <c r="C66" s="66" t="s">
        <v>90</v>
      </c>
    </row>
    <row r="67" spans="1:3">
      <c r="A67" s="13">
        <v>115</v>
      </c>
      <c r="B67" s="23">
        <f t="shared" si="0"/>
        <v>65</v>
      </c>
      <c r="C67" s="66"/>
    </row>
    <row r="68" spans="1:3" ht="16">
      <c r="A68" s="13">
        <v>121</v>
      </c>
      <c r="B68" s="23">
        <f t="shared" ref="B68:B130" si="1">B67+1</f>
        <v>66</v>
      </c>
      <c r="C68" s="66" t="s">
        <v>160</v>
      </c>
    </row>
    <row r="69" spans="1:3" ht="16">
      <c r="A69" s="13">
        <v>125</v>
      </c>
      <c r="B69" s="23">
        <f t="shared" si="1"/>
        <v>67</v>
      </c>
      <c r="C69" s="66" t="s">
        <v>160</v>
      </c>
    </row>
    <row r="70" spans="1:3" ht="16">
      <c r="A70" s="13">
        <v>126</v>
      </c>
      <c r="B70" s="23">
        <f t="shared" si="1"/>
        <v>68</v>
      </c>
      <c r="C70" s="66" t="s">
        <v>90</v>
      </c>
    </row>
    <row r="71" spans="1:3">
      <c r="A71" s="13">
        <v>128</v>
      </c>
      <c r="B71" s="23">
        <f t="shared" si="1"/>
        <v>69</v>
      </c>
      <c r="C71" s="66"/>
    </row>
    <row r="72" spans="1:3">
      <c r="A72" s="13">
        <v>129</v>
      </c>
      <c r="B72" s="23">
        <f t="shared" si="1"/>
        <v>70</v>
      </c>
      <c r="C72" s="66"/>
    </row>
    <row r="73" spans="1:3" ht="16">
      <c r="A73" s="13">
        <v>130</v>
      </c>
      <c r="B73" s="23">
        <f t="shared" si="1"/>
        <v>71</v>
      </c>
      <c r="C73" s="66" t="s">
        <v>160</v>
      </c>
    </row>
    <row r="74" spans="1:3">
      <c r="A74" s="13">
        <v>131</v>
      </c>
      <c r="B74" s="23">
        <f t="shared" si="1"/>
        <v>72</v>
      </c>
      <c r="C74" s="66"/>
    </row>
    <row r="75" spans="1:3">
      <c r="A75" s="13">
        <v>132</v>
      </c>
      <c r="B75" s="23">
        <f t="shared" si="1"/>
        <v>73</v>
      </c>
      <c r="C75" s="66"/>
    </row>
    <row r="76" spans="1:3" ht="16">
      <c r="A76" s="13">
        <v>133</v>
      </c>
      <c r="B76" s="23">
        <f t="shared" si="1"/>
        <v>74</v>
      </c>
      <c r="C76" s="66" t="s">
        <v>90</v>
      </c>
    </row>
    <row r="77" spans="1:3">
      <c r="A77" s="13">
        <v>135</v>
      </c>
      <c r="B77" s="23">
        <f t="shared" si="1"/>
        <v>75</v>
      </c>
      <c r="C77" s="66"/>
    </row>
    <row r="78" spans="1:3">
      <c r="A78" s="13">
        <v>136</v>
      </c>
      <c r="B78" s="23">
        <f t="shared" si="1"/>
        <v>76</v>
      </c>
      <c r="C78" s="66"/>
    </row>
    <row r="79" spans="1:3" ht="16">
      <c r="A79" s="13">
        <v>137</v>
      </c>
      <c r="B79" s="23">
        <f t="shared" si="1"/>
        <v>77</v>
      </c>
      <c r="C79" s="66" t="s">
        <v>90</v>
      </c>
    </row>
    <row r="80" spans="1:3">
      <c r="A80" s="13">
        <v>139</v>
      </c>
      <c r="B80" s="23">
        <f t="shared" si="1"/>
        <v>78</v>
      </c>
      <c r="C80" s="66"/>
    </row>
    <row r="81" spans="1:3" ht="16">
      <c r="A81" s="13">
        <v>142</v>
      </c>
      <c r="B81" s="23">
        <f t="shared" si="1"/>
        <v>79</v>
      </c>
      <c r="C81" s="66" t="s">
        <v>160</v>
      </c>
    </row>
    <row r="82" spans="1:3" ht="16">
      <c r="A82" s="13">
        <v>144</v>
      </c>
      <c r="B82" s="23">
        <f t="shared" si="1"/>
        <v>80</v>
      </c>
      <c r="C82" s="66" t="s">
        <v>90</v>
      </c>
    </row>
    <row r="83" spans="1:3" ht="16">
      <c r="A83" s="13">
        <v>146</v>
      </c>
      <c r="B83" s="23">
        <f t="shared" si="1"/>
        <v>81</v>
      </c>
      <c r="C83" s="66" t="s">
        <v>90</v>
      </c>
    </row>
    <row r="84" spans="1:3" ht="16">
      <c r="A84" s="13">
        <v>147</v>
      </c>
      <c r="B84" s="23">
        <f t="shared" si="1"/>
        <v>82</v>
      </c>
      <c r="C84" s="66" t="s">
        <v>160</v>
      </c>
    </row>
    <row r="85" spans="1:3" ht="16">
      <c r="A85" s="13">
        <v>153</v>
      </c>
      <c r="B85" s="23">
        <f t="shared" si="1"/>
        <v>83</v>
      </c>
      <c r="C85" s="66" t="s">
        <v>215</v>
      </c>
    </row>
    <row r="86" spans="1:3">
      <c r="A86" s="13">
        <v>155</v>
      </c>
      <c r="B86" s="23">
        <f t="shared" si="1"/>
        <v>84</v>
      </c>
      <c r="C86" s="66"/>
    </row>
    <row r="87" spans="1:3" ht="16">
      <c r="A87" s="13">
        <v>156</v>
      </c>
      <c r="B87" s="23">
        <f t="shared" si="1"/>
        <v>85</v>
      </c>
      <c r="C87" s="66" t="s">
        <v>160</v>
      </c>
    </row>
    <row r="88" spans="1:3" ht="16">
      <c r="A88" s="13">
        <v>159</v>
      </c>
      <c r="B88" s="23">
        <f t="shared" si="1"/>
        <v>86</v>
      </c>
      <c r="C88" s="66" t="s">
        <v>215</v>
      </c>
    </row>
    <row r="89" spans="1:3" ht="16">
      <c r="A89" s="13">
        <v>160</v>
      </c>
      <c r="B89" s="23">
        <f t="shared" si="1"/>
        <v>87</v>
      </c>
      <c r="C89" s="66" t="s">
        <v>160</v>
      </c>
    </row>
    <row r="90" spans="1:3" ht="16">
      <c r="A90" s="13">
        <v>161</v>
      </c>
      <c r="B90" s="23">
        <f t="shared" si="1"/>
        <v>88</v>
      </c>
      <c r="C90" s="66" t="s">
        <v>90</v>
      </c>
    </row>
    <row r="91" spans="1:3">
      <c r="A91" s="13">
        <v>163</v>
      </c>
      <c r="B91" s="23">
        <f t="shared" si="1"/>
        <v>89</v>
      </c>
      <c r="C91" s="66"/>
    </row>
    <row r="92" spans="1:3" ht="16">
      <c r="A92" s="13">
        <v>164</v>
      </c>
      <c r="B92" s="23">
        <f t="shared" si="1"/>
        <v>90</v>
      </c>
      <c r="C92" s="66" t="s">
        <v>160</v>
      </c>
    </row>
    <row r="93" spans="1:3">
      <c r="A93" s="13">
        <v>165</v>
      </c>
      <c r="B93" s="23">
        <f t="shared" si="1"/>
        <v>91</v>
      </c>
      <c r="C93" s="66"/>
    </row>
    <row r="94" spans="1:3" ht="16">
      <c r="A94" s="13">
        <v>168</v>
      </c>
      <c r="B94" s="23">
        <f t="shared" si="1"/>
        <v>92</v>
      </c>
      <c r="C94" s="66" t="s">
        <v>160</v>
      </c>
    </row>
    <row r="95" spans="1:3">
      <c r="A95" s="13">
        <v>169</v>
      </c>
      <c r="B95" s="23">
        <f t="shared" si="1"/>
        <v>93</v>
      </c>
      <c r="C95" s="66"/>
    </row>
    <row r="96" spans="1:3" ht="16">
      <c r="A96" s="13">
        <v>170</v>
      </c>
      <c r="B96" s="23">
        <f t="shared" si="1"/>
        <v>94</v>
      </c>
      <c r="C96" s="66" t="s">
        <v>160</v>
      </c>
    </row>
    <row r="97" spans="1:3">
      <c r="A97" s="13">
        <v>173</v>
      </c>
      <c r="B97" s="23">
        <f t="shared" si="1"/>
        <v>95</v>
      </c>
      <c r="C97" s="66"/>
    </row>
    <row r="98" spans="1:3">
      <c r="A98" s="13">
        <v>176</v>
      </c>
      <c r="B98" s="23">
        <f t="shared" si="1"/>
        <v>96</v>
      </c>
      <c r="C98" s="66"/>
    </row>
    <row r="99" spans="1:3">
      <c r="A99" s="13">
        <v>177</v>
      </c>
      <c r="B99" s="23">
        <f t="shared" si="1"/>
        <v>97</v>
      </c>
      <c r="C99" s="66"/>
    </row>
    <row r="100" spans="1:3" ht="16">
      <c r="A100" s="13">
        <v>180</v>
      </c>
      <c r="B100" s="23">
        <f t="shared" si="1"/>
        <v>98</v>
      </c>
      <c r="C100" s="66" t="s">
        <v>90</v>
      </c>
    </row>
    <row r="101" spans="1:3" ht="16">
      <c r="A101" s="13">
        <v>181</v>
      </c>
      <c r="B101" s="23">
        <f t="shared" si="1"/>
        <v>99</v>
      </c>
      <c r="C101" s="66" t="s">
        <v>160</v>
      </c>
    </row>
    <row r="102" spans="1:3" ht="16">
      <c r="A102" s="13">
        <v>182</v>
      </c>
      <c r="B102" s="23">
        <f t="shared" si="1"/>
        <v>100</v>
      </c>
      <c r="C102" s="66" t="s">
        <v>96</v>
      </c>
    </row>
    <row r="103" spans="1:3" ht="16">
      <c r="A103" s="13">
        <v>183</v>
      </c>
      <c r="B103" s="23">
        <f t="shared" si="1"/>
        <v>101</v>
      </c>
      <c r="C103" s="66" t="s">
        <v>160</v>
      </c>
    </row>
    <row r="104" spans="1:3">
      <c r="A104" s="13">
        <v>185</v>
      </c>
      <c r="B104" s="23">
        <f t="shared" si="1"/>
        <v>102</v>
      </c>
      <c r="C104" s="66"/>
    </row>
    <row r="105" spans="1:3">
      <c r="A105" s="13">
        <v>187</v>
      </c>
      <c r="B105" s="23">
        <f t="shared" si="1"/>
        <v>103</v>
      </c>
      <c r="C105" s="66"/>
    </row>
    <row r="106" spans="1:3">
      <c r="A106" s="13">
        <v>188</v>
      </c>
      <c r="B106" s="23">
        <f t="shared" si="1"/>
        <v>104</v>
      </c>
      <c r="C106" s="66"/>
    </row>
    <row r="107" spans="1:3" ht="16">
      <c r="A107" s="13">
        <v>191</v>
      </c>
      <c r="B107" s="23">
        <f t="shared" si="1"/>
        <v>105</v>
      </c>
      <c r="C107" s="66" t="s">
        <v>215</v>
      </c>
    </row>
    <row r="108" spans="1:3">
      <c r="A108" s="13">
        <v>192</v>
      </c>
      <c r="B108" s="23">
        <f t="shared" si="1"/>
        <v>106</v>
      </c>
      <c r="C108" s="66"/>
    </row>
    <row r="109" spans="1:3" ht="16">
      <c r="A109" s="13">
        <v>193</v>
      </c>
      <c r="B109" s="23">
        <f t="shared" si="1"/>
        <v>107</v>
      </c>
      <c r="C109" s="66" t="s">
        <v>215</v>
      </c>
    </row>
    <row r="110" spans="1:3">
      <c r="A110" s="13">
        <v>196</v>
      </c>
      <c r="B110" s="23">
        <f t="shared" si="1"/>
        <v>108</v>
      </c>
      <c r="C110" s="66"/>
    </row>
    <row r="111" spans="1:3">
      <c r="A111" s="13">
        <v>204</v>
      </c>
      <c r="B111" s="23">
        <f t="shared" si="1"/>
        <v>109</v>
      </c>
      <c r="C111" s="66"/>
    </row>
    <row r="112" spans="1:3">
      <c r="A112" s="13">
        <v>212</v>
      </c>
      <c r="B112" s="23">
        <f t="shared" si="1"/>
        <v>110</v>
      </c>
      <c r="C112" s="66"/>
    </row>
    <row r="113" spans="1:3" ht="16">
      <c r="A113" s="13">
        <v>216</v>
      </c>
      <c r="B113" s="23">
        <f t="shared" si="1"/>
        <v>111</v>
      </c>
      <c r="C113" s="66" t="s">
        <v>215</v>
      </c>
    </row>
    <row r="114" spans="1:3" ht="16">
      <c r="A114" s="13">
        <v>220</v>
      </c>
      <c r="B114" s="23">
        <f t="shared" si="1"/>
        <v>112</v>
      </c>
      <c r="C114" s="66" t="s">
        <v>96</v>
      </c>
    </row>
    <row r="115" spans="1:3">
      <c r="A115" s="13">
        <v>228</v>
      </c>
      <c r="B115" s="23">
        <f t="shared" si="1"/>
        <v>113</v>
      </c>
      <c r="C115" s="66"/>
    </row>
    <row r="116" spans="1:3">
      <c r="A116" s="13">
        <v>230</v>
      </c>
      <c r="B116" s="23">
        <f t="shared" si="1"/>
        <v>114</v>
      </c>
      <c r="C116" s="66"/>
    </row>
    <row r="117" spans="1:3" ht="16">
      <c r="A117" s="13">
        <v>234</v>
      </c>
      <c r="B117" s="23">
        <f t="shared" si="1"/>
        <v>115</v>
      </c>
      <c r="C117" s="66" t="s">
        <v>160</v>
      </c>
    </row>
    <row r="118" spans="1:3">
      <c r="A118" s="13">
        <v>269</v>
      </c>
      <c r="B118" s="23">
        <f t="shared" si="1"/>
        <v>116</v>
      </c>
      <c r="C118" s="66"/>
    </row>
    <row r="119" spans="1:3">
      <c r="A119" s="13">
        <v>276</v>
      </c>
      <c r="B119" s="23">
        <f t="shared" si="1"/>
        <v>117</v>
      </c>
      <c r="C119" s="66"/>
    </row>
    <row r="120" spans="1:3">
      <c r="A120" s="13">
        <v>281</v>
      </c>
      <c r="B120" s="23">
        <f t="shared" si="1"/>
        <v>118</v>
      </c>
      <c r="C120" s="66"/>
    </row>
    <row r="121" spans="1:3">
      <c r="A121" s="13">
        <v>287</v>
      </c>
      <c r="B121" s="23">
        <f t="shared" si="1"/>
        <v>119</v>
      </c>
      <c r="C121" s="66"/>
    </row>
    <row r="122" spans="1:3">
      <c r="A122" s="13">
        <v>289</v>
      </c>
      <c r="B122" s="23">
        <f t="shared" si="1"/>
        <v>120</v>
      </c>
      <c r="C122" s="66"/>
    </row>
    <row r="123" spans="1:3">
      <c r="A123" s="13">
        <v>291</v>
      </c>
      <c r="B123" s="23">
        <f t="shared" si="1"/>
        <v>121</v>
      </c>
      <c r="C123" s="66"/>
    </row>
    <row r="124" spans="1:3">
      <c r="A124" s="13">
        <v>292</v>
      </c>
      <c r="B124" s="23">
        <f t="shared" si="1"/>
        <v>122</v>
      </c>
      <c r="C124" s="66"/>
    </row>
    <row r="125" spans="1:3" ht="16">
      <c r="A125" s="13">
        <v>305</v>
      </c>
      <c r="B125" s="23">
        <f t="shared" si="1"/>
        <v>123</v>
      </c>
      <c r="C125" s="66" t="s">
        <v>96</v>
      </c>
    </row>
    <row r="126" spans="1:3" ht="16">
      <c r="A126" s="13">
        <v>308</v>
      </c>
      <c r="B126" s="23">
        <f t="shared" si="1"/>
        <v>124</v>
      </c>
      <c r="C126" s="66" t="s">
        <v>96</v>
      </c>
    </row>
    <row r="127" spans="1:3" ht="16">
      <c r="A127" s="13">
        <v>310</v>
      </c>
      <c r="B127" s="23">
        <f t="shared" si="1"/>
        <v>125</v>
      </c>
      <c r="C127" s="66" t="s">
        <v>96</v>
      </c>
    </row>
    <row r="128" spans="1:3" ht="16">
      <c r="A128" s="13">
        <v>311</v>
      </c>
      <c r="B128" s="23">
        <f t="shared" si="1"/>
        <v>126</v>
      </c>
      <c r="C128" s="66" t="s">
        <v>96</v>
      </c>
    </row>
    <row r="129" spans="1:3">
      <c r="A129" s="13">
        <v>312</v>
      </c>
      <c r="B129" s="23">
        <f t="shared" si="1"/>
        <v>127</v>
      </c>
      <c r="C129" s="66"/>
    </row>
    <row r="130" spans="1:3">
      <c r="A130" s="13">
        <v>313</v>
      </c>
      <c r="B130" s="23">
        <f t="shared" si="1"/>
        <v>128</v>
      </c>
      <c r="C130" s="66"/>
    </row>
    <row r="131" spans="1:3">
      <c r="A131" s="13"/>
      <c r="C131" s="67"/>
    </row>
    <row r="132" spans="1:3">
      <c r="A132" s="13"/>
      <c r="C132" s="67"/>
    </row>
    <row r="133" spans="1:3">
      <c r="A133" s="13"/>
      <c r="C133" s="67"/>
    </row>
    <row r="134" spans="1:3">
      <c r="A134" s="13"/>
      <c r="C134" s="67"/>
    </row>
    <row r="135" spans="1:3">
      <c r="A135" s="13"/>
      <c r="C135" s="67"/>
    </row>
    <row r="136" spans="1:3">
      <c r="A136" s="13"/>
      <c r="C136" s="67"/>
    </row>
    <row r="137" spans="1:3">
      <c r="A137" s="13"/>
      <c r="C137" s="67"/>
    </row>
    <row r="138" spans="1:3">
      <c r="A138" s="13"/>
      <c r="C138" s="67"/>
    </row>
    <row r="139" spans="1:3">
      <c r="A139" s="13"/>
      <c r="C139" s="67"/>
    </row>
    <row r="140" spans="1:3">
      <c r="A140" s="13"/>
      <c r="C140" s="67"/>
    </row>
    <row r="141" spans="1:3">
      <c r="A141" s="13"/>
      <c r="C141" s="67"/>
    </row>
    <row r="142" spans="1:3">
      <c r="A142" s="13"/>
      <c r="C142" s="67"/>
    </row>
    <row r="143" spans="1:3">
      <c r="A143" s="13"/>
      <c r="C143" s="67"/>
    </row>
    <row r="144" spans="1:3">
      <c r="A144" s="13"/>
      <c r="C144" s="67"/>
    </row>
    <row r="145" spans="1:3">
      <c r="A145" s="13"/>
      <c r="C145" s="67"/>
    </row>
    <row r="146" spans="1:3">
      <c r="A146" s="13"/>
      <c r="C146" s="67"/>
    </row>
    <row r="147" spans="1:3">
      <c r="A147" s="13"/>
      <c r="C147" s="67"/>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4F444-222D-8648-806B-0F66EA26D464}">
  <dimension ref="A1:W166"/>
  <sheetViews>
    <sheetView topLeftCell="T1" workbookViewId="0">
      <selection activeCell="S7" sqref="S7"/>
    </sheetView>
  </sheetViews>
  <sheetFormatPr baseColWidth="10" defaultRowHeight="21" outlineLevelCol="1"/>
  <cols>
    <col min="1" max="1" width="9.83203125" style="23" customWidth="1"/>
    <col min="2" max="2" width="10.33203125" style="23" customWidth="1"/>
    <col min="3" max="3" width="29.33203125" style="135" hidden="1" customWidth="1" outlineLevel="1"/>
    <col min="4" max="4" width="15.83203125" style="3" collapsed="1"/>
    <col min="5" max="5" width="34.6640625" style="3" customWidth="1"/>
    <col min="11" max="11" width="13.33203125" style="95" customWidth="1"/>
    <col min="12" max="13" width="3.6640625" style="77" customWidth="1"/>
    <col min="14" max="15" width="4.5" style="77" customWidth="1"/>
    <col min="16" max="16" width="32.5" style="78" customWidth="1"/>
    <col min="17" max="18" width="8" style="77" customWidth="1"/>
    <col min="19" max="20" width="10.83203125" style="77"/>
    <col min="21" max="21" width="50.83203125" style="85" customWidth="1"/>
    <col min="22" max="24" width="5.6640625" style="77" customWidth="1"/>
    <col min="25" max="16384" width="10.83203125" style="77"/>
  </cols>
  <sheetData>
    <row r="1" spans="1:23" ht="64">
      <c r="A1" s="13"/>
      <c r="C1" s="2" t="s">
        <v>20</v>
      </c>
      <c r="D1" s="2" t="s">
        <v>10</v>
      </c>
      <c r="E1" s="2" t="s">
        <v>63</v>
      </c>
      <c r="F1" s="88" t="s">
        <v>1968</v>
      </c>
      <c r="G1" s="89" t="s">
        <v>1969</v>
      </c>
      <c r="H1" s="90" t="s">
        <v>1970</v>
      </c>
      <c r="I1" s="91" t="s">
        <v>237</v>
      </c>
      <c r="J1" s="92" t="s">
        <v>1955</v>
      </c>
      <c r="K1" s="77"/>
      <c r="N1" s="78"/>
      <c r="O1" s="78"/>
      <c r="R1" s="78"/>
      <c r="V1" s="78"/>
      <c r="W1" s="78"/>
    </row>
    <row r="2" spans="1:23" ht="75" customHeight="1">
      <c r="A2" s="18" t="s">
        <v>1962</v>
      </c>
      <c r="B2" s="8" t="s">
        <v>1961</v>
      </c>
      <c r="C2" s="94" t="s">
        <v>69</v>
      </c>
      <c r="D2" s="7" t="s">
        <v>59</v>
      </c>
      <c r="E2" s="2" t="s">
        <v>14</v>
      </c>
      <c r="F2">
        <v>1</v>
      </c>
      <c r="G2">
        <v>2</v>
      </c>
      <c r="H2">
        <v>3</v>
      </c>
      <c r="I2">
        <v>4</v>
      </c>
      <c r="J2">
        <v>5</v>
      </c>
      <c r="K2" s="93" t="s">
        <v>1971</v>
      </c>
      <c r="P2" s="255" t="s">
        <v>2073</v>
      </c>
      <c r="Q2" s="256" t="s">
        <v>2075</v>
      </c>
      <c r="R2" s="256" t="s">
        <v>2074</v>
      </c>
    </row>
    <row r="3" spans="1:23" ht="34" customHeight="1">
      <c r="A3" s="18"/>
      <c r="B3" s="8"/>
      <c r="C3" s="94"/>
      <c r="D3" s="7"/>
      <c r="E3" s="2"/>
      <c r="K3" s="93"/>
      <c r="O3" s="77">
        <f>O4+1</f>
        <v>5</v>
      </c>
      <c r="P3" s="78" t="s">
        <v>1955</v>
      </c>
      <c r="Q3" s="406">
        <f>R3/$R$8</f>
        <v>0.13157894736842105</v>
      </c>
      <c r="R3" s="77">
        <f>J152</f>
        <v>10</v>
      </c>
    </row>
    <row r="4" spans="1:23" ht="22">
      <c r="A4" s="13">
        <v>4</v>
      </c>
      <c r="B4" s="23">
        <v>1</v>
      </c>
      <c r="C4" s="96" t="s">
        <v>104</v>
      </c>
      <c r="D4" s="5" t="s">
        <v>89</v>
      </c>
      <c r="E4" s="137"/>
      <c r="K4" s="97"/>
      <c r="O4" s="77">
        <f>O5+1</f>
        <v>4</v>
      </c>
      <c r="P4" s="78" t="s">
        <v>237</v>
      </c>
      <c r="Q4" s="406">
        <f>R4/$R$8</f>
        <v>0.14473684210526316</v>
      </c>
      <c r="R4" s="77">
        <f>I152</f>
        <v>11</v>
      </c>
      <c r="U4" s="98"/>
    </row>
    <row r="5" spans="1:23" ht="22">
      <c r="A5" s="18">
        <v>5</v>
      </c>
      <c r="B5" s="23">
        <f t="shared" ref="B5:B68" si="0">B4+1</f>
        <v>2</v>
      </c>
      <c r="C5" s="96" t="s">
        <v>104</v>
      </c>
      <c r="D5" s="5" t="s">
        <v>89</v>
      </c>
      <c r="E5" s="137"/>
      <c r="K5" s="99"/>
      <c r="O5" s="77">
        <f>O6+1</f>
        <v>3</v>
      </c>
      <c r="P5" s="78" t="s">
        <v>1970</v>
      </c>
      <c r="Q5" s="406">
        <f>R5/$R$8</f>
        <v>0.22368421052631579</v>
      </c>
      <c r="R5" s="77">
        <f>H152</f>
        <v>17</v>
      </c>
      <c r="U5" s="98"/>
    </row>
    <row r="6" spans="1:23" ht="22">
      <c r="A6" s="13">
        <v>6</v>
      </c>
      <c r="B6" s="23">
        <f t="shared" si="0"/>
        <v>3</v>
      </c>
      <c r="C6" s="96" t="s">
        <v>104</v>
      </c>
      <c r="D6" s="5" t="s">
        <v>89</v>
      </c>
      <c r="E6" s="137"/>
      <c r="K6" s="99"/>
      <c r="O6" s="77">
        <f>O7+1</f>
        <v>2</v>
      </c>
      <c r="P6" s="78" t="s">
        <v>1969</v>
      </c>
      <c r="Q6" s="406">
        <f>R6/$R$8</f>
        <v>0.31578947368421051</v>
      </c>
      <c r="R6" s="77">
        <f>G152</f>
        <v>24</v>
      </c>
      <c r="U6" s="98"/>
    </row>
    <row r="7" spans="1:23" ht="22">
      <c r="A7" s="13">
        <v>8</v>
      </c>
      <c r="B7" s="23">
        <f t="shared" si="0"/>
        <v>4</v>
      </c>
      <c r="C7" s="96" t="s">
        <v>104</v>
      </c>
      <c r="D7" s="5" t="s">
        <v>89</v>
      </c>
      <c r="E7" s="138"/>
      <c r="K7" s="99"/>
      <c r="O7" s="77">
        <v>1</v>
      </c>
      <c r="P7" s="78" t="s">
        <v>2077</v>
      </c>
      <c r="Q7" s="406">
        <f>R7/$R$8</f>
        <v>0.18421052631578946</v>
      </c>
      <c r="R7" s="77">
        <f>F152</f>
        <v>14</v>
      </c>
      <c r="U7" s="98"/>
    </row>
    <row r="8" spans="1:23" ht="22">
      <c r="A8" s="13">
        <v>11</v>
      </c>
      <c r="B8" s="23">
        <f t="shared" si="0"/>
        <v>5</v>
      </c>
      <c r="C8" s="96" t="s">
        <v>104</v>
      </c>
      <c r="D8" s="5" t="s">
        <v>89</v>
      </c>
      <c r="E8" s="139"/>
      <c r="K8" s="99"/>
      <c r="P8" s="257"/>
      <c r="Q8" s="259">
        <f>SUM(Q3:Q7)</f>
        <v>1</v>
      </c>
      <c r="R8" s="258">
        <f>SUM(R3:R7)</f>
        <v>76</v>
      </c>
      <c r="U8" s="98"/>
    </row>
    <row r="9" spans="1:23" ht="176">
      <c r="A9" s="13">
        <v>13</v>
      </c>
      <c r="B9" s="23">
        <f t="shared" si="0"/>
        <v>6</v>
      </c>
      <c r="C9" s="100" t="s">
        <v>104</v>
      </c>
      <c r="D9" s="5" t="s">
        <v>171</v>
      </c>
      <c r="E9" s="80" t="s">
        <v>172</v>
      </c>
      <c r="F9" s="102"/>
      <c r="G9" s="102"/>
      <c r="H9" s="107">
        <v>1</v>
      </c>
      <c r="K9" s="99">
        <v>3</v>
      </c>
      <c r="P9" s="77"/>
      <c r="U9" s="79"/>
    </row>
    <row r="10" spans="1:23" ht="144">
      <c r="A10" s="13">
        <v>14</v>
      </c>
      <c r="B10" s="23">
        <f t="shared" si="0"/>
        <v>7</v>
      </c>
      <c r="C10" s="100" t="s">
        <v>104</v>
      </c>
      <c r="D10" s="5" t="s">
        <v>194</v>
      </c>
      <c r="E10" s="80" t="s">
        <v>196</v>
      </c>
      <c r="F10" s="102"/>
      <c r="G10" s="103">
        <v>1</v>
      </c>
      <c r="K10" s="99">
        <v>2</v>
      </c>
      <c r="U10" s="104"/>
    </row>
    <row r="11" spans="1:23" ht="32">
      <c r="A11" s="13">
        <v>18</v>
      </c>
      <c r="B11" s="23">
        <f t="shared" si="0"/>
        <v>8</v>
      </c>
      <c r="C11" s="100" t="s">
        <v>104</v>
      </c>
      <c r="D11" s="5" t="s">
        <v>171</v>
      </c>
      <c r="E11" s="80" t="s">
        <v>216</v>
      </c>
      <c r="F11" s="105">
        <v>1</v>
      </c>
      <c r="K11" s="99">
        <v>1</v>
      </c>
      <c r="U11" s="79"/>
    </row>
    <row r="12" spans="1:23" ht="22">
      <c r="A12" s="13">
        <v>19</v>
      </c>
      <c r="B12" s="23">
        <f t="shared" si="0"/>
        <v>9</v>
      </c>
      <c r="C12" s="100" t="s">
        <v>104</v>
      </c>
      <c r="D12" s="5" t="s">
        <v>171</v>
      </c>
      <c r="E12" s="80" t="s">
        <v>237</v>
      </c>
      <c r="F12" s="102"/>
      <c r="G12" s="102"/>
      <c r="H12" s="102"/>
      <c r="I12" s="106">
        <v>1</v>
      </c>
      <c r="K12" s="99">
        <v>4</v>
      </c>
      <c r="U12" s="79"/>
    </row>
    <row r="13" spans="1:23" ht="22">
      <c r="A13" s="13">
        <v>20</v>
      </c>
      <c r="B13" s="23">
        <f t="shared" si="0"/>
        <v>10</v>
      </c>
      <c r="C13" s="100" t="s">
        <v>104</v>
      </c>
      <c r="D13" s="5" t="s">
        <v>171</v>
      </c>
      <c r="E13" s="80" t="s">
        <v>237</v>
      </c>
      <c r="F13" s="102"/>
      <c r="G13" s="102"/>
      <c r="H13" s="102"/>
      <c r="I13" s="106">
        <v>1</v>
      </c>
      <c r="K13" s="99">
        <v>4</v>
      </c>
      <c r="U13" s="79"/>
    </row>
    <row r="14" spans="1:23" ht="32">
      <c r="A14" s="13">
        <v>21</v>
      </c>
      <c r="B14" s="23">
        <f t="shared" si="0"/>
        <v>11</v>
      </c>
      <c r="C14" s="100" t="s">
        <v>104</v>
      </c>
      <c r="D14" s="5" t="s">
        <v>259</v>
      </c>
      <c r="E14" s="5" t="s">
        <v>260</v>
      </c>
      <c r="F14" s="102"/>
      <c r="G14" s="103">
        <v>1</v>
      </c>
      <c r="K14" s="99">
        <v>2</v>
      </c>
      <c r="U14" s="79"/>
    </row>
    <row r="15" spans="1:23" ht="32">
      <c r="A15" s="13">
        <v>23</v>
      </c>
      <c r="B15" s="23">
        <f t="shared" si="0"/>
        <v>12</v>
      </c>
      <c r="C15" s="100" t="s">
        <v>104</v>
      </c>
      <c r="D15" s="5" t="s">
        <v>171</v>
      </c>
      <c r="E15" s="80" t="s">
        <v>274</v>
      </c>
      <c r="F15" s="102"/>
      <c r="G15" s="102"/>
      <c r="H15" s="107">
        <v>1</v>
      </c>
      <c r="K15" s="99">
        <v>3</v>
      </c>
      <c r="U15" s="79"/>
    </row>
    <row r="16" spans="1:23" ht="22">
      <c r="A16" s="13">
        <v>24</v>
      </c>
      <c r="B16" s="23">
        <f t="shared" si="0"/>
        <v>13</v>
      </c>
      <c r="C16" s="100" t="s">
        <v>104</v>
      </c>
      <c r="D16" s="5" t="s">
        <v>213</v>
      </c>
      <c r="E16" s="140" t="s">
        <v>89</v>
      </c>
      <c r="K16" s="99"/>
      <c r="U16" s="79"/>
    </row>
    <row r="17" spans="1:21" ht="22">
      <c r="A17" s="13">
        <v>25</v>
      </c>
      <c r="B17" s="175">
        <f t="shared" si="0"/>
        <v>14</v>
      </c>
      <c r="C17" s="100" t="s">
        <v>104</v>
      </c>
      <c r="D17" s="5" t="s">
        <v>171</v>
      </c>
      <c r="E17" s="80" t="s">
        <v>295</v>
      </c>
      <c r="F17" s="102"/>
      <c r="G17" s="103">
        <v>1</v>
      </c>
      <c r="K17" s="99">
        <v>2</v>
      </c>
      <c r="U17" s="79"/>
    </row>
    <row r="18" spans="1:21" ht="64">
      <c r="A18" s="13">
        <v>27</v>
      </c>
      <c r="B18" s="23">
        <f t="shared" si="0"/>
        <v>15</v>
      </c>
      <c r="C18" s="100" t="s">
        <v>104</v>
      </c>
      <c r="D18" s="5" t="s">
        <v>171</v>
      </c>
      <c r="E18" s="80" t="s">
        <v>312</v>
      </c>
      <c r="F18" s="102"/>
      <c r="G18" s="102"/>
      <c r="H18" s="107">
        <v>1</v>
      </c>
      <c r="K18" s="99">
        <v>3</v>
      </c>
      <c r="U18" s="79"/>
    </row>
    <row r="19" spans="1:21" ht="32">
      <c r="A19" s="13">
        <v>28</v>
      </c>
      <c r="B19" s="23">
        <f t="shared" si="0"/>
        <v>16</v>
      </c>
      <c r="C19" s="100" t="s">
        <v>104</v>
      </c>
      <c r="D19" s="5" t="s">
        <v>328</v>
      </c>
      <c r="E19" s="140" t="s">
        <v>89</v>
      </c>
      <c r="K19" s="99"/>
      <c r="U19" s="79"/>
    </row>
    <row r="20" spans="1:21" ht="22">
      <c r="A20" s="13">
        <v>29</v>
      </c>
      <c r="B20" s="23">
        <f t="shared" si="0"/>
        <v>17</v>
      </c>
      <c r="C20" s="100" t="s">
        <v>104</v>
      </c>
      <c r="D20" s="5" t="s">
        <v>171</v>
      </c>
      <c r="E20" s="80" t="s">
        <v>237</v>
      </c>
      <c r="F20" s="102"/>
      <c r="G20" s="102"/>
      <c r="H20" s="102"/>
      <c r="I20" s="106">
        <v>1</v>
      </c>
      <c r="K20" s="99">
        <v>4</v>
      </c>
      <c r="U20" s="79"/>
    </row>
    <row r="21" spans="1:21" ht="22">
      <c r="A21" s="13">
        <v>31</v>
      </c>
      <c r="B21" s="23">
        <f t="shared" si="0"/>
        <v>18</v>
      </c>
      <c r="C21" s="100" t="s">
        <v>104</v>
      </c>
      <c r="D21" s="5" t="s">
        <v>171</v>
      </c>
      <c r="E21" s="5" t="s">
        <v>358</v>
      </c>
      <c r="F21" s="102"/>
      <c r="G21" s="103">
        <v>1</v>
      </c>
      <c r="K21" s="99">
        <v>2</v>
      </c>
      <c r="U21" s="79"/>
    </row>
    <row r="22" spans="1:21" ht="80">
      <c r="A22" s="13">
        <v>32</v>
      </c>
      <c r="B22" s="23">
        <f t="shared" si="0"/>
        <v>19</v>
      </c>
      <c r="C22" s="100" t="s">
        <v>104</v>
      </c>
      <c r="D22" s="5" t="s">
        <v>171</v>
      </c>
      <c r="E22" s="80" t="s">
        <v>371</v>
      </c>
      <c r="F22" s="102"/>
      <c r="G22" s="102"/>
      <c r="H22" s="107">
        <v>1</v>
      </c>
      <c r="K22" s="99">
        <v>3</v>
      </c>
      <c r="U22" s="79"/>
    </row>
    <row r="23" spans="1:21" ht="22">
      <c r="A23" s="13">
        <v>33</v>
      </c>
      <c r="B23" s="23">
        <f t="shared" si="0"/>
        <v>20</v>
      </c>
      <c r="C23" s="100" t="s">
        <v>104</v>
      </c>
      <c r="D23" s="5" t="s">
        <v>171</v>
      </c>
      <c r="E23" s="80" t="s">
        <v>387</v>
      </c>
      <c r="F23" s="102"/>
      <c r="G23" s="102"/>
      <c r="H23" s="102"/>
      <c r="I23" s="102"/>
      <c r="J23" s="108">
        <v>1</v>
      </c>
      <c r="K23" s="99">
        <v>5</v>
      </c>
      <c r="U23" s="104"/>
    </row>
    <row r="24" spans="1:21" ht="22">
      <c r="A24" s="13">
        <v>36</v>
      </c>
      <c r="B24" s="23">
        <f t="shared" si="0"/>
        <v>21</v>
      </c>
      <c r="C24" s="100" t="s">
        <v>104</v>
      </c>
      <c r="D24" s="5" t="s">
        <v>171</v>
      </c>
      <c r="E24" s="80" t="s">
        <v>409</v>
      </c>
      <c r="F24" s="102"/>
      <c r="G24" s="102"/>
      <c r="H24" s="102"/>
      <c r="I24" s="106">
        <v>1</v>
      </c>
      <c r="K24" s="99">
        <v>4</v>
      </c>
      <c r="U24" s="79"/>
    </row>
    <row r="25" spans="1:21" ht="32">
      <c r="A25" s="13">
        <v>37</v>
      </c>
      <c r="B25" s="23">
        <f t="shared" si="0"/>
        <v>22</v>
      </c>
      <c r="C25" s="100" t="s">
        <v>104</v>
      </c>
      <c r="D25" s="5" t="s">
        <v>171</v>
      </c>
      <c r="E25" s="80" t="s">
        <v>426</v>
      </c>
      <c r="F25" s="102"/>
      <c r="G25" s="102"/>
      <c r="H25" s="102"/>
      <c r="I25" s="106">
        <v>1</v>
      </c>
      <c r="K25" s="99">
        <v>4</v>
      </c>
      <c r="U25" s="79"/>
    </row>
    <row r="26" spans="1:21" ht="32">
      <c r="A26" s="13">
        <v>38</v>
      </c>
      <c r="B26" s="23">
        <f t="shared" si="0"/>
        <v>23</v>
      </c>
      <c r="C26" s="100" t="s">
        <v>104</v>
      </c>
      <c r="D26" s="5" t="s">
        <v>171</v>
      </c>
      <c r="E26" s="80" t="s">
        <v>439</v>
      </c>
      <c r="F26" s="102"/>
      <c r="G26" s="103">
        <v>1</v>
      </c>
      <c r="K26" s="99">
        <v>2</v>
      </c>
      <c r="U26" s="79"/>
    </row>
    <row r="27" spans="1:21" ht="22">
      <c r="A27" s="13">
        <v>39</v>
      </c>
      <c r="B27" s="23">
        <f t="shared" si="0"/>
        <v>24</v>
      </c>
      <c r="C27" s="100" t="s">
        <v>104</v>
      </c>
      <c r="D27" s="5" t="s">
        <v>171</v>
      </c>
      <c r="E27" s="80" t="s">
        <v>449</v>
      </c>
      <c r="F27" s="105">
        <v>1</v>
      </c>
      <c r="K27" s="99">
        <v>1</v>
      </c>
      <c r="U27" s="79"/>
    </row>
    <row r="28" spans="1:21" ht="22">
      <c r="A28" s="13">
        <v>40</v>
      </c>
      <c r="B28" s="23">
        <f t="shared" si="0"/>
        <v>25</v>
      </c>
      <c r="C28" s="100" t="s">
        <v>104</v>
      </c>
      <c r="D28" s="188" t="s">
        <v>467</v>
      </c>
      <c r="E28" s="75"/>
      <c r="K28" s="99"/>
      <c r="U28" s="86"/>
    </row>
    <row r="29" spans="1:21" ht="32">
      <c r="A29" s="13">
        <v>41</v>
      </c>
      <c r="B29" s="23">
        <f t="shared" si="0"/>
        <v>26</v>
      </c>
      <c r="C29" s="109" t="s">
        <v>104</v>
      </c>
      <c r="D29" s="5" t="s">
        <v>328</v>
      </c>
      <c r="E29" s="141" t="s">
        <v>89</v>
      </c>
      <c r="K29" s="99"/>
      <c r="U29" s="79"/>
    </row>
    <row r="30" spans="1:21" ht="22">
      <c r="A30" s="13">
        <v>43</v>
      </c>
      <c r="B30" s="23">
        <f t="shared" si="0"/>
        <v>27</v>
      </c>
      <c r="C30" s="100" t="s">
        <v>104</v>
      </c>
      <c r="D30" s="5" t="s">
        <v>171</v>
      </c>
      <c r="E30" s="80" t="s">
        <v>237</v>
      </c>
      <c r="F30" s="102"/>
      <c r="G30" s="102"/>
      <c r="H30" s="102"/>
      <c r="I30" s="106">
        <v>1</v>
      </c>
      <c r="K30" s="99">
        <v>4</v>
      </c>
      <c r="U30" s="79"/>
    </row>
    <row r="31" spans="1:21" ht="22">
      <c r="A31" s="13">
        <v>44</v>
      </c>
      <c r="B31" s="23">
        <f t="shared" si="0"/>
        <v>28</v>
      </c>
      <c r="C31" s="100" t="s">
        <v>104</v>
      </c>
      <c r="D31" s="5" t="s">
        <v>171</v>
      </c>
      <c r="E31" s="80" t="s">
        <v>501</v>
      </c>
      <c r="F31" s="102"/>
      <c r="G31" s="103">
        <v>1</v>
      </c>
      <c r="K31" s="99">
        <v>2</v>
      </c>
      <c r="U31" s="79"/>
    </row>
    <row r="32" spans="1:21" ht="64">
      <c r="A32" s="13">
        <v>45</v>
      </c>
      <c r="B32" s="23">
        <f t="shared" si="0"/>
        <v>29</v>
      </c>
      <c r="C32" s="100" t="s">
        <v>104</v>
      </c>
      <c r="D32" s="5" t="s">
        <v>171</v>
      </c>
      <c r="E32" s="80" t="s">
        <v>516</v>
      </c>
      <c r="F32" s="105">
        <v>1</v>
      </c>
      <c r="K32" s="99">
        <v>1</v>
      </c>
      <c r="U32" s="79"/>
    </row>
    <row r="33" spans="1:21" ht="32">
      <c r="A33" s="13">
        <v>46</v>
      </c>
      <c r="B33" s="23">
        <f t="shared" si="0"/>
        <v>30</v>
      </c>
      <c r="C33" s="100" t="s">
        <v>104</v>
      </c>
      <c r="D33" s="5" t="s">
        <v>259</v>
      </c>
      <c r="E33" s="140" t="s">
        <v>89</v>
      </c>
      <c r="K33" s="99"/>
      <c r="U33" s="79"/>
    </row>
    <row r="34" spans="1:21" ht="32">
      <c r="A34" s="13">
        <v>47</v>
      </c>
      <c r="B34" s="23">
        <f t="shared" si="0"/>
        <v>31</v>
      </c>
      <c r="C34" s="96" t="s">
        <v>104</v>
      </c>
      <c r="D34" s="5" t="s">
        <v>194</v>
      </c>
      <c r="E34" s="80" t="s">
        <v>537</v>
      </c>
      <c r="F34" s="105">
        <v>1</v>
      </c>
      <c r="K34" s="99">
        <v>1</v>
      </c>
      <c r="U34" s="79"/>
    </row>
    <row r="35" spans="1:21" ht="96">
      <c r="A35" s="13">
        <v>48</v>
      </c>
      <c r="B35" s="23">
        <f t="shared" si="0"/>
        <v>32</v>
      </c>
      <c r="C35" s="100" t="s">
        <v>104</v>
      </c>
      <c r="D35" s="5" t="s">
        <v>171</v>
      </c>
      <c r="E35" s="80" t="s">
        <v>550</v>
      </c>
      <c r="F35" s="102"/>
      <c r="G35" s="102"/>
      <c r="H35" s="107">
        <v>1</v>
      </c>
      <c r="K35" s="99">
        <v>3</v>
      </c>
      <c r="U35" s="79"/>
    </row>
    <row r="36" spans="1:21" ht="32">
      <c r="A36" s="13">
        <v>49</v>
      </c>
      <c r="B36" s="23">
        <f t="shared" si="0"/>
        <v>33</v>
      </c>
      <c r="C36" s="109" t="s">
        <v>104</v>
      </c>
      <c r="D36" s="5" t="s">
        <v>328</v>
      </c>
      <c r="E36" s="141" t="s">
        <v>89</v>
      </c>
      <c r="K36" s="99"/>
      <c r="U36" s="79"/>
    </row>
    <row r="37" spans="1:21" ht="22">
      <c r="A37" s="13">
        <v>50</v>
      </c>
      <c r="B37" s="23">
        <f t="shared" si="0"/>
        <v>34</v>
      </c>
      <c r="C37" s="100" t="s">
        <v>104</v>
      </c>
      <c r="D37" s="188" t="s">
        <v>467</v>
      </c>
      <c r="E37" s="73"/>
      <c r="K37" s="99"/>
      <c r="U37" s="86"/>
    </row>
    <row r="38" spans="1:21" ht="64">
      <c r="A38" s="13">
        <v>51</v>
      </c>
      <c r="B38" s="23">
        <f t="shared" si="0"/>
        <v>35</v>
      </c>
      <c r="C38" s="109" t="s">
        <v>104</v>
      </c>
      <c r="D38" s="5" t="s">
        <v>171</v>
      </c>
      <c r="E38" s="80" t="s">
        <v>583</v>
      </c>
      <c r="F38" s="102"/>
      <c r="G38" s="103">
        <v>1</v>
      </c>
      <c r="K38" s="99">
        <v>2</v>
      </c>
      <c r="U38" s="79"/>
    </row>
    <row r="39" spans="1:21" ht="48">
      <c r="A39" s="13">
        <v>52</v>
      </c>
      <c r="B39" s="23">
        <f t="shared" si="0"/>
        <v>36</v>
      </c>
      <c r="C39" s="100" t="s">
        <v>104</v>
      </c>
      <c r="D39" s="5" t="s">
        <v>171</v>
      </c>
      <c r="E39" s="80" t="s">
        <v>589</v>
      </c>
      <c r="F39" s="102"/>
      <c r="G39" s="103">
        <v>1</v>
      </c>
      <c r="K39" s="99">
        <v>2</v>
      </c>
      <c r="U39" s="79"/>
    </row>
    <row r="40" spans="1:21" ht="22">
      <c r="A40" s="13">
        <v>53</v>
      </c>
      <c r="B40" s="23">
        <f t="shared" si="0"/>
        <v>37</v>
      </c>
      <c r="C40" s="100" t="s">
        <v>104</v>
      </c>
      <c r="D40" s="5" t="s">
        <v>171</v>
      </c>
      <c r="E40" s="80" t="s">
        <v>604</v>
      </c>
      <c r="F40" s="102"/>
      <c r="G40" s="102"/>
      <c r="H40" s="102"/>
      <c r="I40" s="106">
        <v>1</v>
      </c>
      <c r="K40" s="99">
        <v>4</v>
      </c>
      <c r="U40" s="79"/>
    </row>
    <row r="41" spans="1:21" ht="22">
      <c r="A41" s="13">
        <v>55</v>
      </c>
      <c r="B41" s="23">
        <f t="shared" si="0"/>
        <v>38</v>
      </c>
      <c r="C41" s="100" t="s">
        <v>104</v>
      </c>
      <c r="D41" s="5" t="s">
        <v>171</v>
      </c>
      <c r="E41" s="80" t="s">
        <v>617</v>
      </c>
      <c r="F41" s="102"/>
      <c r="G41" s="102"/>
      <c r="H41" s="102"/>
      <c r="I41" s="106">
        <v>1</v>
      </c>
      <c r="K41" s="99">
        <v>4</v>
      </c>
      <c r="U41" s="79"/>
    </row>
    <row r="42" spans="1:21" ht="22">
      <c r="A42" s="13">
        <v>58</v>
      </c>
      <c r="B42" s="23">
        <f t="shared" si="0"/>
        <v>39</v>
      </c>
      <c r="C42" s="100" t="s">
        <v>104</v>
      </c>
      <c r="D42" s="5" t="s">
        <v>213</v>
      </c>
      <c r="E42" s="141" t="s">
        <v>89</v>
      </c>
      <c r="K42" s="99"/>
      <c r="U42" s="79"/>
    </row>
    <row r="43" spans="1:21" ht="22">
      <c r="A43" s="13">
        <v>60</v>
      </c>
      <c r="B43" s="23">
        <f t="shared" si="0"/>
        <v>40</v>
      </c>
      <c r="C43" s="100" t="s">
        <v>104</v>
      </c>
      <c r="D43" s="5" t="s">
        <v>171</v>
      </c>
      <c r="E43" s="80" t="s">
        <v>656</v>
      </c>
      <c r="F43" s="102"/>
      <c r="G43" s="102"/>
      <c r="H43" s="107">
        <v>1</v>
      </c>
      <c r="K43" s="99">
        <v>3</v>
      </c>
      <c r="U43" s="79"/>
    </row>
    <row r="44" spans="1:21" ht="48">
      <c r="A44" s="13">
        <v>61</v>
      </c>
      <c r="B44" s="23">
        <f t="shared" si="0"/>
        <v>41</v>
      </c>
      <c r="C44" s="100" t="s">
        <v>104</v>
      </c>
      <c r="D44" s="5" t="s">
        <v>171</v>
      </c>
      <c r="E44" s="80" t="s">
        <v>668</v>
      </c>
      <c r="F44" s="102"/>
      <c r="G44" s="103">
        <v>1</v>
      </c>
      <c r="K44" s="99">
        <v>2</v>
      </c>
      <c r="U44" s="79"/>
    </row>
    <row r="45" spans="1:21" ht="32">
      <c r="A45" s="13">
        <v>64</v>
      </c>
      <c r="B45" s="23">
        <f t="shared" si="0"/>
        <v>42</v>
      </c>
      <c r="C45" s="100" t="s">
        <v>104</v>
      </c>
      <c r="D45" s="5" t="s">
        <v>328</v>
      </c>
      <c r="E45" s="141" t="s">
        <v>89</v>
      </c>
      <c r="K45" s="99"/>
      <c r="U45" s="79"/>
    </row>
    <row r="46" spans="1:21" ht="22">
      <c r="A46" s="13">
        <v>66</v>
      </c>
      <c r="B46" s="23">
        <f t="shared" si="0"/>
        <v>43</v>
      </c>
      <c r="C46" s="110" t="s">
        <v>104</v>
      </c>
      <c r="D46" s="5" t="s">
        <v>171</v>
      </c>
      <c r="E46" s="140" t="s">
        <v>89</v>
      </c>
      <c r="K46" s="99"/>
      <c r="U46" s="79"/>
    </row>
    <row r="47" spans="1:21" ht="32">
      <c r="A47" s="13">
        <v>68</v>
      </c>
      <c r="B47" s="23">
        <f t="shared" si="0"/>
        <v>44</v>
      </c>
      <c r="C47" s="100" t="s">
        <v>104</v>
      </c>
      <c r="D47" s="5" t="s">
        <v>194</v>
      </c>
      <c r="E47" s="80" t="s">
        <v>703</v>
      </c>
      <c r="F47" s="102"/>
      <c r="G47" s="102"/>
      <c r="H47" s="102"/>
      <c r="I47" s="102"/>
      <c r="J47" s="108">
        <v>1</v>
      </c>
      <c r="K47" s="99">
        <v>5</v>
      </c>
      <c r="U47" s="79"/>
    </row>
    <row r="48" spans="1:21" ht="22">
      <c r="A48" s="13">
        <v>69</v>
      </c>
      <c r="B48" s="23">
        <f t="shared" si="0"/>
        <v>45</v>
      </c>
      <c r="C48" s="100" t="s">
        <v>104</v>
      </c>
      <c r="D48" s="188" t="s">
        <v>467</v>
      </c>
      <c r="E48" s="141" t="s">
        <v>89</v>
      </c>
      <c r="K48" s="99"/>
      <c r="U48" s="86"/>
    </row>
    <row r="49" spans="1:21" ht="32">
      <c r="A49" s="13">
        <v>71</v>
      </c>
      <c r="B49" s="23">
        <f t="shared" si="0"/>
        <v>46</v>
      </c>
      <c r="C49" s="100" t="s">
        <v>104</v>
      </c>
      <c r="D49" s="5" t="s">
        <v>171</v>
      </c>
      <c r="E49" s="80" t="s">
        <v>725</v>
      </c>
      <c r="F49" s="102"/>
      <c r="G49" s="103">
        <v>1</v>
      </c>
      <c r="K49" s="99">
        <v>2</v>
      </c>
      <c r="U49" s="79"/>
    </row>
    <row r="50" spans="1:21" ht="22">
      <c r="A50" s="13">
        <v>73</v>
      </c>
      <c r="B50" s="23">
        <f t="shared" si="0"/>
        <v>47</v>
      </c>
      <c r="C50" s="100" t="s">
        <v>104</v>
      </c>
      <c r="D50" s="188" t="s">
        <v>467</v>
      </c>
      <c r="E50" s="141" t="s">
        <v>89</v>
      </c>
      <c r="K50" s="99"/>
      <c r="U50" s="86"/>
    </row>
    <row r="51" spans="1:21" ht="22">
      <c r="A51" s="13">
        <v>76</v>
      </c>
      <c r="B51" s="23">
        <f t="shared" si="0"/>
        <v>48</v>
      </c>
      <c r="C51" s="100" t="s">
        <v>104</v>
      </c>
      <c r="D51" s="5" t="s">
        <v>171</v>
      </c>
      <c r="E51" s="80" t="s">
        <v>755</v>
      </c>
      <c r="F51" s="102"/>
      <c r="G51" s="102"/>
      <c r="H51" s="102"/>
      <c r="I51" s="102"/>
      <c r="J51" s="108">
        <v>1</v>
      </c>
      <c r="K51" s="99">
        <v>5</v>
      </c>
      <c r="U51" s="79"/>
    </row>
    <row r="52" spans="1:21" ht="32">
      <c r="A52" s="13">
        <v>79</v>
      </c>
      <c r="B52" s="23">
        <f t="shared" si="0"/>
        <v>49</v>
      </c>
      <c r="C52" s="100" t="s">
        <v>104</v>
      </c>
      <c r="D52" s="5" t="s">
        <v>259</v>
      </c>
      <c r="E52" s="80" t="s">
        <v>775</v>
      </c>
      <c r="F52" s="105">
        <v>1</v>
      </c>
      <c r="K52" s="99">
        <v>1</v>
      </c>
      <c r="U52" s="79"/>
    </row>
    <row r="53" spans="1:21" ht="22">
      <c r="A53" s="13">
        <v>80</v>
      </c>
      <c r="B53" s="23">
        <f t="shared" si="0"/>
        <v>50</v>
      </c>
      <c r="C53" s="100" t="s">
        <v>104</v>
      </c>
      <c r="D53" s="188" t="s">
        <v>467</v>
      </c>
      <c r="E53" s="141" t="s">
        <v>89</v>
      </c>
      <c r="K53" s="99"/>
      <c r="U53" s="86"/>
    </row>
    <row r="54" spans="1:21" ht="32">
      <c r="A54" s="13">
        <v>82</v>
      </c>
      <c r="B54" s="23">
        <f t="shared" si="0"/>
        <v>51</v>
      </c>
      <c r="C54" s="100" t="s">
        <v>104</v>
      </c>
      <c r="D54" s="5" t="s">
        <v>259</v>
      </c>
      <c r="E54" s="80" t="s">
        <v>803</v>
      </c>
      <c r="F54" s="105">
        <v>1</v>
      </c>
      <c r="K54" s="99">
        <v>1</v>
      </c>
      <c r="U54" s="79"/>
    </row>
    <row r="55" spans="1:21" ht="22">
      <c r="A55" s="13">
        <v>83</v>
      </c>
      <c r="B55" s="23">
        <f t="shared" si="0"/>
        <v>52</v>
      </c>
      <c r="C55" s="109" t="s">
        <v>104</v>
      </c>
      <c r="D55" s="5" t="s">
        <v>213</v>
      </c>
      <c r="E55" s="141" t="s">
        <v>89</v>
      </c>
      <c r="K55" s="99"/>
      <c r="U55" s="79"/>
    </row>
    <row r="56" spans="1:21" ht="48">
      <c r="A56" s="13">
        <v>84</v>
      </c>
      <c r="B56" s="23">
        <f t="shared" si="0"/>
        <v>53</v>
      </c>
      <c r="C56" s="100" t="s">
        <v>104</v>
      </c>
      <c r="D56" s="5" t="s">
        <v>171</v>
      </c>
      <c r="E56" s="142" t="s">
        <v>822</v>
      </c>
      <c r="F56" s="102"/>
      <c r="G56" s="103">
        <v>1</v>
      </c>
      <c r="H56" s="102"/>
      <c r="I56" s="102"/>
      <c r="K56" s="99">
        <v>5</v>
      </c>
      <c r="U56" s="79"/>
    </row>
    <row r="57" spans="1:21" ht="32">
      <c r="A57" s="13">
        <v>86</v>
      </c>
      <c r="B57" s="23">
        <f t="shared" si="0"/>
        <v>54</v>
      </c>
      <c r="C57" s="100" t="s">
        <v>104</v>
      </c>
      <c r="D57" s="5" t="s">
        <v>259</v>
      </c>
      <c r="E57" s="80" t="s">
        <v>237</v>
      </c>
      <c r="F57" s="102"/>
      <c r="G57" s="102"/>
      <c r="H57" s="102"/>
      <c r="I57" s="106">
        <v>1</v>
      </c>
      <c r="K57" s="99">
        <v>4</v>
      </c>
      <c r="U57" s="79"/>
    </row>
    <row r="58" spans="1:21" ht="64">
      <c r="A58" s="13">
        <v>87</v>
      </c>
      <c r="B58" s="23">
        <f t="shared" si="0"/>
        <v>55</v>
      </c>
      <c r="C58" s="100" t="s">
        <v>104</v>
      </c>
      <c r="D58" s="5" t="s">
        <v>171</v>
      </c>
      <c r="E58" s="80" t="s">
        <v>846</v>
      </c>
      <c r="F58" s="105">
        <v>1</v>
      </c>
      <c r="K58" s="99">
        <v>1</v>
      </c>
      <c r="U58" s="79"/>
    </row>
    <row r="59" spans="1:21" ht="22">
      <c r="A59" s="13">
        <v>90</v>
      </c>
      <c r="B59" s="23">
        <f t="shared" si="0"/>
        <v>56</v>
      </c>
      <c r="C59" s="100" t="s">
        <v>104</v>
      </c>
      <c r="D59" s="5" t="s">
        <v>213</v>
      </c>
      <c r="E59" s="141" t="s">
        <v>89</v>
      </c>
      <c r="K59" s="99"/>
      <c r="U59" s="79"/>
    </row>
    <row r="60" spans="1:21" ht="22">
      <c r="A60" s="13">
        <v>91</v>
      </c>
      <c r="B60" s="23">
        <f t="shared" si="0"/>
        <v>57</v>
      </c>
      <c r="C60" s="100" t="s">
        <v>104</v>
      </c>
      <c r="D60" s="5" t="s">
        <v>171</v>
      </c>
      <c r="E60" s="80" t="s">
        <v>876</v>
      </c>
      <c r="F60" s="105">
        <v>1</v>
      </c>
      <c r="K60" s="99">
        <v>1</v>
      </c>
      <c r="U60" s="79"/>
    </row>
    <row r="61" spans="1:21" ht="22">
      <c r="A61" s="13">
        <v>93</v>
      </c>
      <c r="B61" s="23">
        <f t="shared" si="0"/>
        <v>58</v>
      </c>
      <c r="C61" s="109" t="s">
        <v>104</v>
      </c>
      <c r="D61" s="5" t="s">
        <v>171</v>
      </c>
      <c r="E61" s="80" t="s">
        <v>894</v>
      </c>
      <c r="F61" s="102"/>
      <c r="G61" s="102"/>
      <c r="H61" s="107">
        <v>1</v>
      </c>
      <c r="K61" s="99">
        <v>3</v>
      </c>
      <c r="U61" s="79"/>
    </row>
    <row r="62" spans="1:21" ht="32">
      <c r="A62" s="13">
        <v>95</v>
      </c>
      <c r="B62" s="23">
        <f t="shared" si="0"/>
        <v>59</v>
      </c>
      <c r="C62" s="100" t="s">
        <v>104</v>
      </c>
      <c r="D62" s="5" t="s">
        <v>328</v>
      </c>
      <c r="E62" s="141" t="s">
        <v>89</v>
      </c>
      <c r="K62" s="99"/>
      <c r="U62" s="79"/>
    </row>
    <row r="63" spans="1:21" ht="22">
      <c r="A63" s="13">
        <v>96</v>
      </c>
      <c r="B63" s="23">
        <f t="shared" si="0"/>
        <v>60</v>
      </c>
      <c r="C63" s="100" t="s">
        <v>104</v>
      </c>
      <c r="D63" s="5" t="s">
        <v>213</v>
      </c>
      <c r="E63" s="141" t="s">
        <v>89</v>
      </c>
      <c r="K63" s="99"/>
      <c r="U63" s="79"/>
    </row>
    <row r="64" spans="1:21" ht="32">
      <c r="A64" s="13">
        <v>98</v>
      </c>
      <c r="B64" s="23">
        <f t="shared" si="0"/>
        <v>61</v>
      </c>
      <c r="C64" s="100" t="s">
        <v>104</v>
      </c>
      <c r="D64" s="5" t="s">
        <v>171</v>
      </c>
      <c r="E64" s="80" t="s">
        <v>933</v>
      </c>
      <c r="F64" s="102"/>
      <c r="G64" s="102"/>
      <c r="H64" s="107">
        <v>1</v>
      </c>
      <c r="K64" s="99">
        <v>3</v>
      </c>
      <c r="U64" s="79"/>
    </row>
    <row r="65" spans="1:21" ht="22">
      <c r="A65" s="13">
        <v>99</v>
      </c>
      <c r="B65" s="23">
        <f t="shared" si="0"/>
        <v>62</v>
      </c>
      <c r="C65" s="109" t="s">
        <v>104</v>
      </c>
      <c r="D65" s="5" t="s">
        <v>213</v>
      </c>
      <c r="E65" s="141" t="s">
        <v>89</v>
      </c>
      <c r="K65" s="99"/>
      <c r="U65" s="79"/>
    </row>
    <row r="66" spans="1:21" ht="22">
      <c r="A66" s="13">
        <v>102</v>
      </c>
      <c r="B66" s="23">
        <f t="shared" si="0"/>
        <v>63</v>
      </c>
      <c r="C66" s="100" t="s">
        <v>104</v>
      </c>
      <c r="D66" s="5" t="s">
        <v>213</v>
      </c>
      <c r="E66" s="141" t="s">
        <v>89</v>
      </c>
      <c r="K66" s="99"/>
      <c r="U66" s="79"/>
    </row>
    <row r="67" spans="1:21" ht="22">
      <c r="A67" s="13">
        <v>104</v>
      </c>
      <c r="B67" s="23">
        <f t="shared" si="0"/>
        <v>64</v>
      </c>
      <c r="C67" s="100" t="s">
        <v>104</v>
      </c>
      <c r="D67" s="5" t="s">
        <v>171</v>
      </c>
      <c r="E67" s="80" t="s">
        <v>967</v>
      </c>
      <c r="F67" s="102"/>
      <c r="G67" s="102"/>
      <c r="H67" s="107">
        <v>1</v>
      </c>
      <c r="K67" s="99">
        <v>3</v>
      </c>
      <c r="U67" s="79"/>
    </row>
    <row r="68" spans="1:21" ht="32">
      <c r="A68" s="13">
        <v>105</v>
      </c>
      <c r="B68" s="23">
        <f t="shared" si="0"/>
        <v>65</v>
      </c>
      <c r="C68" s="100" t="s">
        <v>104</v>
      </c>
      <c r="D68" s="5" t="s">
        <v>171</v>
      </c>
      <c r="E68" s="5" t="s">
        <v>974</v>
      </c>
      <c r="F68" s="102"/>
      <c r="G68" s="103">
        <v>1</v>
      </c>
      <c r="K68" s="99">
        <v>2</v>
      </c>
      <c r="U68" s="79"/>
    </row>
    <row r="69" spans="1:21" ht="32">
      <c r="A69" s="13">
        <v>106</v>
      </c>
      <c r="B69" s="23">
        <f t="shared" ref="B69:B132" si="1">B68+1</f>
        <v>66</v>
      </c>
      <c r="C69" s="109" t="s">
        <v>104</v>
      </c>
      <c r="D69" s="5" t="s">
        <v>171</v>
      </c>
      <c r="E69" s="80" t="s">
        <v>988</v>
      </c>
      <c r="F69" s="105">
        <v>1</v>
      </c>
      <c r="K69" s="99">
        <v>1</v>
      </c>
      <c r="U69" s="79"/>
    </row>
    <row r="70" spans="1:21" ht="48">
      <c r="A70" s="13">
        <v>108</v>
      </c>
      <c r="B70" s="23">
        <f t="shared" si="1"/>
        <v>67</v>
      </c>
      <c r="C70" s="109" t="s">
        <v>104</v>
      </c>
      <c r="D70" s="5" t="s">
        <v>171</v>
      </c>
      <c r="E70" s="80" t="s">
        <v>998</v>
      </c>
      <c r="F70" s="102"/>
      <c r="G70" s="102"/>
      <c r="H70" s="107">
        <v>1</v>
      </c>
      <c r="K70" s="99">
        <v>3</v>
      </c>
      <c r="U70" s="79"/>
    </row>
    <row r="71" spans="1:21" ht="32">
      <c r="A71" s="13">
        <v>112</v>
      </c>
      <c r="B71" s="23">
        <f t="shared" si="1"/>
        <v>68</v>
      </c>
      <c r="C71" s="100" t="s">
        <v>104</v>
      </c>
      <c r="D71" s="5" t="s">
        <v>259</v>
      </c>
      <c r="E71" s="5" t="s">
        <v>1014</v>
      </c>
      <c r="F71" s="102"/>
      <c r="G71" s="103">
        <v>1</v>
      </c>
      <c r="K71" s="99">
        <v>2</v>
      </c>
      <c r="U71" s="79"/>
    </row>
    <row r="72" spans="1:21" ht="22">
      <c r="A72" s="13">
        <v>113</v>
      </c>
      <c r="B72" s="23">
        <f t="shared" si="1"/>
        <v>69</v>
      </c>
      <c r="C72" s="100" t="s">
        <v>104</v>
      </c>
      <c r="D72" s="188" t="s">
        <v>467</v>
      </c>
      <c r="E72" s="254" t="s">
        <v>1030</v>
      </c>
      <c r="F72" s="260"/>
      <c r="G72" s="260"/>
      <c r="H72" s="260"/>
      <c r="K72" s="99">
        <v>3</v>
      </c>
      <c r="U72" s="104"/>
    </row>
    <row r="73" spans="1:21" ht="32">
      <c r="A73" s="13">
        <v>114</v>
      </c>
      <c r="B73" s="23">
        <f t="shared" si="1"/>
        <v>70</v>
      </c>
      <c r="C73" s="100" t="s">
        <v>104</v>
      </c>
      <c r="D73" s="5" t="s">
        <v>194</v>
      </c>
      <c r="E73" s="141" t="s">
        <v>89</v>
      </c>
      <c r="K73" s="99"/>
      <c r="U73" s="86"/>
    </row>
    <row r="74" spans="1:21" ht="112">
      <c r="A74" s="13">
        <v>115</v>
      </c>
      <c r="B74" s="23">
        <f t="shared" si="1"/>
        <v>71</v>
      </c>
      <c r="C74" s="100" t="s">
        <v>104</v>
      </c>
      <c r="D74" s="5" t="s">
        <v>213</v>
      </c>
      <c r="E74" s="80" t="s">
        <v>1042</v>
      </c>
      <c r="F74" s="105">
        <v>1</v>
      </c>
      <c r="K74" s="99">
        <v>1</v>
      </c>
      <c r="U74" s="79"/>
    </row>
    <row r="75" spans="1:21" ht="22">
      <c r="A75" s="13">
        <v>121</v>
      </c>
      <c r="B75" s="23">
        <f t="shared" si="1"/>
        <v>72</v>
      </c>
      <c r="C75" s="100" t="s">
        <v>104</v>
      </c>
      <c r="D75" s="5" t="s">
        <v>171</v>
      </c>
      <c r="E75" s="80" t="s">
        <v>1076</v>
      </c>
      <c r="F75" s="102"/>
      <c r="G75" s="102"/>
      <c r="H75" s="102"/>
      <c r="I75" s="102"/>
      <c r="J75" s="108">
        <v>1</v>
      </c>
      <c r="K75" s="99">
        <v>5</v>
      </c>
      <c r="U75" s="79"/>
    </row>
    <row r="76" spans="1:21" ht="80">
      <c r="A76" s="13">
        <v>125</v>
      </c>
      <c r="B76" s="23">
        <f t="shared" si="1"/>
        <v>73</v>
      </c>
      <c r="C76" s="100" t="s">
        <v>104</v>
      </c>
      <c r="D76" s="5" t="s">
        <v>259</v>
      </c>
      <c r="E76" s="5" t="s">
        <v>1093</v>
      </c>
      <c r="F76" s="102"/>
      <c r="G76" s="103">
        <v>1</v>
      </c>
      <c r="K76" s="99">
        <v>2</v>
      </c>
      <c r="U76" s="79"/>
    </row>
    <row r="77" spans="1:21" ht="22">
      <c r="A77" s="13">
        <v>126</v>
      </c>
      <c r="B77" s="23">
        <f t="shared" si="1"/>
        <v>74</v>
      </c>
      <c r="C77" s="100" t="s">
        <v>104</v>
      </c>
      <c r="D77" s="5" t="s">
        <v>171</v>
      </c>
      <c r="E77" s="80" t="s">
        <v>1106</v>
      </c>
      <c r="F77" s="105">
        <v>1</v>
      </c>
      <c r="K77" s="99">
        <v>1</v>
      </c>
      <c r="U77" s="79"/>
    </row>
    <row r="78" spans="1:21" ht="32">
      <c r="A78" s="13">
        <v>128</v>
      </c>
      <c r="B78" s="23">
        <f t="shared" si="1"/>
        <v>75</v>
      </c>
      <c r="C78" s="100" t="s">
        <v>104</v>
      </c>
      <c r="D78" s="5" t="s">
        <v>328</v>
      </c>
      <c r="E78" s="141" t="s">
        <v>89</v>
      </c>
      <c r="K78" s="99"/>
      <c r="U78" s="79"/>
    </row>
    <row r="79" spans="1:21" ht="32">
      <c r="A79" s="13">
        <v>129</v>
      </c>
      <c r="B79" s="23">
        <f t="shared" si="1"/>
        <v>76</v>
      </c>
      <c r="C79" s="110" t="s">
        <v>104</v>
      </c>
      <c r="D79" s="5" t="s">
        <v>194</v>
      </c>
      <c r="E79" s="141" t="s">
        <v>89</v>
      </c>
      <c r="K79" s="99"/>
      <c r="U79" s="79"/>
    </row>
    <row r="80" spans="1:21" ht="64">
      <c r="A80" s="13">
        <v>130</v>
      </c>
      <c r="B80" s="23">
        <f t="shared" si="1"/>
        <v>77</v>
      </c>
      <c r="C80" s="100" t="s">
        <v>104</v>
      </c>
      <c r="D80" s="5" t="s">
        <v>171</v>
      </c>
      <c r="E80" s="80" t="s">
        <v>1140</v>
      </c>
      <c r="F80" s="102"/>
      <c r="G80" s="103">
        <v>1</v>
      </c>
      <c r="K80" s="99">
        <v>2</v>
      </c>
      <c r="U80" s="79"/>
    </row>
    <row r="81" spans="1:21" ht="22">
      <c r="A81" s="13">
        <v>131</v>
      </c>
      <c r="B81" s="23">
        <f t="shared" si="1"/>
        <v>78</v>
      </c>
      <c r="C81" s="100" t="s">
        <v>104</v>
      </c>
      <c r="D81" s="5" t="s">
        <v>213</v>
      </c>
      <c r="E81" s="141" t="s">
        <v>89</v>
      </c>
      <c r="K81" s="99"/>
      <c r="U81" s="79"/>
    </row>
    <row r="82" spans="1:21" ht="22">
      <c r="A82" s="13">
        <v>132</v>
      </c>
      <c r="B82" s="23">
        <f t="shared" si="1"/>
        <v>79</v>
      </c>
      <c r="C82" s="100" t="s">
        <v>104</v>
      </c>
      <c r="D82" s="5" t="s">
        <v>213</v>
      </c>
      <c r="E82" s="141" t="s">
        <v>89</v>
      </c>
      <c r="K82" s="99"/>
      <c r="U82" s="79"/>
    </row>
    <row r="83" spans="1:21" ht="32">
      <c r="A83" s="13">
        <v>133</v>
      </c>
      <c r="B83" s="23">
        <f t="shared" si="1"/>
        <v>80</v>
      </c>
      <c r="C83" s="109" t="s">
        <v>104</v>
      </c>
      <c r="D83" s="5" t="s">
        <v>194</v>
      </c>
      <c r="E83" s="80" t="s">
        <v>1173</v>
      </c>
      <c r="F83" s="102"/>
      <c r="G83" s="103">
        <v>1</v>
      </c>
      <c r="K83" s="99">
        <v>2</v>
      </c>
      <c r="U83" s="79"/>
    </row>
    <row r="84" spans="1:21" ht="22">
      <c r="A84" s="13">
        <v>135</v>
      </c>
      <c r="B84" s="23">
        <f t="shared" si="1"/>
        <v>81</v>
      </c>
      <c r="C84" s="100" t="s">
        <v>104</v>
      </c>
      <c r="D84" s="5" t="s">
        <v>213</v>
      </c>
      <c r="E84" s="141" t="s">
        <v>89</v>
      </c>
      <c r="K84" s="99"/>
      <c r="U84" s="79"/>
    </row>
    <row r="85" spans="1:21" ht="22">
      <c r="A85" s="13">
        <v>136</v>
      </c>
      <c r="B85" s="23">
        <f t="shared" si="1"/>
        <v>82</v>
      </c>
      <c r="C85" s="100" t="s">
        <v>104</v>
      </c>
      <c r="D85" s="5" t="s">
        <v>213</v>
      </c>
      <c r="E85" s="141" t="s">
        <v>89</v>
      </c>
      <c r="K85" s="99"/>
      <c r="U85" s="79"/>
    </row>
    <row r="86" spans="1:21" ht="32">
      <c r="A86" s="13">
        <v>137</v>
      </c>
      <c r="B86" s="23">
        <f t="shared" si="1"/>
        <v>83</v>
      </c>
      <c r="C86" s="100" t="s">
        <v>104</v>
      </c>
      <c r="D86" s="5" t="s">
        <v>171</v>
      </c>
      <c r="E86" s="80" t="s">
        <v>1220</v>
      </c>
      <c r="F86" s="102"/>
      <c r="G86" s="102"/>
      <c r="H86" s="107">
        <v>1</v>
      </c>
      <c r="K86" s="99">
        <v>3</v>
      </c>
      <c r="U86" s="79"/>
    </row>
    <row r="87" spans="1:21" ht="22">
      <c r="A87" s="13">
        <v>139</v>
      </c>
      <c r="B87" s="23">
        <f t="shared" si="1"/>
        <v>84</v>
      </c>
      <c r="C87" s="100" t="s">
        <v>104</v>
      </c>
      <c r="D87" s="5" t="s">
        <v>213</v>
      </c>
      <c r="E87" s="141" t="s">
        <v>89</v>
      </c>
      <c r="K87" s="99"/>
      <c r="U87" s="79"/>
    </row>
    <row r="88" spans="1:21" ht="48">
      <c r="A88" s="13">
        <v>142</v>
      </c>
      <c r="B88" s="23">
        <f t="shared" si="1"/>
        <v>85</v>
      </c>
      <c r="C88" s="100" t="s">
        <v>104</v>
      </c>
      <c r="D88" s="5" t="s">
        <v>171</v>
      </c>
      <c r="E88" s="5" t="s">
        <v>1244</v>
      </c>
      <c r="F88" s="102"/>
      <c r="G88" s="103">
        <v>1</v>
      </c>
      <c r="K88" s="99">
        <v>2</v>
      </c>
      <c r="U88" s="79"/>
    </row>
    <row r="89" spans="1:21" ht="64">
      <c r="A89" s="13">
        <v>144</v>
      </c>
      <c r="B89" s="23">
        <f t="shared" si="1"/>
        <v>86</v>
      </c>
      <c r="C89" s="96" t="s">
        <v>104</v>
      </c>
      <c r="D89" s="5" t="s">
        <v>171</v>
      </c>
      <c r="E89" s="80" t="s">
        <v>1258</v>
      </c>
      <c r="F89" s="102"/>
      <c r="G89" s="102"/>
      <c r="H89" s="102"/>
      <c r="I89" s="102"/>
      <c r="J89" s="108">
        <v>1</v>
      </c>
      <c r="K89" s="99">
        <v>5</v>
      </c>
      <c r="U89" s="79"/>
    </row>
    <row r="90" spans="1:21" ht="64">
      <c r="A90" s="13">
        <v>146</v>
      </c>
      <c r="B90" s="23">
        <f t="shared" si="1"/>
        <v>87</v>
      </c>
      <c r="C90" s="100" t="s">
        <v>104</v>
      </c>
      <c r="D90" s="5" t="s">
        <v>194</v>
      </c>
      <c r="E90" s="80" t="s">
        <v>1270</v>
      </c>
      <c r="F90" s="102"/>
      <c r="G90" s="103">
        <v>1</v>
      </c>
      <c r="K90" s="99">
        <v>2</v>
      </c>
      <c r="U90" s="79"/>
    </row>
    <row r="91" spans="1:21" ht="32">
      <c r="A91" s="13">
        <v>147</v>
      </c>
      <c r="B91" s="23">
        <f t="shared" si="1"/>
        <v>88</v>
      </c>
      <c r="C91" s="100" t="s">
        <v>104</v>
      </c>
      <c r="D91" s="5" t="s">
        <v>171</v>
      </c>
      <c r="E91" s="80" t="s">
        <v>1284</v>
      </c>
      <c r="F91" s="102"/>
      <c r="G91" s="102"/>
      <c r="H91" s="107">
        <v>1</v>
      </c>
      <c r="K91" s="99">
        <v>3</v>
      </c>
      <c r="U91" s="79"/>
    </row>
    <row r="92" spans="1:21" ht="22">
      <c r="A92" s="13">
        <v>153</v>
      </c>
      <c r="B92" s="23">
        <f t="shared" si="1"/>
        <v>89</v>
      </c>
      <c r="C92" s="100" t="s">
        <v>104</v>
      </c>
      <c r="D92" s="5" t="s">
        <v>171</v>
      </c>
      <c r="E92" s="142" t="s">
        <v>1314</v>
      </c>
      <c r="F92" s="102"/>
      <c r="G92" s="102"/>
      <c r="H92" s="102"/>
      <c r="I92" s="102"/>
      <c r="J92" s="108">
        <v>1</v>
      </c>
      <c r="K92" s="99">
        <v>5</v>
      </c>
      <c r="U92" s="79"/>
    </row>
    <row r="93" spans="1:21" ht="22">
      <c r="A93" s="13">
        <v>154</v>
      </c>
      <c r="B93" s="23">
        <f t="shared" si="1"/>
        <v>90</v>
      </c>
      <c r="C93" s="100" t="s">
        <v>104</v>
      </c>
      <c r="D93" s="188" t="s">
        <v>467</v>
      </c>
      <c r="E93" s="141" t="s">
        <v>89</v>
      </c>
      <c r="K93" s="99"/>
      <c r="U93" s="86"/>
    </row>
    <row r="94" spans="1:21" ht="22">
      <c r="A94" s="13">
        <v>155</v>
      </c>
      <c r="B94" s="23">
        <f t="shared" si="1"/>
        <v>91</v>
      </c>
      <c r="C94" s="100" t="s">
        <v>104</v>
      </c>
      <c r="D94" s="5" t="s">
        <v>213</v>
      </c>
      <c r="E94" s="141" t="s">
        <v>89</v>
      </c>
      <c r="K94" s="99"/>
      <c r="U94" s="79"/>
    </row>
    <row r="95" spans="1:21" ht="22">
      <c r="A95" s="13">
        <v>156</v>
      </c>
      <c r="B95" s="23">
        <f t="shared" si="1"/>
        <v>92</v>
      </c>
      <c r="C95" s="100" t="s">
        <v>104</v>
      </c>
      <c r="D95" s="5" t="s">
        <v>171</v>
      </c>
      <c r="E95" s="80" t="s">
        <v>237</v>
      </c>
      <c r="F95" s="102"/>
      <c r="G95" s="102"/>
      <c r="H95" s="102"/>
      <c r="I95" s="106">
        <v>1</v>
      </c>
      <c r="K95" s="99">
        <v>4</v>
      </c>
      <c r="U95" s="79"/>
    </row>
    <row r="96" spans="1:21" ht="22">
      <c r="A96" s="13">
        <v>159</v>
      </c>
      <c r="B96" s="23">
        <f t="shared" si="1"/>
        <v>93</v>
      </c>
      <c r="C96" s="100" t="s">
        <v>104</v>
      </c>
      <c r="D96" s="5" t="s">
        <v>171</v>
      </c>
      <c r="E96" s="80" t="s">
        <v>1367</v>
      </c>
      <c r="F96" s="102"/>
      <c r="G96" s="102"/>
      <c r="H96" s="102"/>
      <c r="I96" s="102"/>
      <c r="J96" s="108">
        <v>1</v>
      </c>
      <c r="K96" s="99">
        <v>5</v>
      </c>
      <c r="U96" s="79"/>
    </row>
    <row r="97" spans="1:21" ht="22">
      <c r="A97" s="13">
        <v>160</v>
      </c>
      <c r="B97" s="23">
        <f t="shared" si="1"/>
        <v>94</v>
      </c>
      <c r="C97" s="100" t="s">
        <v>104</v>
      </c>
      <c r="D97" s="5" t="s">
        <v>171</v>
      </c>
      <c r="E97" s="80" t="s">
        <v>237</v>
      </c>
      <c r="F97" s="101"/>
      <c r="G97" s="101"/>
      <c r="H97" s="101"/>
      <c r="I97" s="111">
        <v>1</v>
      </c>
      <c r="K97" s="99">
        <v>4</v>
      </c>
      <c r="U97" s="79"/>
    </row>
    <row r="98" spans="1:21" ht="80">
      <c r="A98" s="13">
        <v>161</v>
      </c>
      <c r="B98" s="23">
        <f t="shared" si="1"/>
        <v>95</v>
      </c>
      <c r="C98" s="96" t="s">
        <v>104</v>
      </c>
      <c r="D98" s="5" t="s">
        <v>171</v>
      </c>
      <c r="E98" s="142" t="s">
        <v>1378</v>
      </c>
      <c r="F98" s="102"/>
      <c r="G98" s="102"/>
      <c r="H98" s="107">
        <v>1</v>
      </c>
      <c r="K98" s="99">
        <v>3</v>
      </c>
      <c r="U98" s="79"/>
    </row>
    <row r="99" spans="1:21" ht="22">
      <c r="A99" s="13">
        <v>163</v>
      </c>
      <c r="B99" s="23">
        <f t="shared" si="1"/>
        <v>96</v>
      </c>
      <c r="C99" s="100" t="s">
        <v>104</v>
      </c>
      <c r="D99" s="5" t="s">
        <v>213</v>
      </c>
      <c r="E99" s="141" t="s">
        <v>89</v>
      </c>
      <c r="K99" s="99"/>
      <c r="U99" s="79"/>
    </row>
    <row r="100" spans="1:21" ht="32">
      <c r="A100" s="13">
        <v>164</v>
      </c>
      <c r="B100" s="23">
        <f t="shared" si="1"/>
        <v>97</v>
      </c>
      <c r="C100" s="100" t="s">
        <v>104</v>
      </c>
      <c r="D100" s="5" t="s">
        <v>171</v>
      </c>
      <c r="E100" s="5" t="s">
        <v>1407</v>
      </c>
      <c r="F100" s="102"/>
      <c r="G100" s="103">
        <v>1</v>
      </c>
      <c r="K100" s="99">
        <v>2</v>
      </c>
      <c r="U100" s="79"/>
    </row>
    <row r="101" spans="1:21" ht="32">
      <c r="A101" s="13">
        <v>165</v>
      </c>
      <c r="B101" s="23">
        <f t="shared" si="1"/>
        <v>98</v>
      </c>
      <c r="C101" s="96" t="s">
        <v>104</v>
      </c>
      <c r="D101" s="5" t="s">
        <v>328</v>
      </c>
      <c r="E101" s="141" t="s">
        <v>89</v>
      </c>
      <c r="K101" s="99"/>
      <c r="U101" s="79"/>
    </row>
    <row r="102" spans="1:21" ht="22">
      <c r="A102" s="13">
        <v>168</v>
      </c>
      <c r="B102" s="23">
        <f t="shared" si="1"/>
        <v>99</v>
      </c>
      <c r="C102" s="96" t="s">
        <v>104</v>
      </c>
      <c r="D102" s="5" t="s">
        <v>171</v>
      </c>
      <c r="E102" s="80" t="s">
        <v>1424</v>
      </c>
      <c r="F102" s="102"/>
      <c r="G102" s="102"/>
      <c r="H102" s="107">
        <v>1</v>
      </c>
      <c r="K102" s="99">
        <v>3</v>
      </c>
      <c r="U102" s="79"/>
    </row>
    <row r="103" spans="1:21" ht="22">
      <c r="A103" s="13">
        <v>169</v>
      </c>
      <c r="B103" s="23">
        <f t="shared" si="1"/>
        <v>100</v>
      </c>
      <c r="C103" s="100" t="s">
        <v>104</v>
      </c>
      <c r="D103" s="5" t="s">
        <v>213</v>
      </c>
      <c r="E103" s="141" t="s">
        <v>89</v>
      </c>
      <c r="K103" s="99"/>
      <c r="U103" s="79"/>
    </row>
    <row r="104" spans="1:21" ht="22">
      <c r="A104" s="13">
        <v>170</v>
      </c>
      <c r="B104" s="23">
        <f t="shared" si="1"/>
        <v>101</v>
      </c>
      <c r="C104" s="100" t="s">
        <v>104</v>
      </c>
      <c r="D104" s="5" t="s">
        <v>171</v>
      </c>
      <c r="E104" s="5" t="s">
        <v>1444</v>
      </c>
      <c r="F104" s="102"/>
      <c r="G104" s="102"/>
      <c r="H104" s="107">
        <v>1</v>
      </c>
      <c r="K104" s="99">
        <v>3</v>
      </c>
      <c r="U104" s="79"/>
    </row>
    <row r="105" spans="1:21" ht="22">
      <c r="A105" s="13">
        <v>173</v>
      </c>
      <c r="B105" s="23">
        <f t="shared" si="1"/>
        <v>102</v>
      </c>
      <c r="C105" s="100" t="s">
        <v>104</v>
      </c>
      <c r="D105" s="5" t="s">
        <v>213</v>
      </c>
      <c r="E105" s="141" t="s">
        <v>89</v>
      </c>
      <c r="K105" s="99"/>
      <c r="U105" s="79"/>
    </row>
    <row r="106" spans="1:21" ht="22">
      <c r="A106" s="13">
        <v>176</v>
      </c>
      <c r="B106" s="23">
        <f t="shared" si="1"/>
        <v>103</v>
      </c>
      <c r="C106" s="100" t="s">
        <v>104</v>
      </c>
      <c r="D106" s="5" t="s">
        <v>213</v>
      </c>
      <c r="E106" s="141" t="s">
        <v>89</v>
      </c>
      <c r="K106" s="99"/>
      <c r="U106" s="79"/>
    </row>
    <row r="107" spans="1:21" ht="22">
      <c r="A107" s="13">
        <v>177</v>
      </c>
      <c r="B107" s="23">
        <f t="shared" si="1"/>
        <v>104</v>
      </c>
      <c r="C107" s="100" t="s">
        <v>104</v>
      </c>
      <c r="D107" s="5" t="s">
        <v>213</v>
      </c>
      <c r="E107" s="141" t="s">
        <v>89</v>
      </c>
      <c r="K107" s="99"/>
      <c r="U107" s="79"/>
    </row>
    <row r="108" spans="1:21" ht="22">
      <c r="A108" s="13">
        <v>179</v>
      </c>
      <c r="B108" s="23">
        <f t="shared" si="1"/>
        <v>105</v>
      </c>
      <c r="C108" s="100" t="s">
        <v>104</v>
      </c>
      <c r="D108" s="188" t="s">
        <v>467</v>
      </c>
      <c r="E108" s="141" t="s">
        <v>89</v>
      </c>
      <c r="K108" s="99"/>
      <c r="U108" s="86"/>
    </row>
    <row r="109" spans="1:21" ht="22">
      <c r="A109" s="13">
        <v>180</v>
      </c>
      <c r="B109" s="23">
        <f t="shared" si="1"/>
        <v>106</v>
      </c>
      <c r="C109" s="100" t="s">
        <v>104</v>
      </c>
      <c r="D109" s="5" t="s">
        <v>171</v>
      </c>
      <c r="E109" s="80" t="s">
        <v>1504</v>
      </c>
      <c r="F109" s="102"/>
      <c r="G109" s="102"/>
      <c r="H109" s="102"/>
      <c r="I109" s="102"/>
      <c r="J109" s="108">
        <v>1</v>
      </c>
      <c r="K109" s="99">
        <v>5</v>
      </c>
      <c r="U109" s="79"/>
    </row>
    <row r="110" spans="1:21" ht="22">
      <c r="A110" s="13">
        <v>181</v>
      </c>
      <c r="B110" s="23">
        <f t="shared" si="1"/>
        <v>107</v>
      </c>
      <c r="C110" s="100" t="s">
        <v>104</v>
      </c>
      <c r="D110" s="5" t="s">
        <v>171</v>
      </c>
      <c r="E110" s="5" t="s">
        <v>295</v>
      </c>
      <c r="F110" s="102"/>
      <c r="G110" s="103">
        <v>1</v>
      </c>
      <c r="K110" s="99">
        <v>2</v>
      </c>
      <c r="U110" s="79"/>
    </row>
    <row r="111" spans="1:21" ht="288">
      <c r="A111" s="13">
        <v>182</v>
      </c>
      <c r="B111" s="23">
        <f t="shared" si="1"/>
        <v>108</v>
      </c>
      <c r="C111" s="100" t="s">
        <v>104</v>
      </c>
      <c r="D111" s="5" t="s">
        <v>194</v>
      </c>
      <c r="E111" s="142" t="s">
        <v>1532</v>
      </c>
      <c r="F111" s="102"/>
      <c r="G111" s="103">
        <v>1</v>
      </c>
      <c r="K111" s="99">
        <v>2</v>
      </c>
      <c r="U111" s="79"/>
    </row>
    <row r="112" spans="1:21" ht="22">
      <c r="A112" s="13">
        <v>183</v>
      </c>
      <c r="B112" s="23">
        <f t="shared" si="1"/>
        <v>109</v>
      </c>
      <c r="C112" s="100" t="s">
        <v>104</v>
      </c>
      <c r="D112" s="5" t="s">
        <v>171</v>
      </c>
      <c r="E112" s="80" t="s">
        <v>1546</v>
      </c>
      <c r="F112" s="102"/>
      <c r="G112" s="102"/>
      <c r="H112" s="107">
        <v>1</v>
      </c>
      <c r="K112" s="99">
        <v>3</v>
      </c>
      <c r="U112" s="79"/>
    </row>
    <row r="113" spans="1:21" ht="22">
      <c r="A113" s="13">
        <v>185</v>
      </c>
      <c r="B113" s="23">
        <f t="shared" si="1"/>
        <v>110</v>
      </c>
      <c r="C113" s="100" t="s">
        <v>104</v>
      </c>
      <c r="D113" s="5" t="s">
        <v>213</v>
      </c>
      <c r="E113" s="141" t="s">
        <v>89</v>
      </c>
      <c r="K113" s="99"/>
      <c r="U113" s="79"/>
    </row>
    <row r="114" spans="1:21" ht="22">
      <c r="A114" s="13">
        <v>187</v>
      </c>
      <c r="B114" s="23">
        <f t="shared" si="1"/>
        <v>111</v>
      </c>
      <c r="C114" s="100" t="s">
        <v>104</v>
      </c>
      <c r="D114" s="5" t="s">
        <v>213</v>
      </c>
      <c r="E114" s="141" t="s">
        <v>89</v>
      </c>
      <c r="K114" s="99"/>
      <c r="U114" s="79"/>
    </row>
    <row r="115" spans="1:21" ht="22">
      <c r="A115" s="13">
        <v>188</v>
      </c>
      <c r="B115" s="23">
        <f t="shared" si="1"/>
        <v>112</v>
      </c>
      <c r="C115" s="100" t="s">
        <v>104</v>
      </c>
      <c r="D115" s="5" t="s">
        <v>213</v>
      </c>
      <c r="E115" s="141" t="s">
        <v>89</v>
      </c>
      <c r="K115" s="99"/>
      <c r="U115" s="79"/>
    </row>
    <row r="116" spans="1:21" ht="22">
      <c r="A116" s="13">
        <v>190</v>
      </c>
      <c r="B116" s="23">
        <f t="shared" si="1"/>
        <v>113</v>
      </c>
      <c r="C116" s="100" t="s">
        <v>104</v>
      </c>
      <c r="D116" s="188" t="s">
        <v>467</v>
      </c>
      <c r="E116" s="141" t="s">
        <v>89</v>
      </c>
      <c r="K116" s="99"/>
      <c r="U116" s="79"/>
    </row>
    <row r="117" spans="1:21" ht="112">
      <c r="A117" s="13">
        <v>191</v>
      </c>
      <c r="B117" s="23">
        <f t="shared" si="1"/>
        <v>114</v>
      </c>
      <c r="C117" s="100" t="s">
        <v>104</v>
      </c>
      <c r="D117" s="5" t="s">
        <v>171</v>
      </c>
      <c r="E117" s="80" t="s">
        <v>1585</v>
      </c>
      <c r="F117" s="105">
        <v>1</v>
      </c>
      <c r="K117" s="99">
        <v>1</v>
      </c>
      <c r="U117" s="79"/>
    </row>
    <row r="118" spans="1:21" ht="22">
      <c r="A118" s="13">
        <v>192</v>
      </c>
      <c r="B118" s="23">
        <f t="shared" si="1"/>
        <v>115</v>
      </c>
      <c r="C118" s="100" t="s">
        <v>104</v>
      </c>
      <c r="D118" s="5" t="s">
        <v>213</v>
      </c>
      <c r="E118" s="141" t="s">
        <v>89</v>
      </c>
      <c r="K118" s="99"/>
      <c r="U118" s="79"/>
    </row>
    <row r="119" spans="1:21" ht="32">
      <c r="A119" s="13">
        <v>193</v>
      </c>
      <c r="B119" s="23">
        <f t="shared" si="1"/>
        <v>116</v>
      </c>
      <c r="C119" s="112" t="s">
        <v>104</v>
      </c>
      <c r="D119" s="5" t="s">
        <v>171</v>
      </c>
      <c r="E119" s="80" t="s">
        <v>1604</v>
      </c>
      <c r="F119" s="105">
        <v>1</v>
      </c>
      <c r="K119" s="99">
        <v>1</v>
      </c>
      <c r="U119" s="79"/>
    </row>
    <row r="120" spans="1:21" ht="22">
      <c r="A120" s="13">
        <v>196</v>
      </c>
      <c r="B120" s="23">
        <f t="shared" si="1"/>
        <v>117</v>
      </c>
      <c r="C120" s="100" t="s">
        <v>104</v>
      </c>
      <c r="D120" s="5" t="s">
        <v>171</v>
      </c>
      <c r="E120" s="141" t="s">
        <v>89</v>
      </c>
      <c r="K120" s="99"/>
      <c r="U120" s="79"/>
    </row>
    <row r="121" spans="1:21" ht="22">
      <c r="A121" s="13">
        <v>199</v>
      </c>
      <c r="B121" s="23">
        <f t="shared" si="1"/>
        <v>118</v>
      </c>
      <c r="C121" s="100" t="s">
        <v>104</v>
      </c>
      <c r="D121" s="188" t="s">
        <v>467</v>
      </c>
      <c r="E121" s="141" t="s">
        <v>89</v>
      </c>
      <c r="K121" s="99"/>
      <c r="U121" s="79"/>
    </row>
    <row r="122" spans="1:21" ht="22">
      <c r="A122" s="13">
        <v>204</v>
      </c>
      <c r="B122" s="23">
        <f t="shared" si="1"/>
        <v>119</v>
      </c>
      <c r="C122" s="110" t="s">
        <v>104</v>
      </c>
      <c r="D122" s="5" t="s">
        <v>213</v>
      </c>
      <c r="E122" s="141" t="s">
        <v>89</v>
      </c>
      <c r="K122" s="99"/>
      <c r="U122" s="79"/>
    </row>
    <row r="123" spans="1:21" ht="22">
      <c r="A123" s="13">
        <v>212</v>
      </c>
      <c r="B123" s="23">
        <f t="shared" si="1"/>
        <v>120</v>
      </c>
      <c r="C123" s="100" t="s">
        <v>104</v>
      </c>
      <c r="D123" s="5" t="s">
        <v>213</v>
      </c>
      <c r="E123" s="141" t="s">
        <v>89</v>
      </c>
      <c r="K123" s="99"/>
      <c r="U123" s="79"/>
    </row>
    <row r="124" spans="1:21" ht="22">
      <c r="A124" s="13">
        <v>216</v>
      </c>
      <c r="B124" s="23">
        <f t="shared" si="1"/>
        <v>121</v>
      </c>
      <c r="C124" s="100" t="s">
        <v>104</v>
      </c>
      <c r="D124" s="5" t="s">
        <v>171</v>
      </c>
      <c r="E124" s="80" t="s">
        <v>1689</v>
      </c>
      <c r="F124" s="105">
        <v>1</v>
      </c>
      <c r="K124" s="99">
        <v>1</v>
      </c>
      <c r="U124" s="79"/>
    </row>
    <row r="125" spans="1:21" ht="48">
      <c r="A125" s="13">
        <v>220</v>
      </c>
      <c r="B125" s="23">
        <f t="shared" si="1"/>
        <v>122</v>
      </c>
      <c r="C125" s="100" t="s">
        <v>104</v>
      </c>
      <c r="D125" s="5" t="s">
        <v>171</v>
      </c>
      <c r="E125" s="80" t="s">
        <v>1699</v>
      </c>
      <c r="F125" s="102"/>
      <c r="G125" s="102"/>
      <c r="H125" s="102"/>
      <c r="I125" s="102"/>
      <c r="J125" s="108">
        <v>1</v>
      </c>
      <c r="K125" s="99">
        <v>5</v>
      </c>
      <c r="U125" s="79"/>
    </row>
    <row r="126" spans="1:21" ht="22">
      <c r="A126" s="13">
        <v>228</v>
      </c>
      <c r="B126" s="23">
        <f t="shared" si="1"/>
        <v>123</v>
      </c>
      <c r="C126" s="113" t="s">
        <v>104</v>
      </c>
      <c r="D126" s="5" t="s">
        <v>213</v>
      </c>
      <c r="E126" s="141" t="s">
        <v>89</v>
      </c>
      <c r="K126" s="99"/>
      <c r="U126" s="114"/>
    </row>
    <row r="127" spans="1:21" ht="22">
      <c r="A127" s="13">
        <v>230</v>
      </c>
      <c r="B127" s="23">
        <f t="shared" si="1"/>
        <v>124</v>
      </c>
      <c r="C127" s="113" t="s">
        <v>104</v>
      </c>
      <c r="D127" s="5" t="s">
        <v>213</v>
      </c>
      <c r="E127" s="141" t="s">
        <v>89</v>
      </c>
      <c r="K127" s="99"/>
      <c r="U127" s="115"/>
    </row>
    <row r="128" spans="1:21" ht="32">
      <c r="A128" s="13">
        <v>234</v>
      </c>
      <c r="B128" s="23">
        <f t="shared" si="1"/>
        <v>125</v>
      </c>
      <c r="C128" s="113" t="s">
        <v>104</v>
      </c>
      <c r="D128" s="5" t="s">
        <v>259</v>
      </c>
      <c r="E128" s="116" t="s">
        <v>237</v>
      </c>
      <c r="F128" s="102"/>
      <c r="G128" s="103">
        <v>1</v>
      </c>
      <c r="K128" s="99">
        <v>2</v>
      </c>
      <c r="U128" s="114"/>
    </row>
    <row r="129" spans="1:21" ht="22">
      <c r="A129" s="13">
        <v>246</v>
      </c>
      <c r="B129" s="23">
        <f t="shared" si="1"/>
        <v>126</v>
      </c>
      <c r="C129" s="113" t="s">
        <v>104</v>
      </c>
      <c r="D129" s="188" t="s">
        <v>467</v>
      </c>
      <c r="E129" s="141" t="s">
        <v>89</v>
      </c>
      <c r="K129" s="99"/>
      <c r="U129" s="114"/>
    </row>
    <row r="130" spans="1:21" ht="22">
      <c r="A130" s="13">
        <v>254</v>
      </c>
      <c r="B130" s="23">
        <f t="shared" si="1"/>
        <v>127</v>
      </c>
      <c r="C130" s="113" t="s">
        <v>104</v>
      </c>
      <c r="D130" s="188" t="s">
        <v>467</v>
      </c>
      <c r="E130" s="141" t="s">
        <v>89</v>
      </c>
      <c r="K130" s="99"/>
      <c r="U130" s="114"/>
    </row>
    <row r="131" spans="1:21" ht="22">
      <c r="A131" s="13">
        <v>256</v>
      </c>
      <c r="B131" s="23">
        <f t="shared" si="1"/>
        <v>128</v>
      </c>
      <c r="C131" s="113" t="s">
        <v>104</v>
      </c>
      <c r="D131" s="188" t="s">
        <v>467</v>
      </c>
      <c r="E131" s="141" t="s">
        <v>89</v>
      </c>
      <c r="K131" s="99"/>
      <c r="U131" s="114"/>
    </row>
    <row r="132" spans="1:21" ht="22">
      <c r="A132" s="13">
        <v>262</v>
      </c>
      <c r="B132" s="23">
        <f t="shared" si="1"/>
        <v>129</v>
      </c>
      <c r="C132" s="113" t="s">
        <v>104</v>
      </c>
      <c r="D132" s="188" t="s">
        <v>467</v>
      </c>
      <c r="E132" s="141" t="s">
        <v>89</v>
      </c>
      <c r="K132" s="99"/>
      <c r="U132" s="117"/>
    </row>
    <row r="133" spans="1:21" ht="32">
      <c r="A133" s="13">
        <v>269</v>
      </c>
      <c r="B133" s="23">
        <f t="shared" ref="B133:B149" si="2">B132+1</f>
        <v>130</v>
      </c>
      <c r="C133" s="113" t="s">
        <v>104</v>
      </c>
      <c r="D133" s="5" t="s">
        <v>328</v>
      </c>
      <c r="E133" s="141" t="s">
        <v>89</v>
      </c>
      <c r="K133" s="99"/>
      <c r="U133" s="114"/>
    </row>
    <row r="134" spans="1:21" ht="22">
      <c r="A134" s="13">
        <v>276</v>
      </c>
      <c r="B134" s="23">
        <f t="shared" si="2"/>
        <v>131</v>
      </c>
      <c r="C134" s="113" t="s">
        <v>104</v>
      </c>
      <c r="D134" s="5" t="s">
        <v>213</v>
      </c>
      <c r="E134" s="141" t="s">
        <v>89</v>
      </c>
      <c r="K134" s="99"/>
      <c r="U134" s="114"/>
    </row>
    <row r="135" spans="1:21" ht="22">
      <c r="A135" s="13">
        <v>277</v>
      </c>
      <c r="B135" s="23">
        <f t="shared" si="2"/>
        <v>132</v>
      </c>
      <c r="C135" s="113" t="s">
        <v>104</v>
      </c>
      <c r="D135" s="188" t="s">
        <v>467</v>
      </c>
      <c r="E135" s="141" t="s">
        <v>89</v>
      </c>
      <c r="K135" s="99"/>
      <c r="U135" s="114"/>
    </row>
    <row r="136" spans="1:21" ht="22">
      <c r="A136" s="13">
        <v>279</v>
      </c>
      <c r="B136" s="23">
        <f t="shared" si="2"/>
        <v>133</v>
      </c>
      <c r="C136" s="113" t="s">
        <v>104</v>
      </c>
      <c r="D136" s="188" t="s">
        <v>467</v>
      </c>
      <c r="E136" s="141" t="s">
        <v>89</v>
      </c>
      <c r="K136" s="99"/>
      <c r="U136" s="114"/>
    </row>
    <row r="137" spans="1:21" ht="32">
      <c r="A137" s="13">
        <v>281</v>
      </c>
      <c r="B137" s="23">
        <f t="shared" si="2"/>
        <v>134</v>
      </c>
      <c r="C137" s="113" t="s">
        <v>104</v>
      </c>
      <c r="D137" s="5" t="s">
        <v>328</v>
      </c>
      <c r="E137" s="141" t="s">
        <v>89</v>
      </c>
      <c r="K137" s="99"/>
      <c r="U137" s="114"/>
    </row>
    <row r="138" spans="1:21" ht="22">
      <c r="A138" s="13">
        <v>286</v>
      </c>
      <c r="B138" s="23">
        <f t="shared" si="2"/>
        <v>135</v>
      </c>
      <c r="C138" s="113" t="s">
        <v>104</v>
      </c>
      <c r="D138" s="188" t="s">
        <v>467</v>
      </c>
      <c r="E138" s="141" t="s">
        <v>89</v>
      </c>
      <c r="K138" s="99"/>
      <c r="U138" s="114"/>
    </row>
    <row r="139" spans="1:21" ht="22">
      <c r="A139" s="13">
        <v>287</v>
      </c>
      <c r="B139" s="23">
        <f t="shared" si="2"/>
        <v>136</v>
      </c>
      <c r="C139" s="113" t="s">
        <v>104</v>
      </c>
      <c r="D139" s="5" t="s">
        <v>213</v>
      </c>
      <c r="E139" s="141" t="s">
        <v>89</v>
      </c>
      <c r="K139" s="99"/>
      <c r="U139" s="114"/>
    </row>
    <row r="140" spans="1:21" ht="22">
      <c r="A140" s="13">
        <v>289</v>
      </c>
      <c r="B140" s="23">
        <f t="shared" si="2"/>
        <v>137</v>
      </c>
      <c r="C140" s="113" t="s">
        <v>104</v>
      </c>
      <c r="D140" s="5" t="s">
        <v>213</v>
      </c>
      <c r="E140" s="141" t="s">
        <v>89</v>
      </c>
      <c r="K140" s="99"/>
      <c r="U140" s="114"/>
    </row>
    <row r="141" spans="1:21" ht="32">
      <c r="A141" s="13">
        <v>291</v>
      </c>
      <c r="B141" s="23">
        <f t="shared" si="2"/>
        <v>138</v>
      </c>
      <c r="C141" s="113" t="s">
        <v>104</v>
      </c>
      <c r="D141" s="5" t="s">
        <v>328</v>
      </c>
      <c r="E141" s="141" t="s">
        <v>89</v>
      </c>
      <c r="K141" s="99"/>
      <c r="U141" s="114"/>
    </row>
    <row r="142" spans="1:21" ht="22">
      <c r="A142" s="13">
        <v>292</v>
      </c>
      <c r="B142" s="23">
        <f t="shared" si="2"/>
        <v>139</v>
      </c>
      <c r="C142" s="113" t="s">
        <v>104</v>
      </c>
      <c r="D142" s="5" t="s">
        <v>213</v>
      </c>
      <c r="E142" s="141" t="s">
        <v>89</v>
      </c>
      <c r="K142" s="99"/>
      <c r="U142" s="117"/>
    </row>
    <row r="143" spans="1:21" ht="22">
      <c r="A143" s="13">
        <v>296</v>
      </c>
      <c r="B143" s="23">
        <f t="shared" si="2"/>
        <v>140</v>
      </c>
      <c r="C143" s="113" t="s">
        <v>104</v>
      </c>
      <c r="D143" s="188" t="s">
        <v>467</v>
      </c>
      <c r="E143" s="141" t="s">
        <v>89</v>
      </c>
      <c r="K143" s="99"/>
      <c r="U143" s="114"/>
    </row>
    <row r="144" spans="1:21" ht="22">
      <c r="A144" s="13">
        <v>305</v>
      </c>
      <c r="B144" s="23">
        <f t="shared" si="2"/>
        <v>141</v>
      </c>
      <c r="C144" s="113" t="s">
        <v>104</v>
      </c>
      <c r="D144" s="5" t="s">
        <v>171</v>
      </c>
      <c r="E144" s="116" t="s">
        <v>1895</v>
      </c>
      <c r="F144" s="102"/>
      <c r="G144" s="103">
        <v>1</v>
      </c>
      <c r="K144" s="99">
        <v>2</v>
      </c>
      <c r="U144" s="114"/>
    </row>
    <row r="145" spans="1:21" ht="32">
      <c r="A145" s="13">
        <v>308</v>
      </c>
      <c r="B145" s="23">
        <f t="shared" si="2"/>
        <v>142</v>
      </c>
      <c r="C145" s="113" t="s">
        <v>104</v>
      </c>
      <c r="D145" s="5" t="s">
        <v>194</v>
      </c>
      <c r="E145" s="116" t="s">
        <v>1908</v>
      </c>
      <c r="F145" s="102"/>
      <c r="G145" s="102"/>
      <c r="H145" s="102"/>
      <c r="I145" s="102"/>
      <c r="J145" s="108">
        <v>1</v>
      </c>
      <c r="K145" s="99">
        <v>5</v>
      </c>
      <c r="U145" s="114"/>
    </row>
    <row r="146" spans="1:21" ht="129">
      <c r="A146" s="13">
        <v>310</v>
      </c>
      <c r="B146" s="23">
        <f t="shared" si="2"/>
        <v>143</v>
      </c>
      <c r="C146" s="113" t="s">
        <v>104</v>
      </c>
      <c r="D146" s="5" t="s">
        <v>259</v>
      </c>
      <c r="E146" s="116" t="s">
        <v>1916</v>
      </c>
      <c r="F146" s="102"/>
      <c r="G146" s="103">
        <v>1</v>
      </c>
      <c r="K146" s="99">
        <v>2</v>
      </c>
      <c r="U146" s="114"/>
    </row>
    <row r="147" spans="1:21" ht="33">
      <c r="A147" s="13">
        <v>311</v>
      </c>
      <c r="B147" s="23">
        <f t="shared" si="2"/>
        <v>144</v>
      </c>
      <c r="C147" s="113" t="s">
        <v>104</v>
      </c>
      <c r="D147" s="5" t="s">
        <v>194</v>
      </c>
      <c r="E147" s="116" t="s">
        <v>1923</v>
      </c>
      <c r="F147" s="102"/>
      <c r="G147" s="102"/>
      <c r="H147" s="107">
        <v>1</v>
      </c>
      <c r="K147" s="99">
        <v>3</v>
      </c>
      <c r="U147" s="114"/>
    </row>
    <row r="148" spans="1:21" ht="22">
      <c r="A148" s="13">
        <v>312</v>
      </c>
      <c r="B148" s="23">
        <f t="shared" si="2"/>
        <v>145</v>
      </c>
      <c r="C148" s="113" t="s">
        <v>104</v>
      </c>
      <c r="D148" s="5" t="s">
        <v>213</v>
      </c>
      <c r="E148" s="141" t="s">
        <v>89</v>
      </c>
      <c r="K148" s="99"/>
      <c r="U148" s="114"/>
    </row>
    <row r="149" spans="1:21" ht="22">
      <c r="A149" s="13">
        <v>313</v>
      </c>
      <c r="B149" s="23">
        <f t="shared" si="2"/>
        <v>146</v>
      </c>
      <c r="C149" s="113" t="s">
        <v>104</v>
      </c>
      <c r="D149" s="5" t="s">
        <v>213</v>
      </c>
      <c r="E149" s="141" t="s">
        <v>89</v>
      </c>
      <c r="K149" s="118"/>
      <c r="U149" s="114"/>
    </row>
    <row r="150" spans="1:21">
      <c r="A150" s="13"/>
      <c r="C150" s="119"/>
      <c r="E150" s="5"/>
      <c r="U150" s="79"/>
    </row>
    <row r="151" spans="1:21">
      <c r="A151" s="13"/>
      <c r="C151" s="120"/>
      <c r="E151" s="83"/>
      <c r="F151" s="77"/>
      <c r="G151" s="77"/>
      <c r="H151" s="77"/>
      <c r="I151" s="77"/>
      <c r="J151" s="77"/>
      <c r="K151" s="121"/>
      <c r="U151" s="83"/>
    </row>
    <row r="152" spans="1:21" ht="22">
      <c r="A152" s="13"/>
      <c r="C152" s="122" t="s">
        <v>92</v>
      </c>
      <c r="E152" s="123" t="s">
        <v>2076</v>
      </c>
      <c r="F152">
        <f>COUNT(F4:F149)</f>
        <v>14</v>
      </c>
      <c r="G152">
        <f>COUNT(G4:G149)</f>
        <v>24</v>
      </c>
      <c r="H152">
        <f>COUNT(H4:H149)</f>
        <v>17</v>
      </c>
      <c r="I152">
        <f>COUNT(I4:I149)</f>
        <v>11</v>
      </c>
      <c r="J152">
        <f>COUNT(J4:J149)</f>
        <v>10</v>
      </c>
      <c r="K152" s="95">
        <f>SUM(F152:J152)</f>
        <v>76</v>
      </c>
      <c r="U152" s="84"/>
    </row>
    <row r="153" spans="1:21" ht="111" thickBot="1">
      <c r="A153" s="13"/>
      <c r="C153" s="124" t="s">
        <v>1972</v>
      </c>
      <c r="E153" s="125"/>
      <c r="U153" s="84"/>
    </row>
    <row r="154" spans="1:21" ht="110">
      <c r="A154" s="13"/>
      <c r="C154" s="126" t="s">
        <v>1973</v>
      </c>
      <c r="E154" s="125"/>
      <c r="U154" s="84"/>
    </row>
    <row r="155" spans="1:21" ht="89" thickBot="1">
      <c r="A155" s="13"/>
      <c r="C155" s="127" t="s">
        <v>1974</v>
      </c>
      <c r="E155" s="87"/>
      <c r="U155" s="84"/>
    </row>
    <row r="156" spans="1:21" ht="22">
      <c r="A156" s="13"/>
      <c r="C156" s="128" t="s">
        <v>1975</v>
      </c>
      <c r="E156" s="129"/>
      <c r="U156" s="84"/>
    </row>
    <row r="157" spans="1:21">
      <c r="A157" s="13"/>
      <c r="C157" s="130" t="e">
        <f>#REF!/#REF!</f>
        <v>#REF!</v>
      </c>
      <c r="E157" s="131"/>
      <c r="U157" s="84"/>
    </row>
    <row r="158" spans="1:21">
      <c r="A158" s="13"/>
      <c r="C158" s="132">
        <f>48/199</f>
        <v>0.24120603015075376</v>
      </c>
      <c r="E158" s="87"/>
      <c r="U158" s="84"/>
    </row>
    <row r="159" spans="1:21">
      <c r="A159" s="13"/>
      <c r="C159" s="133"/>
      <c r="E159" s="129"/>
      <c r="U159" s="84"/>
    </row>
    <row r="160" spans="1:21">
      <c r="A160" s="13"/>
      <c r="C160" s="134"/>
      <c r="E160" s="125"/>
      <c r="U160" s="84"/>
    </row>
    <row r="161" spans="1:5">
      <c r="A161" s="13"/>
    </row>
    <row r="162" spans="1:5">
      <c r="A162" s="13"/>
      <c r="E162" s="125"/>
    </row>
    <row r="163" spans="1:5">
      <c r="A163" s="13"/>
    </row>
    <row r="164" spans="1:5">
      <c r="A164" s="13"/>
    </row>
    <row r="165" spans="1:5">
      <c r="A165" s="13"/>
    </row>
    <row r="166" spans="1:5">
      <c r="A166" s="13"/>
      <c r="E166" s="136"/>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0BFCF-E142-8D40-A90A-D1F1D0A904D0}">
  <dimension ref="A1:R147"/>
  <sheetViews>
    <sheetView topLeftCell="A116" workbookViewId="0">
      <selection activeCell="T16" sqref="T16"/>
    </sheetView>
  </sheetViews>
  <sheetFormatPr baseColWidth="10" defaultRowHeight="15"/>
  <cols>
    <col min="1" max="1" width="9.83203125" style="23" customWidth="1"/>
    <col min="2" max="2" width="10.33203125" style="23" customWidth="1"/>
    <col min="3" max="4" width="15.83203125" style="3"/>
    <col min="5" max="5" width="17.1640625" style="1" customWidth="1"/>
    <col min="12" max="12" width="20.33203125" customWidth="1"/>
  </cols>
  <sheetData>
    <row r="1" spans="1:18" ht="16">
      <c r="A1" s="13"/>
      <c r="C1" s="2" t="s">
        <v>17</v>
      </c>
      <c r="D1" s="2" t="s">
        <v>18</v>
      </c>
    </row>
    <row r="2" spans="1:18" s="101" customFormat="1" ht="96">
      <c r="A2" s="43" t="s">
        <v>1962</v>
      </c>
      <c r="B2" s="369" t="s">
        <v>1961</v>
      </c>
      <c r="C2" s="370" t="s">
        <v>66</v>
      </c>
      <c r="D2" s="370" t="s">
        <v>67</v>
      </c>
      <c r="E2" s="261"/>
      <c r="H2" s="101" t="s">
        <v>1955</v>
      </c>
      <c r="L2" s="101" t="s">
        <v>2254</v>
      </c>
    </row>
    <row r="3" spans="1:18" ht="16">
      <c r="A3" s="13">
        <v>4</v>
      </c>
      <c r="B3" s="23">
        <v>1</v>
      </c>
      <c r="C3" s="168"/>
      <c r="D3" s="377" t="s">
        <v>442</v>
      </c>
      <c r="E3" s="237" t="s">
        <v>619</v>
      </c>
      <c r="F3" s="252"/>
      <c r="L3" s="1" t="s">
        <v>2098</v>
      </c>
    </row>
    <row r="4" spans="1:18" ht="16">
      <c r="A4" s="18">
        <v>5</v>
      </c>
      <c r="B4" s="23">
        <f t="shared" ref="B4:B67" si="0">B3+1</f>
        <v>2</v>
      </c>
      <c r="C4" s="251" t="s">
        <v>89</v>
      </c>
      <c r="D4" s="251" t="s">
        <v>89</v>
      </c>
      <c r="E4" s="237"/>
      <c r="F4" s="252"/>
      <c r="L4" s="145"/>
      <c r="M4" s="264" t="s">
        <v>2078</v>
      </c>
      <c r="N4" s="264" t="s">
        <v>2062</v>
      </c>
      <c r="P4" s="145"/>
      <c r="Q4" s="264" t="s">
        <v>2062</v>
      </c>
      <c r="R4" s="264" t="s">
        <v>2078</v>
      </c>
    </row>
    <row r="5" spans="1:18" ht="32">
      <c r="A5" s="13">
        <v>6</v>
      </c>
      <c r="B5" s="23">
        <f t="shared" si="0"/>
        <v>3</v>
      </c>
      <c r="C5" s="251" t="s">
        <v>89</v>
      </c>
      <c r="D5" s="251" t="s">
        <v>89</v>
      </c>
      <c r="E5" s="237"/>
      <c r="F5" s="252"/>
      <c r="L5" s="1" t="s">
        <v>2096</v>
      </c>
      <c r="M5">
        <v>15</v>
      </c>
      <c r="N5" s="244">
        <f>M5/$M$33</f>
        <v>0.1171875</v>
      </c>
      <c r="P5" s="227" t="s">
        <v>1955</v>
      </c>
      <c r="Q5" s="268">
        <f t="shared" ref="Q5:Q12" si="1">R5/($M$33-$M$32)</f>
        <v>0.25471698113207547</v>
      </c>
      <c r="R5" s="153">
        <f>SUM(M16:M31)</f>
        <v>27</v>
      </c>
    </row>
    <row r="6" spans="1:18" ht="16">
      <c r="A6" s="13">
        <v>8</v>
      </c>
      <c r="B6" s="23">
        <f t="shared" si="0"/>
        <v>4</v>
      </c>
      <c r="C6" s="251" t="s">
        <v>89</v>
      </c>
      <c r="D6" s="251" t="s">
        <v>89</v>
      </c>
      <c r="E6" s="237"/>
      <c r="F6" s="252"/>
      <c r="L6" s="1"/>
      <c r="P6" s="227" t="s">
        <v>175</v>
      </c>
      <c r="Q6" s="268">
        <f t="shared" si="1"/>
        <v>8.4905660377358486E-2</v>
      </c>
      <c r="R6" s="153">
        <v>9</v>
      </c>
    </row>
    <row r="7" spans="1:18" ht="32">
      <c r="A7" s="13">
        <v>11</v>
      </c>
      <c r="B7" s="23">
        <f t="shared" si="0"/>
        <v>5</v>
      </c>
      <c r="C7" s="251" t="s">
        <v>175</v>
      </c>
      <c r="D7" s="251" t="s">
        <v>442</v>
      </c>
      <c r="E7" s="237"/>
      <c r="F7" s="252"/>
      <c r="L7" s="1" t="s">
        <v>2082</v>
      </c>
      <c r="M7">
        <v>22</v>
      </c>
      <c r="N7" s="244">
        <f>M7/$M$33</f>
        <v>0.171875</v>
      </c>
      <c r="P7" s="227" t="s">
        <v>619</v>
      </c>
      <c r="Q7" s="268">
        <f t="shared" si="1"/>
        <v>6.6037735849056603E-2</v>
      </c>
      <c r="R7" s="153">
        <v>7</v>
      </c>
    </row>
    <row r="8" spans="1:18" ht="32">
      <c r="A8" s="13">
        <v>13</v>
      </c>
      <c r="B8" s="23">
        <f t="shared" si="0"/>
        <v>6</v>
      </c>
      <c r="C8" s="251" t="s">
        <v>175</v>
      </c>
      <c r="D8" s="251" t="s">
        <v>89</v>
      </c>
      <c r="E8" s="237"/>
      <c r="F8" s="252"/>
      <c r="L8" s="1"/>
      <c r="P8" s="227" t="s">
        <v>2079</v>
      </c>
      <c r="Q8" s="268">
        <f t="shared" si="1"/>
        <v>6.6037735849056603E-2</v>
      </c>
      <c r="R8" s="153">
        <v>7</v>
      </c>
    </row>
    <row r="9" spans="1:18" ht="32">
      <c r="A9" s="13">
        <v>14</v>
      </c>
      <c r="B9" s="23">
        <f t="shared" si="0"/>
        <v>7</v>
      </c>
      <c r="C9" s="168"/>
      <c r="D9" s="251" t="s">
        <v>442</v>
      </c>
      <c r="E9" s="237" t="s">
        <v>619</v>
      </c>
      <c r="F9" s="252"/>
      <c r="L9" s="1" t="s">
        <v>2081</v>
      </c>
      <c r="M9">
        <v>14</v>
      </c>
      <c r="N9" s="244">
        <f>M9/$M$33</f>
        <v>0.109375</v>
      </c>
      <c r="P9" s="227" t="s">
        <v>2080</v>
      </c>
      <c r="Q9" s="268">
        <f t="shared" si="1"/>
        <v>4.716981132075472E-2</v>
      </c>
      <c r="R9" s="153">
        <v>5</v>
      </c>
    </row>
    <row r="10" spans="1:18" ht="128">
      <c r="A10" s="13">
        <v>18</v>
      </c>
      <c r="B10" s="23">
        <f t="shared" si="0"/>
        <v>8</v>
      </c>
      <c r="C10" s="251" t="s">
        <v>175</v>
      </c>
      <c r="D10" s="251" t="s">
        <v>442</v>
      </c>
      <c r="E10" s="168" t="s">
        <v>619</v>
      </c>
      <c r="F10" s="378" t="s">
        <v>1012</v>
      </c>
      <c r="G10" s="295" t="s">
        <v>879</v>
      </c>
      <c r="H10" s="371" t="s">
        <v>1955</v>
      </c>
      <c r="I10" s="5" t="s">
        <v>220</v>
      </c>
      <c r="J10" s="5"/>
      <c r="K10" s="5"/>
      <c r="L10" s="1" t="s">
        <v>2079</v>
      </c>
      <c r="M10">
        <v>7</v>
      </c>
      <c r="N10" s="244">
        <f>M10/$M$33</f>
        <v>5.46875E-2</v>
      </c>
      <c r="P10" s="227" t="s">
        <v>2081</v>
      </c>
      <c r="Q10" s="268">
        <f t="shared" si="1"/>
        <v>0.13207547169811321</v>
      </c>
      <c r="R10" s="153">
        <v>14</v>
      </c>
    </row>
    <row r="11" spans="1:18" ht="48">
      <c r="A11" s="13">
        <v>19</v>
      </c>
      <c r="B11" s="23">
        <f t="shared" si="0"/>
        <v>9</v>
      </c>
      <c r="C11" s="251" t="s">
        <v>175</v>
      </c>
      <c r="D11" s="251" t="s">
        <v>442</v>
      </c>
      <c r="E11" s="168" t="s">
        <v>619</v>
      </c>
      <c r="F11" s="378" t="s">
        <v>1012</v>
      </c>
      <c r="L11" s="1" t="s">
        <v>2080</v>
      </c>
      <c r="M11">
        <v>5</v>
      </c>
      <c r="N11" s="244">
        <f>M11/$M$33</f>
        <v>3.90625E-2</v>
      </c>
      <c r="P11" s="227" t="s">
        <v>2082</v>
      </c>
      <c r="Q11" s="268">
        <f t="shared" si="1"/>
        <v>0.20754716981132076</v>
      </c>
      <c r="R11" s="153">
        <v>22</v>
      </c>
    </row>
    <row r="12" spans="1:18" ht="64">
      <c r="A12" s="13">
        <v>20</v>
      </c>
      <c r="B12" s="23">
        <f t="shared" si="0"/>
        <v>10</v>
      </c>
      <c r="C12" s="251" t="s">
        <v>175</v>
      </c>
      <c r="D12" s="251" t="s">
        <v>442</v>
      </c>
      <c r="E12" s="168" t="s">
        <v>619</v>
      </c>
      <c r="F12" s="252"/>
      <c r="L12" s="1"/>
      <c r="P12" s="261" t="s">
        <v>2096</v>
      </c>
      <c r="Q12" s="250">
        <f t="shared" si="1"/>
        <v>0.14150943396226415</v>
      </c>
      <c r="R12" s="101">
        <v>15</v>
      </c>
    </row>
    <row r="13" spans="1:18" ht="16">
      <c r="A13" s="13">
        <v>21</v>
      </c>
      <c r="B13" s="23">
        <f t="shared" si="0"/>
        <v>11</v>
      </c>
      <c r="C13" s="251" t="s">
        <v>175</v>
      </c>
      <c r="D13" s="251" t="s">
        <v>442</v>
      </c>
      <c r="E13" s="168" t="s">
        <v>619</v>
      </c>
      <c r="F13" s="252"/>
      <c r="L13" s="1" t="s">
        <v>619</v>
      </c>
      <c r="M13">
        <v>7</v>
      </c>
      <c r="N13" s="244">
        <f>M13/$M$33</f>
        <v>5.46875E-2</v>
      </c>
      <c r="Q13" s="245">
        <f>SUM(Q5:Q12)</f>
        <v>0.99999999999999989</v>
      </c>
      <c r="R13">
        <f ca="1">SUM(R5:R16)</f>
        <v>0</v>
      </c>
    </row>
    <row r="14" spans="1:18" ht="16">
      <c r="A14" s="13">
        <v>23</v>
      </c>
      <c r="B14" s="23">
        <f t="shared" si="0"/>
        <v>12</v>
      </c>
      <c r="C14" s="251" t="s">
        <v>175</v>
      </c>
      <c r="D14" s="251" t="s">
        <v>442</v>
      </c>
      <c r="E14" s="237"/>
      <c r="F14" s="252"/>
      <c r="L14" s="1" t="s">
        <v>175</v>
      </c>
      <c r="M14">
        <v>9</v>
      </c>
      <c r="N14" s="244">
        <f>M14/$M$33</f>
        <v>7.03125E-2</v>
      </c>
    </row>
    <row r="15" spans="1:18" ht="16">
      <c r="A15" s="13">
        <v>24</v>
      </c>
      <c r="B15" s="23">
        <f t="shared" si="0"/>
        <v>13</v>
      </c>
      <c r="C15" s="251" t="s">
        <v>175</v>
      </c>
      <c r="D15" s="251" t="s">
        <v>442</v>
      </c>
      <c r="E15" s="168" t="s">
        <v>619</v>
      </c>
      <c r="F15" s="378" t="s">
        <v>1012</v>
      </c>
      <c r="L15" s="261"/>
      <c r="M15" s="101"/>
      <c r="N15" s="101"/>
    </row>
    <row r="16" spans="1:18" ht="32">
      <c r="A16" s="13">
        <v>25</v>
      </c>
      <c r="B16" s="175">
        <f t="shared" si="0"/>
        <v>14</v>
      </c>
      <c r="C16" s="251"/>
      <c r="D16" s="251" t="s">
        <v>442</v>
      </c>
      <c r="E16" s="168" t="s">
        <v>619</v>
      </c>
      <c r="F16" s="252"/>
      <c r="L16" s="1" t="s">
        <v>2095</v>
      </c>
      <c r="M16">
        <v>3</v>
      </c>
      <c r="N16" s="244">
        <f t="shared" ref="N16:N32" si="2">M16/$M$33</f>
        <v>2.34375E-2</v>
      </c>
      <c r="P16" s="153"/>
      <c r="Q16" s="153"/>
      <c r="R16" s="153"/>
    </row>
    <row r="17" spans="1:18" ht="48">
      <c r="A17" s="13">
        <v>27</v>
      </c>
      <c r="B17" s="23">
        <f t="shared" si="0"/>
        <v>15</v>
      </c>
      <c r="C17" s="251" t="s">
        <v>175</v>
      </c>
      <c r="D17" s="251" t="s">
        <v>442</v>
      </c>
      <c r="E17" s="168" t="s">
        <v>619</v>
      </c>
      <c r="F17" s="252"/>
      <c r="H17" s="371" t="s">
        <v>1955</v>
      </c>
      <c r="I17" s="5" t="s">
        <v>316</v>
      </c>
      <c r="J17" s="5"/>
      <c r="L17" s="1" t="s">
        <v>442</v>
      </c>
      <c r="M17">
        <v>3</v>
      </c>
      <c r="N17" s="244">
        <f t="shared" si="2"/>
        <v>2.34375E-2</v>
      </c>
    </row>
    <row r="18" spans="1:18" ht="16">
      <c r="A18" s="13">
        <v>28</v>
      </c>
      <c r="B18" s="23">
        <f t="shared" si="0"/>
        <v>16</v>
      </c>
      <c r="C18" s="251" t="s">
        <v>89</v>
      </c>
      <c r="D18" s="251" t="s">
        <v>89</v>
      </c>
      <c r="E18" s="237"/>
      <c r="F18" s="252"/>
      <c r="L18" s="1" t="s">
        <v>879</v>
      </c>
      <c r="M18">
        <v>3</v>
      </c>
      <c r="N18" s="244">
        <f t="shared" si="2"/>
        <v>2.34375E-2</v>
      </c>
      <c r="P18" s="227"/>
      <c r="Q18" s="153"/>
      <c r="R18" s="268"/>
    </row>
    <row r="19" spans="1:18" ht="16">
      <c r="A19" s="13">
        <v>29</v>
      </c>
      <c r="B19" s="23">
        <f t="shared" si="0"/>
        <v>17</v>
      </c>
      <c r="C19" s="251" t="s">
        <v>175</v>
      </c>
      <c r="D19" s="251" t="s">
        <v>442</v>
      </c>
      <c r="E19" s="168" t="s">
        <v>619</v>
      </c>
      <c r="F19" s="252"/>
      <c r="L19" s="1" t="s">
        <v>2094</v>
      </c>
      <c r="M19">
        <v>2</v>
      </c>
      <c r="N19" s="244">
        <f t="shared" si="2"/>
        <v>1.5625E-2</v>
      </c>
    </row>
    <row r="20" spans="1:18" ht="16">
      <c r="A20" s="13">
        <v>31</v>
      </c>
      <c r="B20" s="23">
        <f t="shared" si="0"/>
        <v>18</v>
      </c>
      <c r="C20" s="251"/>
      <c r="D20" s="251" t="s">
        <v>442</v>
      </c>
      <c r="E20" s="168" t="s">
        <v>619</v>
      </c>
      <c r="F20" s="252"/>
      <c r="L20" s="1" t="s">
        <v>2091</v>
      </c>
      <c r="M20">
        <v>2</v>
      </c>
      <c r="N20" s="244">
        <f t="shared" si="2"/>
        <v>1.5625E-2</v>
      </c>
      <c r="P20" s="1"/>
    </row>
    <row r="21" spans="1:18" ht="48">
      <c r="A21" s="13">
        <v>32</v>
      </c>
      <c r="B21" s="23">
        <f t="shared" si="0"/>
        <v>19</v>
      </c>
      <c r="C21" s="251" t="s">
        <v>175</v>
      </c>
      <c r="D21" s="168"/>
      <c r="E21" s="168" t="s">
        <v>619</v>
      </c>
      <c r="F21" s="252"/>
      <c r="H21" s="371" t="s">
        <v>1955</v>
      </c>
      <c r="I21" s="5" t="s">
        <v>375</v>
      </c>
      <c r="J21" s="5"/>
      <c r="L21" s="1" t="s">
        <v>2083</v>
      </c>
      <c r="M21">
        <v>1</v>
      </c>
      <c r="N21" s="244">
        <f t="shared" si="2"/>
        <v>7.8125E-3</v>
      </c>
    </row>
    <row r="22" spans="1:18" ht="16">
      <c r="A22" s="13">
        <v>33</v>
      </c>
      <c r="B22" s="23">
        <f t="shared" si="0"/>
        <v>20</v>
      </c>
      <c r="C22" s="251"/>
      <c r="D22" s="251" t="s">
        <v>442</v>
      </c>
      <c r="E22" s="168" t="s">
        <v>619</v>
      </c>
      <c r="F22" s="252"/>
      <c r="L22" s="1" t="s">
        <v>1012</v>
      </c>
      <c r="M22">
        <v>1</v>
      </c>
      <c r="N22" s="244">
        <f t="shared" si="2"/>
        <v>7.8125E-3</v>
      </c>
      <c r="P22" s="1"/>
    </row>
    <row r="23" spans="1:18" ht="96">
      <c r="A23" s="13">
        <v>36</v>
      </c>
      <c r="B23" s="23">
        <f t="shared" si="0"/>
        <v>21</v>
      </c>
      <c r="C23" s="251"/>
      <c r="D23" s="251" t="s">
        <v>442</v>
      </c>
      <c r="E23" s="168" t="s">
        <v>619</v>
      </c>
      <c r="F23" s="252"/>
      <c r="H23" s="371" t="s">
        <v>1955</v>
      </c>
      <c r="I23" s="5" t="s">
        <v>413</v>
      </c>
      <c r="J23" s="5"/>
      <c r="L23" s="1" t="s">
        <v>2084</v>
      </c>
      <c r="M23">
        <v>1</v>
      </c>
      <c r="N23" s="244">
        <f t="shared" si="2"/>
        <v>7.8125E-3</v>
      </c>
    </row>
    <row r="24" spans="1:18" ht="64">
      <c r="A24" s="13">
        <v>37</v>
      </c>
      <c r="B24" s="23">
        <f t="shared" si="0"/>
        <v>22</v>
      </c>
      <c r="C24" s="251" t="s">
        <v>175</v>
      </c>
      <c r="D24" s="168"/>
      <c r="E24" s="237"/>
      <c r="F24" s="252"/>
      <c r="H24" s="371" t="s">
        <v>1955</v>
      </c>
      <c r="I24" s="5" t="s">
        <v>429</v>
      </c>
      <c r="J24" s="5"/>
      <c r="L24" s="1" t="s">
        <v>2093</v>
      </c>
      <c r="M24">
        <v>1</v>
      </c>
      <c r="N24" s="244">
        <f t="shared" si="2"/>
        <v>7.8125E-3</v>
      </c>
    </row>
    <row r="25" spans="1:18" ht="32">
      <c r="A25" s="13">
        <v>38</v>
      </c>
      <c r="B25" s="23">
        <f t="shared" si="0"/>
        <v>23</v>
      </c>
      <c r="C25" s="168"/>
      <c r="D25" s="251" t="s">
        <v>442</v>
      </c>
      <c r="E25" s="237"/>
      <c r="F25" s="252"/>
      <c r="L25" s="1" t="s">
        <v>2092</v>
      </c>
      <c r="M25">
        <v>1</v>
      </c>
      <c r="N25" s="244">
        <f t="shared" si="2"/>
        <v>7.8125E-3</v>
      </c>
    </row>
    <row r="26" spans="1:18" ht="32">
      <c r="A26" s="13">
        <v>39</v>
      </c>
      <c r="B26" s="23">
        <f t="shared" si="0"/>
        <v>24</v>
      </c>
      <c r="C26" s="251" t="s">
        <v>175</v>
      </c>
      <c r="D26" s="168"/>
      <c r="E26" s="237"/>
      <c r="F26" s="378" t="s">
        <v>1012</v>
      </c>
      <c r="H26" s="371" t="s">
        <v>1955</v>
      </c>
      <c r="I26" s="5" t="s">
        <v>453</v>
      </c>
      <c r="J26" s="5"/>
      <c r="L26" s="1" t="s">
        <v>2090</v>
      </c>
      <c r="M26">
        <v>1</v>
      </c>
      <c r="N26" s="244">
        <f t="shared" si="2"/>
        <v>7.8125E-3</v>
      </c>
      <c r="P26" s="1"/>
    </row>
    <row r="27" spans="1:18" ht="32">
      <c r="A27" s="13">
        <v>41</v>
      </c>
      <c r="B27" s="23">
        <f t="shared" si="0"/>
        <v>25</v>
      </c>
      <c r="C27" s="251" t="s">
        <v>89</v>
      </c>
      <c r="D27" s="251" t="s">
        <v>89</v>
      </c>
      <c r="E27" s="237"/>
      <c r="F27" s="252"/>
      <c r="L27" s="1" t="s">
        <v>2089</v>
      </c>
      <c r="M27">
        <v>1</v>
      </c>
      <c r="N27" s="244">
        <f t="shared" si="2"/>
        <v>7.8125E-3</v>
      </c>
    </row>
    <row r="28" spans="1:18" ht="48">
      <c r="A28" s="13">
        <v>43</v>
      </c>
      <c r="B28" s="23">
        <f t="shared" si="0"/>
        <v>26</v>
      </c>
      <c r="C28" s="251" t="s">
        <v>175</v>
      </c>
      <c r="D28" s="251" t="s">
        <v>442</v>
      </c>
      <c r="E28" s="168" t="s">
        <v>619</v>
      </c>
      <c r="F28" s="378" t="s">
        <v>1012</v>
      </c>
      <c r="G28" s="295" t="s">
        <v>879</v>
      </c>
      <c r="H28" s="371" t="s">
        <v>1955</v>
      </c>
      <c r="I28" s="5" t="s">
        <v>490</v>
      </c>
      <c r="J28" s="5"/>
      <c r="L28" s="1" t="s">
        <v>2088</v>
      </c>
      <c r="M28">
        <v>1</v>
      </c>
      <c r="N28" s="244">
        <f t="shared" si="2"/>
        <v>7.8125E-3</v>
      </c>
    </row>
    <row r="29" spans="1:18" ht="16">
      <c r="A29" s="13">
        <v>44</v>
      </c>
      <c r="B29" s="23">
        <f t="shared" si="0"/>
        <v>27</v>
      </c>
      <c r="C29" s="251"/>
      <c r="D29" s="251" t="s">
        <v>89</v>
      </c>
      <c r="E29" s="168" t="s">
        <v>619</v>
      </c>
      <c r="F29" s="378" t="s">
        <v>1012</v>
      </c>
      <c r="L29" s="1" t="s">
        <v>2085</v>
      </c>
      <c r="M29">
        <v>1</v>
      </c>
      <c r="N29" s="244">
        <f t="shared" si="2"/>
        <v>7.8125E-3</v>
      </c>
    </row>
    <row r="30" spans="1:18" ht="32">
      <c r="A30" s="13">
        <v>45</v>
      </c>
      <c r="B30" s="23">
        <f t="shared" si="0"/>
        <v>28</v>
      </c>
      <c r="C30" s="251" t="s">
        <v>175</v>
      </c>
      <c r="D30" s="251" t="s">
        <v>89</v>
      </c>
      <c r="E30" s="237"/>
      <c r="F30" s="252"/>
      <c r="G30" s="295" t="s">
        <v>879</v>
      </c>
      <c r="L30" s="1" t="s">
        <v>2086</v>
      </c>
      <c r="M30">
        <v>1</v>
      </c>
      <c r="N30" s="244">
        <f t="shared" si="2"/>
        <v>7.8125E-3</v>
      </c>
    </row>
    <row r="31" spans="1:18" ht="48">
      <c r="A31" s="13">
        <v>46</v>
      </c>
      <c r="B31" s="23">
        <f t="shared" si="0"/>
        <v>29</v>
      </c>
      <c r="C31" s="251" t="s">
        <v>89</v>
      </c>
      <c r="D31" s="251" t="s">
        <v>89</v>
      </c>
      <c r="E31" s="237"/>
      <c r="F31" s="252"/>
      <c r="L31" s="261" t="s">
        <v>2087</v>
      </c>
      <c r="M31" s="101">
        <v>4</v>
      </c>
      <c r="N31" s="250">
        <f t="shared" si="2"/>
        <v>3.125E-2</v>
      </c>
      <c r="P31" s="1"/>
      <c r="Q31" s="245"/>
    </row>
    <row r="32" spans="1:18" ht="16">
      <c r="A32" s="13">
        <v>47</v>
      </c>
      <c r="B32" s="23">
        <f t="shared" si="0"/>
        <v>30</v>
      </c>
      <c r="C32" s="251" t="s">
        <v>175</v>
      </c>
      <c r="D32" s="251" t="s">
        <v>442</v>
      </c>
      <c r="E32" s="237"/>
      <c r="F32" s="252"/>
      <c r="L32" s="262" t="s">
        <v>2097</v>
      </c>
      <c r="M32" s="263">
        <v>22</v>
      </c>
      <c r="N32" s="265">
        <f t="shared" si="2"/>
        <v>0.171875</v>
      </c>
      <c r="P32" s="237"/>
      <c r="Q32" s="252"/>
      <c r="R32" s="266"/>
    </row>
    <row r="33" spans="1:18" ht="16">
      <c r="A33" s="13">
        <v>48</v>
      </c>
      <c r="B33" s="23">
        <f t="shared" si="0"/>
        <v>31</v>
      </c>
      <c r="C33" s="251" t="s">
        <v>175</v>
      </c>
      <c r="D33" s="251" t="s">
        <v>442</v>
      </c>
      <c r="E33" s="168" t="s">
        <v>619</v>
      </c>
      <c r="F33" s="378" t="s">
        <v>1012</v>
      </c>
      <c r="L33" s="1"/>
      <c r="M33">
        <f>SUM(M5:M32)</f>
        <v>128</v>
      </c>
      <c r="N33" s="245">
        <f>SUM(N5:N32)</f>
        <v>1</v>
      </c>
      <c r="P33" s="237"/>
      <c r="Q33" s="252"/>
      <c r="R33" s="267"/>
    </row>
    <row r="34" spans="1:18" ht="16">
      <c r="A34" s="13">
        <v>49</v>
      </c>
      <c r="B34" s="23">
        <f t="shared" si="0"/>
        <v>32</v>
      </c>
      <c r="C34" s="251" t="s">
        <v>89</v>
      </c>
      <c r="D34" s="251" t="s">
        <v>89</v>
      </c>
      <c r="E34" s="237"/>
      <c r="F34" s="252"/>
    </row>
    <row r="35" spans="1:18" ht="16">
      <c r="A35" s="13">
        <v>51</v>
      </c>
      <c r="B35" s="23">
        <f t="shared" si="0"/>
        <v>33</v>
      </c>
      <c r="C35" s="251" t="s">
        <v>175</v>
      </c>
      <c r="D35" s="251" t="s">
        <v>442</v>
      </c>
      <c r="E35" s="168" t="s">
        <v>619</v>
      </c>
      <c r="F35" s="252"/>
    </row>
    <row r="36" spans="1:18" ht="16">
      <c r="A36" s="13">
        <v>52</v>
      </c>
      <c r="B36" s="23">
        <f t="shared" si="0"/>
        <v>34</v>
      </c>
      <c r="C36" s="251" t="s">
        <v>175</v>
      </c>
      <c r="D36" s="251" t="s">
        <v>442</v>
      </c>
      <c r="E36" s="168" t="s">
        <v>619</v>
      </c>
      <c r="F36" s="378" t="s">
        <v>1012</v>
      </c>
      <c r="G36" s="295" t="s">
        <v>879</v>
      </c>
    </row>
    <row r="37" spans="1:18" ht="16">
      <c r="A37" s="13">
        <v>53</v>
      </c>
      <c r="B37" s="23">
        <f t="shared" si="0"/>
        <v>35</v>
      </c>
      <c r="C37" s="251"/>
      <c r="D37" s="168"/>
      <c r="E37" s="168" t="s">
        <v>619</v>
      </c>
      <c r="F37" s="252"/>
      <c r="H37" s="371" t="s">
        <v>1955</v>
      </c>
      <c r="I37" s="5" t="s">
        <v>608</v>
      </c>
      <c r="J37" s="5"/>
    </row>
    <row r="38" spans="1:18" ht="16">
      <c r="A38" s="13">
        <v>55</v>
      </c>
      <c r="B38" s="23">
        <f t="shared" si="0"/>
        <v>36</v>
      </c>
      <c r="C38" s="168"/>
      <c r="D38" s="251" t="s">
        <v>89</v>
      </c>
      <c r="E38" s="251" t="s">
        <v>619</v>
      </c>
      <c r="F38" s="252"/>
    </row>
    <row r="39" spans="1:18" ht="16">
      <c r="A39" s="13">
        <v>58</v>
      </c>
      <c r="B39" s="23">
        <f t="shared" si="0"/>
        <v>37</v>
      </c>
      <c r="C39" s="251" t="s">
        <v>175</v>
      </c>
      <c r="D39" s="251" t="s">
        <v>442</v>
      </c>
      <c r="E39" s="168" t="s">
        <v>619</v>
      </c>
      <c r="F39" s="378" t="s">
        <v>1012</v>
      </c>
      <c r="H39" s="371" t="s">
        <v>1955</v>
      </c>
      <c r="I39" s="5" t="s">
        <v>639</v>
      </c>
      <c r="J39" s="5"/>
    </row>
    <row r="40" spans="1:18" ht="16">
      <c r="A40" s="13">
        <v>60</v>
      </c>
      <c r="B40" s="23">
        <f t="shared" si="0"/>
        <v>38</v>
      </c>
      <c r="C40" s="251" t="s">
        <v>175</v>
      </c>
      <c r="D40" s="251" t="s">
        <v>89</v>
      </c>
      <c r="E40" s="168" t="s">
        <v>619</v>
      </c>
      <c r="F40" s="252"/>
    </row>
    <row r="41" spans="1:18" ht="16">
      <c r="A41" s="13">
        <v>61</v>
      </c>
      <c r="B41" s="23">
        <f t="shared" si="0"/>
        <v>39</v>
      </c>
      <c r="C41" s="251"/>
      <c r="D41" s="251" t="s">
        <v>442</v>
      </c>
      <c r="E41" s="168" t="s">
        <v>619</v>
      </c>
      <c r="F41" s="378" t="s">
        <v>1012</v>
      </c>
    </row>
    <row r="42" spans="1:18" ht="16">
      <c r="A42" s="13">
        <v>64</v>
      </c>
      <c r="B42" s="23">
        <f t="shared" si="0"/>
        <v>40</v>
      </c>
      <c r="C42" s="251" t="s">
        <v>89</v>
      </c>
      <c r="D42" s="251" t="s">
        <v>89</v>
      </c>
      <c r="E42" s="237"/>
      <c r="F42" s="252"/>
    </row>
    <row r="43" spans="1:18" ht="16">
      <c r="A43" s="13">
        <v>66</v>
      </c>
      <c r="B43" s="23">
        <f t="shared" si="0"/>
        <v>41</v>
      </c>
      <c r="C43" s="251" t="s">
        <v>89</v>
      </c>
      <c r="D43" s="251" t="s">
        <v>89</v>
      </c>
      <c r="E43" s="237"/>
      <c r="F43" s="252"/>
    </row>
    <row r="44" spans="1:18" ht="16">
      <c r="A44" s="13">
        <v>68</v>
      </c>
      <c r="B44" s="23">
        <f t="shared" si="0"/>
        <v>42</v>
      </c>
      <c r="C44" s="251" t="s">
        <v>175</v>
      </c>
      <c r="D44" s="251" t="s">
        <v>89</v>
      </c>
      <c r="E44" s="237"/>
      <c r="F44" s="252"/>
    </row>
    <row r="45" spans="1:18" ht="16">
      <c r="A45" s="13">
        <v>71</v>
      </c>
      <c r="B45" s="23">
        <f t="shared" si="0"/>
        <v>43</v>
      </c>
      <c r="C45" s="251"/>
      <c r="D45" s="251" t="s">
        <v>89</v>
      </c>
      <c r="E45" s="168" t="s">
        <v>619</v>
      </c>
      <c r="F45" s="252"/>
      <c r="G45" s="295" t="s">
        <v>879</v>
      </c>
    </row>
    <row r="46" spans="1:18" ht="64">
      <c r="A46" s="13">
        <v>76</v>
      </c>
      <c r="B46" s="23">
        <f t="shared" si="0"/>
        <v>44</v>
      </c>
      <c r="C46" s="251" t="s">
        <v>175</v>
      </c>
      <c r="D46" s="251" t="s">
        <v>442</v>
      </c>
      <c r="E46" s="168" t="s">
        <v>619</v>
      </c>
      <c r="F46" s="252"/>
      <c r="H46" s="371" t="s">
        <v>1955</v>
      </c>
      <c r="I46" s="5" t="s">
        <v>757</v>
      </c>
      <c r="J46" s="5"/>
    </row>
    <row r="47" spans="1:18" ht="48">
      <c r="A47" s="13">
        <v>79</v>
      </c>
      <c r="B47" s="23">
        <f t="shared" si="0"/>
        <v>45</v>
      </c>
      <c r="C47" s="251"/>
      <c r="D47" s="168"/>
      <c r="E47" s="237"/>
      <c r="F47" s="252"/>
      <c r="H47" s="371" t="s">
        <v>1955</v>
      </c>
      <c r="I47" s="5" t="s">
        <v>778</v>
      </c>
      <c r="J47" s="5"/>
    </row>
    <row r="48" spans="1:18" ht="16">
      <c r="A48" s="13">
        <v>82</v>
      </c>
      <c r="B48" s="23">
        <f t="shared" si="0"/>
        <v>46</v>
      </c>
      <c r="C48" s="251"/>
      <c r="D48" s="251" t="s">
        <v>442</v>
      </c>
      <c r="E48" s="168" t="s">
        <v>619</v>
      </c>
      <c r="F48" s="378" t="s">
        <v>1012</v>
      </c>
    </row>
    <row r="49" spans="1:10" ht="16">
      <c r="A49" s="13">
        <v>83</v>
      </c>
      <c r="B49" s="23">
        <f t="shared" si="0"/>
        <v>47</v>
      </c>
      <c r="C49" s="251"/>
      <c r="D49" s="168"/>
      <c r="E49" s="168" t="s">
        <v>619</v>
      </c>
      <c r="F49" s="252"/>
      <c r="H49" s="371" t="s">
        <v>1955</v>
      </c>
      <c r="I49" s="5" t="s">
        <v>818</v>
      </c>
      <c r="J49" s="5"/>
    </row>
    <row r="50" spans="1:10" ht="48">
      <c r="A50" s="13">
        <v>84</v>
      </c>
      <c r="B50" s="23">
        <f t="shared" si="0"/>
        <v>48</v>
      </c>
      <c r="C50" s="251" t="s">
        <v>175</v>
      </c>
      <c r="D50" s="251" t="s">
        <v>442</v>
      </c>
      <c r="E50" s="168" t="s">
        <v>619</v>
      </c>
      <c r="F50" s="378" t="s">
        <v>1012</v>
      </c>
      <c r="H50" s="371" t="s">
        <v>1955</v>
      </c>
      <c r="I50" s="5" t="s">
        <v>825</v>
      </c>
      <c r="J50" s="5"/>
    </row>
    <row r="51" spans="1:10" ht="32">
      <c r="A51" s="13">
        <v>86</v>
      </c>
      <c r="B51" s="23">
        <f t="shared" si="0"/>
        <v>49</v>
      </c>
      <c r="C51" s="251" t="s">
        <v>175</v>
      </c>
      <c r="D51" s="251" t="s">
        <v>442</v>
      </c>
      <c r="E51" s="168" t="s">
        <v>619</v>
      </c>
      <c r="F51" s="252"/>
      <c r="H51" s="371" t="s">
        <v>1955</v>
      </c>
      <c r="I51" s="5" t="s">
        <v>839</v>
      </c>
      <c r="J51" s="5"/>
    </row>
    <row r="52" spans="1:10" ht="16">
      <c r="A52" s="13">
        <v>87</v>
      </c>
      <c r="B52" s="23">
        <f t="shared" si="0"/>
        <v>50</v>
      </c>
      <c r="C52" s="251" t="s">
        <v>175</v>
      </c>
      <c r="D52" s="251" t="s">
        <v>89</v>
      </c>
      <c r="E52" s="237"/>
      <c r="F52" s="252"/>
    </row>
    <row r="53" spans="1:10" ht="16">
      <c r="A53" s="13">
        <v>90</v>
      </c>
      <c r="B53" s="23">
        <f t="shared" si="0"/>
        <v>51</v>
      </c>
      <c r="C53" s="251" t="s">
        <v>175</v>
      </c>
      <c r="D53" s="251" t="s">
        <v>442</v>
      </c>
      <c r="E53" s="168" t="s">
        <v>619</v>
      </c>
      <c r="F53" s="378" t="s">
        <v>1012</v>
      </c>
    </row>
    <row r="54" spans="1:10" ht="16">
      <c r="A54" s="13">
        <v>91</v>
      </c>
      <c r="B54" s="23">
        <f t="shared" si="0"/>
        <v>52</v>
      </c>
      <c r="C54" s="168"/>
      <c r="D54" s="251" t="s">
        <v>89</v>
      </c>
      <c r="E54" s="237"/>
      <c r="F54" s="252"/>
      <c r="G54" s="199" t="s">
        <v>879</v>
      </c>
    </row>
    <row r="55" spans="1:10" ht="16">
      <c r="A55" s="13">
        <v>93</v>
      </c>
      <c r="B55" s="23">
        <f t="shared" si="0"/>
        <v>53</v>
      </c>
      <c r="C55" s="251" t="s">
        <v>175</v>
      </c>
      <c r="D55" s="251" t="s">
        <v>442</v>
      </c>
      <c r="E55" s="168" t="s">
        <v>619</v>
      </c>
      <c r="F55" s="378" t="s">
        <v>1012</v>
      </c>
    </row>
    <row r="56" spans="1:10" ht="16">
      <c r="A56" s="13">
        <v>95</v>
      </c>
      <c r="B56" s="23">
        <f t="shared" si="0"/>
        <v>54</v>
      </c>
      <c r="C56" s="251" t="s">
        <v>89</v>
      </c>
      <c r="D56" s="251" t="s">
        <v>89</v>
      </c>
      <c r="E56" s="237"/>
      <c r="F56" s="252"/>
    </row>
    <row r="57" spans="1:10" ht="16">
      <c r="A57" s="13">
        <v>96</v>
      </c>
      <c r="B57" s="23">
        <f t="shared" si="0"/>
        <v>55</v>
      </c>
      <c r="C57" s="251" t="s">
        <v>175</v>
      </c>
      <c r="D57" s="168"/>
      <c r="E57" s="237"/>
      <c r="F57" s="252"/>
      <c r="H57" s="371" t="s">
        <v>1955</v>
      </c>
      <c r="I57" s="5" t="s">
        <v>917</v>
      </c>
      <c r="J57" s="5"/>
    </row>
    <row r="58" spans="1:10" ht="16">
      <c r="A58" s="13">
        <v>98</v>
      </c>
      <c r="B58" s="23">
        <f t="shared" si="0"/>
        <v>56</v>
      </c>
      <c r="C58" s="251" t="s">
        <v>175</v>
      </c>
      <c r="D58" s="251" t="s">
        <v>442</v>
      </c>
      <c r="E58" s="168" t="s">
        <v>619</v>
      </c>
      <c r="F58" s="252"/>
    </row>
    <row r="59" spans="1:10" ht="16">
      <c r="A59" s="13">
        <v>99</v>
      </c>
      <c r="B59" s="23">
        <f t="shared" si="0"/>
        <v>57</v>
      </c>
      <c r="C59" s="251" t="s">
        <v>175</v>
      </c>
      <c r="D59" s="251" t="s">
        <v>442</v>
      </c>
      <c r="E59" s="168"/>
      <c r="F59" s="378" t="s">
        <v>1012</v>
      </c>
    </row>
    <row r="60" spans="1:10" ht="32">
      <c r="A60" s="13">
        <v>102</v>
      </c>
      <c r="B60" s="23">
        <f t="shared" si="0"/>
        <v>58</v>
      </c>
      <c r="C60" s="251"/>
      <c r="D60" s="251" t="s">
        <v>442</v>
      </c>
      <c r="E60" s="168" t="s">
        <v>619</v>
      </c>
      <c r="F60" s="252"/>
      <c r="H60" s="371" t="s">
        <v>1955</v>
      </c>
      <c r="I60" s="5" t="s">
        <v>952</v>
      </c>
      <c r="J60" s="5"/>
    </row>
    <row r="61" spans="1:10" ht="16">
      <c r="A61" s="13">
        <v>104</v>
      </c>
      <c r="B61" s="23">
        <f t="shared" si="0"/>
        <v>59</v>
      </c>
      <c r="C61" s="251" t="s">
        <v>175</v>
      </c>
      <c r="D61" s="251" t="s">
        <v>89</v>
      </c>
      <c r="E61" s="168" t="s">
        <v>619</v>
      </c>
      <c r="F61" s="252"/>
      <c r="G61" s="5" t="s">
        <v>879</v>
      </c>
    </row>
    <row r="62" spans="1:10" ht="16">
      <c r="A62" s="13">
        <v>105</v>
      </c>
      <c r="B62" s="23">
        <f t="shared" si="0"/>
        <v>60</v>
      </c>
      <c r="C62" s="251" t="s">
        <v>175</v>
      </c>
      <c r="D62" s="251" t="s">
        <v>442</v>
      </c>
      <c r="E62" s="168" t="s">
        <v>619</v>
      </c>
      <c r="F62" s="378" t="s">
        <v>1012</v>
      </c>
      <c r="G62" s="5" t="s">
        <v>879</v>
      </c>
    </row>
    <row r="63" spans="1:10" ht="16">
      <c r="A63" s="13">
        <v>106</v>
      </c>
      <c r="B63" s="23">
        <f t="shared" si="0"/>
        <v>61</v>
      </c>
      <c r="C63" s="251" t="s">
        <v>175</v>
      </c>
      <c r="D63" s="251" t="s">
        <v>442</v>
      </c>
      <c r="E63" s="168" t="s">
        <v>619</v>
      </c>
      <c r="F63" s="252"/>
    </row>
    <row r="64" spans="1:10" ht="16">
      <c r="A64" s="13">
        <v>108</v>
      </c>
      <c r="B64" s="23">
        <f t="shared" si="0"/>
        <v>62</v>
      </c>
      <c r="C64" s="251"/>
      <c r="D64" s="251" t="s">
        <v>442</v>
      </c>
      <c r="E64" s="168" t="s">
        <v>619</v>
      </c>
      <c r="F64" s="252"/>
    </row>
    <row r="65" spans="1:10" ht="16">
      <c r="A65" s="13">
        <v>112</v>
      </c>
      <c r="B65" s="23">
        <f t="shared" si="0"/>
        <v>63</v>
      </c>
      <c r="C65" s="251" t="s">
        <v>175</v>
      </c>
      <c r="D65" s="251" t="s">
        <v>442</v>
      </c>
      <c r="E65" s="168" t="s">
        <v>619</v>
      </c>
      <c r="F65" s="252"/>
    </row>
    <row r="66" spans="1:10" ht="16">
      <c r="A66" s="13">
        <v>114</v>
      </c>
      <c r="B66" s="23">
        <f t="shared" si="0"/>
        <v>64</v>
      </c>
      <c r="C66" s="251" t="s">
        <v>175</v>
      </c>
      <c r="D66" s="251" t="s">
        <v>442</v>
      </c>
      <c r="E66" s="168" t="s">
        <v>619</v>
      </c>
      <c r="F66" s="252"/>
      <c r="G66" s="5" t="s">
        <v>879</v>
      </c>
    </row>
    <row r="67" spans="1:10" ht="16">
      <c r="A67" s="13">
        <v>115</v>
      </c>
      <c r="B67" s="23">
        <f t="shared" si="0"/>
        <v>65</v>
      </c>
      <c r="C67" s="168"/>
      <c r="D67" s="251" t="s">
        <v>89</v>
      </c>
      <c r="E67" s="237"/>
      <c r="F67" s="252"/>
      <c r="G67" s="199" t="s">
        <v>879</v>
      </c>
    </row>
    <row r="68" spans="1:10" ht="16">
      <c r="A68" s="13">
        <v>121</v>
      </c>
      <c r="B68" s="23">
        <f t="shared" ref="B68:B130" si="3">B67+1</f>
        <v>66</v>
      </c>
      <c r="C68" s="251" t="s">
        <v>175</v>
      </c>
      <c r="D68" s="251" t="s">
        <v>442</v>
      </c>
      <c r="E68" s="168" t="s">
        <v>619</v>
      </c>
      <c r="F68" s="252"/>
    </row>
    <row r="69" spans="1:10" ht="16">
      <c r="A69" s="13">
        <v>125</v>
      </c>
      <c r="B69" s="23">
        <f t="shared" si="3"/>
        <v>67</v>
      </c>
      <c r="C69" s="251"/>
      <c r="D69" s="251" t="s">
        <v>442</v>
      </c>
      <c r="E69" s="237"/>
      <c r="F69" s="252"/>
      <c r="G69" s="5" t="s">
        <v>879</v>
      </c>
    </row>
    <row r="70" spans="1:10" ht="16">
      <c r="A70" s="13">
        <v>126</v>
      </c>
      <c r="B70" s="23">
        <f t="shared" si="3"/>
        <v>68</v>
      </c>
      <c r="C70" s="251"/>
      <c r="D70" s="251" t="s">
        <v>442</v>
      </c>
      <c r="E70" s="168" t="s">
        <v>619</v>
      </c>
      <c r="F70" s="252"/>
    </row>
    <row r="71" spans="1:10" ht="16">
      <c r="A71" s="13">
        <v>128</v>
      </c>
      <c r="B71" s="23">
        <f t="shared" si="3"/>
        <v>69</v>
      </c>
      <c r="C71" s="251" t="s">
        <v>89</v>
      </c>
      <c r="D71" s="251" t="s">
        <v>89</v>
      </c>
      <c r="E71" s="237"/>
      <c r="F71" s="252"/>
    </row>
    <row r="72" spans="1:10" ht="16">
      <c r="A72" s="13">
        <v>129</v>
      </c>
      <c r="B72" s="23">
        <f t="shared" si="3"/>
        <v>70</v>
      </c>
      <c r="C72" s="251" t="s">
        <v>89</v>
      </c>
      <c r="D72" s="251" t="s">
        <v>89</v>
      </c>
      <c r="E72" s="237"/>
      <c r="F72" s="252"/>
    </row>
    <row r="73" spans="1:10" ht="16">
      <c r="A73" s="13">
        <v>130</v>
      </c>
      <c r="B73" s="23">
        <f t="shared" si="3"/>
        <v>71</v>
      </c>
      <c r="C73" s="251" t="s">
        <v>175</v>
      </c>
      <c r="D73" s="251" t="s">
        <v>442</v>
      </c>
      <c r="E73" s="168" t="s">
        <v>619</v>
      </c>
      <c r="F73" s="252"/>
    </row>
    <row r="74" spans="1:10" ht="16">
      <c r="A74" s="13">
        <v>131</v>
      </c>
      <c r="B74" s="23">
        <f t="shared" si="3"/>
        <v>72</v>
      </c>
      <c r="C74" s="251" t="s">
        <v>175</v>
      </c>
      <c r="D74" s="251"/>
      <c r="E74" s="168" t="s">
        <v>619</v>
      </c>
      <c r="F74" s="252"/>
    </row>
    <row r="75" spans="1:10" ht="16">
      <c r="A75" s="13">
        <v>132</v>
      </c>
      <c r="B75" s="23">
        <f t="shared" si="3"/>
        <v>73</v>
      </c>
      <c r="C75" s="168"/>
      <c r="D75" s="251" t="s">
        <v>89</v>
      </c>
      <c r="E75" s="251" t="s">
        <v>619</v>
      </c>
      <c r="F75" s="252"/>
    </row>
    <row r="76" spans="1:10" ht="32">
      <c r="A76" s="13">
        <v>133</v>
      </c>
      <c r="B76" s="23">
        <f t="shared" si="3"/>
        <v>74</v>
      </c>
      <c r="C76" s="251" t="s">
        <v>175</v>
      </c>
      <c r="D76" s="251" t="s">
        <v>442</v>
      </c>
      <c r="E76" s="237"/>
      <c r="F76" s="252"/>
      <c r="H76" s="371" t="s">
        <v>1955</v>
      </c>
      <c r="I76" s="5" t="s">
        <v>1177</v>
      </c>
      <c r="J76" s="5"/>
    </row>
    <row r="77" spans="1:10" ht="32">
      <c r="A77" s="13">
        <v>135</v>
      </c>
      <c r="B77" s="23">
        <f t="shared" si="3"/>
        <v>75</v>
      </c>
      <c r="C77" s="251" t="s">
        <v>175</v>
      </c>
      <c r="D77" s="168"/>
      <c r="E77" s="237"/>
      <c r="F77" s="252"/>
      <c r="H77" s="371" t="s">
        <v>1955</v>
      </c>
      <c r="I77" s="5" t="s">
        <v>1197</v>
      </c>
      <c r="J77" s="5"/>
    </row>
    <row r="78" spans="1:10" ht="48">
      <c r="A78" s="13">
        <v>136</v>
      </c>
      <c r="B78" s="23">
        <f t="shared" si="3"/>
        <v>76</v>
      </c>
      <c r="C78" s="251"/>
      <c r="D78" s="251" t="s">
        <v>442</v>
      </c>
      <c r="E78" s="168" t="s">
        <v>619</v>
      </c>
      <c r="F78" s="252"/>
      <c r="H78" s="371" t="s">
        <v>1955</v>
      </c>
      <c r="I78" s="5" t="s">
        <v>1209</v>
      </c>
      <c r="J78" s="5"/>
    </row>
    <row r="79" spans="1:10" ht="16">
      <c r="A79" s="13">
        <v>137</v>
      </c>
      <c r="B79" s="23">
        <f t="shared" si="3"/>
        <v>77</v>
      </c>
      <c r="C79" s="251" t="s">
        <v>175</v>
      </c>
      <c r="D79" s="251" t="s">
        <v>89</v>
      </c>
      <c r="E79" s="237"/>
      <c r="F79" s="252"/>
    </row>
    <row r="80" spans="1:10" ht="16">
      <c r="A80" s="13">
        <v>139</v>
      </c>
      <c r="B80" s="23">
        <f t="shared" si="3"/>
        <v>78</v>
      </c>
      <c r="C80" s="251" t="s">
        <v>175</v>
      </c>
      <c r="D80" s="251" t="s">
        <v>442</v>
      </c>
      <c r="E80" s="168" t="s">
        <v>619</v>
      </c>
      <c r="F80" s="252"/>
    </row>
    <row r="81" spans="1:10" ht="16">
      <c r="A81" s="13">
        <v>142</v>
      </c>
      <c r="B81" s="23">
        <f t="shared" si="3"/>
        <v>79</v>
      </c>
      <c r="C81" s="251" t="s">
        <v>175</v>
      </c>
      <c r="D81" s="251" t="s">
        <v>442</v>
      </c>
      <c r="E81" s="168" t="s">
        <v>619</v>
      </c>
      <c r="F81" s="252"/>
    </row>
    <row r="82" spans="1:10" ht="16">
      <c r="A82" s="13">
        <v>144</v>
      </c>
      <c r="B82" s="23">
        <f t="shared" si="3"/>
        <v>80</v>
      </c>
      <c r="C82" s="168"/>
      <c r="D82" s="251" t="s">
        <v>89</v>
      </c>
      <c r="E82" s="237"/>
      <c r="F82" s="252"/>
    </row>
    <row r="83" spans="1:10" ht="16">
      <c r="A83" s="13">
        <v>146</v>
      </c>
      <c r="B83" s="23">
        <f t="shared" si="3"/>
        <v>81</v>
      </c>
      <c r="C83" s="251" t="s">
        <v>175</v>
      </c>
      <c r="D83" s="251" t="s">
        <v>442</v>
      </c>
      <c r="E83" s="168" t="s">
        <v>619</v>
      </c>
      <c r="F83" s="251" t="s">
        <v>1012</v>
      </c>
    </row>
    <row r="84" spans="1:10" ht="16">
      <c r="A84" s="13">
        <v>147</v>
      </c>
      <c r="B84" s="23">
        <f t="shared" si="3"/>
        <v>82</v>
      </c>
      <c r="C84" s="251" t="s">
        <v>175</v>
      </c>
      <c r="D84" s="251" t="s">
        <v>89</v>
      </c>
      <c r="E84" s="237"/>
      <c r="F84" s="252"/>
    </row>
    <row r="85" spans="1:10" ht="16">
      <c r="A85" s="13">
        <v>153</v>
      </c>
      <c r="B85" s="23">
        <f t="shared" si="3"/>
        <v>83</v>
      </c>
      <c r="C85" s="251" t="s">
        <v>175</v>
      </c>
      <c r="D85" s="251" t="s">
        <v>442</v>
      </c>
      <c r="E85" s="237"/>
      <c r="F85" s="252"/>
      <c r="G85" s="5" t="s">
        <v>879</v>
      </c>
    </row>
    <row r="86" spans="1:10" ht="16">
      <c r="A86" s="13">
        <v>155</v>
      </c>
      <c r="B86" s="23">
        <f t="shared" si="3"/>
        <v>84</v>
      </c>
      <c r="C86" s="251"/>
      <c r="D86" s="251" t="s">
        <v>442</v>
      </c>
      <c r="E86" s="168" t="s">
        <v>619</v>
      </c>
      <c r="F86" s="251" t="s">
        <v>1012</v>
      </c>
    </row>
    <row r="87" spans="1:10" ht="48">
      <c r="A87" s="13">
        <v>156</v>
      </c>
      <c r="B87" s="23">
        <f t="shared" si="3"/>
        <v>85</v>
      </c>
      <c r="C87" s="251"/>
      <c r="D87" s="168"/>
      <c r="E87" s="237"/>
      <c r="F87" s="252"/>
      <c r="G87" s="199" t="s">
        <v>879</v>
      </c>
      <c r="H87" s="371" t="s">
        <v>1955</v>
      </c>
      <c r="I87" s="5" t="s">
        <v>1356</v>
      </c>
      <c r="J87" s="5"/>
    </row>
    <row r="88" spans="1:10" ht="16">
      <c r="A88" s="13">
        <v>159</v>
      </c>
      <c r="B88" s="23">
        <f t="shared" si="3"/>
        <v>86</v>
      </c>
      <c r="C88" s="168"/>
      <c r="D88" s="251" t="s">
        <v>89</v>
      </c>
      <c r="E88" s="251" t="s">
        <v>619</v>
      </c>
      <c r="F88" s="252"/>
    </row>
    <row r="89" spans="1:10" ht="16">
      <c r="A89" s="13">
        <v>160</v>
      </c>
      <c r="B89" s="23">
        <f t="shared" si="3"/>
        <v>87</v>
      </c>
      <c r="C89" s="251" t="s">
        <v>175</v>
      </c>
      <c r="D89" s="251" t="s">
        <v>89</v>
      </c>
      <c r="E89" s="237"/>
      <c r="F89" s="252"/>
    </row>
    <row r="90" spans="1:10" ht="16">
      <c r="A90" s="13">
        <v>161</v>
      </c>
      <c r="B90" s="23">
        <f t="shared" si="3"/>
        <v>88</v>
      </c>
      <c r="C90" s="168"/>
      <c r="D90" s="251" t="s">
        <v>89</v>
      </c>
      <c r="E90" s="251" t="s">
        <v>619</v>
      </c>
      <c r="F90" s="252"/>
    </row>
    <row r="91" spans="1:10" ht="16">
      <c r="A91" s="13">
        <v>163</v>
      </c>
      <c r="B91" s="23">
        <f t="shared" si="3"/>
        <v>89</v>
      </c>
      <c r="C91" s="251" t="s">
        <v>175</v>
      </c>
      <c r="D91" s="251" t="s">
        <v>442</v>
      </c>
      <c r="E91" s="237"/>
      <c r="F91" s="252"/>
    </row>
    <row r="92" spans="1:10" ht="16">
      <c r="A92" s="13">
        <v>164</v>
      </c>
      <c r="B92" s="23">
        <f t="shared" si="3"/>
        <v>90</v>
      </c>
      <c r="C92" s="168"/>
      <c r="D92" s="251" t="s">
        <v>442</v>
      </c>
      <c r="E92" s="237"/>
      <c r="F92" s="252"/>
    </row>
    <row r="93" spans="1:10" ht="16">
      <c r="A93" s="13">
        <v>165</v>
      </c>
      <c r="B93" s="23">
        <f t="shared" si="3"/>
        <v>91</v>
      </c>
      <c r="C93" s="251" t="s">
        <v>89</v>
      </c>
      <c r="D93" s="251" t="s">
        <v>89</v>
      </c>
      <c r="E93" s="237"/>
      <c r="F93" s="252"/>
    </row>
    <row r="94" spans="1:10" ht="16">
      <c r="A94" s="13">
        <v>168</v>
      </c>
      <c r="B94" s="23">
        <f t="shared" si="3"/>
        <v>92</v>
      </c>
      <c r="C94" s="168"/>
      <c r="D94" s="251" t="s">
        <v>89</v>
      </c>
      <c r="E94" s="251" t="s">
        <v>619</v>
      </c>
      <c r="F94" s="252"/>
    </row>
    <row r="95" spans="1:10" ht="16">
      <c r="A95" s="13">
        <v>169</v>
      </c>
      <c r="B95" s="23">
        <f t="shared" si="3"/>
        <v>93</v>
      </c>
      <c r="C95" s="168"/>
      <c r="D95" s="251" t="s">
        <v>442</v>
      </c>
      <c r="E95" s="237"/>
      <c r="F95" s="252"/>
    </row>
    <row r="96" spans="1:10" ht="16">
      <c r="A96" s="13">
        <v>170</v>
      </c>
      <c r="B96" s="23">
        <f t="shared" si="3"/>
        <v>94</v>
      </c>
      <c r="C96" s="168"/>
      <c r="D96" s="251" t="s">
        <v>442</v>
      </c>
      <c r="E96" s="168" t="s">
        <v>619</v>
      </c>
      <c r="F96" s="251" t="s">
        <v>1012</v>
      </c>
    </row>
    <row r="97" spans="1:10" ht="16">
      <c r="A97" s="13">
        <v>173</v>
      </c>
      <c r="B97" s="23">
        <f t="shared" si="3"/>
        <v>95</v>
      </c>
      <c r="C97" s="251" t="s">
        <v>175</v>
      </c>
      <c r="D97" s="251" t="s">
        <v>89</v>
      </c>
      <c r="E97" s="251" t="s">
        <v>619</v>
      </c>
      <c r="F97" s="252"/>
    </row>
    <row r="98" spans="1:10" ht="16">
      <c r="A98" s="13">
        <v>176</v>
      </c>
      <c r="B98" s="23">
        <f t="shared" si="3"/>
        <v>96</v>
      </c>
      <c r="C98" s="251"/>
      <c r="D98" s="251" t="s">
        <v>442</v>
      </c>
      <c r="E98" s="168" t="s">
        <v>619</v>
      </c>
      <c r="F98" s="252"/>
    </row>
    <row r="99" spans="1:10" ht="16">
      <c r="A99" s="13">
        <v>177</v>
      </c>
      <c r="B99" s="23">
        <f t="shared" si="3"/>
        <v>97</v>
      </c>
      <c r="C99" s="251" t="s">
        <v>175</v>
      </c>
      <c r="D99" s="251" t="s">
        <v>442</v>
      </c>
      <c r="E99" s="168" t="s">
        <v>619</v>
      </c>
      <c r="F99" s="252"/>
      <c r="H99" s="371" t="s">
        <v>1955</v>
      </c>
      <c r="I99" s="5" t="s">
        <v>1483</v>
      </c>
      <c r="J99" s="5"/>
    </row>
    <row r="100" spans="1:10" ht="16">
      <c r="A100" s="13">
        <v>180</v>
      </c>
      <c r="B100" s="23">
        <f t="shared" si="3"/>
        <v>98</v>
      </c>
      <c r="C100" s="251"/>
      <c r="D100" s="251" t="s">
        <v>442</v>
      </c>
      <c r="E100" s="168" t="s">
        <v>619</v>
      </c>
      <c r="F100" s="252"/>
    </row>
    <row r="101" spans="1:10" ht="16">
      <c r="A101" s="13">
        <v>181</v>
      </c>
      <c r="B101" s="23">
        <f t="shared" si="3"/>
        <v>99</v>
      </c>
      <c r="C101" s="251" t="s">
        <v>175</v>
      </c>
      <c r="D101" s="251" t="s">
        <v>442</v>
      </c>
      <c r="E101" s="168" t="s">
        <v>619</v>
      </c>
      <c r="F101" s="252"/>
      <c r="H101" s="371" t="s">
        <v>1955</v>
      </c>
      <c r="I101" s="5" t="s">
        <v>1519</v>
      </c>
      <c r="J101" s="5"/>
    </row>
    <row r="102" spans="1:10" ht="16">
      <c r="A102" s="13">
        <v>182</v>
      </c>
      <c r="B102" s="23">
        <f t="shared" si="3"/>
        <v>100</v>
      </c>
      <c r="C102" s="251" t="s">
        <v>175</v>
      </c>
      <c r="D102" s="251" t="s">
        <v>442</v>
      </c>
      <c r="E102" s="168" t="s">
        <v>619</v>
      </c>
      <c r="F102" s="251" t="s">
        <v>1012</v>
      </c>
    </row>
    <row r="103" spans="1:10" ht="16">
      <c r="A103" s="13">
        <v>183</v>
      </c>
      <c r="B103" s="23">
        <f t="shared" si="3"/>
        <v>101</v>
      </c>
      <c r="C103" s="251" t="s">
        <v>175</v>
      </c>
      <c r="D103" s="251" t="s">
        <v>442</v>
      </c>
      <c r="E103" s="168" t="s">
        <v>619</v>
      </c>
      <c r="F103" s="252"/>
    </row>
    <row r="104" spans="1:10" ht="16">
      <c r="A104" s="13">
        <v>185</v>
      </c>
      <c r="B104" s="23">
        <f t="shared" si="3"/>
        <v>102</v>
      </c>
      <c r="C104" s="251" t="s">
        <v>175</v>
      </c>
      <c r="D104" s="251" t="s">
        <v>442</v>
      </c>
      <c r="E104" s="168" t="s">
        <v>619</v>
      </c>
      <c r="F104" s="251" t="s">
        <v>1012</v>
      </c>
    </row>
    <row r="105" spans="1:10" ht="16">
      <c r="A105" s="13">
        <v>187</v>
      </c>
      <c r="B105" s="23">
        <f t="shared" si="3"/>
        <v>103</v>
      </c>
      <c r="C105" s="251" t="s">
        <v>175</v>
      </c>
      <c r="D105" s="251" t="s">
        <v>442</v>
      </c>
      <c r="E105" s="168" t="s">
        <v>619</v>
      </c>
      <c r="F105" s="251" t="s">
        <v>1012</v>
      </c>
    </row>
    <row r="106" spans="1:10" ht="16">
      <c r="A106" s="13">
        <v>188</v>
      </c>
      <c r="B106" s="23">
        <f t="shared" si="3"/>
        <v>104</v>
      </c>
      <c r="C106" s="251"/>
      <c r="D106" s="251" t="s">
        <v>442</v>
      </c>
      <c r="E106" s="168" t="s">
        <v>619</v>
      </c>
      <c r="F106" s="252"/>
    </row>
    <row r="107" spans="1:10" ht="16">
      <c r="A107" s="13">
        <v>191</v>
      </c>
      <c r="B107" s="23">
        <f t="shared" si="3"/>
        <v>105</v>
      </c>
      <c r="C107" s="251"/>
      <c r="D107" s="251" t="s">
        <v>442</v>
      </c>
      <c r="E107" s="168" t="s">
        <v>619</v>
      </c>
      <c r="F107" s="252"/>
    </row>
    <row r="108" spans="1:10" ht="16">
      <c r="A108" s="13">
        <v>192</v>
      </c>
      <c r="B108" s="23">
        <f t="shared" si="3"/>
        <v>106</v>
      </c>
      <c r="C108" s="251" t="s">
        <v>175</v>
      </c>
      <c r="D108" s="251" t="s">
        <v>442</v>
      </c>
      <c r="E108" s="237"/>
      <c r="F108" s="252"/>
    </row>
    <row r="109" spans="1:10" ht="16">
      <c r="A109" s="13">
        <v>193</v>
      </c>
      <c r="B109" s="23">
        <f t="shared" si="3"/>
        <v>107</v>
      </c>
      <c r="C109" s="251" t="s">
        <v>175</v>
      </c>
      <c r="D109" s="251" t="s">
        <v>442</v>
      </c>
      <c r="E109" s="168" t="s">
        <v>619</v>
      </c>
      <c r="F109" s="252"/>
    </row>
    <row r="110" spans="1:10" ht="16">
      <c r="A110" s="13">
        <v>196</v>
      </c>
      <c r="B110" s="23">
        <f t="shared" si="3"/>
        <v>108</v>
      </c>
      <c r="C110" s="251" t="s">
        <v>89</v>
      </c>
      <c r="D110" s="251" t="s">
        <v>89</v>
      </c>
      <c r="E110" s="237"/>
      <c r="F110" s="252"/>
    </row>
    <row r="111" spans="1:10" ht="32">
      <c r="A111" s="13">
        <v>204</v>
      </c>
      <c r="B111" s="23">
        <f t="shared" si="3"/>
        <v>109</v>
      </c>
      <c r="C111" s="251" t="s">
        <v>175</v>
      </c>
      <c r="D111" s="168"/>
      <c r="E111" s="168" t="s">
        <v>619</v>
      </c>
      <c r="F111" s="251" t="s">
        <v>1012</v>
      </c>
      <c r="H111" s="371" t="s">
        <v>1955</v>
      </c>
      <c r="I111" s="5" t="s">
        <v>1663</v>
      </c>
      <c r="J111" s="5"/>
    </row>
    <row r="112" spans="1:10" ht="16">
      <c r="A112" s="13">
        <v>212</v>
      </c>
      <c r="B112" s="23">
        <f t="shared" si="3"/>
        <v>110</v>
      </c>
      <c r="C112" s="251" t="s">
        <v>175</v>
      </c>
      <c r="D112" s="251" t="s">
        <v>442</v>
      </c>
      <c r="E112" s="168" t="s">
        <v>619</v>
      </c>
      <c r="F112" s="252"/>
    </row>
    <row r="113" spans="1:10" ht="16">
      <c r="A113" s="13">
        <v>216</v>
      </c>
      <c r="B113" s="23">
        <f t="shared" si="3"/>
        <v>111</v>
      </c>
      <c r="C113" s="251" t="s">
        <v>175</v>
      </c>
      <c r="D113" s="251" t="s">
        <v>442</v>
      </c>
      <c r="E113" s="168" t="s">
        <v>619</v>
      </c>
      <c r="F113" s="251" t="s">
        <v>1012</v>
      </c>
    </row>
    <row r="114" spans="1:10" ht="16">
      <c r="A114" s="13">
        <v>220</v>
      </c>
      <c r="B114" s="23">
        <f t="shared" si="3"/>
        <v>112</v>
      </c>
      <c r="C114" s="251" t="s">
        <v>175</v>
      </c>
      <c r="D114" s="251" t="s">
        <v>442</v>
      </c>
      <c r="E114" s="168" t="s">
        <v>619</v>
      </c>
      <c r="F114" s="251" t="s">
        <v>1012</v>
      </c>
    </row>
    <row r="115" spans="1:10" ht="16">
      <c r="A115" s="13">
        <v>228</v>
      </c>
      <c r="B115" s="23">
        <f t="shared" si="3"/>
        <v>113</v>
      </c>
      <c r="C115" s="251"/>
      <c r="D115" s="251" t="s">
        <v>442</v>
      </c>
      <c r="E115" s="168" t="s">
        <v>619</v>
      </c>
      <c r="F115" s="252"/>
    </row>
    <row r="116" spans="1:10" ht="16">
      <c r="A116" s="13">
        <v>230</v>
      </c>
      <c r="B116" s="23">
        <f t="shared" si="3"/>
        <v>114</v>
      </c>
      <c r="C116" s="251" t="s">
        <v>175</v>
      </c>
      <c r="D116" s="251" t="s">
        <v>442</v>
      </c>
      <c r="E116" s="168" t="s">
        <v>619</v>
      </c>
      <c r="F116" s="251" t="s">
        <v>1012</v>
      </c>
    </row>
    <row r="117" spans="1:10" ht="32">
      <c r="A117" s="13">
        <v>234</v>
      </c>
      <c r="B117" s="23">
        <f t="shared" si="3"/>
        <v>115</v>
      </c>
      <c r="C117" s="251"/>
      <c r="D117" s="168"/>
      <c r="E117" s="237"/>
      <c r="F117" s="252"/>
      <c r="H117" s="371" t="s">
        <v>1955</v>
      </c>
      <c r="I117" s="5" t="s">
        <v>1738</v>
      </c>
      <c r="J117" s="5"/>
    </row>
    <row r="118" spans="1:10" ht="16">
      <c r="A118" s="13">
        <v>269</v>
      </c>
      <c r="B118" s="23">
        <f t="shared" si="3"/>
        <v>116</v>
      </c>
      <c r="C118" s="251" t="s">
        <v>89</v>
      </c>
      <c r="D118" s="251" t="s">
        <v>89</v>
      </c>
      <c r="E118" s="237"/>
      <c r="F118" s="252"/>
    </row>
    <row r="119" spans="1:10" ht="16">
      <c r="A119" s="13">
        <v>276</v>
      </c>
      <c r="B119" s="23">
        <f t="shared" si="3"/>
        <v>117</v>
      </c>
      <c r="C119" s="251" t="s">
        <v>175</v>
      </c>
      <c r="D119" s="251" t="s">
        <v>89</v>
      </c>
      <c r="E119" s="237"/>
      <c r="F119" s="252"/>
    </row>
    <row r="120" spans="1:10" ht="16">
      <c r="A120" s="13">
        <v>281</v>
      </c>
      <c r="B120" s="23">
        <f t="shared" si="3"/>
        <v>118</v>
      </c>
      <c r="C120" s="251" t="s">
        <v>89</v>
      </c>
      <c r="D120" s="251" t="s">
        <v>89</v>
      </c>
      <c r="E120" s="237"/>
      <c r="F120" s="252"/>
    </row>
    <row r="121" spans="1:10" ht="32">
      <c r="A121" s="13">
        <v>287</v>
      </c>
      <c r="B121" s="23">
        <f t="shared" si="3"/>
        <v>119</v>
      </c>
      <c r="C121" s="251" t="s">
        <v>175</v>
      </c>
      <c r="D121" s="251" t="s">
        <v>442</v>
      </c>
      <c r="E121" s="168" t="s">
        <v>619</v>
      </c>
      <c r="F121" s="252"/>
      <c r="H121" s="371" t="s">
        <v>1955</v>
      </c>
      <c r="I121" s="5" t="s">
        <v>1858</v>
      </c>
      <c r="J121" s="5"/>
    </row>
    <row r="122" spans="1:10" ht="16">
      <c r="A122" s="13">
        <v>289</v>
      </c>
      <c r="B122" s="23">
        <f t="shared" si="3"/>
        <v>120</v>
      </c>
      <c r="C122" s="251" t="s">
        <v>175</v>
      </c>
      <c r="D122" s="251" t="s">
        <v>442</v>
      </c>
      <c r="E122" s="168" t="s">
        <v>619</v>
      </c>
      <c r="F122" s="252"/>
      <c r="I122" s="5" t="s">
        <v>89</v>
      </c>
      <c r="J122" s="5"/>
    </row>
    <row r="123" spans="1:10" ht="16">
      <c r="A123" s="13">
        <v>291</v>
      </c>
      <c r="B123" s="23">
        <f t="shared" si="3"/>
        <v>121</v>
      </c>
      <c r="C123" s="251" t="s">
        <v>89</v>
      </c>
      <c r="D123" s="168"/>
      <c r="E123" s="237"/>
      <c r="F123" s="252"/>
      <c r="G123" s="252"/>
      <c r="H123" s="252"/>
      <c r="I123" s="251" t="s">
        <v>89</v>
      </c>
      <c r="J123" s="251"/>
    </row>
    <row r="124" spans="1:10" ht="16">
      <c r="A124" s="13">
        <v>292</v>
      </c>
      <c r="B124" s="23">
        <f t="shared" si="3"/>
        <v>122</v>
      </c>
      <c r="C124" s="251" t="s">
        <v>175</v>
      </c>
      <c r="D124" s="251"/>
      <c r="E124" s="168" t="s">
        <v>619</v>
      </c>
      <c r="F124" s="252"/>
      <c r="I124" s="5" t="s">
        <v>89</v>
      </c>
      <c r="J124" s="5"/>
    </row>
    <row r="125" spans="1:10" ht="16">
      <c r="A125" s="13">
        <v>305</v>
      </c>
      <c r="B125" s="23">
        <f t="shared" si="3"/>
        <v>123</v>
      </c>
      <c r="C125" s="251"/>
      <c r="D125" s="168"/>
      <c r="E125" s="237"/>
      <c r="F125" s="252"/>
      <c r="H125" s="371" t="s">
        <v>1955</v>
      </c>
      <c r="I125" s="5" t="s">
        <v>1898</v>
      </c>
      <c r="J125" s="5"/>
    </row>
    <row r="126" spans="1:10" ht="32">
      <c r="A126" s="13">
        <v>308</v>
      </c>
      <c r="B126" s="23">
        <f t="shared" si="3"/>
        <v>124</v>
      </c>
      <c r="C126" s="251"/>
      <c r="D126" s="168"/>
      <c r="E126" s="237"/>
      <c r="F126" s="252"/>
      <c r="H126" s="371" t="s">
        <v>1955</v>
      </c>
      <c r="I126" s="5" t="s">
        <v>1911</v>
      </c>
      <c r="J126" s="5"/>
    </row>
    <row r="127" spans="1:10" ht="16">
      <c r="A127" s="13">
        <v>310</v>
      </c>
      <c r="B127" s="23">
        <f t="shared" si="3"/>
        <v>125</v>
      </c>
      <c r="C127" s="251" t="s">
        <v>175</v>
      </c>
      <c r="D127" s="251" t="s">
        <v>442</v>
      </c>
      <c r="E127" s="237"/>
      <c r="F127" s="252"/>
      <c r="I127" s="5" t="s">
        <v>89</v>
      </c>
      <c r="J127" s="5"/>
    </row>
    <row r="128" spans="1:10" ht="16">
      <c r="A128" s="13">
        <v>311</v>
      </c>
      <c r="B128" s="23">
        <f t="shared" si="3"/>
        <v>126</v>
      </c>
      <c r="C128" s="251" t="s">
        <v>175</v>
      </c>
      <c r="D128" s="168"/>
      <c r="E128" s="237"/>
      <c r="F128" s="252"/>
      <c r="G128" s="5" t="s">
        <v>879</v>
      </c>
      <c r="H128" s="371" t="s">
        <v>1955</v>
      </c>
      <c r="I128" s="5" t="s">
        <v>1926</v>
      </c>
      <c r="J128" s="5"/>
    </row>
    <row r="129" spans="1:10" ht="16">
      <c r="A129" s="13">
        <v>312</v>
      </c>
      <c r="B129" s="23">
        <f t="shared" si="3"/>
        <v>127</v>
      </c>
      <c r="C129" s="251"/>
      <c r="D129" s="168"/>
      <c r="E129" s="168" t="s">
        <v>619</v>
      </c>
      <c r="F129" s="252"/>
      <c r="G129" s="5" t="s">
        <v>879</v>
      </c>
      <c r="H129" s="5" t="s">
        <v>89</v>
      </c>
    </row>
    <row r="130" spans="1:10" ht="16">
      <c r="A130" s="13">
        <v>313</v>
      </c>
      <c r="B130" s="23">
        <f t="shared" si="3"/>
        <v>128</v>
      </c>
      <c r="C130" s="379" t="s">
        <v>175</v>
      </c>
      <c r="D130" s="379" t="s">
        <v>442</v>
      </c>
      <c r="E130" s="191" t="s">
        <v>619</v>
      </c>
      <c r="F130" s="253"/>
      <c r="G130" s="101"/>
      <c r="H130" s="82" t="s">
        <v>89</v>
      </c>
      <c r="I130" s="101"/>
      <c r="J130" s="153"/>
    </row>
    <row r="131" spans="1:10">
      <c r="A131" s="13"/>
    </row>
    <row r="132" spans="1:10" ht="16">
      <c r="A132" s="13"/>
      <c r="C132" s="373" t="s">
        <v>175</v>
      </c>
      <c r="D132" s="374" t="s">
        <v>442</v>
      </c>
      <c r="E132" s="375" t="s">
        <v>619</v>
      </c>
      <c r="F132" s="374" t="s">
        <v>1012</v>
      </c>
      <c r="G132" s="374" t="s">
        <v>879</v>
      </c>
      <c r="H132" s="374" t="s">
        <v>1955</v>
      </c>
    </row>
    <row r="133" spans="1:10">
      <c r="A133" s="13"/>
      <c r="B133" s="373" t="s">
        <v>2025</v>
      </c>
      <c r="C133" s="6">
        <f>COUNTIF(C3:C130,C132)</f>
        <v>70</v>
      </c>
      <c r="D133" s="6">
        <f>COUNTIF(D3:D130,D132)</f>
        <v>73</v>
      </c>
      <c r="E133" s="6">
        <f t="shared" ref="E133:H133" si="4">COUNTIF(E3:E130,E132)</f>
        <v>77</v>
      </c>
      <c r="F133" s="6">
        <f t="shared" si="4"/>
        <v>26</v>
      </c>
      <c r="G133" s="6">
        <f t="shared" si="4"/>
        <v>15</v>
      </c>
      <c r="H133" s="6">
        <f t="shared" si="4"/>
        <v>28</v>
      </c>
    </row>
    <row r="134" spans="1:10">
      <c r="A134" s="13"/>
      <c r="B134" s="373" t="s">
        <v>2024</v>
      </c>
      <c r="C134" s="372">
        <f>C133/($M$33-$M$32)</f>
        <v>0.660377358490566</v>
      </c>
      <c r="D134" s="372">
        <f t="shared" ref="D134:H134" si="5">D133/($M$33-$M$32)</f>
        <v>0.68867924528301883</v>
      </c>
      <c r="E134" s="372">
        <f t="shared" si="5"/>
        <v>0.72641509433962259</v>
      </c>
      <c r="F134" s="372">
        <f t="shared" si="5"/>
        <v>0.24528301886792453</v>
      </c>
      <c r="G134" s="372">
        <f t="shared" si="5"/>
        <v>0.14150943396226415</v>
      </c>
      <c r="H134" s="372">
        <f t="shared" si="5"/>
        <v>0.26415094339622641</v>
      </c>
    </row>
    <row r="135" spans="1:10">
      <c r="A135" s="13"/>
    </row>
    <row r="136" spans="1:10">
      <c r="A136" s="13"/>
      <c r="E136" s="376">
        <f>5/($M$33-$M$32)</f>
        <v>4.716981132075472E-2</v>
      </c>
      <c r="G136" s="376">
        <f>3/($M$33-$M$32)</f>
        <v>2.8301886792452831E-2</v>
      </c>
    </row>
    <row r="137" spans="1:10">
      <c r="A137" s="13"/>
      <c r="E137" s="376">
        <f>41/($M$33-$M$32)</f>
        <v>0.3867924528301887</v>
      </c>
      <c r="F137" s="376">
        <f>19/($M$33-$M$32)</f>
        <v>0.17924528301886791</v>
      </c>
    </row>
    <row r="138" spans="1:10">
      <c r="A138" s="13"/>
    </row>
    <row r="139" spans="1:10">
      <c r="A139" s="13"/>
    </row>
    <row r="140" spans="1:10">
      <c r="A140" s="13"/>
    </row>
    <row r="141" spans="1:10">
      <c r="A141" s="13"/>
    </row>
    <row r="142" spans="1:10">
      <c r="A142" s="13"/>
    </row>
    <row r="143" spans="1:10">
      <c r="A143" s="13"/>
    </row>
    <row r="144" spans="1:10">
      <c r="A144" s="13"/>
    </row>
    <row r="145" spans="1:1">
      <c r="A145" s="13"/>
    </row>
    <row r="146" spans="1:1">
      <c r="A146" s="13"/>
    </row>
    <row r="147" spans="1:1">
      <c r="A147" s="1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24</vt:i4>
      </vt:variant>
    </vt:vector>
  </HeadingPairs>
  <TitlesOfParts>
    <vt:vector size="24" baseType="lpstr">
      <vt:lpstr>Data Overview</vt:lpstr>
      <vt:lpstr>Survey Questions</vt:lpstr>
      <vt:lpstr>Qualtrics responses (all)</vt:lpstr>
      <vt:lpstr>Valid responses (145)</vt:lpstr>
      <vt:lpstr>Responses without stu (128)</vt:lpstr>
      <vt:lpstr>2.2 Employment Status</vt:lpstr>
      <vt:lpstr>2.4 Size of company</vt:lpstr>
      <vt:lpstr>2.6 Type of organization</vt:lpstr>
      <vt:lpstr>2.9 Work Focus</vt:lpstr>
      <vt:lpstr>2.10 Years work experience</vt:lpstr>
      <vt:lpstr>3-9. Use freq of Skills</vt:lpstr>
      <vt:lpstr>3-9. Expertise in Skills </vt:lpstr>
      <vt:lpstr>3-9. Example of use</vt:lpstr>
      <vt:lpstr>3. Df Multiple Use Cycles</vt:lpstr>
      <vt:lpstr>4. Design for Recovery</vt:lpstr>
      <vt:lpstr>5. Circular Impact Assess</vt:lpstr>
      <vt:lpstr>6. Circular BM</vt:lpstr>
      <vt:lpstr>7. Circular User Eng</vt:lpstr>
      <vt:lpstr>8. CE Collab</vt:lpstr>
      <vt:lpstr>9. CE Comm</vt:lpstr>
      <vt:lpstr>10.1 Skills interest first</vt:lpstr>
      <vt:lpstr>10.3 Additional skills</vt:lpstr>
      <vt:lpstr>11.2 Education</vt:lpstr>
      <vt:lpstr>Country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 Office User</cp:lastModifiedBy>
  <dcterms:created xsi:type="dcterms:W3CDTF">2020-05-28T13:33:45Z</dcterms:created>
  <dcterms:modified xsi:type="dcterms:W3CDTF">2020-12-04T14:39:06Z</dcterms:modified>
</cp:coreProperties>
</file>