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315" windowHeight="5445" activeTab="3"/>
  </bookViews>
  <sheets>
    <sheet name="Eerste zeving punt 2 met Cal." sheetId="1" r:id="rId1"/>
    <sheet name="Gewicht Calcium" sheetId="2" r:id="rId2"/>
    <sheet name="Eind Zeef Punt 1" sheetId="3" r:id="rId3"/>
    <sheet name="Eind Zeef Punt 2" sheetId="4" r:id="rId4"/>
    <sheet name="Eind Zeef Punt 3" sheetId="5" r:id="rId5"/>
  </sheets>
  <calcPr calcId="125725"/>
</workbook>
</file>

<file path=xl/calcChain.xml><?xml version="1.0" encoding="utf-8"?>
<calcChain xmlns="http://schemas.openxmlformats.org/spreadsheetml/2006/main">
  <c r="N2" i="2"/>
  <c r="N3"/>
  <c r="N4"/>
  <c r="N5"/>
  <c r="N6"/>
  <c r="M15"/>
  <c r="N15" s="1"/>
  <c r="M12"/>
  <c r="M11"/>
  <c r="M10"/>
  <c r="N10" s="1"/>
  <c r="M9"/>
  <c r="M8"/>
  <c r="M3"/>
  <c r="M4"/>
  <c r="M5"/>
  <c r="M6"/>
  <c r="N12"/>
  <c r="N11"/>
  <c r="N9"/>
  <c r="N8"/>
  <c r="M2"/>
  <c r="I11" i="5"/>
  <c r="J11" s="1"/>
  <c r="I10"/>
  <c r="J10" s="1"/>
  <c r="I9"/>
  <c r="J9" s="1"/>
  <c r="I8"/>
  <c r="J8" s="1"/>
  <c r="I7"/>
  <c r="J7" s="1"/>
  <c r="I6"/>
  <c r="J6" s="1"/>
  <c r="I5"/>
  <c r="J5" s="1"/>
  <c r="I4"/>
  <c r="J4" s="1"/>
  <c r="I17" i="3"/>
  <c r="I18"/>
  <c r="I19"/>
  <c r="I20"/>
  <c r="I21"/>
  <c r="I22"/>
  <c r="I23"/>
  <c r="I16"/>
  <c r="H23"/>
  <c r="H22"/>
  <c r="H21"/>
  <c r="H20"/>
  <c r="H19"/>
  <c r="H18"/>
  <c r="H17"/>
  <c r="H16"/>
  <c r="I33" i="1"/>
  <c r="I34"/>
  <c r="I35"/>
  <c r="I36"/>
  <c r="I37"/>
  <c r="I38"/>
  <c r="I39"/>
  <c r="I32"/>
  <c r="H39"/>
  <c r="H38"/>
  <c r="H37"/>
  <c r="H36"/>
  <c r="H35"/>
  <c r="H34"/>
  <c r="H33"/>
  <c r="H32"/>
  <c r="I20"/>
  <c r="I21"/>
  <c r="I22"/>
  <c r="I23"/>
  <c r="I24"/>
  <c r="I25"/>
  <c r="I26"/>
  <c r="I19"/>
  <c r="H24"/>
  <c r="H23" s="1"/>
  <c r="H22" s="1"/>
  <c r="H21" s="1"/>
  <c r="H20" s="1"/>
  <c r="H19" s="1"/>
  <c r="H25"/>
  <c r="H26"/>
  <c r="I7"/>
  <c r="I8"/>
  <c r="I9"/>
  <c r="I10"/>
  <c r="I11"/>
  <c r="I12"/>
  <c r="I13"/>
  <c r="I6"/>
  <c r="H6"/>
  <c r="H7"/>
  <c r="H8"/>
  <c r="H9"/>
  <c r="H10"/>
  <c r="H11"/>
  <c r="H12"/>
  <c r="H13"/>
  <c r="H23" i="5"/>
  <c r="I23" s="1"/>
  <c r="H22"/>
  <c r="H21"/>
  <c r="H20"/>
  <c r="H19"/>
  <c r="H18"/>
  <c r="H17"/>
  <c r="H16"/>
  <c r="G59" i="4"/>
  <c r="H59" s="1"/>
  <c r="G58"/>
  <c r="G57"/>
  <c r="G56"/>
  <c r="G55"/>
  <c r="G54"/>
  <c r="G53"/>
  <c r="G52"/>
  <c r="G47"/>
  <c r="H47" s="1"/>
  <c r="G46"/>
  <c r="G45"/>
  <c r="G44"/>
  <c r="G43"/>
  <c r="G42"/>
  <c r="G41"/>
  <c r="G40"/>
  <c r="G35"/>
  <c r="H35" s="1"/>
  <c r="G34"/>
  <c r="G33"/>
  <c r="G32"/>
  <c r="G31"/>
  <c r="G30"/>
  <c r="G29"/>
  <c r="G28"/>
  <c r="G23"/>
  <c r="H23" s="1"/>
  <c r="G22"/>
  <c r="G21"/>
  <c r="G20"/>
  <c r="G19"/>
  <c r="G18"/>
  <c r="G17"/>
  <c r="G16"/>
  <c r="G11"/>
  <c r="H11" s="1"/>
  <c r="G10"/>
  <c r="G9"/>
  <c r="G8"/>
  <c r="G7"/>
  <c r="G6"/>
  <c r="G5"/>
  <c r="G4"/>
  <c r="G59" i="3"/>
  <c r="H59" s="1"/>
  <c r="G58"/>
  <c r="G57"/>
  <c r="G56"/>
  <c r="G55"/>
  <c r="G54"/>
  <c r="G53"/>
  <c r="G52"/>
  <c r="G47"/>
  <c r="H47" s="1"/>
  <c r="G46"/>
  <c r="G45"/>
  <c r="G44"/>
  <c r="G43"/>
  <c r="G42"/>
  <c r="G41"/>
  <c r="G40"/>
  <c r="G35"/>
  <c r="H35" s="1"/>
  <c r="G34"/>
  <c r="G33"/>
  <c r="G32"/>
  <c r="G31"/>
  <c r="G30"/>
  <c r="G29"/>
  <c r="G28"/>
  <c r="G23"/>
  <c r="G22"/>
  <c r="G21"/>
  <c r="G20"/>
  <c r="G19"/>
  <c r="G18"/>
  <c r="G17"/>
  <c r="G16"/>
  <c r="G11"/>
  <c r="H11" s="1"/>
  <c r="G10"/>
  <c r="G9"/>
  <c r="G8"/>
  <c r="G7"/>
  <c r="G6"/>
  <c r="G5"/>
  <c r="G4"/>
  <c r="H11" i="5"/>
  <c r="H10"/>
  <c r="H9"/>
  <c r="H8"/>
  <c r="H7"/>
  <c r="H6"/>
  <c r="H5"/>
  <c r="H4"/>
  <c r="G39" i="1"/>
  <c r="G33"/>
  <c r="G34"/>
  <c r="G35"/>
  <c r="G36"/>
  <c r="G37"/>
  <c r="G38"/>
  <c r="G32"/>
  <c r="G20"/>
  <c r="G21"/>
  <c r="G22"/>
  <c r="G23"/>
  <c r="G24"/>
  <c r="G25"/>
  <c r="G26"/>
  <c r="G19"/>
  <c r="G7"/>
  <c r="G8"/>
  <c r="G9"/>
  <c r="G10"/>
  <c r="G11"/>
  <c r="G12"/>
  <c r="G13"/>
  <c r="G6"/>
  <c r="H10" i="3" l="1"/>
  <c r="H9" s="1"/>
  <c r="H46"/>
  <c r="H34"/>
  <c r="H33" s="1"/>
  <c r="H22" i="4"/>
  <c r="H34"/>
  <c r="H58"/>
  <c r="H10"/>
  <c r="H9" s="1"/>
  <c r="I22" i="5"/>
  <c r="H46" i="4"/>
  <c r="H45" s="1"/>
  <c r="H58" i="3"/>
  <c r="H57" s="1"/>
  <c r="H56" s="1"/>
  <c r="H55" s="1"/>
  <c r="H54" s="1"/>
  <c r="H53" s="1"/>
  <c r="H52" s="1"/>
  <c r="H8" l="1"/>
  <c r="H45"/>
  <c r="H32"/>
  <c r="H21" i="4"/>
  <c r="H33"/>
  <c r="H57"/>
  <c r="H8"/>
  <c r="I21" i="5"/>
  <c r="H44" i="4"/>
  <c r="I54" i="3"/>
  <c r="I58"/>
  <c r="I53"/>
  <c r="I57"/>
  <c r="I59"/>
  <c r="I56"/>
  <c r="I52"/>
  <c r="I55"/>
  <c r="H7" l="1"/>
  <c r="H44"/>
  <c r="H31"/>
  <c r="H20" i="4"/>
  <c r="H32"/>
  <c r="H56"/>
  <c r="H7"/>
  <c r="I20" i="5"/>
  <c r="H43" i="4"/>
  <c r="H6" i="3" l="1"/>
  <c r="H43"/>
  <c r="H30"/>
  <c r="H19" i="4"/>
  <c r="H31"/>
  <c r="H55"/>
  <c r="H6"/>
  <c r="I19" i="5"/>
  <c r="H42" i="4"/>
  <c r="H5" i="3" l="1"/>
  <c r="H42"/>
  <c r="H29"/>
  <c r="H18" i="4"/>
  <c r="H30"/>
  <c r="H54"/>
  <c r="H5"/>
  <c r="I18" i="5"/>
  <c r="H41" i="4"/>
  <c r="H4" i="3" l="1"/>
  <c r="I5" s="1"/>
  <c r="H41"/>
  <c r="H28"/>
  <c r="I29" s="1"/>
  <c r="H17" i="4"/>
  <c r="H29"/>
  <c r="H53"/>
  <c r="H4"/>
  <c r="I5" s="1"/>
  <c r="I17" i="5"/>
  <c r="H40" i="4"/>
  <c r="I41" s="1"/>
  <c r="I11" i="3" l="1"/>
  <c r="I4"/>
  <c r="I10"/>
  <c r="I9"/>
  <c r="I8"/>
  <c r="I7"/>
  <c r="I6"/>
  <c r="H40"/>
  <c r="I41" s="1"/>
  <c r="I35"/>
  <c r="I28"/>
  <c r="I34"/>
  <c r="I33"/>
  <c r="I32"/>
  <c r="I31"/>
  <c r="I30"/>
  <c r="H16" i="4"/>
  <c r="I17" s="1"/>
  <c r="H28"/>
  <c r="I29" s="1"/>
  <c r="H52"/>
  <c r="I53" s="1"/>
  <c r="I4"/>
  <c r="I11"/>
  <c r="I10"/>
  <c r="I9"/>
  <c r="I8"/>
  <c r="I7"/>
  <c r="I6"/>
  <c r="I16" i="5"/>
  <c r="J17" s="1"/>
  <c r="I40" i="4"/>
  <c r="I46"/>
  <c r="I47"/>
  <c r="I45"/>
  <c r="I44"/>
  <c r="I43"/>
  <c r="I42"/>
  <c r="I40" i="3" l="1"/>
  <c r="I47"/>
  <c r="I46"/>
  <c r="I45"/>
  <c r="I44"/>
  <c r="I43"/>
  <c r="I42"/>
  <c r="I16" i="4"/>
  <c r="I23"/>
  <c r="I22"/>
  <c r="I21"/>
  <c r="I20"/>
  <c r="I19"/>
  <c r="I18"/>
  <c r="I28"/>
  <c r="I35"/>
  <c r="I34"/>
  <c r="I33"/>
  <c r="I32"/>
  <c r="I31"/>
  <c r="I30"/>
  <c r="I52"/>
  <c r="I59"/>
  <c r="I58"/>
  <c r="I57"/>
  <c r="I56"/>
  <c r="I55"/>
  <c r="I54"/>
  <c r="J16" i="5"/>
  <c r="J23"/>
  <c r="J22"/>
  <c r="J21"/>
  <c r="J20"/>
  <c r="J19"/>
  <c r="J18"/>
</calcChain>
</file>

<file path=xl/sharedStrings.xml><?xml version="1.0" encoding="utf-8"?>
<sst xmlns="http://schemas.openxmlformats.org/spreadsheetml/2006/main" count="308" uniqueCount="30">
  <si>
    <t>Eerste zeving punt 2 met calcium</t>
  </si>
  <si>
    <t xml:space="preserve">Gewicht voor zeving </t>
  </si>
  <si>
    <t>Gewicht na zeving</t>
  </si>
  <si>
    <t>Gewicht in zeef</t>
  </si>
  <si>
    <t>WL +15 m</t>
  </si>
  <si>
    <t>g</t>
  </si>
  <si>
    <t>mm</t>
  </si>
  <si>
    <t>Zeef</t>
  </si>
  <si>
    <t>WL</t>
  </si>
  <si>
    <t>Verschil</t>
  </si>
  <si>
    <t>WL -50m</t>
  </si>
  <si>
    <t>Gewicht Horloge Glas</t>
  </si>
  <si>
    <t>Punt 1</t>
  </si>
  <si>
    <t>WL +15</t>
  </si>
  <si>
    <t>WL +5</t>
  </si>
  <si>
    <t>WL -30</t>
  </si>
  <si>
    <t>Wl -50</t>
  </si>
  <si>
    <t>Punt 2</t>
  </si>
  <si>
    <t>Punt 3</t>
  </si>
  <si>
    <t>Droge gewicht zonder Calcium op Horloge Glas</t>
  </si>
  <si>
    <t>Droge gewicht met Calcium op Horloge Glas</t>
  </si>
  <si>
    <t>Cumulatief</t>
  </si>
  <si>
    <t xml:space="preserve">WL </t>
  </si>
  <si>
    <t>WL -50</t>
  </si>
  <si>
    <t>Cum. Per.</t>
  </si>
  <si>
    <t>Het Verschil</t>
  </si>
  <si>
    <t>Percentage</t>
  </si>
  <si>
    <t>gewicht 1e monster</t>
  </si>
  <si>
    <t>log zeef</t>
  </si>
  <si>
    <t>WL-30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</si>
</sst>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0" fontId="0" fillId="0" borderId="9" xfId="0" applyBorder="1"/>
    <xf numFmtId="0" fontId="0" fillId="0" borderId="10" xfId="0" applyBorder="1"/>
    <xf numFmtId="0" fontId="0" fillId="0" borderId="10" xfId="0" applyFill="1" applyBorder="1"/>
    <xf numFmtId="0" fontId="0" fillId="0" borderId="11" xfId="0" applyBorder="1"/>
    <xf numFmtId="0" fontId="0" fillId="0" borderId="0" xfId="0" applyAlignment="1"/>
    <xf numFmtId="0" fontId="1" fillId="0" borderId="1" xfId="0" applyFont="1" applyBorder="1"/>
    <xf numFmtId="164" fontId="0" fillId="0" borderId="0" xfId="0" applyNumberFormat="1"/>
    <xf numFmtId="0" fontId="0" fillId="0" borderId="4" xfId="0" applyFill="1" applyBorder="1"/>
    <xf numFmtId="0" fontId="0" fillId="0" borderId="5" xfId="0" applyFill="1" applyBorder="1"/>
    <xf numFmtId="164" fontId="0" fillId="0" borderId="4" xfId="0" applyNumberFormat="1" applyBorder="1"/>
    <xf numFmtId="164" fontId="0" fillId="0" borderId="6" xfId="0" applyNumberFormat="1" applyBorder="1"/>
    <xf numFmtId="1" fontId="0" fillId="0" borderId="5" xfId="0" applyNumberFormat="1" applyBorder="1"/>
    <xf numFmtId="1" fontId="0" fillId="0" borderId="8" xfId="0" applyNumberFormat="1" applyBorder="1"/>
    <xf numFmtId="164" fontId="0" fillId="0" borderId="0" xfId="0" applyNumberFormat="1" applyBorder="1"/>
    <xf numFmtId="164" fontId="0" fillId="0" borderId="0" xfId="0" applyNumberFormat="1" applyFill="1" applyBorder="1"/>
    <xf numFmtId="164" fontId="0" fillId="0" borderId="7" xfId="0" applyNumberFormat="1" applyBorder="1"/>
    <xf numFmtId="0" fontId="0" fillId="0" borderId="0" xfId="0" applyAlignment="1">
      <alignment horizontal="right"/>
    </xf>
    <xf numFmtId="1" fontId="0" fillId="0" borderId="0" xfId="0" applyNumberFormat="1"/>
    <xf numFmtId="1" fontId="0" fillId="0" borderId="3" xfId="0" applyNumberFormat="1" applyBorder="1"/>
    <xf numFmtId="1" fontId="0" fillId="0" borderId="5" xfId="0" applyNumberFormat="1" applyFill="1" applyBorder="1"/>
    <xf numFmtId="0" fontId="0" fillId="0" borderId="0" xfId="0" applyAlignment="1">
      <alignment horizontal="center"/>
    </xf>
  </cellXfs>
  <cellStyles count="1">
    <cellStyle name="Standa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Point 2 WL+15</a:t>
            </a:r>
          </a:p>
        </c:rich>
      </c:tx>
    </c:title>
    <c:plotArea>
      <c:layout>
        <c:manualLayout>
          <c:layoutTarget val="inner"/>
          <c:xMode val="edge"/>
          <c:yMode val="edge"/>
          <c:x val="0.19659162043060788"/>
          <c:y val="0.12884458591612222"/>
          <c:w val="0.45728808994676173"/>
          <c:h val="0.67302991381396482"/>
        </c:manualLayout>
      </c:layout>
      <c:scatterChart>
        <c:scatterStyle val="smoothMarker"/>
        <c:ser>
          <c:idx val="0"/>
          <c:order val="0"/>
          <c:tx>
            <c:v>Punt 2 WL+15 with Calcium</c:v>
          </c:tx>
          <c:marker>
            <c:symbol val="none"/>
          </c:marker>
          <c:xVal>
            <c:numRef>
              <c:f>'Eerste zeving punt 2 met Cal.'!$A$6:$A$13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'Eerste zeving punt 2 met Cal.'!$I$6:$I$13</c:f>
              <c:numCache>
                <c:formatCode>General</c:formatCode>
                <c:ptCount val="8"/>
                <c:pt idx="0">
                  <c:v>100</c:v>
                </c:pt>
                <c:pt idx="1">
                  <c:v>99.471830985915474</c:v>
                </c:pt>
                <c:pt idx="2">
                  <c:v>99.119718309859152</c:v>
                </c:pt>
                <c:pt idx="3">
                  <c:v>97.359154929577457</c:v>
                </c:pt>
                <c:pt idx="4">
                  <c:v>60.38732394366194</c:v>
                </c:pt>
                <c:pt idx="5">
                  <c:v>14.612676056337959</c:v>
                </c:pt>
                <c:pt idx="6">
                  <c:v>0.5281690140844274</c:v>
                </c:pt>
                <c:pt idx="7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Punt 2 WL+15 without Calcium</c:v>
          </c:tx>
          <c:marker>
            <c:symbol val="none"/>
          </c:marker>
          <c:xVal>
            <c:numRef>
              <c:f>'Eerste zeving punt 2 met Cal.'!$A$6:$A$13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2'!$I$4:$I$13</c:f>
              <c:numCache>
                <c:formatCode>0</c:formatCode>
                <c:ptCount val="10"/>
                <c:pt idx="0">
                  <c:v>100</c:v>
                </c:pt>
                <c:pt idx="1">
                  <c:v>99.325463743676167</c:v>
                </c:pt>
                <c:pt idx="2">
                  <c:v>98.819561551433324</c:v>
                </c:pt>
                <c:pt idx="3">
                  <c:v>96.9645868465429</c:v>
                </c:pt>
                <c:pt idx="4">
                  <c:v>59.527824620573291</c:v>
                </c:pt>
                <c:pt idx="5">
                  <c:v>14.333895446880321</c:v>
                </c:pt>
                <c:pt idx="6">
                  <c:v>0.67453625632383285</c:v>
                </c:pt>
                <c:pt idx="7">
                  <c:v>0.16863406408098219</c:v>
                </c:pt>
              </c:numCache>
            </c:numRef>
          </c:yVal>
          <c:smooth val="1"/>
        </c:ser>
        <c:axId val="37826944"/>
        <c:axId val="37829248"/>
      </c:scatterChart>
      <c:valAx>
        <c:axId val="37826944"/>
        <c:scaling>
          <c:logBase val="2"/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Sieve diameter [mm]</a:t>
                </a:r>
              </a:p>
            </c:rich>
          </c:tx>
        </c:title>
        <c:numFmt formatCode="General" sourceLinked="1"/>
        <c:tickLblPos val="nextTo"/>
        <c:crossAx val="37829248"/>
        <c:crosses val="autoZero"/>
        <c:crossBetween val="midCat"/>
      </c:valAx>
      <c:valAx>
        <c:axId val="37829248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Mass percentage [%]</a:t>
                </a:r>
              </a:p>
            </c:rich>
          </c:tx>
        </c:title>
        <c:numFmt formatCode="General" sourceLinked="1"/>
        <c:tickLblPos val="nextTo"/>
        <c:crossAx val="3782694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Sieve curves point 2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Point 2 WL+15</c:v>
          </c:tx>
          <c:spPr>
            <a:ln>
              <a:solidFill>
                <a:srgbClr val="F79646"/>
              </a:solidFill>
            </a:ln>
          </c:spPr>
          <c:marker>
            <c:symbol val="none"/>
          </c:marker>
          <c:xVal>
            <c:numRef>
              <c:f>'Eind Zeef Punt 2'!$A$4:$A$11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2'!$I$4:$I$11</c:f>
              <c:numCache>
                <c:formatCode>0</c:formatCode>
                <c:ptCount val="8"/>
                <c:pt idx="0">
                  <c:v>100</c:v>
                </c:pt>
                <c:pt idx="1">
                  <c:v>99.325463743676167</c:v>
                </c:pt>
                <c:pt idx="2">
                  <c:v>98.819561551433324</c:v>
                </c:pt>
                <c:pt idx="3">
                  <c:v>96.9645868465429</c:v>
                </c:pt>
                <c:pt idx="4">
                  <c:v>59.527824620573291</c:v>
                </c:pt>
                <c:pt idx="5">
                  <c:v>14.333895446880321</c:v>
                </c:pt>
                <c:pt idx="6">
                  <c:v>0.67453625632383285</c:v>
                </c:pt>
                <c:pt idx="7">
                  <c:v>0.16863406408098219</c:v>
                </c:pt>
              </c:numCache>
            </c:numRef>
          </c:yVal>
          <c:smooth val="1"/>
        </c:ser>
        <c:ser>
          <c:idx val="1"/>
          <c:order val="1"/>
          <c:tx>
            <c:v>Point 2 WL+5</c:v>
          </c:tx>
          <c:marker>
            <c:symbol val="none"/>
          </c:marker>
          <c:xVal>
            <c:numRef>
              <c:f>'Eind Zeef Punt 2'!$A$4:$A$11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2'!$I$16:$I$23</c:f>
              <c:numCache>
                <c:formatCode>0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99.8349834983498</c:v>
                </c:pt>
                <c:pt idx="3">
                  <c:v>98.67986798679857</c:v>
                </c:pt>
                <c:pt idx="4">
                  <c:v>63.696369636963645</c:v>
                </c:pt>
                <c:pt idx="5">
                  <c:v>9.5709570957095771</c:v>
                </c:pt>
                <c:pt idx="6">
                  <c:v>0.4950495049505132</c:v>
                </c:pt>
                <c:pt idx="7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v>Point 2 WL</c:v>
          </c:tx>
          <c:marker>
            <c:symbol val="none"/>
          </c:marker>
          <c:xVal>
            <c:numRef>
              <c:f>'Eind Zeef Punt 2'!$A$16:$A$23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2'!$I$28:$I$35</c:f>
              <c:numCache>
                <c:formatCode>0</c:formatCode>
                <c:ptCount val="8"/>
                <c:pt idx="0">
                  <c:v>100</c:v>
                </c:pt>
                <c:pt idx="1">
                  <c:v>99.6515679442509</c:v>
                </c:pt>
                <c:pt idx="2">
                  <c:v>97.212543554007027</c:v>
                </c:pt>
                <c:pt idx="3">
                  <c:v>86.759581881533151</c:v>
                </c:pt>
                <c:pt idx="4">
                  <c:v>49.477351916376385</c:v>
                </c:pt>
                <c:pt idx="5">
                  <c:v>15.679442508710906</c:v>
                </c:pt>
                <c:pt idx="6">
                  <c:v>0.87108013937292161</c:v>
                </c:pt>
                <c:pt idx="7">
                  <c:v>0.17421602787460413</c:v>
                </c:pt>
              </c:numCache>
            </c:numRef>
          </c:yVal>
          <c:smooth val="1"/>
        </c:ser>
        <c:ser>
          <c:idx val="3"/>
          <c:order val="3"/>
          <c:tx>
            <c:v>Point 2 WL-30</c:v>
          </c:tx>
          <c:marker>
            <c:symbol val="none"/>
          </c:marker>
          <c:xVal>
            <c:numRef>
              <c:f>'Eind Zeef Punt 2'!$A$28:$A$35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2'!$I$40:$I$47</c:f>
              <c:numCache>
                <c:formatCode>0</c:formatCode>
                <c:ptCount val="8"/>
                <c:pt idx="0">
                  <c:v>100</c:v>
                </c:pt>
                <c:pt idx="1">
                  <c:v>99.824561403508724</c:v>
                </c:pt>
                <c:pt idx="2">
                  <c:v>99.473684210526287</c:v>
                </c:pt>
                <c:pt idx="3">
                  <c:v>97.368421052631575</c:v>
                </c:pt>
                <c:pt idx="4">
                  <c:v>82.631578947368382</c:v>
                </c:pt>
                <c:pt idx="5">
                  <c:v>42.807017543859665</c:v>
                </c:pt>
                <c:pt idx="6">
                  <c:v>3.8596491228070935</c:v>
                </c:pt>
                <c:pt idx="7">
                  <c:v>0.17543859649126778</c:v>
                </c:pt>
              </c:numCache>
            </c:numRef>
          </c:yVal>
          <c:smooth val="1"/>
        </c:ser>
        <c:ser>
          <c:idx val="4"/>
          <c:order val="4"/>
          <c:tx>
            <c:v>Point 2 WL-50</c:v>
          </c:tx>
          <c:marker>
            <c:symbol val="none"/>
          </c:marker>
          <c:xVal>
            <c:numRef>
              <c:f>'Eind Zeef Punt 2'!$A$40:$A$47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2'!$I$52:$I$59</c:f>
              <c:numCache>
                <c:formatCode>0</c:formatCode>
                <c:ptCount val="8"/>
                <c:pt idx="0">
                  <c:v>100</c:v>
                </c:pt>
                <c:pt idx="1">
                  <c:v>99.494949494949481</c:v>
                </c:pt>
                <c:pt idx="2">
                  <c:v>98.821548821548845</c:v>
                </c:pt>
                <c:pt idx="3">
                  <c:v>97.64309764309769</c:v>
                </c:pt>
                <c:pt idx="4">
                  <c:v>89.393939393939377</c:v>
                </c:pt>
                <c:pt idx="5">
                  <c:v>57.744107744107829</c:v>
                </c:pt>
                <c:pt idx="6">
                  <c:v>9.4276094276094611</c:v>
                </c:pt>
                <c:pt idx="7">
                  <c:v>0</c:v>
                </c:pt>
              </c:numCache>
            </c:numRef>
          </c:yVal>
          <c:smooth val="1"/>
        </c:ser>
        <c:axId val="45634304"/>
        <c:axId val="45636224"/>
      </c:scatterChart>
      <c:valAx>
        <c:axId val="45634304"/>
        <c:scaling>
          <c:logBase val="2"/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Sieve diameter [mm]</a:t>
                </a:r>
              </a:p>
            </c:rich>
          </c:tx>
          <c:layout/>
        </c:title>
        <c:numFmt formatCode="General" sourceLinked="1"/>
        <c:tickLblPos val="nextTo"/>
        <c:crossAx val="45636224"/>
        <c:crosses val="autoZero"/>
        <c:crossBetween val="midCat"/>
      </c:valAx>
      <c:valAx>
        <c:axId val="45636224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Mass percentage [%]</a:t>
                </a:r>
              </a:p>
            </c:rich>
          </c:tx>
          <c:layout/>
        </c:title>
        <c:numFmt formatCode="0" sourceLinked="1"/>
        <c:tickLblPos val="nextTo"/>
        <c:crossAx val="45634304"/>
        <c:crosses val="autoZero"/>
        <c:crossBetween val="midCat"/>
      </c:valAx>
    </c:plotArea>
    <c:legend>
      <c:legendPos val="r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Sieve curves point 3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v>Point 3 WL with Calcium</c:v>
          </c:tx>
          <c:marker>
            <c:symbol val="none"/>
          </c:marker>
          <c:xVal>
            <c:numRef>
              <c:f>'Eind Zeef Punt 3'!$A$4:$A$11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3'!$J$4:$J$11</c:f>
              <c:numCache>
                <c:formatCode>0</c:formatCode>
                <c:ptCount val="8"/>
                <c:pt idx="0">
                  <c:v>100</c:v>
                </c:pt>
                <c:pt idx="1">
                  <c:v>93.129770992366403</c:v>
                </c:pt>
                <c:pt idx="2">
                  <c:v>84.732824427480907</c:v>
                </c:pt>
                <c:pt idx="3">
                  <c:v>73.74045801526718</c:v>
                </c:pt>
                <c:pt idx="4">
                  <c:v>53.893129770992346</c:v>
                </c:pt>
                <c:pt idx="5">
                  <c:v>20.916030534351147</c:v>
                </c:pt>
                <c:pt idx="6">
                  <c:v>1.2213740458015452</c:v>
                </c:pt>
                <c:pt idx="7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Point 3 WL-30 without Calcium</c:v>
          </c:tx>
          <c:marker>
            <c:symbol val="none"/>
          </c:marker>
          <c:xVal>
            <c:numRef>
              <c:f>'Eind Zeef Punt 3'!$A$4:$A$11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3'!$J$16:$J$23</c:f>
              <c:numCache>
                <c:formatCode>0</c:formatCode>
                <c:ptCount val="8"/>
                <c:pt idx="0">
                  <c:v>100</c:v>
                </c:pt>
                <c:pt idx="1">
                  <c:v>99.473684210526287</c:v>
                </c:pt>
                <c:pt idx="2">
                  <c:v>98.59649122807015</c:v>
                </c:pt>
                <c:pt idx="3">
                  <c:v>97.192982456140314</c:v>
                </c:pt>
                <c:pt idx="4">
                  <c:v>78.421052631578902</c:v>
                </c:pt>
                <c:pt idx="5">
                  <c:v>31.929824561403418</c:v>
                </c:pt>
                <c:pt idx="6">
                  <c:v>4.0350877192981702</c:v>
                </c:pt>
                <c:pt idx="7">
                  <c:v>0.52631578947360491</c:v>
                </c:pt>
              </c:numCache>
            </c:numRef>
          </c:yVal>
          <c:smooth val="1"/>
        </c:ser>
        <c:axId val="45563904"/>
        <c:axId val="45565824"/>
      </c:scatterChart>
      <c:valAx>
        <c:axId val="45563904"/>
        <c:scaling>
          <c:logBase val="2"/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Sieve diameter [mm]</a:t>
                </a:r>
              </a:p>
            </c:rich>
          </c:tx>
        </c:title>
        <c:numFmt formatCode="General" sourceLinked="1"/>
        <c:tickLblPos val="nextTo"/>
        <c:crossAx val="45565824"/>
        <c:crossesAt val="0"/>
        <c:crossBetween val="midCat"/>
      </c:valAx>
      <c:valAx>
        <c:axId val="45565824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Mass percentage [%]</a:t>
                </a:r>
              </a:p>
            </c:rich>
          </c:tx>
        </c:title>
        <c:numFmt formatCode="0" sourceLinked="1"/>
        <c:tickLblPos val="nextTo"/>
        <c:crossAx val="45563904"/>
        <c:crossesAt val="1"/>
        <c:crossBetween val="midCat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Point 2 WL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v>Point 2 WL with Calcium</c:v>
          </c:tx>
          <c:marker>
            <c:symbol val="none"/>
          </c:marker>
          <c:xVal>
            <c:numRef>
              <c:f>'Eerste zeving punt 2 met Cal.'!$A$19:$A$26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'Eerste zeving punt 2 met Cal.'!$I$19:$I$26</c:f>
              <c:numCache>
                <c:formatCode>General</c:formatCode>
                <c:ptCount val="8"/>
                <c:pt idx="0">
                  <c:v>100</c:v>
                </c:pt>
                <c:pt idx="1">
                  <c:v>97.464342313787597</c:v>
                </c:pt>
                <c:pt idx="2">
                  <c:v>94.136291600633854</c:v>
                </c:pt>
                <c:pt idx="3">
                  <c:v>83.83518225039613</c:v>
                </c:pt>
                <c:pt idx="4">
                  <c:v>47.702060221869971</c:v>
                </c:pt>
                <c:pt idx="5">
                  <c:v>15.05546751188589</c:v>
                </c:pt>
                <c:pt idx="6">
                  <c:v>0.63391442155305411</c:v>
                </c:pt>
                <c:pt idx="7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Point 2 WL without Calcium</c:v>
          </c:tx>
          <c:marker>
            <c:symbol val="none"/>
          </c:marker>
          <c:xVal>
            <c:numRef>
              <c:f>'Eerste zeving punt 2 met Cal.'!$A$19:$A$26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2'!$I$28:$I$35</c:f>
              <c:numCache>
                <c:formatCode>0</c:formatCode>
                <c:ptCount val="8"/>
                <c:pt idx="0">
                  <c:v>100</c:v>
                </c:pt>
                <c:pt idx="1">
                  <c:v>99.6515679442509</c:v>
                </c:pt>
                <c:pt idx="2">
                  <c:v>97.212543554007027</c:v>
                </c:pt>
                <c:pt idx="3">
                  <c:v>86.759581881533151</c:v>
                </c:pt>
                <c:pt idx="4">
                  <c:v>49.477351916376385</c:v>
                </c:pt>
                <c:pt idx="5">
                  <c:v>15.679442508710906</c:v>
                </c:pt>
                <c:pt idx="6">
                  <c:v>0.87108013937292161</c:v>
                </c:pt>
                <c:pt idx="7">
                  <c:v>0.17421602787460413</c:v>
                </c:pt>
              </c:numCache>
            </c:numRef>
          </c:yVal>
          <c:smooth val="1"/>
        </c:ser>
        <c:axId val="37862784"/>
        <c:axId val="37684736"/>
      </c:scatterChart>
      <c:valAx>
        <c:axId val="37862784"/>
        <c:scaling>
          <c:logBase val="2"/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Sieve diameter [mm]</a:t>
                </a:r>
              </a:p>
            </c:rich>
          </c:tx>
        </c:title>
        <c:numFmt formatCode="General" sourceLinked="1"/>
        <c:tickLblPos val="nextTo"/>
        <c:crossAx val="37684736"/>
        <c:crosses val="autoZero"/>
        <c:crossBetween val="midCat"/>
      </c:valAx>
      <c:valAx>
        <c:axId val="37684736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Mass percentage [%]</a:t>
                </a:r>
              </a:p>
            </c:rich>
          </c:tx>
        </c:title>
        <c:numFmt formatCode="General" sourceLinked="1"/>
        <c:tickLblPos val="nextTo"/>
        <c:crossAx val="37862784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nl-NL"/>
              <a:t>Point 2 WL-50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v>Point 2 WL-50 with Calcium</c:v>
          </c:tx>
          <c:marker>
            <c:symbol val="none"/>
          </c:marker>
          <c:xVal>
            <c:numRef>
              <c:f>'Eerste zeving punt 2 met Cal.'!$A$32:$A$39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'Eerste zeving punt 2 met Cal.'!$I$32:$I$39</c:f>
              <c:numCache>
                <c:formatCode>General</c:formatCode>
                <c:ptCount val="8"/>
                <c:pt idx="0">
                  <c:v>100</c:v>
                </c:pt>
                <c:pt idx="1">
                  <c:v>99.358974358974308</c:v>
                </c:pt>
                <c:pt idx="2">
                  <c:v>98.397435897435798</c:v>
                </c:pt>
                <c:pt idx="3">
                  <c:v>96.474358974358893</c:v>
                </c:pt>
                <c:pt idx="4">
                  <c:v>87.019230769230646</c:v>
                </c:pt>
                <c:pt idx="5">
                  <c:v>58.493589743589716</c:v>
                </c:pt>
                <c:pt idx="6">
                  <c:v>11.217948717948712</c:v>
                </c:pt>
                <c:pt idx="7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Point 2 WL-50 without Calcium</c:v>
          </c:tx>
          <c:marker>
            <c:symbol val="none"/>
          </c:marker>
          <c:xVal>
            <c:numRef>
              <c:f>'Eerste zeving punt 2 met Cal.'!$A$32:$A$39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2'!$I$52:$I$59</c:f>
              <c:numCache>
                <c:formatCode>0</c:formatCode>
                <c:ptCount val="8"/>
                <c:pt idx="0">
                  <c:v>100</c:v>
                </c:pt>
                <c:pt idx="1">
                  <c:v>99.494949494949481</c:v>
                </c:pt>
                <c:pt idx="2">
                  <c:v>98.821548821548845</c:v>
                </c:pt>
                <c:pt idx="3">
                  <c:v>97.64309764309769</c:v>
                </c:pt>
                <c:pt idx="4">
                  <c:v>89.393939393939377</c:v>
                </c:pt>
                <c:pt idx="5">
                  <c:v>57.744107744107829</c:v>
                </c:pt>
                <c:pt idx="6">
                  <c:v>9.4276094276094611</c:v>
                </c:pt>
                <c:pt idx="7">
                  <c:v>0</c:v>
                </c:pt>
              </c:numCache>
            </c:numRef>
          </c:yVal>
          <c:smooth val="1"/>
        </c:ser>
        <c:axId val="37714176"/>
        <c:axId val="37736832"/>
      </c:scatterChart>
      <c:valAx>
        <c:axId val="37714176"/>
        <c:scaling>
          <c:logBase val="2"/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Sieve diameter [mm]</a:t>
                </a:r>
              </a:p>
            </c:rich>
          </c:tx>
        </c:title>
        <c:numFmt formatCode="General" sourceLinked="1"/>
        <c:tickLblPos val="nextTo"/>
        <c:crossAx val="37736832"/>
        <c:crosses val="autoZero"/>
        <c:crossBetween val="midCat"/>
      </c:valAx>
      <c:valAx>
        <c:axId val="37736832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Mass percentage [%]</a:t>
                </a:r>
              </a:p>
            </c:rich>
          </c:tx>
        </c:title>
        <c:numFmt formatCode="General" sourceLinked="1"/>
        <c:tickLblPos val="nextTo"/>
        <c:crossAx val="3771417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Sieve curves point 1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v>Point 1 WL+15</c:v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xVal>
            <c:numRef>
              <c:f>'Eind Zeef Punt 1'!$A$4:$A$11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1'!$I$4:$I$11</c:f>
              <c:numCache>
                <c:formatCode>0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99.658703071672377</c:v>
                </c:pt>
                <c:pt idx="3">
                  <c:v>96.416382252559785</c:v>
                </c:pt>
                <c:pt idx="4">
                  <c:v>67.06484641638238</c:v>
                </c:pt>
                <c:pt idx="5">
                  <c:v>18.259385665529159</c:v>
                </c:pt>
                <c:pt idx="6">
                  <c:v>0.85324232081920837</c:v>
                </c:pt>
                <c:pt idx="7">
                  <c:v>0.17064846416386109</c:v>
                </c:pt>
              </c:numCache>
            </c:numRef>
          </c:yVal>
          <c:smooth val="1"/>
        </c:ser>
        <c:ser>
          <c:idx val="1"/>
          <c:order val="1"/>
          <c:tx>
            <c:v>Point 1 WL+5</c:v>
          </c:tx>
          <c:marker>
            <c:symbol val="none"/>
          </c:marker>
          <c:xVal>
            <c:numRef>
              <c:f>'Eind Zeef Punt 1'!$A$4:$A$11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1'!$I$16:$I$23</c:f>
              <c:numCache>
                <c:formatCode>0</c:formatCode>
                <c:ptCount val="8"/>
                <c:pt idx="0">
                  <c:v>100</c:v>
                </c:pt>
                <c:pt idx="1">
                  <c:v>99.829059829059787</c:v>
                </c:pt>
                <c:pt idx="2">
                  <c:v>99.658119658119588</c:v>
                </c:pt>
                <c:pt idx="3">
                  <c:v>99.145299145299049</c:v>
                </c:pt>
                <c:pt idx="4">
                  <c:v>75.897435897435884</c:v>
                </c:pt>
                <c:pt idx="5">
                  <c:v>25.128205128205082</c:v>
                </c:pt>
                <c:pt idx="6">
                  <c:v>0.85470085470085388</c:v>
                </c:pt>
                <c:pt idx="7">
                  <c:v>0.17094017094020963</c:v>
                </c:pt>
              </c:numCache>
            </c:numRef>
          </c:yVal>
          <c:smooth val="1"/>
        </c:ser>
        <c:ser>
          <c:idx val="2"/>
          <c:order val="2"/>
          <c:tx>
            <c:v>Point 1 WL</c:v>
          </c:tx>
          <c:marker>
            <c:symbol val="none"/>
          </c:marker>
          <c:xVal>
            <c:numRef>
              <c:f>'Eind Zeef Punt 1'!$A$16:$A$23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1'!$I$28:$I$35</c:f>
              <c:numCache>
                <c:formatCode>0</c:formatCode>
                <c:ptCount val="8"/>
                <c:pt idx="0">
                  <c:v>100</c:v>
                </c:pt>
                <c:pt idx="1">
                  <c:v>99.485420240137202</c:v>
                </c:pt>
                <c:pt idx="2">
                  <c:v>97.084048027444268</c:v>
                </c:pt>
                <c:pt idx="3">
                  <c:v>87.478559176672363</c:v>
                </c:pt>
                <c:pt idx="4">
                  <c:v>61.234991423670635</c:v>
                </c:pt>
                <c:pt idx="5">
                  <c:v>22.298456260720407</c:v>
                </c:pt>
                <c:pt idx="6">
                  <c:v>0.85763293310463107</c:v>
                </c:pt>
                <c:pt idx="7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v>Point 1 WL-30</c:v>
          </c:tx>
          <c:marker>
            <c:symbol val="none"/>
          </c:marker>
          <c:xVal>
            <c:numRef>
              <c:f>'Eind Zeef Punt 1'!$A$28:$A$35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1'!$I$40:$I$47</c:f>
              <c:numCache>
                <c:formatCode>0</c:formatCode>
                <c:ptCount val="8"/>
                <c:pt idx="0">
                  <c:v>100</c:v>
                </c:pt>
                <c:pt idx="1">
                  <c:v>98.976109215017033</c:v>
                </c:pt>
                <c:pt idx="2">
                  <c:v>97.269624573378806</c:v>
                </c:pt>
                <c:pt idx="3">
                  <c:v>91.979522184300279</c:v>
                </c:pt>
                <c:pt idx="4">
                  <c:v>67.406143344709832</c:v>
                </c:pt>
                <c:pt idx="5">
                  <c:v>27.815699658703025</c:v>
                </c:pt>
                <c:pt idx="6">
                  <c:v>2.9010238907849568</c:v>
                </c:pt>
                <c:pt idx="7">
                  <c:v>0</c:v>
                </c:pt>
              </c:numCache>
            </c:numRef>
          </c:yVal>
          <c:smooth val="1"/>
        </c:ser>
        <c:ser>
          <c:idx val="4"/>
          <c:order val="4"/>
          <c:tx>
            <c:v>Point 1 WL-50</c:v>
          </c:tx>
          <c:marker>
            <c:symbol val="none"/>
          </c:marker>
          <c:xVal>
            <c:numRef>
              <c:f>'Eind Zeef Punt 1'!$A$40:$A$47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1'!$I$52:$I$59</c:f>
              <c:numCache>
                <c:formatCode>0</c:formatCode>
                <c:ptCount val="8"/>
                <c:pt idx="0">
                  <c:v>100</c:v>
                </c:pt>
                <c:pt idx="1">
                  <c:v>98.618307426597568</c:v>
                </c:pt>
                <c:pt idx="2">
                  <c:v>98.10017271157173</c:v>
                </c:pt>
                <c:pt idx="3">
                  <c:v>95.854922279792774</c:v>
                </c:pt>
                <c:pt idx="4">
                  <c:v>78.41105354058719</c:v>
                </c:pt>
                <c:pt idx="5">
                  <c:v>33.678756476683887</c:v>
                </c:pt>
                <c:pt idx="6">
                  <c:v>4.1450777202072198</c:v>
                </c:pt>
                <c:pt idx="7">
                  <c:v>0.17271157167534174</c:v>
                </c:pt>
              </c:numCache>
            </c:numRef>
          </c:yVal>
          <c:smooth val="1"/>
        </c:ser>
        <c:axId val="38842368"/>
        <c:axId val="38844288"/>
      </c:scatterChart>
      <c:valAx>
        <c:axId val="38842368"/>
        <c:scaling>
          <c:logBase val="2"/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Sieve diameter [mm]</a:t>
                </a:r>
              </a:p>
            </c:rich>
          </c:tx>
        </c:title>
        <c:numFmt formatCode="General" sourceLinked="1"/>
        <c:tickLblPos val="nextTo"/>
        <c:crossAx val="38844288"/>
        <c:crosses val="autoZero"/>
        <c:crossBetween val="midCat"/>
      </c:valAx>
      <c:valAx>
        <c:axId val="38844288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Mass percentage [%]</a:t>
                </a:r>
              </a:p>
            </c:rich>
          </c:tx>
        </c:title>
        <c:numFmt formatCode="0" sourceLinked="1"/>
        <c:tickLblPos val="nextTo"/>
        <c:crossAx val="3884236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WL + 15 m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v>Point 1 WL+15</c:v>
          </c:tx>
          <c:marker>
            <c:symbol val="none"/>
          </c:marker>
          <c:xVal>
            <c:numRef>
              <c:f>'Eind Zeef Punt 1'!$A$4:$A$11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1'!$I$4:$I$11</c:f>
              <c:numCache>
                <c:formatCode>0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99.658703071672377</c:v>
                </c:pt>
                <c:pt idx="3">
                  <c:v>96.416382252559785</c:v>
                </c:pt>
                <c:pt idx="4">
                  <c:v>67.06484641638238</c:v>
                </c:pt>
                <c:pt idx="5">
                  <c:v>18.259385665529159</c:v>
                </c:pt>
                <c:pt idx="6">
                  <c:v>0.85324232081920837</c:v>
                </c:pt>
                <c:pt idx="7">
                  <c:v>0.17064846416386109</c:v>
                </c:pt>
              </c:numCache>
            </c:numRef>
          </c:yVal>
          <c:smooth val="1"/>
        </c:ser>
        <c:ser>
          <c:idx val="1"/>
          <c:order val="1"/>
          <c:tx>
            <c:v>Point 2 WL+15</c:v>
          </c:tx>
          <c:marker>
            <c:symbol val="none"/>
          </c:marker>
          <c:xVal>
            <c:numRef>
              <c:f>'Eind Zeef Punt 2'!$A$4:$A$11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2'!$I$4:$I$11</c:f>
              <c:numCache>
                <c:formatCode>0</c:formatCode>
                <c:ptCount val="8"/>
                <c:pt idx="0">
                  <c:v>100</c:v>
                </c:pt>
                <c:pt idx="1">
                  <c:v>99.325463743676167</c:v>
                </c:pt>
                <c:pt idx="2">
                  <c:v>98.819561551433324</c:v>
                </c:pt>
                <c:pt idx="3">
                  <c:v>96.9645868465429</c:v>
                </c:pt>
                <c:pt idx="4">
                  <c:v>59.527824620573291</c:v>
                </c:pt>
                <c:pt idx="5">
                  <c:v>14.333895446880321</c:v>
                </c:pt>
                <c:pt idx="6">
                  <c:v>0.67453625632383285</c:v>
                </c:pt>
                <c:pt idx="7">
                  <c:v>0.16863406408098219</c:v>
                </c:pt>
              </c:numCache>
            </c:numRef>
          </c:yVal>
          <c:smooth val="1"/>
        </c:ser>
        <c:axId val="38824576"/>
        <c:axId val="40055552"/>
      </c:scatterChart>
      <c:valAx>
        <c:axId val="38824576"/>
        <c:scaling>
          <c:logBase val="2"/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Sieve diameter [mm]</a:t>
                </a:r>
              </a:p>
            </c:rich>
          </c:tx>
        </c:title>
        <c:numFmt formatCode="General" sourceLinked="1"/>
        <c:tickLblPos val="nextTo"/>
        <c:crossAx val="40055552"/>
        <c:crosses val="autoZero"/>
        <c:crossBetween val="midCat"/>
      </c:valAx>
      <c:valAx>
        <c:axId val="40055552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Mass percentage [%]</a:t>
                </a:r>
              </a:p>
            </c:rich>
          </c:tx>
        </c:title>
        <c:numFmt formatCode="0" sourceLinked="1"/>
        <c:tickLblPos val="nextTo"/>
        <c:crossAx val="3882457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WL + 5 m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v>Point 1 WL+5</c:v>
          </c:tx>
          <c:marker>
            <c:symbol val="none"/>
          </c:marker>
          <c:xVal>
            <c:numRef>
              <c:f>'Eind Zeef Punt 1'!$A$16:$A$23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1'!$I$16:$I$23</c:f>
              <c:numCache>
                <c:formatCode>0</c:formatCode>
                <c:ptCount val="8"/>
                <c:pt idx="0">
                  <c:v>100</c:v>
                </c:pt>
                <c:pt idx="1">
                  <c:v>99.829059829059787</c:v>
                </c:pt>
                <c:pt idx="2">
                  <c:v>99.658119658119588</c:v>
                </c:pt>
                <c:pt idx="3">
                  <c:v>99.145299145299049</c:v>
                </c:pt>
                <c:pt idx="4">
                  <c:v>75.897435897435884</c:v>
                </c:pt>
                <c:pt idx="5">
                  <c:v>25.128205128205082</c:v>
                </c:pt>
                <c:pt idx="6">
                  <c:v>0.85470085470085388</c:v>
                </c:pt>
                <c:pt idx="7">
                  <c:v>0.17094017094020963</c:v>
                </c:pt>
              </c:numCache>
            </c:numRef>
          </c:yVal>
          <c:smooth val="1"/>
        </c:ser>
        <c:ser>
          <c:idx val="1"/>
          <c:order val="1"/>
          <c:tx>
            <c:v>Point 2 WL+5</c:v>
          </c:tx>
          <c:marker>
            <c:symbol val="none"/>
          </c:marker>
          <c:xVal>
            <c:numRef>
              <c:f>'Eind Zeef Punt 2'!$A$4:$A$11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2'!$I$16:$I$23</c:f>
              <c:numCache>
                <c:formatCode>0</c:formatCode>
                <c:ptCount val="8"/>
                <c:pt idx="0">
                  <c:v>100</c:v>
                </c:pt>
                <c:pt idx="1">
                  <c:v>100</c:v>
                </c:pt>
                <c:pt idx="2">
                  <c:v>99.8349834983498</c:v>
                </c:pt>
                <c:pt idx="3">
                  <c:v>98.67986798679857</c:v>
                </c:pt>
                <c:pt idx="4">
                  <c:v>63.696369636963645</c:v>
                </c:pt>
                <c:pt idx="5">
                  <c:v>9.5709570957095771</c:v>
                </c:pt>
                <c:pt idx="6">
                  <c:v>0.4950495049505132</c:v>
                </c:pt>
                <c:pt idx="7">
                  <c:v>0</c:v>
                </c:pt>
              </c:numCache>
            </c:numRef>
          </c:yVal>
          <c:smooth val="1"/>
        </c:ser>
        <c:axId val="40089088"/>
        <c:axId val="40091008"/>
      </c:scatterChart>
      <c:valAx>
        <c:axId val="40089088"/>
        <c:scaling>
          <c:logBase val="2"/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Sieve diameter [mm]</a:t>
                </a:r>
              </a:p>
            </c:rich>
          </c:tx>
        </c:title>
        <c:numFmt formatCode="General" sourceLinked="1"/>
        <c:tickLblPos val="nextTo"/>
        <c:crossAx val="40091008"/>
        <c:crosses val="autoZero"/>
        <c:crossBetween val="midCat"/>
      </c:valAx>
      <c:valAx>
        <c:axId val="40091008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Mass percentage [%]</a:t>
                </a:r>
              </a:p>
            </c:rich>
          </c:tx>
        </c:title>
        <c:numFmt formatCode="0" sourceLinked="1"/>
        <c:tickLblPos val="nextTo"/>
        <c:crossAx val="4008908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WL 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v>Point 1 WL</c:v>
          </c:tx>
          <c:marker>
            <c:symbol val="none"/>
          </c:marker>
          <c:xVal>
            <c:numRef>
              <c:f>'Eind Zeef Punt 1'!$A$4:$A$11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1'!$I$28:$I$35</c:f>
              <c:numCache>
                <c:formatCode>0</c:formatCode>
                <c:ptCount val="8"/>
                <c:pt idx="0">
                  <c:v>100</c:v>
                </c:pt>
                <c:pt idx="1">
                  <c:v>99.485420240137202</c:v>
                </c:pt>
                <c:pt idx="2">
                  <c:v>97.084048027444268</c:v>
                </c:pt>
                <c:pt idx="3">
                  <c:v>87.478559176672363</c:v>
                </c:pt>
                <c:pt idx="4">
                  <c:v>61.234991423670635</c:v>
                </c:pt>
                <c:pt idx="5">
                  <c:v>22.298456260720407</c:v>
                </c:pt>
                <c:pt idx="6">
                  <c:v>0.85763293310463107</c:v>
                </c:pt>
                <c:pt idx="7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Point 2 WL</c:v>
          </c:tx>
          <c:marker>
            <c:symbol val="none"/>
          </c:marker>
          <c:xVal>
            <c:numRef>
              <c:f>'Eind Zeef Punt 2'!$A$4:$A$11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2'!$I$28:$I$35</c:f>
              <c:numCache>
                <c:formatCode>0</c:formatCode>
                <c:ptCount val="8"/>
                <c:pt idx="0">
                  <c:v>100</c:v>
                </c:pt>
                <c:pt idx="1">
                  <c:v>99.6515679442509</c:v>
                </c:pt>
                <c:pt idx="2">
                  <c:v>97.212543554007027</c:v>
                </c:pt>
                <c:pt idx="3">
                  <c:v>86.759581881533151</c:v>
                </c:pt>
                <c:pt idx="4">
                  <c:v>49.477351916376385</c:v>
                </c:pt>
                <c:pt idx="5">
                  <c:v>15.679442508710906</c:v>
                </c:pt>
                <c:pt idx="6">
                  <c:v>0.87108013937292161</c:v>
                </c:pt>
                <c:pt idx="7">
                  <c:v>0.17421602787460413</c:v>
                </c:pt>
              </c:numCache>
            </c:numRef>
          </c:yVal>
          <c:smooth val="1"/>
        </c:ser>
        <c:ser>
          <c:idx val="2"/>
          <c:order val="2"/>
          <c:tx>
            <c:v>Point 3 WL</c:v>
          </c:tx>
          <c:marker>
            <c:symbol val="none"/>
          </c:marker>
          <c:xVal>
            <c:numRef>
              <c:f>'Eind Zeef Punt 1'!$A$16:$A$23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3'!$J$4:$J$11</c:f>
              <c:numCache>
                <c:formatCode>0</c:formatCode>
                <c:ptCount val="8"/>
                <c:pt idx="0">
                  <c:v>100</c:v>
                </c:pt>
                <c:pt idx="1">
                  <c:v>93.129770992366403</c:v>
                </c:pt>
                <c:pt idx="2">
                  <c:v>84.732824427480907</c:v>
                </c:pt>
                <c:pt idx="3">
                  <c:v>73.74045801526718</c:v>
                </c:pt>
                <c:pt idx="4">
                  <c:v>53.893129770992346</c:v>
                </c:pt>
                <c:pt idx="5">
                  <c:v>20.916030534351147</c:v>
                </c:pt>
                <c:pt idx="6">
                  <c:v>1.2213740458015452</c:v>
                </c:pt>
                <c:pt idx="7">
                  <c:v>0</c:v>
                </c:pt>
              </c:numCache>
            </c:numRef>
          </c:yVal>
          <c:smooth val="1"/>
        </c:ser>
        <c:axId val="40178816"/>
        <c:axId val="40180736"/>
      </c:scatterChart>
      <c:valAx>
        <c:axId val="40178816"/>
        <c:scaling>
          <c:logBase val="2"/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Sieve diameter [mm]</a:t>
                </a:r>
              </a:p>
            </c:rich>
          </c:tx>
        </c:title>
        <c:numFmt formatCode="General" sourceLinked="1"/>
        <c:tickLblPos val="nextTo"/>
        <c:crossAx val="40180736"/>
        <c:crosses val="autoZero"/>
        <c:crossBetween val="midCat"/>
      </c:valAx>
      <c:valAx>
        <c:axId val="40180736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Mass percentage [%]</a:t>
                </a:r>
              </a:p>
            </c:rich>
          </c:tx>
        </c:title>
        <c:numFmt formatCode="0" sourceLinked="1"/>
        <c:tickLblPos val="nextTo"/>
        <c:crossAx val="4017881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WL - 30 m 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v>Point 1 WL-30</c:v>
          </c:tx>
          <c:marker>
            <c:symbol val="none"/>
          </c:marker>
          <c:xVal>
            <c:numRef>
              <c:f>'Eind Zeef Punt 1'!$A$4:$A$11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1'!$I$40:$I$47</c:f>
              <c:numCache>
                <c:formatCode>0</c:formatCode>
                <c:ptCount val="8"/>
                <c:pt idx="0">
                  <c:v>100</c:v>
                </c:pt>
                <c:pt idx="1">
                  <c:v>98.976109215017033</c:v>
                </c:pt>
                <c:pt idx="2">
                  <c:v>97.269624573378806</c:v>
                </c:pt>
                <c:pt idx="3">
                  <c:v>91.979522184300279</c:v>
                </c:pt>
                <c:pt idx="4">
                  <c:v>67.406143344709832</c:v>
                </c:pt>
                <c:pt idx="5">
                  <c:v>27.815699658703025</c:v>
                </c:pt>
                <c:pt idx="6">
                  <c:v>2.9010238907849568</c:v>
                </c:pt>
                <c:pt idx="7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Point 2 WL-30</c:v>
          </c:tx>
          <c:marker>
            <c:symbol val="none"/>
          </c:marker>
          <c:xVal>
            <c:numRef>
              <c:f>'Eind Zeef Punt 2'!$A$4:$A$11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2'!$I$40:$I$47</c:f>
              <c:numCache>
                <c:formatCode>0</c:formatCode>
                <c:ptCount val="8"/>
                <c:pt idx="0">
                  <c:v>100</c:v>
                </c:pt>
                <c:pt idx="1">
                  <c:v>99.824561403508724</c:v>
                </c:pt>
                <c:pt idx="2">
                  <c:v>99.473684210526287</c:v>
                </c:pt>
                <c:pt idx="3">
                  <c:v>97.368421052631575</c:v>
                </c:pt>
                <c:pt idx="4">
                  <c:v>82.631578947368382</c:v>
                </c:pt>
                <c:pt idx="5">
                  <c:v>42.807017543859665</c:v>
                </c:pt>
                <c:pt idx="6">
                  <c:v>3.8596491228070935</c:v>
                </c:pt>
                <c:pt idx="7">
                  <c:v>0.17543859649126778</c:v>
                </c:pt>
              </c:numCache>
            </c:numRef>
          </c:yVal>
          <c:smooth val="1"/>
        </c:ser>
        <c:ser>
          <c:idx val="2"/>
          <c:order val="2"/>
          <c:tx>
            <c:v>Point 3 WL-30</c:v>
          </c:tx>
          <c:marker>
            <c:symbol val="none"/>
          </c:marker>
          <c:xVal>
            <c:numRef>
              <c:f>'Eind Zeef Punt 1'!$A$16:$A$23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3'!$J$16:$J$23</c:f>
              <c:numCache>
                <c:formatCode>0</c:formatCode>
                <c:ptCount val="8"/>
                <c:pt idx="0">
                  <c:v>100</c:v>
                </c:pt>
                <c:pt idx="1">
                  <c:v>99.473684210526287</c:v>
                </c:pt>
                <c:pt idx="2">
                  <c:v>98.59649122807015</c:v>
                </c:pt>
                <c:pt idx="3">
                  <c:v>97.192982456140314</c:v>
                </c:pt>
                <c:pt idx="4">
                  <c:v>78.421052631578902</c:v>
                </c:pt>
                <c:pt idx="5">
                  <c:v>31.929824561403418</c:v>
                </c:pt>
                <c:pt idx="6">
                  <c:v>4.0350877192981702</c:v>
                </c:pt>
                <c:pt idx="7">
                  <c:v>0.52631578947360491</c:v>
                </c:pt>
              </c:numCache>
            </c:numRef>
          </c:yVal>
          <c:smooth val="1"/>
        </c:ser>
        <c:axId val="40108416"/>
        <c:axId val="40110336"/>
      </c:scatterChart>
      <c:valAx>
        <c:axId val="40108416"/>
        <c:scaling>
          <c:logBase val="2"/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Sieve diameter [mm]</a:t>
                </a:r>
              </a:p>
            </c:rich>
          </c:tx>
        </c:title>
        <c:numFmt formatCode="General" sourceLinked="1"/>
        <c:tickLblPos val="nextTo"/>
        <c:crossAx val="40110336"/>
        <c:crosses val="autoZero"/>
        <c:crossBetween val="midCat"/>
      </c:valAx>
      <c:valAx>
        <c:axId val="40110336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Mass percentage [%]</a:t>
                </a:r>
              </a:p>
            </c:rich>
          </c:tx>
        </c:title>
        <c:numFmt formatCode="0" sourceLinked="1"/>
        <c:tickLblPos val="nextTo"/>
        <c:crossAx val="40108416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nl-NL"/>
  <c:chart>
    <c:title>
      <c:tx>
        <c:rich>
          <a:bodyPr/>
          <a:lstStyle/>
          <a:p>
            <a:pPr>
              <a:defRPr/>
            </a:pPr>
            <a:r>
              <a:rPr lang="en-US"/>
              <a:t>WL -</a:t>
            </a:r>
            <a:r>
              <a:rPr lang="en-US" baseline="0"/>
              <a:t> </a:t>
            </a:r>
            <a:r>
              <a:rPr lang="en-US"/>
              <a:t>50 m</a:t>
            </a:r>
          </a:p>
        </c:rich>
      </c:tx>
    </c:title>
    <c:plotArea>
      <c:layout/>
      <c:scatterChart>
        <c:scatterStyle val="smoothMarker"/>
        <c:ser>
          <c:idx val="0"/>
          <c:order val="0"/>
          <c:tx>
            <c:v>Point 1 WL-50</c:v>
          </c:tx>
          <c:marker>
            <c:symbol val="none"/>
          </c:marker>
          <c:xVal>
            <c:numRef>
              <c:f>'Eind Zeef Punt 1'!$A$16:$A$23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1'!$I$52:$I$59</c:f>
              <c:numCache>
                <c:formatCode>0</c:formatCode>
                <c:ptCount val="8"/>
                <c:pt idx="0">
                  <c:v>100</c:v>
                </c:pt>
                <c:pt idx="1">
                  <c:v>98.618307426597568</c:v>
                </c:pt>
                <c:pt idx="2">
                  <c:v>98.10017271157173</c:v>
                </c:pt>
                <c:pt idx="3">
                  <c:v>95.854922279792774</c:v>
                </c:pt>
                <c:pt idx="4">
                  <c:v>78.41105354058719</c:v>
                </c:pt>
                <c:pt idx="5">
                  <c:v>33.678756476683887</c:v>
                </c:pt>
                <c:pt idx="6">
                  <c:v>4.1450777202072198</c:v>
                </c:pt>
                <c:pt idx="7">
                  <c:v>0.17271157167534174</c:v>
                </c:pt>
              </c:numCache>
            </c:numRef>
          </c:yVal>
          <c:smooth val="1"/>
        </c:ser>
        <c:ser>
          <c:idx val="1"/>
          <c:order val="1"/>
          <c:tx>
            <c:v>Point 2 WL-50</c:v>
          </c:tx>
          <c:marker>
            <c:symbol val="none"/>
          </c:marker>
          <c:xVal>
            <c:numRef>
              <c:f>'Eind Zeef Punt 2'!$A$4:$A$11</c:f>
              <c:numCache>
                <c:formatCode>General</c:formatCode>
                <c:ptCount val="8"/>
                <c:pt idx="0">
                  <c:v>1.7</c:v>
                </c:pt>
                <c:pt idx="1">
                  <c:v>1</c:v>
                </c:pt>
                <c:pt idx="2">
                  <c:v>0.5</c:v>
                </c:pt>
                <c:pt idx="3">
                  <c:v>0.25</c:v>
                </c:pt>
                <c:pt idx="4">
                  <c:v>0.18</c:v>
                </c:pt>
                <c:pt idx="5">
                  <c:v>0.125</c:v>
                </c:pt>
                <c:pt idx="6">
                  <c:v>6.3E-2</c:v>
                </c:pt>
                <c:pt idx="7">
                  <c:v>3.2500000000000001E-2</c:v>
                </c:pt>
              </c:numCache>
            </c:numRef>
          </c:xVal>
          <c:yVal>
            <c:numRef>
              <c:f>'Eind Zeef Punt 2'!$I$52:$I$59</c:f>
              <c:numCache>
                <c:formatCode>0</c:formatCode>
                <c:ptCount val="8"/>
                <c:pt idx="0">
                  <c:v>100</c:v>
                </c:pt>
                <c:pt idx="1">
                  <c:v>99.494949494949481</c:v>
                </c:pt>
                <c:pt idx="2">
                  <c:v>98.821548821548845</c:v>
                </c:pt>
                <c:pt idx="3">
                  <c:v>97.64309764309769</c:v>
                </c:pt>
                <c:pt idx="4">
                  <c:v>89.393939393939377</c:v>
                </c:pt>
                <c:pt idx="5">
                  <c:v>57.744107744107829</c:v>
                </c:pt>
                <c:pt idx="6">
                  <c:v>9.4276094276094611</c:v>
                </c:pt>
                <c:pt idx="7">
                  <c:v>0</c:v>
                </c:pt>
              </c:numCache>
            </c:numRef>
          </c:yVal>
          <c:smooth val="1"/>
        </c:ser>
        <c:axId val="40127488"/>
        <c:axId val="40158336"/>
      </c:scatterChart>
      <c:valAx>
        <c:axId val="40127488"/>
        <c:scaling>
          <c:logBase val="2"/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Sieve diameter [mm]</a:t>
                </a:r>
              </a:p>
            </c:rich>
          </c:tx>
        </c:title>
        <c:numFmt formatCode="General" sourceLinked="1"/>
        <c:tickLblPos val="nextTo"/>
        <c:crossAx val="40158336"/>
        <c:crosses val="autoZero"/>
        <c:crossBetween val="midCat"/>
      </c:valAx>
      <c:valAx>
        <c:axId val="40158336"/>
        <c:scaling>
          <c:orientation val="minMax"/>
          <c:max val="100"/>
          <c:min val="0"/>
        </c:scaling>
        <c:axPos val="l"/>
        <c:majorGridlines/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en-US"/>
                  <a:t>Mass percentage [%]</a:t>
                </a:r>
              </a:p>
            </c:rich>
          </c:tx>
        </c:title>
        <c:numFmt formatCode="0" sourceLinked="1"/>
        <c:tickLblPos val="nextTo"/>
        <c:crossAx val="40127488"/>
        <c:crosses val="autoZero"/>
        <c:crossBetween val="midCat"/>
      </c:valAx>
    </c:plotArea>
    <c:legend>
      <c:legendPos val="r"/>
    </c:legend>
    <c:plotVisOnly val="1"/>
  </c:chart>
  <c:printSettings>
    <c:headerFooter/>
    <c:pageMargins b="0.750000000000001" l="0.70000000000000062" r="0.70000000000000062" t="0.75000000000000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9524</xdr:colOff>
      <xdr:row>1</xdr:row>
      <xdr:rowOff>0</xdr:rowOff>
    </xdr:from>
    <xdr:to>
      <xdr:col>17</xdr:col>
      <xdr:colOff>561975</xdr:colOff>
      <xdr:row>15</xdr:row>
      <xdr:rowOff>19050</xdr:rowOff>
    </xdr:to>
    <xdr:graphicFrame macro="">
      <xdr:nvGraphicFramePr>
        <xdr:cNvPr id="2" name="Grafie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15</xdr:row>
      <xdr:rowOff>9526</xdr:rowOff>
    </xdr:from>
    <xdr:to>
      <xdr:col>17</xdr:col>
      <xdr:colOff>180975</xdr:colOff>
      <xdr:row>28</xdr:row>
      <xdr:rowOff>180975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30</xdr:row>
      <xdr:rowOff>1</xdr:rowOff>
    </xdr:from>
    <xdr:to>
      <xdr:col>17</xdr:col>
      <xdr:colOff>190499</xdr:colOff>
      <xdr:row>43</xdr:row>
      <xdr:rowOff>1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457201</xdr:colOff>
      <xdr:row>0</xdr:row>
      <xdr:rowOff>95250</xdr:rowOff>
    </xdr:from>
    <xdr:to>
      <xdr:col>19</xdr:col>
      <xdr:colOff>514351</xdr:colOff>
      <xdr:row>19</xdr:row>
      <xdr:rowOff>38100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85725</xdr:colOff>
      <xdr:row>1</xdr:row>
      <xdr:rowOff>123825</xdr:rowOff>
    </xdr:from>
    <xdr:to>
      <xdr:col>23</xdr:col>
      <xdr:colOff>390525</xdr:colOff>
      <xdr:row>16</xdr:row>
      <xdr:rowOff>9525</xdr:rowOff>
    </xdr:to>
    <xdr:graphicFrame macro="">
      <xdr:nvGraphicFramePr>
        <xdr:cNvPr id="5" name="Grafie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38100</xdr:colOff>
      <xdr:row>16</xdr:row>
      <xdr:rowOff>38100</xdr:rowOff>
    </xdr:from>
    <xdr:to>
      <xdr:col>23</xdr:col>
      <xdr:colOff>342900</xdr:colOff>
      <xdr:row>30</xdr:row>
      <xdr:rowOff>114300</xdr:rowOff>
    </xdr:to>
    <xdr:graphicFrame macro="">
      <xdr:nvGraphicFramePr>
        <xdr:cNvPr id="6" name="Grafiek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16</xdr:col>
      <xdr:colOff>57150</xdr:colOff>
      <xdr:row>30</xdr:row>
      <xdr:rowOff>171450</xdr:rowOff>
    </xdr:from>
    <xdr:to>
      <xdr:col>23</xdr:col>
      <xdr:colOff>361950</xdr:colOff>
      <xdr:row>45</xdr:row>
      <xdr:rowOff>57150</xdr:rowOff>
    </xdr:to>
    <xdr:graphicFrame macro="">
      <xdr:nvGraphicFramePr>
        <xdr:cNvPr id="7" name="Grafiek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76200</xdr:colOff>
      <xdr:row>46</xdr:row>
      <xdr:rowOff>9525</xdr:rowOff>
    </xdr:from>
    <xdr:to>
      <xdr:col>23</xdr:col>
      <xdr:colOff>381000</xdr:colOff>
      <xdr:row>60</xdr:row>
      <xdr:rowOff>85725</xdr:rowOff>
    </xdr:to>
    <xdr:graphicFrame macro="">
      <xdr:nvGraphicFramePr>
        <xdr:cNvPr id="9" name="Grafie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16</xdr:col>
      <xdr:colOff>76200</xdr:colOff>
      <xdr:row>60</xdr:row>
      <xdr:rowOff>161925</xdr:rowOff>
    </xdr:from>
    <xdr:to>
      <xdr:col>23</xdr:col>
      <xdr:colOff>381000</xdr:colOff>
      <xdr:row>75</xdr:row>
      <xdr:rowOff>47625</xdr:rowOff>
    </xdr:to>
    <xdr:graphicFrame macro="">
      <xdr:nvGraphicFramePr>
        <xdr:cNvPr id="10" name="Grafiek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266700</xdr:colOff>
      <xdr:row>2</xdr:row>
      <xdr:rowOff>47625</xdr:rowOff>
    </xdr:from>
    <xdr:to>
      <xdr:col>21</xdr:col>
      <xdr:colOff>495300</xdr:colOff>
      <xdr:row>23</xdr:row>
      <xdr:rowOff>9525</xdr:rowOff>
    </xdr:to>
    <xdr:graphicFrame macro="">
      <xdr:nvGraphicFramePr>
        <xdr:cNvPr id="3" name="Grafie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323850</xdr:colOff>
      <xdr:row>0</xdr:row>
      <xdr:rowOff>0</xdr:rowOff>
    </xdr:from>
    <xdr:to>
      <xdr:col>19</xdr:col>
      <xdr:colOff>19050</xdr:colOff>
      <xdr:row>18</xdr:row>
      <xdr:rowOff>66674</xdr:rowOff>
    </xdr:to>
    <xdr:graphicFrame macro="">
      <xdr:nvGraphicFramePr>
        <xdr:cNvPr id="4" name="Grafie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opLeftCell="D10" workbookViewId="0">
      <selection activeCell="T6" sqref="T6"/>
    </sheetView>
  </sheetViews>
  <sheetFormatPr defaultRowHeight="15"/>
  <cols>
    <col min="1" max="1" width="14.85546875" bestFit="1" customWidth="1"/>
    <col min="2" max="2" width="4.42578125" bestFit="1" customWidth="1"/>
    <col min="3" max="3" width="19.5703125" bestFit="1" customWidth="1"/>
    <col min="4" max="4" width="2" bestFit="1" customWidth="1"/>
    <col min="5" max="5" width="17.28515625" bestFit="1" customWidth="1"/>
    <col min="6" max="6" width="2" bestFit="1" customWidth="1"/>
    <col min="8" max="8" width="10.85546875" bestFit="1" customWidth="1"/>
  </cols>
  <sheetData>
    <row r="1" spans="1:9">
      <c r="A1" s="31" t="s">
        <v>0</v>
      </c>
      <c r="B1" s="31"/>
      <c r="C1" s="31"/>
      <c r="D1" s="31"/>
      <c r="E1" s="31"/>
      <c r="F1" s="31"/>
    </row>
    <row r="3" spans="1:9">
      <c r="A3" s="1" t="s">
        <v>3</v>
      </c>
      <c r="B3" s="2"/>
      <c r="C3" s="2">
        <v>56.6</v>
      </c>
      <c r="D3" s="2" t="s">
        <v>5</v>
      </c>
      <c r="E3" s="2"/>
      <c r="F3" s="3"/>
      <c r="G3" s="11"/>
      <c r="H3" s="1"/>
      <c r="I3" s="3"/>
    </row>
    <row r="4" spans="1:9">
      <c r="A4" s="4" t="s">
        <v>4</v>
      </c>
      <c r="B4" s="5"/>
      <c r="C4" s="5"/>
      <c r="D4" s="5"/>
      <c r="E4" s="5"/>
      <c r="F4" s="6"/>
      <c r="G4" s="12"/>
      <c r="H4" s="4"/>
      <c r="I4" s="6"/>
    </row>
    <row r="5" spans="1:9">
      <c r="A5" s="4" t="s">
        <v>7</v>
      </c>
      <c r="B5" s="5"/>
      <c r="C5" s="5" t="s">
        <v>1</v>
      </c>
      <c r="D5" s="5"/>
      <c r="E5" s="5" t="s">
        <v>2</v>
      </c>
      <c r="F5" s="6" t="s">
        <v>5</v>
      </c>
      <c r="G5" s="13" t="s">
        <v>9</v>
      </c>
      <c r="H5" s="18" t="s">
        <v>21</v>
      </c>
      <c r="I5" s="19" t="s">
        <v>24</v>
      </c>
    </row>
    <row r="6" spans="1:9">
      <c r="A6" s="4">
        <v>1.7</v>
      </c>
      <c r="B6" s="5" t="s">
        <v>6</v>
      </c>
      <c r="C6" s="5">
        <v>338.2</v>
      </c>
      <c r="D6" s="5"/>
      <c r="E6" s="5">
        <v>338.5</v>
      </c>
      <c r="F6" s="6"/>
      <c r="G6" s="12">
        <f>E6-C6</f>
        <v>0.30000000000001137</v>
      </c>
      <c r="H6" s="4">
        <f t="shared" ref="H6:H12" si="0">H7+G6</f>
        <v>56.799999999999955</v>
      </c>
      <c r="I6" s="6">
        <f>H6/$H$6*100</f>
        <v>100</v>
      </c>
    </row>
    <row r="7" spans="1:9">
      <c r="A7" s="4">
        <v>1</v>
      </c>
      <c r="B7" s="5" t="s">
        <v>6</v>
      </c>
      <c r="C7" s="5">
        <v>309.5</v>
      </c>
      <c r="D7" s="5"/>
      <c r="E7" s="5">
        <v>309.7</v>
      </c>
      <c r="F7" s="6"/>
      <c r="G7" s="12">
        <f t="shared" ref="G7:G13" si="1">E7-C7</f>
        <v>0.19999999999998863</v>
      </c>
      <c r="H7" s="4">
        <f t="shared" si="0"/>
        <v>56.499999999999943</v>
      </c>
      <c r="I7" s="6">
        <f t="shared" ref="I7:I13" si="2">H7/$H$6*100</f>
        <v>99.471830985915474</v>
      </c>
    </row>
    <row r="8" spans="1:9">
      <c r="A8" s="4">
        <v>0.5</v>
      </c>
      <c r="B8" s="5" t="s">
        <v>6</v>
      </c>
      <c r="C8" s="5">
        <v>257.39999999999998</v>
      </c>
      <c r="D8" s="5"/>
      <c r="E8" s="5">
        <v>258.39999999999998</v>
      </c>
      <c r="F8" s="6"/>
      <c r="G8" s="12">
        <f t="shared" si="1"/>
        <v>1</v>
      </c>
      <c r="H8" s="4">
        <f t="shared" si="0"/>
        <v>56.299999999999955</v>
      </c>
      <c r="I8" s="6">
        <f t="shared" si="2"/>
        <v>99.119718309859152</v>
      </c>
    </row>
    <row r="9" spans="1:9">
      <c r="A9" s="4">
        <v>0.25</v>
      </c>
      <c r="B9" s="5" t="s">
        <v>6</v>
      </c>
      <c r="C9" s="5">
        <v>260.10000000000002</v>
      </c>
      <c r="D9" s="5"/>
      <c r="E9" s="5">
        <v>281.10000000000002</v>
      </c>
      <c r="F9" s="6"/>
      <c r="G9" s="12">
        <f t="shared" si="1"/>
        <v>21</v>
      </c>
      <c r="H9" s="4">
        <f t="shared" si="0"/>
        <v>55.299999999999955</v>
      </c>
      <c r="I9" s="6">
        <f t="shared" si="2"/>
        <v>97.359154929577457</v>
      </c>
    </row>
    <row r="10" spans="1:9">
      <c r="A10" s="4">
        <v>0.18</v>
      </c>
      <c r="B10" s="5" t="s">
        <v>6</v>
      </c>
      <c r="C10" s="5">
        <v>305</v>
      </c>
      <c r="D10" s="5"/>
      <c r="E10" s="5">
        <v>331</v>
      </c>
      <c r="F10" s="6"/>
      <c r="G10" s="12">
        <f t="shared" si="1"/>
        <v>26</v>
      </c>
      <c r="H10" s="4">
        <f t="shared" si="0"/>
        <v>34.299999999999955</v>
      </c>
      <c r="I10" s="6">
        <f t="shared" si="2"/>
        <v>60.38732394366194</v>
      </c>
    </row>
    <row r="11" spans="1:9">
      <c r="A11" s="4">
        <v>0.125</v>
      </c>
      <c r="B11" s="5" t="s">
        <v>6</v>
      </c>
      <c r="C11" s="5">
        <v>299.2</v>
      </c>
      <c r="D11" s="5"/>
      <c r="E11" s="5">
        <v>307.2</v>
      </c>
      <c r="F11" s="6"/>
      <c r="G11" s="12">
        <f t="shared" si="1"/>
        <v>8</v>
      </c>
      <c r="H11" s="4">
        <f t="shared" si="0"/>
        <v>8.2999999999999545</v>
      </c>
      <c r="I11" s="6">
        <f t="shared" si="2"/>
        <v>14.612676056337959</v>
      </c>
    </row>
    <row r="12" spans="1:9">
      <c r="A12" s="4">
        <v>6.3E-2</v>
      </c>
      <c r="B12" s="5" t="s">
        <v>6</v>
      </c>
      <c r="C12" s="5">
        <v>281.60000000000002</v>
      </c>
      <c r="D12" s="5"/>
      <c r="E12" s="5">
        <v>281.89999999999998</v>
      </c>
      <c r="F12" s="6"/>
      <c r="G12" s="12">
        <f t="shared" si="1"/>
        <v>0.29999999999995453</v>
      </c>
      <c r="H12" s="4">
        <f t="shared" si="0"/>
        <v>0.29999999999995453</v>
      </c>
      <c r="I12" s="6">
        <f t="shared" si="2"/>
        <v>0.5281690140844274</v>
      </c>
    </row>
    <row r="13" spans="1:9">
      <c r="A13" s="7">
        <v>3.2500000000000001E-2</v>
      </c>
      <c r="B13" s="8" t="s">
        <v>6</v>
      </c>
      <c r="C13" s="8">
        <v>438.2</v>
      </c>
      <c r="D13" s="8"/>
      <c r="E13" s="8">
        <v>438.2</v>
      </c>
      <c r="F13" s="9"/>
      <c r="G13" s="14">
        <f t="shared" si="1"/>
        <v>0</v>
      </c>
      <c r="H13" s="7">
        <f>G13</f>
        <v>0</v>
      </c>
      <c r="I13" s="9">
        <f t="shared" si="2"/>
        <v>0</v>
      </c>
    </row>
    <row r="16" spans="1:9">
      <c r="A16" s="1" t="s">
        <v>3</v>
      </c>
      <c r="B16" s="2"/>
      <c r="C16" s="2">
        <v>62.6</v>
      </c>
      <c r="D16" s="2" t="s">
        <v>5</v>
      </c>
      <c r="E16" s="2"/>
      <c r="F16" s="3"/>
      <c r="G16" s="11"/>
      <c r="H16" s="1"/>
      <c r="I16" s="3"/>
    </row>
    <row r="17" spans="1:9">
      <c r="A17" s="4" t="s">
        <v>8</v>
      </c>
      <c r="B17" s="5"/>
      <c r="C17" s="5"/>
      <c r="D17" s="5"/>
      <c r="E17" s="5"/>
      <c r="F17" s="6"/>
      <c r="G17" s="12"/>
      <c r="H17" s="4"/>
      <c r="I17" s="6"/>
    </row>
    <row r="18" spans="1:9">
      <c r="A18" s="4" t="s">
        <v>7</v>
      </c>
      <c r="B18" s="5"/>
      <c r="C18" s="5" t="s">
        <v>1</v>
      </c>
      <c r="D18" s="5"/>
      <c r="E18" s="5" t="s">
        <v>2</v>
      </c>
      <c r="F18" s="6" t="s">
        <v>5</v>
      </c>
      <c r="G18" s="13" t="s">
        <v>9</v>
      </c>
      <c r="H18" s="18" t="s">
        <v>21</v>
      </c>
      <c r="I18" s="19" t="s">
        <v>24</v>
      </c>
    </row>
    <row r="19" spans="1:9">
      <c r="A19" s="4">
        <v>1.7</v>
      </c>
      <c r="B19" s="5" t="s">
        <v>6</v>
      </c>
      <c r="C19" s="5">
        <v>338.2</v>
      </c>
      <c r="D19" s="5"/>
      <c r="E19" s="5">
        <v>339.8</v>
      </c>
      <c r="F19" s="6"/>
      <c r="G19" s="12">
        <f>E19-C19</f>
        <v>1.6000000000000227</v>
      </c>
      <c r="H19" s="4">
        <f t="shared" ref="H19:H24" si="3">H20+G19</f>
        <v>63.100000000000023</v>
      </c>
      <c r="I19" s="6">
        <f>H19/$H$19*100</f>
        <v>100</v>
      </c>
    </row>
    <row r="20" spans="1:9">
      <c r="A20" s="4">
        <v>1</v>
      </c>
      <c r="B20" s="5" t="s">
        <v>6</v>
      </c>
      <c r="C20" s="5">
        <v>309.5</v>
      </c>
      <c r="D20" s="5"/>
      <c r="E20" s="5">
        <v>311.60000000000002</v>
      </c>
      <c r="F20" s="6"/>
      <c r="G20" s="12">
        <f t="shared" ref="G20:G26" si="4">E20-C20</f>
        <v>2.1000000000000227</v>
      </c>
      <c r="H20" s="4">
        <f t="shared" si="3"/>
        <v>61.5</v>
      </c>
      <c r="I20" s="6">
        <f t="shared" ref="I20:I26" si="5">H20/$H$19*100</f>
        <v>97.464342313787597</v>
      </c>
    </row>
    <row r="21" spans="1:9">
      <c r="A21" s="4">
        <v>0.5</v>
      </c>
      <c r="B21" s="5" t="s">
        <v>6</v>
      </c>
      <c r="C21" s="5">
        <v>257.5</v>
      </c>
      <c r="D21" s="5"/>
      <c r="E21" s="5">
        <v>264</v>
      </c>
      <c r="F21" s="6"/>
      <c r="G21" s="12">
        <f t="shared" si="4"/>
        <v>6.5</v>
      </c>
      <c r="H21" s="4">
        <f t="shared" si="3"/>
        <v>59.399999999999977</v>
      </c>
      <c r="I21" s="6">
        <f t="shared" si="5"/>
        <v>94.136291600633854</v>
      </c>
    </row>
    <row r="22" spans="1:9">
      <c r="A22" s="4">
        <v>0.25</v>
      </c>
      <c r="B22" s="5" t="s">
        <v>6</v>
      </c>
      <c r="C22" s="5">
        <v>260.3</v>
      </c>
      <c r="D22" s="5"/>
      <c r="E22" s="10">
        <v>283.10000000000002</v>
      </c>
      <c r="F22" s="6"/>
      <c r="G22" s="12">
        <f t="shared" si="4"/>
        <v>22.800000000000011</v>
      </c>
      <c r="H22" s="4">
        <f t="shared" si="3"/>
        <v>52.899999999999977</v>
      </c>
      <c r="I22" s="6">
        <f t="shared" si="5"/>
        <v>83.83518225039613</v>
      </c>
    </row>
    <row r="23" spans="1:9">
      <c r="A23" s="4">
        <v>0.18</v>
      </c>
      <c r="B23" s="5" t="s">
        <v>6</v>
      </c>
      <c r="C23" s="5">
        <v>305.10000000000002</v>
      </c>
      <c r="D23" s="5"/>
      <c r="E23" s="10">
        <v>325.7</v>
      </c>
      <c r="F23" s="6"/>
      <c r="G23" s="12">
        <f t="shared" si="4"/>
        <v>20.599999999999966</v>
      </c>
      <c r="H23" s="4">
        <f t="shared" si="3"/>
        <v>30.099999999999966</v>
      </c>
      <c r="I23" s="6">
        <f t="shared" si="5"/>
        <v>47.702060221869971</v>
      </c>
    </row>
    <row r="24" spans="1:9">
      <c r="A24" s="4">
        <v>0.125</v>
      </c>
      <c r="B24" s="5" t="s">
        <v>6</v>
      </c>
      <c r="C24" s="5">
        <v>299.2</v>
      </c>
      <c r="D24" s="5"/>
      <c r="E24" s="10">
        <v>308.3</v>
      </c>
      <c r="F24" s="6"/>
      <c r="G24" s="12">
        <f t="shared" si="4"/>
        <v>9.1000000000000227</v>
      </c>
      <c r="H24" s="4">
        <f t="shared" si="3"/>
        <v>9.5</v>
      </c>
      <c r="I24" s="6">
        <f t="shared" si="5"/>
        <v>15.05546751188589</v>
      </c>
    </row>
    <row r="25" spans="1:9">
      <c r="A25" s="4">
        <v>6.3E-2</v>
      </c>
      <c r="B25" s="5" t="s">
        <v>6</v>
      </c>
      <c r="C25" s="5">
        <v>281.60000000000002</v>
      </c>
      <c r="D25" s="5"/>
      <c r="E25" s="10">
        <v>282</v>
      </c>
      <c r="F25" s="6"/>
      <c r="G25" s="12">
        <f t="shared" si="4"/>
        <v>0.39999999999997726</v>
      </c>
      <c r="H25" s="4">
        <f>H26+G25</f>
        <v>0.39999999999997726</v>
      </c>
      <c r="I25" s="6">
        <f t="shared" si="5"/>
        <v>0.63391442155305411</v>
      </c>
    </row>
    <row r="26" spans="1:9">
      <c r="A26" s="7">
        <v>3.2500000000000001E-2</v>
      </c>
      <c r="B26" s="8" t="s">
        <v>6</v>
      </c>
      <c r="C26" s="8">
        <v>438.2</v>
      </c>
      <c r="D26" s="8"/>
      <c r="E26" s="8">
        <v>438.2</v>
      </c>
      <c r="F26" s="9"/>
      <c r="G26" s="14">
        <f t="shared" si="4"/>
        <v>0</v>
      </c>
      <c r="H26" s="7">
        <f>G26</f>
        <v>0</v>
      </c>
      <c r="I26" s="9">
        <f t="shared" si="5"/>
        <v>0</v>
      </c>
    </row>
    <row r="29" spans="1:9">
      <c r="A29" s="1" t="s">
        <v>3</v>
      </c>
      <c r="B29" s="2"/>
      <c r="C29" s="2">
        <v>62.13</v>
      </c>
      <c r="D29" s="2" t="s">
        <v>5</v>
      </c>
      <c r="E29" s="2"/>
      <c r="F29" s="3"/>
      <c r="G29" s="11"/>
      <c r="H29" s="1"/>
      <c r="I29" s="3"/>
    </row>
    <row r="30" spans="1:9">
      <c r="A30" s="4" t="s">
        <v>10</v>
      </c>
      <c r="B30" s="5"/>
      <c r="C30" s="5"/>
      <c r="D30" s="5"/>
      <c r="E30" s="5"/>
      <c r="F30" s="6"/>
      <c r="G30" s="12"/>
      <c r="H30" s="4"/>
      <c r="I30" s="6"/>
    </row>
    <row r="31" spans="1:9">
      <c r="A31" s="4" t="s">
        <v>7</v>
      </c>
      <c r="B31" s="5"/>
      <c r="C31" s="5" t="s">
        <v>1</v>
      </c>
      <c r="D31" s="5"/>
      <c r="E31" s="5" t="s">
        <v>2</v>
      </c>
      <c r="F31" s="6" t="s">
        <v>5</v>
      </c>
      <c r="G31" s="13" t="s">
        <v>9</v>
      </c>
      <c r="H31" s="18" t="s">
        <v>21</v>
      </c>
      <c r="I31" s="19" t="s">
        <v>24</v>
      </c>
    </row>
    <row r="32" spans="1:9">
      <c r="A32" s="4">
        <v>1.7</v>
      </c>
      <c r="B32" s="5" t="s">
        <v>6</v>
      </c>
      <c r="C32" s="5">
        <v>338.2</v>
      </c>
      <c r="D32" s="5"/>
      <c r="E32" s="5">
        <v>338.6</v>
      </c>
      <c r="F32" s="6"/>
      <c r="G32" s="12">
        <f>E32-C32</f>
        <v>0.40000000000003411</v>
      </c>
      <c r="H32" s="20">
        <f t="shared" ref="H32:H37" si="6">H33+G32</f>
        <v>62.400000000000034</v>
      </c>
      <c r="I32" s="6">
        <f>H32/$H$32*100</f>
        <v>100</v>
      </c>
    </row>
    <row r="33" spans="1:9">
      <c r="A33" s="4">
        <v>1</v>
      </c>
      <c r="B33" s="5" t="s">
        <v>6</v>
      </c>
      <c r="C33" s="5">
        <v>309.5</v>
      </c>
      <c r="D33" s="5"/>
      <c r="E33" s="5">
        <v>310.10000000000002</v>
      </c>
      <c r="F33" s="6"/>
      <c r="G33" s="12">
        <f t="shared" ref="G33:G39" si="7">E33-C33</f>
        <v>0.60000000000002274</v>
      </c>
      <c r="H33" s="20">
        <f t="shared" si="6"/>
        <v>62</v>
      </c>
      <c r="I33" s="6">
        <f t="shared" ref="I33:I39" si="8">H33/$H$32*100</f>
        <v>99.358974358974308</v>
      </c>
    </row>
    <row r="34" spans="1:9">
      <c r="A34" s="4">
        <v>0.5</v>
      </c>
      <c r="B34" s="5" t="s">
        <v>6</v>
      </c>
      <c r="C34" s="5">
        <v>257.5</v>
      </c>
      <c r="D34" s="5"/>
      <c r="E34" s="5">
        <v>258.7</v>
      </c>
      <c r="F34" s="6"/>
      <c r="G34" s="12">
        <f t="shared" si="7"/>
        <v>1.1999999999999886</v>
      </c>
      <c r="H34" s="20">
        <f t="shared" si="6"/>
        <v>61.399999999999977</v>
      </c>
      <c r="I34" s="6">
        <f t="shared" si="8"/>
        <v>98.397435897435798</v>
      </c>
    </row>
    <row r="35" spans="1:9">
      <c r="A35" s="4">
        <v>0.25</v>
      </c>
      <c r="B35" s="5" t="s">
        <v>6</v>
      </c>
      <c r="C35" s="5">
        <v>260.39999999999998</v>
      </c>
      <c r="D35" s="5"/>
      <c r="E35" s="10">
        <v>266.3</v>
      </c>
      <c r="F35" s="6"/>
      <c r="G35" s="12">
        <f t="shared" si="7"/>
        <v>5.9000000000000341</v>
      </c>
      <c r="H35" s="20">
        <f t="shared" si="6"/>
        <v>60.199999999999989</v>
      </c>
      <c r="I35" s="6">
        <f t="shared" si="8"/>
        <v>96.474358974358893</v>
      </c>
    </row>
    <row r="36" spans="1:9">
      <c r="A36" s="4">
        <v>0.18</v>
      </c>
      <c r="B36" s="5" t="s">
        <v>6</v>
      </c>
      <c r="C36" s="5">
        <v>305.10000000000002</v>
      </c>
      <c r="D36" s="5"/>
      <c r="E36" s="10">
        <v>322.89999999999998</v>
      </c>
      <c r="F36" s="6"/>
      <c r="G36" s="12">
        <f t="shared" si="7"/>
        <v>17.799999999999955</v>
      </c>
      <c r="H36" s="20">
        <f t="shared" si="6"/>
        <v>54.299999999999955</v>
      </c>
      <c r="I36" s="6">
        <f t="shared" si="8"/>
        <v>87.019230769230646</v>
      </c>
    </row>
    <row r="37" spans="1:9">
      <c r="A37" s="4">
        <v>0.125</v>
      </c>
      <c r="B37" s="5" t="s">
        <v>6</v>
      </c>
      <c r="C37" s="5">
        <v>299.3</v>
      </c>
      <c r="D37" s="5"/>
      <c r="E37" s="10">
        <v>328.8</v>
      </c>
      <c r="F37" s="6"/>
      <c r="G37" s="12">
        <f t="shared" si="7"/>
        <v>29.5</v>
      </c>
      <c r="H37" s="20">
        <f t="shared" si="6"/>
        <v>36.5</v>
      </c>
      <c r="I37" s="6">
        <f t="shared" si="8"/>
        <v>58.493589743589716</v>
      </c>
    </row>
    <row r="38" spans="1:9">
      <c r="A38" s="4">
        <v>6.3E-2</v>
      </c>
      <c r="B38" s="5" t="s">
        <v>6</v>
      </c>
      <c r="C38" s="5">
        <v>281.7</v>
      </c>
      <c r="D38" s="5"/>
      <c r="E38" s="10">
        <v>288.7</v>
      </c>
      <c r="F38" s="6"/>
      <c r="G38" s="12">
        <f t="shared" si="7"/>
        <v>7</v>
      </c>
      <c r="H38" s="20">
        <f>H39+G38</f>
        <v>7</v>
      </c>
      <c r="I38" s="6">
        <f t="shared" si="8"/>
        <v>11.217948717948712</v>
      </c>
    </row>
    <row r="39" spans="1:9">
      <c r="A39" s="7">
        <v>3.2500000000000001E-2</v>
      </c>
      <c r="B39" s="8" t="s">
        <v>6</v>
      </c>
      <c r="C39" s="8">
        <v>438.3</v>
      </c>
      <c r="D39" s="8"/>
      <c r="E39" s="8">
        <v>438.3</v>
      </c>
      <c r="F39" s="9"/>
      <c r="G39" s="14">
        <f t="shared" si="7"/>
        <v>0</v>
      </c>
      <c r="H39" s="21">
        <f>G39</f>
        <v>0</v>
      </c>
      <c r="I39" s="9">
        <f t="shared" si="8"/>
        <v>0</v>
      </c>
    </row>
  </sheetData>
  <mergeCells count="1">
    <mergeCell ref="A1:F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15"/>
  <sheetViews>
    <sheetView workbookViewId="0">
      <selection activeCell="O15" sqref="A14:O15"/>
    </sheetView>
  </sheetViews>
  <sheetFormatPr defaultRowHeight="15"/>
  <cols>
    <col min="1" max="1" width="20.140625" bestFit="1" customWidth="1"/>
    <col min="4" max="4" width="2" bestFit="1" customWidth="1"/>
    <col min="5" max="5" width="3" customWidth="1"/>
    <col min="6" max="6" width="12.7109375" customWidth="1"/>
    <col min="7" max="7" width="2" bestFit="1" customWidth="1"/>
    <col min="8" max="8" width="1.5703125" customWidth="1"/>
    <col min="9" max="9" width="12.140625" customWidth="1"/>
    <col min="10" max="10" width="18.7109375" bestFit="1" customWidth="1"/>
    <col min="11" max="11" width="2" bestFit="1" customWidth="1"/>
    <col min="12" max="12" width="1.5703125" customWidth="1"/>
    <col min="13" max="13" width="11.7109375" bestFit="1" customWidth="1"/>
    <col min="14" max="14" width="11" bestFit="1" customWidth="1"/>
  </cols>
  <sheetData>
    <row r="1" spans="1:15">
      <c r="A1" t="s">
        <v>11</v>
      </c>
      <c r="F1" s="15" t="s">
        <v>20</v>
      </c>
      <c r="G1" s="15"/>
      <c r="H1" s="15"/>
      <c r="I1" s="15" t="s">
        <v>19</v>
      </c>
      <c r="J1" s="15" t="s">
        <v>27</v>
      </c>
      <c r="K1" s="15"/>
      <c r="L1" s="15"/>
      <c r="M1" t="s">
        <v>25</v>
      </c>
      <c r="N1" t="s">
        <v>26</v>
      </c>
    </row>
    <row r="2" spans="1:15">
      <c r="A2" t="s">
        <v>12</v>
      </c>
      <c r="B2" t="s">
        <v>13</v>
      </c>
      <c r="C2">
        <v>68.39</v>
      </c>
      <c r="D2" t="s">
        <v>5</v>
      </c>
      <c r="E2" s="12"/>
      <c r="F2" s="17">
        <v>203</v>
      </c>
      <c r="G2" t="s">
        <v>5</v>
      </c>
      <c r="H2" s="12"/>
      <c r="I2">
        <v>189</v>
      </c>
      <c r="J2">
        <v>0</v>
      </c>
      <c r="K2" t="s">
        <v>5</v>
      </c>
      <c r="L2" s="12"/>
      <c r="M2">
        <f>(F2-J2)-I2</f>
        <v>14</v>
      </c>
      <c r="N2" s="17">
        <f>(M2/(F2-J2))*100</f>
        <v>6.8965517241379306</v>
      </c>
      <c r="O2" s="27" t="s">
        <v>13</v>
      </c>
    </row>
    <row r="3" spans="1:15">
      <c r="B3" t="s">
        <v>14</v>
      </c>
      <c r="C3">
        <v>111.5</v>
      </c>
      <c r="E3" s="12"/>
      <c r="F3" s="17">
        <v>249.4</v>
      </c>
      <c r="H3" s="12"/>
      <c r="I3">
        <v>234.8</v>
      </c>
      <c r="J3">
        <v>0</v>
      </c>
      <c r="L3" s="12"/>
      <c r="M3">
        <f t="shared" ref="M3:M6" si="0">(F3-J3)-I3</f>
        <v>14.599999999999994</v>
      </c>
      <c r="N3" s="17">
        <f t="shared" ref="N3:N6" si="1">(M3/(F3-J3))*100</f>
        <v>5.8540497193263814</v>
      </c>
      <c r="O3" s="27" t="s">
        <v>14</v>
      </c>
    </row>
    <row r="4" spans="1:15">
      <c r="B4" t="s">
        <v>8</v>
      </c>
      <c r="C4">
        <v>109</v>
      </c>
      <c r="E4" s="12"/>
      <c r="F4" s="17">
        <v>357.2</v>
      </c>
      <c r="H4" s="12"/>
      <c r="I4">
        <v>324.10000000000002</v>
      </c>
      <c r="J4">
        <v>0</v>
      </c>
      <c r="L4" s="12"/>
      <c r="M4">
        <f t="shared" si="0"/>
        <v>33.099999999999966</v>
      </c>
      <c r="N4" s="17">
        <f t="shared" si="1"/>
        <v>9.2665173572228348</v>
      </c>
      <c r="O4" s="27" t="s">
        <v>8</v>
      </c>
    </row>
    <row r="5" spans="1:15">
      <c r="B5" t="s">
        <v>15</v>
      </c>
      <c r="C5">
        <v>159.58000000000001</v>
      </c>
      <c r="E5" s="12"/>
      <c r="F5" s="17">
        <v>412.4</v>
      </c>
      <c r="H5" s="12"/>
      <c r="I5">
        <v>371.6</v>
      </c>
      <c r="J5">
        <v>0</v>
      </c>
      <c r="L5" s="12"/>
      <c r="M5">
        <f t="shared" si="0"/>
        <v>40.799999999999955</v>
      </c>
      <c r="N5" s="17">
        <f t="shared" si="1"/>
        <v>9.8933074684771949</v>
      </c>
      <c r="O5" s="27" t="s">
        <v>15</v>
      </c>
    </row>
    <row r="6" spans="1:15">
      <c r="B6" t="s">
        <v>16</v>
      </c>
      <c r="C6">
        <v>182.38</v>
      </c>
      <c r="E6" s="12"/>
      <c r="F6" s="17">
        <v>533.20000000000005</v>
      </c>
      <c r="H6" s="12"/>
      <c r="I6">
        <v>496.1</v>
      </c>
      <c r="J6">
        <v>0</v>
      </c>
      <c r="L6" s="12"/>
      <c r="M6">
        <f t="shared" si="0"/>
        <v>37.100000000000023</v>
      </c>
      <c r="N6" s="17">
        <f t="shared" si="1"/>
        <v>6.9579894973743475</v>
      </c>
      <c r="O6" s="27" t="s">
        <v>16</v>
      </c>
    </row>
    <row r="7" spans="1:15">
      <c r="E7" s="12"/>
      <c r="F7" s="17"/>
      <c r="H7" s="12"/>
      <c r="L7" s="12"/>
      <c r="N7" s="17"/>
      <c r="O7" s="27"/>
    </row>
    <row r="8" spans="1:15">
      <c r="A8" t="s">
        <v>17</v>
      </c>
      <c r="B8" t="s">
        <v>13</v>
      </c>
      <c r="C8">
        <v>108.54</v>
      </c>
      <c r="E8" s="12"/>
      <c r="F8" s="17">
        <v>312.7</v>
      </c>
      <c r="H8" s="12"/>
      <c r="I8">
        <v>241.8</v>
      </c>
      <c r="J8" s="5">
        <v>56.6</v>
      </c>
      <c r="L8" s="12"/>
      <c r="M8">
        <f>(F8-J8)-I8</f>
        <v>14.299999999999955</v>
      </c>
      <c r="N8" s="17">
        <f>(M8/(F8-J8))*100</f>
        <v>5.5837563451776475</v>
      </c>
      <c r="O8" s="27" t="s">
        <v>13</v>
      </c>
    </row>
    <row r="9" spans="1:15">
      <c r="B9" t="s">
        <v>14</v>
      </c>
      <c r="C9">
        <v>108.33</v>
      </c>
      <c r="E9" s="12"/>
      <c r="F9" s="17">
        <v>382.6</v>
      </c>
      <c r="H9" s="12"/>
      <c r="I9">
        <v>358.2</v>
      </c>
      <c r="J9" s="10">
        <v>0</v>
      </c>
      <c r="L9" s="12"/>
      <c r="M9">
        <f t="shared" ref="M9:M15" si="2">(F9-J9)-I9</f>
        <v>24.400000000000034</v>
      </c>
      <c r="N9" s="17">
        <f t="shared" ref="N9:N15" si="3">(M9/(F9-J9))*100</f>
        <v>6.3774176685833854</v>
      </c>
      <c r="O9" s="27" t="s">
        <v>14</v>
      </c>
    </row>
    <row r="10" spans="1:15">
      <c r="B10" t="s">
        <v>8</v>
      </c>
      <c r="C10">
        <v>103.35</v>
      </c>
      <c r="E10" s="12"/>
      <c r="F10" s="17">
        <v>318.39999999999998</v>
      </c>
      <c r="H10" s="12"/>
      <c r="I10">
        <v>228</v>
      </c>
      <c r="J10" s="5">
        <v>62.6</v>
      </c>
      <c r="L10" s="12"/>
      <c r="M10">
        <f t="shared" si="2"/>
        <v>27.799999999999983</v>
      </c>
      <c r="N10" s="17">
        <f t="shared" si="3"/>
        <v>10.867865519937444</v>
      </c>
      <c r="O10" s="27" t="s">
        <v>8</v>
      </c>
    </row>
    <row r="11" spans="1:15">
      <c r="B11" t="s">
        <v>15</v>
      </c>
      <c r="C11">
        <v>183.53</v>
      </c>
      <c r="E11" s="12"/>
      <c r="F11" s="17">
        <v>420.4</v>
      </c>
      <c r="H11" s="12"/>
      <c r="I11">
        <v>392.3</v>
      </c>
      <c r="J11" s="10">
        <v>0</v>
      </c>
      <c r="L11" s="12"/>
      <c r="M11">
        <f t="shared" si="2"/>
        <v>28.099999999999966</v>
      </c>
      <c r="N11" s="17">
        <f t="shared" si="3"/>
        <v>6.6841103710751586</v>
      </c>
      <c r="O11" s="27" t="s">
        <v>15</v>
      </c>
    </row>
    <row r="12" spans="1:15">
      <c r="B12" t="s">
        <v>16</v>
      </c>
      <c r="C12">
        <v>122.71</v>
      </c>
      <c r="E12" s="12"/>
      <c r="F12" s="17">
        <v>409.4</v>
      </c>
      <c r="H12" s="12"/>
      <c r="I12">
        <v>314</v>
      </c>
      <c r="J12" s="5">
        <v>62.13</v>
      </c>
      <c r="L12" s="12"/>
      <c r="M12">
        <f t="shared" si="2"/>
        <v>33.269999999999982</v>
      </c>
      <c r="N12" s="17">
        <f t="shared" si="3"/>
        <v>9.5804417312177801</v>
      </c>
      <c r="O12" s="27" t="s">
        <v>16</v>
      </c>
    </row>
    <row r="13" spans="1:15">
      <c r="E13" s="12"/>
      <c r="F13" s="17"/>
      <c r="H13" s="12"/>
      <c r="L13" s="12"/>
      <c r="N13" s="17"/>
      <c r="O13" s="27"/>
    </row>
    <row r="14" spans="1:15">
      <c r="A14" t="s">
        <v>18</v>
      </c>
      <c r="B14" t="s">
        <v>8</v>
      </c>
      <c r="E14" s="12"/>
      <c r="F14" s="17">
        <v>399.1</v>
      </c>
      <c r="H14" s="12"/>
      <c r="J14">
        <v>0</v>
      </c>
      <c r="L14" s="12"/>
      <c r="N14" s="17"/>
      <c r="O14" s="27" t="s">
        <v>8</v>
      </c>
    </row>
    <row r="15" spans="1:15">
      <c r="B15" t="s">
        <v>15</v>
      </c>
      <c r="C15">
        <v>126.03</v>
      </c>
      <c r="E15" s="12"/>
      <c r="F15" s="17">
        <v>393.6</v>
      </c>
      <c r="H15" s="12"/>
      <c r="I15">
        <v>369.3</v>
      </c>
      <c r="J15">
        <v>0</v>
      </c>
      <c r="L15" s="12"/>
      <c r="M15">
        <f t="shared" si="2"/>
        <v>24.300000000000011</v>
      </c>
      <c r="N15" s="17">
        <f t="shared" si="3"/>
        <v>6.1737804878048808</v>
      </c>
      <c r="O15" s="27" t="s">
        <v>15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I59"/>
  <sheetViews>
    <sheetView topLeftCell="G1" workbookViewId="0">
      <selection activeCell="K22" sqref="K22"/>
    </sheetView>
  </sheetViews>
  <sheetFormatPr defaultRowHeight="15"/>
  <cols>
    <col min="3" max="3" width="19.5703125" bestFit="1" customWidth="1"/>
    <col min="4" max="4" width="2" bestFit="1" customWidth="1"/>
    <col min="5" max="5" width="17.28515625" bestFit="1" customWidth="1"/>
    <col min="6" max="6" width="2" bestFit="1" customWidth="1"/>
    <col min="8" max="8" width="10.85546875" bestFit="1" customWidth="1"/>
    <col min="9" max="9" width="12" bestFit="1" customWidth="1"/>
  </cols>
  <sheetData>
    <row r="1" spans="1:9">
      <c r="A1" s="16" t="s">
        <v>3</v>
      </c>
      <c r="B1" s="2"/>
      <c r="C1" s="2">
        <v>58.45</v>
      </c>
      <c r="D1" s="2" t="s">
        <v>5</v>
      </c>
      <c r="E1" s="2"/>
      <c r="F1" s="3"/>
      <c r="G1" s="11"/>
      <c r="H1" s="1"/>
      <c r="I1" s="3"/>
    </row>
    <row r="2" spans="1:9">
      <c r="A2" s="4" t="s">
        <v>13</v>
      </c>
      <c r="B2" s="5"/>
      <c r="C2" s="5"/>
      <c r="D2" s="5"/>
      <c r="E2" s="5"/>
      <c r="F2" s="6"/>
      <c r="G2" s="12"/>
      <c r="H2" s="4"/>
      <c r="I2" s="6"/>
    </row>
    <row r="3" spans="1:9">
      <c r="A3" s="4" t="s">
        <v>7</v>
      </c>
      <c r="B3" s="5"/>
      <c r="C3" s="5" t="s">
        <v>1</v>
      </c>
      <c r="D3" s="5"/>
      <c r="E3" s="5" t="s">
        <v>2</v>
      </c>
      <c r="F3" s="6" t="s">
        <v>5</v>
      </c>
      <c r="G3" s="13" t="s">
        <v>9</v>
      </c>
      <c r="H3" s="18" t="s">
        <v>21</v>
      </c>
      <c r="I3" s="19" t="s">
        <v>24</v>
      </c>
    </row>
    <row r="4" spans="1:9">
      <c r="A4" s="4">
        <v>1.7</v>
      </c>
      <c r="B4" s="5" t="s">
        <v>6</v>
      </c>
      <c r="C4" s="5">
        <v>338.2</v>
      </c>
      <c r="D4" s="5"/>
      <c r="E4" s="5">
        <v>338.2</v>
      </c>
      <c r="F4" s="6"/>
      <c r="G4" s="12">
        <f>E4-C4</f>
        <v>0</v>
      </c>
      <c r="H4" s="4">
        <f t="shared" ref="H4:H10" si="0">H5+G4</f>
        <v>58.60000000000008</v>
      </c>
      <c r="I4" s="22">
        <f>H4/$H$4*100</f>
        <v>100</v>
      </c>
    </row>
    <row r="5" spans="1:9">
      <c r="A5" s="4">
        <v>1</v>
      </c>
      <c r="B5" s="5" t="s">
        <v>6</v>
      </c>
      <c r="C5" s="5">
        <v>309.5</v>
      </c>
      <c r="D5" s="5"/>
      <c r="E5" s="5">
        <v>309.7</v>
      </c>
      <c r="F5" s="6"/>
      <c r="G5" s="12">
        <f t="shared" ref="G5:G11" si="1">E5-C5</f>
        <v>0.19999999999998863</v>
      </c>
      <c r="H5" s="4">
        <f t="shared" si="0"/>
        <v>58.60000000000008</v>
      </c>
      <c r="I5" s="22">
        <f t="shared" ref="I5:I11" si="2">H5/$H$4*100</f>
        <v>100</v>
      </c>
    </row>
    <row r="6" spans="1:9">
      <c r="A6" s="4">
        <v>0.5</v>
      </c>
      <c r="B6" s="5" t="s">
        <v>6</v>
      </c>
      <c r="C6" s="5">
        <v>257.5</v>
      </c>
      <c r="D6" s="5"/>
      <c r="E6" s="5">
        <v>259.39999999999998</v>
      </c>
      <c r="F6" s="6"/>
      <c r="G6" s="12">
        <f t="shared" si="1"/>
        <v>1.8999999999999773</v>
      </c>
      <c r="H6" s="4">
        <f t="shared" si="0"/>
        <v>58.400000000000091</v>
      </c>
      <c r="I6" s="22">
        <f t="shared" si="2"/>
        <v>99.658703071672377</v>
      </c>
    </row>
    <row r="7" spans="1:9">
      <c r="A7" s="4">
        <v>0.25</v>
      </c>
      <c r="B7" s="5" t="s">
        <v>6</v>
      </c>
      <c r="C7" s="5">
        <v>260.7</v>
      </c>
      <c r="D7" s="5"/>
      <c r="E7" s="10">
        <v>277.89999999999998</v>
      </c>
      <c r="F7" s="6"/>
      <c r="G7" s="12">
        <f t="shared" si="1"/>
        <v>17.199999999999989</v>
      </c>
      <c r="H7" s="4">
        <f t="shared" si="0"/>
        <v>56.500000000000114</v>
      </c>
      <c r="I7" s="22">
        <f t="shared" si="2"/>
        <v>96.416382252559785</v>
      </c>
    </row>
    <row r="8" spans="1:9">
      <c r="A8" s="4">
        <v>0.18</v>
      </c>
      <c r="B8" s="5" t="s">
        <v>6</v>
      </c>
      <c r="C8" s="5">
        <v>305.39999999999998</v>
      </c>
      <c r="D8" s="5"/>
      <c r="E8" s="10">
        <v>334</v>
      </c>
      <c r="F8" s="6"/>
      <c r="G8" s="12">
        <f t="shared" si="1"/>
        <v>28.600000000000023</v>
      </c>
      <c r="H8" s="4">
        <f t="shared" si="0"/>
        <v>39.300000000000125</v>
      </c>
      <c r="I8" s="22">
        <f t="shared" si="2"/>
        <v>67.06484641638238</v>
      </c>
    </row>
    <row r="9" spans="1:9">
      <c r="A9" s="4">
        <v>0.125</v>
      </c>
      <c r="B9" s="5" t="s">
        <v>6</v>
      </c>
      <c r="C9" s="5">
        <v>299.39999999999998</v>
      </c>
      <c r="D9" s="5"/>
      <c r="E9" s="10">
        <v>309.60000000000002</v>
      </c>
      <c r="F9" s="6"/>
      <c r="G9" s="12">
        <f t="shared" si="1"/>
        <v>10.200000000000045</v>
      </c>
      <c r="H9" s="4">
        <f t="shared" si="0"/>
        <v>10.700000000000102</v>
      </c>
      <c r="I9" s="22">
        <f t="shared" si="2"/>
        <v>18.259385665529159</v>
      </c>
    </row>
    <row r="10" spans="1:9">
      <c r="A10" s="4">
        <v>6.3E-2</v>
      </c>
      <c r="B10" s="5" t="s">
        <v>6</v>
      </c>
      <c r="C10" s="5">
        <v>281.7</v>
      </c>
      <c r="D10" s="5"/>
      <c r="E10" s="10">
        <v>282.10000000000002</v>
      </c>
      <c r="F10" s="6"/>
      <c r="G10" s="12">
        <f t="shared" si="1"/>
        <v>0.40000000000003411</v>
      </c>
      <c r="H10" s="4">
        <f t="shared" si="0"/>
        <v>0.50000000000005684</v>
      </c>
      <c r="I10" s="22">
        <f t="shared" si="2"/>
        <v>0.85324232081920837</v>
      </c>
    </row>
    <row r="11" spans="1:9">
      <c r="A11" s="7">
        <v>3.2500000000000001E-2</v>
      </c>
      <c r="B11" s="8" t="s">
        <v>6</v>
      </c>
      <c r="C11" s="8">
        <v>438.2</v>
      </c>
      <c r="D11" s="8"/>
      <c r="E11" s="8">
        <v>438.3</v>
      </c>
      <c r="F11" s="9"/>
      <c r="G11" s="14">
        <f t="shared" si="1"/>
        <v>0.10000000000002274</v>
      </c>
      <c r="H11" s="7">
        <f>G11</f>
        <v>0.10000000000002274</v>
      </c>
      <c r="I11" s="23">
        <f t="shared" si="2"/>
        <v>0.17064846416386109</v>
      </c>
    </row>
    <row r="12" spans="1:9">
      <c r="I12" s="28"/>
    </row>
    <row r="13" spans="1:9">
      <c r="A13" s="1" t="s">
        <v>3</v>
      </c>
      <c r="B13" s="2"/>
      <c r="C13" s="2">
        <v>57.98</v>
      </c>
      <c r="D13" s="2" t="s">
        <v>5</v>
      </c>
      <c r="E13" s="2"/>
      <c r="F13" s="3"/>
      <c r="G13" s="11"/>
      <c r="H13" s="1"/>
      <c r="I13" s="29"/>
    </row>
    <row r="14" spans="1:9">
      <c r="A14" s="4" t="s">
        <v>14</v>
      </c>
      <c r="B14" s="5"/>
      <c r="C14" s="5"/>
      <c r="D14" s="5"/>
      <c r="E14" s="5"/>
      <c r="F14" s="6"/>
      <c r="G14" s="12"/>
      <c r="H14" s="4"/>
      <c r="I14" s="22"/>
    </row>
    <row r="15" spans="1:9">
      <c r="A15" s="4" t="s">
        <v>7</v>
      </c>
      <c r="B15" s="5"/>
      <c r="C15" s="5" t="s">
        <v>1</v>
      </c>
      <c r="D15" s="5"/>
      <c r="E15" s="5" t="s">
        <v>2</v>
      </c>
      <c r="F15" s="6" t="s">
        <v>5</v>
      </c>
      <c r="G15" s="13" t="s">
        <v>9</v>
      </c>
      <c r="H15" s="18" t="s">
        <v>21</v>
      </c>
      <c r="I15" s="30" t="s">
        <v>24</v>
      </c>
    </row>
    <row r="16" spans="1:9">
      <c r="A16" s="4">
        <v>1.7</v>
      </c>
      <c r="B16" s="5" t="s">
        <v>6</v>
      </c>
      <c r="C16" s="5">
        <v>338.2</v>
      </c>
      <c r="D16" s="5"/>
      <c r="E16" s="5">
        <v>338.3</v>
      </c>
      <c r="F16" s="6"/>
      <c r="G16" s="12">
        <f>E16-C16</f>
        <v>0.10000000000002274</v>
      </c>
      <c r="H16" s="4">
        <f t="shared" ref="H16:H22" si="3">H17+G16</f>
        <v>58.500000000000057</v>
      </c>
      <c r="I16" s="22">
        <f>H16/$H$16*100</f>
        <v>100</v>
      </c>
    </row>
    <row r="17" spans="1:9">
      <c r="A17" s="4">
        <v>1</v>
      </c>
      <c r="B17" s="5" t="s">
        <v>6</v>
      </c>
      <c r="C17" s="5">
        <v>309.5</v>
      </c>
      <c r="D17" s="5"/>
      <c r="E17" s="5">
        <v>309.60000000000002</v>
      </c>
      <c r="F17" s="6"/>
      <c r="G17" s="12">
        <f t="shared" ref="G17:G23" si="4">E17-C17</f>
        <v>0.10000000000002274</v>
      </c>
      <c r="H17" s="4">
        <f t="shared" si="3"/>
        <v>58.400000000000034</v>
      </c>
      <c r="I17" s="22">
        <f t="shared" ref="I17:I23" si="5">H17/$H$16*100</f>
        <v>99.829059829059787</v>
      </c>
    </row>
    <row r="18" spans="1:9">
      <c r="A18" s="4">
        <v>0.5</v>
      </c>
      <c r="B18" s="5" t="s">
        <v>6</v>
      </c>
      <c r="C18" s="5">
        <v>257.39999999999998</v>
      </c>
      <c r="D18" s="5"/>
      <c r="E18" s="5">
        <v>257.7</v>
      </c>
      <c r="F18" s="6"/>
      <c r="G18" s="12">
        <f t="shared" si="4"/>
        <v>0.30000000000001137</v>
      </c>
      <c r="H18" s="4">
        <f t="shared" si="3"/>
        <v>58.300000000000011</v>
      </c>
      <c r="I18" s="22">
        <f t="shared" si="5"/>
        <v>99.658119658119588</v>
      </c>
    </row>
    <row r="19" spans="1:9">
      <c r="A19" s="4">
        <v>0.25</v>
      </c>
      <c r="B19" s="5" t="s">
        <v>6</v>
      </c>
      <c r="C19" s="5">
        <v>260.10000000000002</v>
      </c>
      <c r="D19" s="5"/>
      <c r="E19" s="10">
        <v>273.7</v>
      </c>
      <c r="F19" s="6"/>
      <c r="G19" s="12">
        <f t="shared" si="4"/>
        <v>13.599999999999966</v>
      </c>
      <c r="H19" s="4">
        <f t="shared" si="3"/>
        <v>58</v>
      </c>
      <c r="I19" s="22">
        <f t="shared" si="5"/>
        <v>99.145299145299049</v>
      </c>
    </row>
    <row r="20" spans="1:9">
      <c r="A20" s="4">
        <v>0.18</v>
      </c>
      <c r="B20" s="5" t="s">
        <v>6</v>
      </c>
      <c r="C20" s="5">
        <v>305.39999999999998</v>
      </c>
      <c r="D20" s="5"/>
      <c r="E20" s="10">
        <v>335.1</v>
      </c>
      <c r="F20" s="6"/>
      <c r="G20" s="12">
        <f t="shared" si="4"/>
        <v>29.700000000000045</v>
      </c>
      <c r="H20" s="4">
        <f t="shared" si="3"/>
        <v>44.400000000000034</v>
      </c>
      <c r="I20" s="22">
        <f t="shared" si="5"/>
        <v>75.897435897435884</v>
      </c>
    </row>
    <row r="21" spans="1:9">
      <c r="A21" s="4">
        <v>0.125</v>
      </c>
      <c r="B21" s="5" t="s">
        <v>6</v>
      </c>
      <c r="C21" s="5">
        <v>299.3</v>
      </c>
      <c r="D21" s="5"/>
      <c r="E21" s="10">
        <v>313.5</v>
      </c>
      <c r="F21" s="6"/>
      <c r="G21" s="12">
        <f t="shared" si="4"/>
        <v>14.199999999999989</v>
      </c>
      <c r="H21" s="4">
        <f t="shared" si="3"/>
        <v>14.699999999999989</v>
      </c>
      <c r="I21" s="22">
        <f t="shared" si="5"/>
        <v>25.128205128205082</v>
      </c>
    </row>
    <row r="22" spans="1:9">
      <c r="A22" s="4">
        <v>6.3E-2</v>
      </c>
      <c r="B22" s="5" t="s">
        <v>6</v>
      </c>
      <c r="C22" s="5">
        <v>281.60000000000002</v>
      </c>
      <c r="D22" s="5"/>
      <c r="E22" s="10">
        <v>282</v>
      </c>
      <c r="F22" s="6"/>
      <c r="G22" s="12">
        <f t="shared" si="4"/>
        <v>0.39999999999997726</v>
      </c>
      <c r="H22" s="4">
        <f t="shared" si="3"/>
        <v>0.5</v>
      </c>
      <c r="I22" s="22">
        <f t="shared" si="5"/>
        <v>0.85470085470085388</v>
      </c>
    </row>
    <row r="23" spans="1:9">
      <c r="A23" s="7">
        <v>3.2500000000000001E-2</v>
      </c>
      <c r="B23" s="8" t="s">
        <v>6</v>
      </c>
      <c r="C23" s="8">
        <v>438.2</v>
      </c>
      <c r="D23" s="8"/>
      <c r="E23" s="8">
        <v>438.3</v>
      </c>
      <c r="F23" s="9"/>
      <c r="G23" s="14">
        <f t="shared" si="4"/>
        <v>0.10000000000002274</v>
      </c>
      <c r="H23" s="7">
        <f>G23</f>
        <v>0.10000000000002274</v>
      </c>
      <c r="I23" s="23">
        <f t="shared" si="5"/>
        <v>0.17094017094020963</v>
      </c>
    </row>
    <row r="24" spans="1:9">
      <c r="I24" s="28"/>
    </row>
    <row r="25" spans="1:9">
      <c r="A25" s="16" t="s">
        <v>3</v>
      </c>
      <c r="B25" s="2"/>
      <c r="C25" s="2">
        <v>57.91</v>
      </c>
      <c r="D25" s="2" t="s">
        <v>5</v>
      </c>
      <c r="E25" s="2"/>
      <c r="F25" s="3"/>
      <c r="G25" s="11"/>
      <c r="H25" s="1"/>
      <c r="I25" s="29"/>
    </row>
    <row r="26" spans="1:9">
      <c r="A26" s="4" t="s">
        <v>22</v>
      </c>
      <c r="B26" s="5"/>
      <c r="C26" s="5"/>
      <c r="D26" s="5"/>
      <c r="E26" s="5"/>
      <c r="F26" s="6"/>
      <c r="G26" s="12"/>
      <c r="H26" s="4"/>
      <c r="I26" s="22"/>
    </row>
    <row r="27" spans="1:9">
      <c r="A27" s="4" t="s">
        <v>7</v>
      </c>
      <c r="B27" s="5"/>
      <c r="C27" s="5" t="s">
        <v>1</v>
      </c>
      <c r="D27" s="5"/>
      <c r="E27" s="5" t="s">
        <v>2</v>
      </c>
      <c r="F27" s="6" t="s">
        <v>5</v>
      </c>
      <c r="G27" s="13" t="s">
        <v>9</v>
      </c>
      <c r="H27" s="18" t="s">
        <v>21</v>
      </c>
      <c r="I27" s="30" t="s">
        <v>24</v>
      </c>
    </row>
    <row r="28" spans="1:9">
      <c r="A28" s="4">
        <v>1.7</v>
      </c>
      <c r="B28" s="5" t="s">
        <v>6</v>
      </c>
      <c r="C28" s="5">
        <v>338.2</v>
      </c>
      <c r="D28" s="5"/>
      <c r="E28" s="5">
        <v>338.5</v>
      </c>
      <c r="F28" s="6"/>
      <c r="G28" s="12">
        <f>E28-C28</f>
        <v>0.30000000000001137</v>
      </c>
      <c r="H28" s="4">
        <f t="shared" ref="H28:H34" si="6">H29+G28</f>
        <v>58.300000000000011</v>
      </c>
      <c r="I28" s="22">
        <f>H28/$H$28*100</f>
        <v>100</v>
      </c>
    </row>
    <row r="29" spans="1:9">
      <c r="A29" s="4">
        <v>1</v>
      </c>
      <c r="B29" s="5" t="s">
        <v>6</v>
      </c>
      <c r="C29" s="5">
        <v>309.5</v>
      </c>
      <c r="D29" s="5"/>
      <c r="E29" s="5">
        <v>310.89999999999998</v>
      </c>
      <c r="F29" s="6"/>
      <c r="G29" s="12">
        <f t="shared" ref="G29:G35" si="7">E29-C29</f>
        <v>1.3999999999999773</v>
      </c>
      <c r="H29" s="4">
        <f t="shared" si="6"/>
        <v>58</v>
      </c>
      <c r="I29" s="22">
        <f t="shared" ref="I29:I35" si="8">H29/$H$28*100</f>
        <v>99.485420240137202</v>
      </c>
    </row>
    <row r="30" spans="1:9">
      <c r="A30" s="4">
        <v>0.5</v>
      </c>
      <c r="B30" s="5" t="s">
        <v>6</v>
      </c>
      <c r="C30" s="5">
        <v>257.39999999999998</v>
      </c>
      <c r="D30" s="5"/>
      <c r="E30" s="5">
        <v>263</v>
      </c>
      <c r="F30" s="6"/>
      <c r="G30" s="12">
        <f t="shared" si="7"/>
        <v>5.6000000000000227</v>
      </c>
      <c r="H30" s="4">
        <f t="shared" si="6"/>
        <v>56.600000000000023</v>
      </c>
      <c r="I30" s="22">
        <f t="shared" si="8"/>
        <v>97.084048027444268</v>
      </c>
    </row>
    <row r="31" spans="1:9">
      <c r="A31" s="4">
        <v>0.25</v>
      </c>
      <c r="B31" s="5" t="s">
        <v>6</v>
      </c>
      <c r="C31" s="5">
        <v>260.7</v>
      </c>
      <c r="D31" s="5"/>
      <c r="E31" s="10">
        <v>276</v>
      </c>
      <c r="F31" s="6"/>
      <c r="G31" s="12">
        <f t="shared" si="7"/>
        <v>15.300000000000011</v>
      </c>
      <c r="H31" s="4">
        <f t="shared" si="6"/>
        <v>51</v>
      </c>
      <c r="I31" s="22">
        <f t="shared" si="8"/>
        <v>87.478559176672363</v>
      </c>
    </row>
    <row r="32" spans="1:9">
      <c r="A32" s="4">
        <v>0.18</v>
      </c>
      <c r="B32" s="5" t="s">
        <v>6</v>
      </c>
      <c r="C32" s="5">
        <v>305.3</v>
      </c>
      <c r="D32" s="5"/>
      <c r="E32" s="10">
        <v>328</v>
      </c>
      <c r="F32" s="6"/>
      <c r="G32" s="12">
        <f t="shared" si="7"/>
        <v>22.699999999999989</v>
      </c>
      <c r="H32" s="4">
        <f t="shared" si="6"/>
        <v>35.699999999999989</v>
      </c>
      <c r="I32" s="22">
        <f t="shared" si="8"/>
        <v>61.234991423670635</v>
      </c>
    </row>
    <row r="33" spans="1:9">
      <c r="A33" s="4">
        <v>0.125</v>
      </c>
      <c r="B33" s="5" t="s">
        <v>6</v>
      </c>
      <c r="C33" s="5">
        <v>299.3</v>
      </c>
      <c r="D33" s="5"/>
      <c r="E33" s="10">
        <v>311.8</v>
      </c>
      <c r="F33" s="6"/>
      <c r="G33" s="12">
        <f t="shared" si="7"/>
        <v>12.5</v>
      </c>
      <c r="H33" s="4">
        <f t="shared" si="6"/>
        <v>13</v>
      </c>
      <c r="I33" s="22">
        <f t="shared" si="8"/>
        <v>22.298456260720407</v>
      </c>
    </row>
    <row r="34" spans="1:9">
      <c r="A34" s="4">
        <v>6.3E-2</v>
      </c>
      <c r="B34" s="5" t="s">
        <v>6</v>
      </c>
      <c r="C34" s="5">
        <v>281.7</v>
      </c>
      <c r="D34" s="5"/>
      <c r="E34" s="10">
        <v>282.2</v>
      </c>
      <c r="F34" s="6"/>
      <c r="G34" s="12">
        <f t="shared" si="7"/>
        <v>0.5</v>
      </c>
      <c r="H34" s="4">
        <f t="shared" si="6"/>
        <v>0.5</v>
      </c>
      <c r="I34" s="22">
        <f t="shared" si="8"/>
        <v>0.85763293310463107</v>
      </c>
    </row>
    <row r="35" spans="1:9">
      <c r="A35" s="7">
        <v>3.2500000000000001E-2</v>
      </c>
      <c r="B35" s="8" t="s">
        <v>6</v>
      </c>
      <c r="C35" s="8">
        <v>438.2</v>
      </c>
      <c r="D35" s="8"/>
      <c r="E35" s="8">
        <v>438.2</v>
      </c>
      <c r="F35" s="9"/>
      <c r="G35" s="14">
        <f t="shared" si="7"/>
        <v>0</v>
      </c>
      <c r="H35" s="7">
        <f>G35</f>
        <v>0</v>
      </c>
      <c r="I35" s="23">
        <f t="shared" si="8"/>
        <v>0</v>
      </c>
    </row>
    <row r="36" spans="1:9">
      <c r="I36" s="28"/>
    </row>
    <row r="37" spans="1:9">
      <c r="A37" s="16" t="s">
        <v>3</v>
      </c>
      <c r="B37" s="2"/>
      <c r="C37" s="2">
        <v>58.64</v>
      </c>
      <c r="D37" s="2" t="s">
        <v>5</v>
      </c>
      <c r="E37" s="2"/>
      <c r="F37" s="3"/>
      <c r="G37" s="11"/>
      <c r="H37" s="1"/>
      <c r="I37" s="29"/>
    </row>
    <row r="38" spans="1:9">
      <c r="A38" s="4" t="s">
        <v>15</v>
      </c>
      <c r="B38" s="5"/>
      <c r="C38" s="5"/>
      <c r="D38" s="5"/>
      <c r="E38" s="5"/>
      <c r="F38" s="6"/>
      <c r="G38" s="12"/>
      <c r="H38" s="4"/>
      <c r="I38" s="22"/>
    </row>
    <row r="39" spans="1:9">
      <c r="A39" s="4" t="s">
        <v>7</v>
      </c>
      <c r="B39" s="5"/>
      <c r="C39" s="5" t="s">
        <v>1</v>
      </c>
      <c r="D39" s="5"/>
      <c r="E39" s="5" t="s">
        <v>2</v>
      </c>
      <c r="F39" s="6" t="s">
        <v>5</v>
      </c>
      <c r="G39" s="13" t="s">
        <v>9</v>
      </c>
      <c r="H39" s="18" t="s">
        <v>21</v>
      </c>
      <c r="I39" s="30" t="s">
        <v>24</v>
      </c>
    </row>
    <row r="40" spans="1:9">
      <c r="A40" s="4">
        <v>1.7</v>
      </c>
      <c r="B40" s="5" t="s">
        <v>6</v>
      </c>
      <c r="C40" s="5">
        <v>338.2</v>
      </c>
      <c r="D40" s="5"/>
      <c r="E40" s="5">
        <v>338.8</v>
      </c>
      <c r="F40" s="6"/>
      <c r="G40" s="12">
        <f>E40-C40</f>
        <v>0.60000000000002274</v>
      </c>
      <c r="H40" s="4">
        <f t="shared" ref="H40:H46" si="9">H41+G40</f>
        <v>58.600000000000136</v>
      </c>
      <c r="I40" s="22">
        <f>H40/$H$40*100</f>
        <v>100</v>
      </c>
    </row>
    <row r="41" spans="1:9">
      <c r="A41" s="4">
        <v>1</v>
      </c>
      <c r="B41" s="5" t="s">
        <v>6</v>
      </c>
      <c r="C41" s="5">
        <v>309.60000000000002</v>
      </c>
      <c r="D41" s="5"/>
      <c r="E41" s="5">
        <v>310.60000000000002</v>
      </c>
      <c r="F41" s="6"/>
      <c r="G41" s="12">
        <f t="shared" ref="G41:G47" si="10">E41-C41</f>
        <v>1</v>
      </c>
      <c r="H41" s="4">
        <f t="shared" si="9"/>
        <v>58.000000000000114</v>
      </c>
      <c r="I41" s="22">
        <f t="shared" ref="I41:I47" si="11">H41/$H$40*100</f>
        <v>98.976109215017033</v>
      </c>
    </row>
    <row r="42" spans="1:9">
      <c r="A42" s="4">
        <v>0.5</v>
      </c>
      <c r="B42" s="5" t="s">
        <v>6</v>
      </c>
      <c r="C42" s="5">
        <v>257.5</v>
      </c>
      <c r="D42" s="5"/>
      <c r="E42" s="5">
        <v>260.60000000000002</v>
      </c>
      <c r="F42" s="6"/>
      <c r="G42" s="12">
        <f t="shared" si="10"/>
        <v>3.1000000000000227</v>
      </c>
      <c r="H42" s="4">
        <f t="shared" si="9"/>
        <v>57.000000000000114</v>
      </c>
      <c r="I42" s="22">
        <f t="shared" si="11"/>
        <v>97.269624573378806</v>
      </c>
    </row>
    <row r="43" spans="1:9">
      <c r="A43" s="4">
        <v>0.25</v>
      </c>
      <c r="B43" s="5" t="s">
        <v>6</v>
      </c>
      <c r="C43" s="5">
        <v>260.7</v>
      </c>
      <c r="D43" s="5"/>
      <c r="E43" s="10">
        <v>275.10000000000002</v>
      </c>
      <c r="F43" s="6"/>
      <c r="G43" s="12">
        <f t="shared" si="10"/>
        <v>14.400000000000034</v>
      </c>
      <c r="H43" s="4">
        <f t="shared" si="9"/>
        <v>53.900000000000091</v>
      </c>
      <c r="I43" s="22">
        <f t="shared" si="11"/>
        <v>91.979522184300279</v>
      </c>
    </row>
    <row r="44" spans="1:9">
      <c r="A44" s="4">
        <v>0.18</v>
      </c>
      <c r="B44" s="5" t="s">
        <v>6</v>
      </c>
      <c r="C44" s="5">
        <v>305.39999999999998</v>
      </c>
      <c r="D44" s="5"/>
      <c r="E44" s="10">
        <v>328.6</v>
      </c>
      <c r="F44" s="6"/>
      <c r="G44" s="12">
        <f t="shared" si="10"/>
        <v>23.200000000000045</v>
      </c>
      <c r="H44" s="4">
        <f t="shared" si="9"/>
        <v>39.500000000000057</v>
      </c>
      <c r="I44" s="22">
        <f t="shared" si="11"/>
        <v>67.406143344709832</v>
      </c>
    </row>
    <row r="45" spans="1:9">
      <c r="A45" s="4">
        <v>0.125</v>
      </c>
      <c r="B45" s="5" t="s">
        <v>6</v>
      </c>
      <c r="C45" s="5">
        <v>299.39999999999998</v>
      </c>
      <c r="D45" s="5"/>
      <c r="E45" s="10">
        <v>314</v>
      </c>
      <c r="F45" s="6"/>
      <c r="G45" s="12">
        <f t="shared" si="10"/>
        <v>14.600000000000023</v>
      </c>
      <c r="H45" s="4">
        <f t="shared" si="9"/>
        <v>16.300000000000011</v>
      </c>
      <c r="I45" s="22">
        <f t="shared" si="11"/>
        <v>27.815699658703025</v>
      </c>
    </row>
    <row r="46" spans="1:9">
      <c r="A46" s="4">
        <v>6.3E-2</v>
      </c>
      <c r="B46" s="5" t="s">
        <v>6</v>
      </c>
      <c r="C46" s="5">
        <v>281.8</v>
      </c>
      <c r="D46" s="5"/>
      <c r="E46" s="10">
        <v>283.5</v>
      </c>
      <c r="F46" s="6"/>
      <c r="G46" s="12">
        <f t="shared" si="10"/>
        <v>1.6999999999999886</v>
      </c>
      <c r="H46" s="4">
        <f t="shared" si="9"/>
        <v>1.6999999999999886</v>
      </c>
      <c r="I46" s="22">
        <f t="shared" si="11"/>
        <v>2.9010238907849568</v>
      </c>
    </row>
    <row r="47" spans="1:9">
      <c r="A47" s="7">
        <v>3.2500000000000001E-2</v>
      </c>
      <c r="B47" s="8" t="s">
        <v>6</v>
      </c>
      <c r="C47" s="8">
        <v>438.3</v>
      </c>
      <c r="D47" s="8"/>
      <c r="E47" s="8">
        <v>438.3</v>
      </c>
      <c r="F47" s="9"/>
      <c r="G47" s="14">
        <f t="shared" si="10"/>
        <v>0</v>
      </c>
      <c r="H47" s="7">
        <f>G47</f>
        <v>0</v>
      </c>
      <c r="I47" s="23">
        <f t="shared" si="11"/>
        <v>0</v>
      </c>
    </row>
    <row r="48" spans="1:9">
      <c r="I48" s="28"/>
    </row>
    <row r="49" spans="1:9">
      <c r="A49" s="16" t="s">
        <v>3</v>
      </c>
      <c r="B49" s="2"/>
      <c r="C49" s="2">
        <v>57.61</v>
      </c>
      <c r="D49" s="2" t="s">
        <v>5</v>
      </c>
      <c r="E49" s="2"/>
      <c r="F49" s="3"/>
      <c r="G49" s="11"/>
      <c r="H49" s="1"/>
      <c r="I49" s="29"/>
    </row>
    <row r="50" spans="1:9">
      <c r="A50" s="4" t="s">
        <v>23</v>
      </c>
      <c r="B50" s="5"/>
      <c r="C50" s="5"/>
      <c r="D50" s="5"/>
      <c r="E50" s="5"/>
      <c r="F50" s="6"/>
      <c r="G50" s="12"/>
      <c r="H50" s="4"/>
      <c r="I50" s="22"/>
    </row>
    <row r="51" spans="1:9">
      <c r="A51" s="4" t="s">
        <v>7</v>
      </c>
      <c r="B51" s="5"/>
      <c r="C51" s="5" t="s">
        <v>1</v>
      </c>
      <c r="D51" s="5"/>
      <c r="E51" s="5" t="s">
        <v>2</v>
      </c>
      <c r="F51" s="6" t="s">
        <v>5</v>
      </c>
      <c r="G51" s="13" t="s">
        <v>9</v>
      </c>
      <c r="H51" s="18" t="s">
        <v>21</v>
      </c>
      <c r="I51" s="30" t="s">
        <v>24</v>
      </c>
    </row>
    <row r="52" spans="1:9">
      <c r="A52" s="4">
        <v>1.7</v>
      </c>
      <c r="B52" s="5" t="s">
        <v>6</v>
      </c>
      <c r="C52" s="5">
        <v>338.2</v>
      </c>
      <c r="D52" s="5"/>
      <c r="E52" s="5">
        <v>339</v>
      </c>
      <c r="F52" s="6"/>
      <c r="G52" s="12">
        <f>E52-C52</f>
        <v>0.80000000000001137</v>
      </c>
      <c r="H52" s="4">
        <f t="shared" ref="H52:H58" si="12">H53+G52</f>
        <v>57.89999999999992</v>
      </c>
      <c r="I52" s="22">
        <f>H52/$H$52*100</f>
        <v>100</v>
      </c>
    </row>
    <row r="53" spans="1:9">
      <c r="A53" s="4">
        <v>1</v>
      </c>
      <c r="B53" s="5" t="s">
        <v>6</v>
      </c>
      <c r="C53" s="5">
        <v>309.60000000000002</v>
      </c>
      <c r="D53" s="5"/>
      <c r="E53" s="5">
        <v>309.89999999999998</v>
      </c>
      <c r="F53" s="6"/>
      <c r="G53" s="12">
        <f t="shared" ref="G53:G59" si="13">E53-C53</f>
        <v>0.29999999999995453</v>
      </c>
      <c r="H53" s="4">
        <f t="shared" si="12"/>
        <v>57.099999999999909</v>
      </c>
      <c r="I53" s="22">
        <f t="shared" ref="I53:I59" si="14">H53/$H$52*100</f>
        <v>98.618307426597568</v>
      </c>
    </row>
    <row r="54" spans="1:9">
      <c r="A54" s="4">
        <v>0.5</v>
      </c>
      <c r="B54" s="5" t="s">
        <v>6</v>
      </c>
      <c r="C54" s="5">
        <v>257.5</v>
      </c>
      <c r="D54" s="5"/>
      <c r="E54" s="5">
        <v>258.8</v>
      </c>
      <c r="F54" s="6"/>
      <c r="G54" s="12">
        <f t="shared" si="13"/>
        <v>1.3000000000000114</v>
      </c>
      <c r="H54" s="4">
        <f t="shared" si="12"/>
        <v>56.799999999999955</v>
      </c>
      <c r="I54" s="22">
        <f t="shared" si="14"/>
        <v>98.10017271157173</v>
      </c>
    </row>
    <row r="55" spans="1:9">
      <c r="A55" s="4">
        <v>0.25</v>
      </c>
      <c r="B55" s="5" t="s">
        <v>6</v>
      </c>
      <c r="C55" s="5">
        <v>260.39999999999998</v>
      </c>
      <c r="D55" s="5"/>
      <c r="E55" s="10">
        <v>270.5</v>
      </c>
      <c r="F55" s="6"/>
      <c r="G55" s="12">
        <f t="shared" si="13"/>
        <v>10.100000000000023</v>
      </c>
      <c r="H55" s="4">
        <f t="shared" si="12"/>
        <v>55.499999999999943</v>
      </c>
      <c r="I55" s="22">
        <f t="shared" si="14"/>
        <v>95.854922279792774</v>
      </c>
    </row>
    <row r="56" spans="1:9">
      <c r="A56" s="4">
        <v>0.18</v>
      </c>
      <c r="B56" s="5" t="s">
        <v>6</v>
      </c>
      <c r="C56" s="5">
        <v>305.5</v>
      </c>
      <c r="D56" s="5"/>
      <c r="E56" s="10">
        <v>331.4</v>
      </c>
      <c r="F56" s="6"/>
      <c r="G56" s="12">
        <f t="shared" si="13"/>
        <v>25.899999999999977</v>
      </c>
      <c r="H56" s="4">
        <f t="shared" si="12"/>
        <v>45.39999999999992</v>
      </c>
      <c r="I56" s="22">
        <f t="shared" si="14"/>
        <v>78.41105354058719</v>
      </c>
    </row>
    <row r="57" spans="1:9">
      <c r="A57" s="4">
        <v>0.125</v>
      </c>
      <c r="B57" s="5" t="s">
        <v>6</v>
      </c>
      <c r="C57" s="5">
        <v>299.3</v>
      </c>
      <c r="D57" s="5"/>
      <c r="E57" s="10">
        <v>316.39999999999998</v>
      </c>
      <c r="F57" s="6"/>
      <c r="G57" s="12">
        <f t="shared" si="13"/>
        <v>17.099999999999966</v>
      </c>
      <c r="H57" s="4">
        <f t="shared" si="12"/>
        <v>19.499999999999943</v>
      </c>
      <c r="I57" s="22">
        <f t="shared" si="14"/>
        <v>33.678756476683887</v>
      </c>
    </row>
    <row r="58" spans="1:9">
      <c r="A58" s="4">
        <v>6.3E-2</v>
      </c>
      <c r="B58" s="5" t="s">
        <v>6</v>
      </c>
      <c r="C58" s="5">
        <v>281.60000000000002</v>
      </c>
      <c r="D58" s="5"/>
      <c r="E58" s="10">
        <v>283.89999999999998</v>
      </c>
      <c r="F58" s="6"/>
      <c r="G58" s="12">
        <f t="shared" si="13"/>
        <v>2.2999999999999545</v>
      </c>
      <c r="H58" s="4">
        <f t="shared" si="12"/>
        <v>2.3999999999999773</v>
      </c>
      <c r="I58" s="22">
        <f t="shared" si="14"/>
        <v>4.1450777202072198</v>
      </c>
    </row>
    <row r="59" spans="1:9">
      <c r="A59" s="7">
        <v>3.2500000000000001E-2</v>
      </c>
      <c r="B59" s="8" t="s">
        <v>6</v>
      </c>
      <c r="C59" s="8">
        <v>438.2</v>
      </c>
      <c r="D59" s="8"/>
      <c r="E59" s="8">
        <v>438.3</v>
      </c>
      <c r="F59" s="9"/>
      <c r="G59" s="14">
        <f t="shared" si="13"/>
        <v>0.10000000000002274</v>
      </c>
      <c r="H59" s="7">
        <f>G59</f>
        <v>0.10000000000002274</v>
      </c>
      <c r="I59" s="23">
        <f t="shared" si="14"/>
        <v>0.17271157167534174</v>
      </c>
    </row>
  </sheetData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9"/>
  <sheetViews>
    <sheetView tabSelected="1" topLeftCell="E1" workbookViewId="0">
      <selection activeCell="I4" sqref="I4:I59"/>
    </sheetView>
  </sheetViews>
  <sheetFormatPr defaultRowHeight="15"/>
  <cols>
    <col min="3" max="3" width="19.5703125" bestFit="1" customWidth="1"/>
    <col min="5" max="5" width="17.28515625" bestFit="1" customWidth="1"/>
    <col min="8" max="8" width="10.85546875" bestFit="1" customWidth="1"/>
    <col min="9" max="9" width="12" bestFit="1" customWidth="1"/>
  </cols>
  <sheetData>
    <row r="1" spans="1:9">
      <c r="A1" s="16" t="s">
        <v>3</v>
      </c>
      <c r="B1" s="2"/>
      <c r="C1" s="2">
        <v>59.23</v>
      </c>
      <c r="D1" s="2" t="s">
        <v>5</v>
      </c>
      <c r="E1" s="2"/>
      <c r="F1" s="3"/>
      <c r="G1" s="11"/>
      <c r="H1" s="1"/>
      <c r="I1" s="3"/>
    </row>
    <row r="2" spans="1:9">
      <c r="A2" s="4" t="s">
        <v>13</v>
      </c>
      <c r="B2" s="5"/>
      <c r="C2" s="5"/>
      <c r="D2" s="5"/>
      <c r="E2" s="5"/>
      <c r="F2" s="6"/>
      <c r="G2" s="12"/>
      <c r="H2" s="4"/>
      <c r="I2" s="6"/>
    </row>
    <row r="3" spans="1:9">
      <c r="A3" s="4" t="s">
        <v>7</v>
      </c>
      <c r="B3" s="5"/>
      <c r="C3" s="5" t="s">
        <v>1</v>
      </c>
      <c r="D3" s="5"/>
      <c r="E3" s="5" t="s">
        <v>2</v>
      </c>
      <c r="F3" s="6" t="s">
        <v>5</v>
      </c>
      <c r="G3" s="13" t="s">
        <v>9</v>
      </c>
      <c r="H3" s="18" t="s">
        <v>21</v>
      </c>
      <c r="I3" s="19" t="s">
        <v>24</v>
      </c>
    </row>
    <row r="4" spans="1:9">
      <c r="A4" s="4">
        <v>1.7</v>
      </c>
      <c r="B4" s="5" t="s">
        <v>6</v>
      </c>
      <c r="C4" s="5">
        <v>338.2</v>
      </c>
      <c r="D4" s="5"/>
      <c r="E4" s="5">
        <v>338.6</v>
      </c>
      <c r="F4" s="6"/>
      <c r="G4" s="12">
        <f>E4-C4</f>
        <v>0.40000000000003411</v>
      </c>
      <c r="H4" s="4">
        <f t="shared" ref="H4:H10" si="0">H5+G4</f>
        <v>59.300000000000182</v>
      </c>
      <c r="I4" s="22">
        <f>H4/$H$4*100</f>
        <v>100</v>
      </c>
    </row>
    <row r="5" spans="1:9">
      <c r="A5" s="4">
        <v>1</v>
      </c>
      <c r="B5" s="5" t="s">
        <v>6</v>
      </c>
      <c r="C5" s="5">
        <v>309.5</v>
      </c>
      <c r="D5" s="5"/>
      <c r="E5" s="5">
        <v>309.8</v>
      </c>
      <c r="F5" s="6"/>
      <c r="G5" s="12">
        <f t="shared" ref="G5:G11" si="1">E5-C5</f>
        <v>0.30000000000001137</v>
      </c>
      <c r="H5" s="4">
        <f t="shared" si="0"/>
        <v>58.900000000000148</v>
      </c>
      <c r="I5" s="22">
        <f t="shared" ref="I5:I11" si="2">H5/$H$4*100</f>
        <v>99.325463743676167</v>
      </c>
    </row>
    <row r="6" spans="1:9">
      <c r="A6" s="4">
        <v>0.5</v>
      </c>
      <c r="B6" s="5" t="s">
        <v>6</v>
      </c>
      <c r="C6" s="5">
        <v>257.5</v>
      </c>
      <c r="D6" s="5"/>
      <c r="E6" s="5">
        <v>258.60000000000002</v>
      </c>
      <c r="F6" s="6"/>
      <c r="G6" s="12">
        <f t="shared" si="1"/>
        <v>1.1000000000000227</v>
      </c>
      <c r="H6" s="4">
        <f t="shared" si="0"/>
        <v>58.600000000000136</v>
      </c>
      <c r="I6" s="22">
        <f t="shared" si="2"/>
        <v>98.819561551433324</v>
      </c>
    </row>
    <row r="7" spans="1:9">
      <c r="A7" s="4">
        <v>0.25</v>
      </c>
      <c r="B7" s="5" t="s">
        <v>6</v>
      </c>
      <c r="C7" s="5">
        <v>260.39999999999998</v>
      </c>
      <c r="D7" s="5"/>
      <c r="E7" s="10">
        <v>282.60000000000002</v>
      </c>
      <c r="F7" s="6"/>
      <c r="G7" s="12">
        <f t="shared" si="1"/>
        <v>22.200000000000045</v>
      </c>
      <c r="H7" s="4">
        <f t="shared" si="0"/>
        <v>57.500000000000114</v>
      </c>
      <c r="I7" s="22">
        <f t="shared" si="2"/>
        <v>96.9645868465429</v>
      </c>
    </row>
    <row r="8" spans="1:9">
      <c r="A8" s="4">
        <v>0.18</v>
      </c>
      <c r="B8" s="5" t="s">
        <v>6</v>
      </c>
      <c r="C8" s="5">
        <v>305.3</v>
      </c>
      <c r="D8" s="5"/>
      <c r="E8" s="10">
        <v>332.1</v>
      </c>
      <c r="F8" s="6"/>
      <c r="G8" s="12">
        <f t="shared" si="1"/>
        <v>26.800000000000011</v>
      </c>
      <c r="H8" s="4">
        <f t="shared" si="0"/>
        <v>35.300000000000068</v>
      </c>
      <c r="I8" s="22">
        <f t="shared" si="2"/>
        <v>59.527824620573291</v>
      </c>
    </row>
    <row r="9" spans="1:9">
      <c r="A9" s="4">
        <v>0.125</v>
      </c>
      <c r="B9" s="5" t="s">
        <v>6</v>
      </c>
      <c r="C9" s="5">
        <v>299.39999999999998</v>
      </c>
      <c r="D9" s="5"/>
      <c r="E9" s="10">
        <v>307.5</v>
      </c>
      <c r="F9" s="6"/>
      <c r="G9" s="12">
        <f t="shared" si="1"/>
        <v>8.1000000000000227</v>
      </c>
      <c r="H9" s="4">
        <f t="shared" si="0"/>
        <v>8.5000000000000568</v>
      </c>
      <c r="I9" s="22">
        <f t="shared" si="2"/>
        <v>14.333895446880321</v>
      </c>
    </row>
    <row r="10" spans="1:9">
      <c r="A10" s="4">
        <v>6.3E-2</v>
      </c>
      <c r="B10" s="5" t="s">
        <v>6</v>
      </c>
      <c r="C10" s="5">
        <v>281.7</v>
      </c>
      <c r="D10" s="5"/>
      <c r="E10" s="10">
        <v>282</v>
      </c>
      <c r="F10" s="6"/>
      <c r="G10" s="12">
        <f t="shared" si="1"/>
        <v>0.30000000000001137</v>
      </c>
      <c r="H10" s="4">
        <f t="shared" si="0"/>
        <v>0.40000000000003411</v>
      </c>
      <c r="I10" s="22">
        <f t="shared" si="2"/>
        <v>0.67453625632383285</v>
      </c>
    </row>
    <row r="11" spans="1:9">
      <c r="A11" s="7">
        <v>3.2500000000000001E-2</v>
      </c>
      <c r="B11" s="8" t="s">
        <v>6</v>
      </c>
      <c r="C11" s="8">
        <v>438.2</v>
      </c>
      <c r="D11" s="8"/>
      <c r="E11" s="8">
        <v>438.3</v>
      </c>
      <c r="F11" s="9"/>
      <c r="G11" s="14">
        <f t="shared" si="1"/>
        <v>0.10000000000002274</v>
      </c>
      <c r="H11" s="7">
        <f>G11</f>
        <v>0.10000000000002274</v>
      </c>
      <c r="I11" s="23">
        <f t="shared" si="2"/>
        <v>0.16863406408098219</v>
      </c>
    </row>
    <row r="12" spans="1:9">
      <c r="I12" s="28"/>
    </row>
    <row r="13" spans="1:9">
      <c r="A13" s="16" t="s">
        <v>3</v>
      </c>
      <c r="B13" s="2"/>
      <c r="C13" s="2">
        <v>60.07</v>
      </c>
      <c r="D13" s="2" t="s">
        <v>5</v>
      </c>
      <c r="E13" s="2"/>
      <c r="F13" s="3"/>
      <c r="G13" s="11"/>
      <c r="H13" s="1"/>
      <c r="I13" s="29"/>
    </row>
    <row r="14" spans="1:9">
      <c r="A14" s="4" t="s">
        <v>14</v>
      </c>
      <c r="B14" s="5"/>
      <c r="C14" s="5"/>
      <c r="D14" s="5"/>
      <c r="E14" s="5"/>
      <c r="F14" s="6"/>
      <c r="G14" s="12"/>
      <c r="H14" s="4"/>
      <c r="I14" s="22"/>
    </row>
    <row r="15" spans="1:9">
      <c r="A15" s="4" t="s">
        <v>7</v>
      </c>
      <c r="B15" s="5"/>
      <c r="C15" s="5" t="s">
        <v>1</v>
      </c>
      <c r="D15" s="5"/>
      <c r="E15" s="5" t="s">
        <v>2</v>
      </c>
      <c r="F15" s="6" t="s">
        <v>5</v>
      </c>
      <c r="G15" s="13" t="s">
        <v>9</v>
      </c>
      <c r="H15" s="18" t="s">
        <v>21</v>
      </c>
      <c r="I15" s="30" t="s">
        <v>24</v>
      </c>
    </row>
    <row r="16" spans="1:9">
      <c r="A16" s="4">
        <v>1.7</v>
      </c>
      <c r="B16" s="5" t="s">
        <v>6</v>
      </c>
      <c r="C16" s="5">
        <v>338.2</v>
      </c>
      <c r="D16" s="5"/>
      <c r="E16" s="5">
        <v>338.2</v>
      </c>
      <c r="F16" s="6"/>
      <c r="G16" s="12">
        <f>E16-C16</f>
        <v>0</v>
      </c>
      <c r="H16" s="4">
        <f t="shared" ref="H16:H22" si="3">H17+G16</f>
        <v>60.60000000000008</v>
      </c>
      <c r="I16" s="22">
        <f>H16/$H$16*100</f>
        <v>100</v>
      </c>
    </row>
    <row r="17" spans="1:9">
      <c r="A17" s="4">
        <v>1</v>
      </c>
      <c r="B17" s="5" t="s">
        <v>6</v>
      </c>
      <c r="C17" s="5">
        <v>309.5</v>
      </c>
      <c r="D17" s="5"/>
      <c r="E17" s="5">
        <v>309.60000000000002</v>
      </c>
      <c r="F17" s="6"/>
      <c r="G17" s="12">
        <f t="shared" ref="G17:G23" si="4">E17-C17</f>
        <v>0.10000000000002274</v>
      </c>
      <c r="H17" s="4">
        <f t="shared" si="3"/>
        <v>60.60000000000008</v>
      </c>
      <c r="I17" s="22">
        <f t="shared" ref="I17:I23" si="5">H17/$H$16*100</f>
        <v>100</v>
      </c>
    </row>
    <row r="18" spans="1:9">
      <c r="A18" s="4">
        <v>0.5</v>
      </c>
      <c r="B18" s="5" t="s">
        <v>6</v>
      </c>
      <c r="C18" s="5">
        <v>257.39999999999998</v>
      </c>
      <c r="D18" s="5"/>
      <c r="E18" s="5">
        <v>258.10000000000002</v>
      </c>
      <c r="F18" s="6"/>
      <c r="G18" s="12">
        <f t="shared" si="4"/>
        <v>0.70000000000004547</v>
      </c>
      <c r="H18" s="4">
        <f t="shared" si="3"/>
        <v>60.500000000000057</v>
      </c>
      <c r="I18" s="22">
        <f t="shared" si="5"/>
        <v>99.8349834983498</v>
      </c>
    </row>
    <row r="19" spans="1:9">
      <c r="A19" s="4">
        <v>0.25</v>
      </c>
      <c r="B19" s="5" t="s">
        <v>6</v>
      </c>
      <c r="C19" s="5">
        <v>260.7</v>
      </c>
      <c r="D19" s="5"/>
      <c r="E19" s="10">
        <v>281.89999999999998</v>
      </c>
      <c r="F19" s="6"/>
      <c r="G19" s="12">
        <f t="shared" si="4"/>
        <v>21.199999999999989</v>
      </c>
      <c r="H19" s="4">
        <f t="shared" si="3"/>
        <v>59.800000000000011</v>
      </c>
      <c r="I19" s="22">
        <f t="shared" si="5"/>
        <v>98.67986798679857</v>
      </c>
    </row>
    <row r="20" spans="1:9">
      <c r="A20" s="4">
        <v>0.18</v>
      </c>
      <c r="B20" s="5" t="s">
        <v>6</v>
      </c>
      <c r="C20" s="5">
        <v>305.39999999999998</v>
      </c>
      <c r="D20" s="5"/>
      <c r="E20" s="10">
        <v>338.2</v>
      </c>
      <c r="F20" s="6"/>
      <c r="G20" s="12">
        <f t="shared" si="4"/>
        <v>32.800000000000011</v>
      </c>
      <c r="H20" s="4">
        <f t="shared" si="3"/>
        <v>38.600000000000023</v>
      </c>
      <c r="I20" s="22">
        <f t="shared" si="5"/>
        <v>63.696369636963645</v>
      </c>
    </row>
    <row r="21" spans="1:9">
      <c r="A21" s="4">
        <v>0.125</v>
      </c>
      <c r="B21" s="5" t="s">
        <v>6</v>
      </c>
      <c r="C21" s="5">
        <v>299.39999999999998</v>
      </c>
      <c r="D21" s="5"/>
      <c r="E21" s="10">
        <v>304.89999999999998</v>
      </c>
      <c r="F21" s="6"/>
      <c r="G21" s="12">
        <f t="shared" si="4"/>
        <v>5.5</v>
      </c>
      <c r="H21" s="4">
        <f t="shared" si="3"/>
        <v>5.8000000000000114</v>
      </c>
      <c r="I21" s="22">
        <f t="shared" si="5"/>
        <v>9.5709570957095771</v>
      </c>
    </row>
    <row r="22" spans="1:9">
      <c r="A22" s="4">
        <v>6.3E-2</v>
      </c>
      <c r="B22" s="5" t="s">
        <v>6</v>
      </c>
      <c r="C22" s="5">
        <v>281.5</v>
      </c>
      <c r="D22" s="5"/>
      <c r="E22" s="10">
        <v>281.8</v>
      </c>
      <c r="F22" s="6"/>
      <c r="G22" s="12">
        <f t="shared" si="4"/>
        <v>0.30000000000001137</v>
      </c>
      <c r="H22" s="4">
        <f t="shared" si="3"/>
        <v>0.30000000000001137</v>
      </c>
      <c r="I22" s="22">
        <f t="shared" si="5"/>
        <v>0.4950495049505132</v>
      </c>
    </row>
    <row r="23" spans="1:9">
      <c r="A23" s="7">
        <v>3.2500000000000001E-2</v>
      </c>
      <c r="B23" s="8" t="s">
        <v>6</v>
      </c>
      <c r="C23" s="8">
        <v>438.3</v>
      </c>
      <c r="D23" s="8"/>
      <c r="E23" s="8">
        <v>438.3</v>
      </c>
      <c r="F23" s="9"/>
      <c r="G23" s="14">
        <f t="shared" si="4"/>
        <v>0</v>
      </c>
      <c r="H23" s="7">
        <f>G23</f>
        <v>0</v>
      </c>
      <c r="I23" s="23">
        <f t="shared" si="5"/>
        <v>0</v>
      </c>
    </row>
    <row r="24" spans="1:9">
      <c r="I24" s="28"/>
    </row>
    <row r="25" spans="1:9">
      <c r="A25" s="16" t="s">
        <v>3</v>
      </c>
      <c r="B25" s="2"/>
      <c r="C25" s="2">
        <v>57.14</v>
      </c>
      <c r="D25" s="2" t="s">
        <v>5</v>
      </c>
      <c r="E25" s="2"/>
      <c r="F25" s="3"/>
      <c r="G25" s="11"/>
      <c r="H25" s="1"/>
      <c r="I25" s="29"/>
    </row>
    <row r="26" spans="1:9">
      <c r="A26" s="4" t="s">
        <v>22</v>
      </c>
      <c r="B26" s="5"/>
      <c r="C26" s="5"/>
      <c r="D26" s="5"/>
      <c r="E26" s="5"/>
      <c r="F26" s="6"/>
      <c r="G26" s="12"/>
      <c r="H26" s="4"/>
      <c r="I26" s="22"/>
    </row>
    <row r="27" spans="1:9">
      <c r="A27" s="4" t="s">
        <v>7</v>
      </c>
      <c r="B27" s="5"/>
      <c r="C27" s="5" t="s">
        <v>1</v>
      </c>
      <c r="D27" s="5"/>
      <c r="E27" s="5" t="s">
        <v>2</v>
      </c>
      <c r="F27" s="6" t="s">
        <v>5</v>
      </c>
      <c r="G27" s="13" t="s">
        <v>9</v>
      </c>
      <c r="H27" s="18" t="s">
        <v>21</v>
      </c>
      <c r="I27" s="30" t="s">
        <v>24</v>
      </c>
    </row>
    <row r="28" spans="1:9">
      <c r="A28" s="4">
        <v>1.7</v>
      </c>
      <c r="B28" s="5" t="s">
        <v>6</v>
      </c>
      <c r="C28" s="5">
        <v>338.2</v>
      </c>
      <c r="D28" s="5"/>
      <c r="E28" s="5">
        <v>338.4</v>
      </c>
      <c r="F28" s="6"/>
      <c r="G28" s="12">
        <f>E28-C28</f>
        <v>0.19999999999998863</v>
      </c>
      <c r="H28" s="4">
        <f t="shared" ref="H28:H34" si="6">H29+G28</f>
        <v>57.399999999999977</v>
      </c>
      <c r="I28" s="22">
        <f>H28/$H$28*100</f>
        <v>100</v>
      </c>
    </row>
    <row r="29" spans="1:9">
      <c r="A29" s="4">
        <v>1</v>
      </c>
      <c r="B29" s="5" t="s">
        <v>6</v>
      </c>
      <c r="C29" s="5">
        <v>309.60000000000002</v>
      </c>
      <c r="D29" s="5"/>
      <c r="E29" s="5">
        <v>311</v>
      </c>
      <c r="F29" s="6"/>
      <c r="G29" s="12">
        <f t="shared" ref="G29:G34" si="7">E29-C29</f>
        <v>1.3999999999999773</v>
      </c>
      <c r="H29" s="4">
        <f t="shared" si="6"/>
        <v>57.199999999999989</v>
      </c>
      <c r="I29" s="22">
        <f t="shared" ref="I29:I35" si="8">H29/$H$28*100</f>
        <v>99.6515679442509</v>
      </c>
    </row>
    <row r="30" spans="1:9">
      <c r="A30" s="4">
        <v>0.5</v>
      </c>
      <c r="B30" s="5" t="s">
        <v>6</v>
      </c>
      <c r="C30" s="5">
        <v>257.39999999999998</v>
      </c>
      <c r="D30" s="5"/>
      <c r="E30" s="5">
        <v>263.39999999999998</v>
      </c>
      <c r="F30" s="6"/>
      <c r="G30" s="12">
        <f t="shared" si="7"/>
        <v>6</v>
      </c>
      <c r="H30" s="4">
        <f t="shared" si="6"/>
        <v>55.800000000000011</v>
      </c>
      <c r="I30" s="22">
        <f t="shared" si="8"/>
        <v>97.212543554007027</v>
      </c>
    </row>
    <row r="31" spans="1:9">
      <c r="A31" s="4">
        <v>0.25</v>
      </c>
      <c r="B31" s="5" t="s">
        <v>6</v>
      </c>
      <c r="C31" s="5">
        <v>260.5</v>
      </c>
      <c r="D31" s="5"/>
      <c r="E31" s="10">
        <v>281.89999999999998</v>
      </c>
      <c r="F31" s="6"/>
      <c r="G31" s="12">
        <f t="shared" si="7"/>
        <v>21.399999999999977</v>
      </c>
      <c r="H31" s="4">
        <f t="shared" si="6"/>
        <v>49.800000000000011</v>
      </c>
      <c r="I31" s="22">
        <f t="shared" si="8"/>
        <v>86.759581881533151</v>
      </c>
    </row>
    <row r="32" spans="1:9">
      <c r="A32" s="4">
        <v>0.18</v>
      </c>
      <c r="B32" s="5" t="s">
        <v>6</v>
      </c>
      <c r="C32" s="5">
        <v>305.3</v>
      </c>
      <c r="D32" s="5"/>
      <c r="E32" s="10">
        <v>324.7</v>
      </c>
      <c r="F32" s="6"/>
      <c r="G32" s="12">
        <f t="shared" si="7"/>
        <v>19.399999999999977</v>
      </c>
      <c r="H32" s="4">
        <f t="shared" si="6"/>
        <v>28.400000000000034</v>
      </c>
      <c r="I32" s="22">
        <f t="shared" si="8"/>
        <v>49.477351916376385</v>
      </c>
    </row>
    <row r="33" spans="1:9">
      <c r="A33" s="4">
        <v>0.125</v>
      </c>
      <c r="B33" s="5" t="s">
        <v>6</v>
      </c>
      <c r="C33" s="5">
        <v>299.39999999999998</v>
      </c>
      <c r="D33" s="5"/>
      <c r="E33" s="10">
        <v>307.89999999999998</v>
      </c>
      <c r="F33" s="6"/>
      <c r="G33" s="12">
        <f t="shared" si="7"/>
        <v>8.5</v>
      </c>
      <c r="H33" s="4">
        <f t="shared" si="6"/>
        <v>9.0000000000000568</v>
      </c>
      <c r="I33" s="22">
        <f t="shared" si="8"/>
        <v>15.679442508710906</v>
      </c>
    </row>
    <row r="34" spans="1:9">
      <c r="A34" s="4">
        <v>6.3E-2</v>
      </c>
      <c r="B34" s="5" t="s">
        <v>6</v>
      </c>
      <c r="C34" s="5">
        <v>281.7</v>
      </c>
      <c r="D34" s="5"/>
      <c r="E34" s="10">
        <v>282.10000000000002</v>
      </c>
      <c r="F34" s="6"/>
      <c r="G34" s="12">
        <f t="shared" si="7"/>
        <v>0.40000000000003411</v>
      </c>
      <c r="H34" s="4">
        <f t="shared" si="6"/>
        <v>0.50000000000005684</v>
      </c>
      <c r="I34" s="22">
        <f t="shared" si="8"/>
        <v>0.87108013937292161</v>
      </c>
    </row>
    <row r="35" spans="1:9">
      <c r="A35" s="7">
        <v>3.2500000000000001E-2</v>
      </c>
      <c r="B35" s="8" t="s">
        <v>6</v>
      </c>
      <c r="C35" s="8">
        <v>438.2</v>
      </c>
      <c r="D35" s="8"/>
      <c r="E35" s="8">
        <v>438.3</v>
      </c>
      <c r="F35" s="9"/>
      <c r="G35" s="14">
        <f>E35-C35</f>
        <v>0.10000000000002274</v>
      </c>
      <c r="H35" s="7">
        <f>G35</f>
        <v>0.10000000000002274</v>
      </c>
      <c r="I35" s="23">
        <f t="shared" si="8"/>
        <v>0.17421602787460413</v>
      </c>
    </row>
    <row r="36" spans="1:9">
      <c r="I36" s="28"/>
    </row>
    <row r="37" spans="1:9">
      <c r="A37" s="16" t="s">
        <v>3</v>
      </c>
      <c r="B37" s="2"/>
      <c r="C37" s="2">
        <v>56.73</v>
      </c>
      <c r="D37" s="2" t="s">
        <v>5</v>
      </c>
      <c r="E37" s="2"/>
      <c r="F37" s="3"/>
      <c r="G37" s="11"/>
      <c r="H37" s="1"/>
      <c r="I37" s="29"/>
    </row>
    <row r="38" spans="1:9">
      <c r="A38" s="4" t="s">
        <v>15</v>
      </c>
      <c r="B38" s="5"/>
      <c r="C38" s="5"/>
      <c r="D38" s="5"/>
      <c r="E38" s="5"/>
      <c r="F38" s="6"/>
      <c r="G38" s="12"/>
      <c r="H38" s="4"/>
      <c r="I38" s="22"/>
    </row>
    <row r="39" spans="1:9">
      <c r="A39" s="4" t="s">
        <v>7</v>
      </c>
      <c r="B39" s="5"/>
      <c r="C39" s="5" t="s">
        <v>1</v>
      </c>
      <c r="D39" s="5"/>
      <c r="E39" s="5" t="s">
        <v>2</v>
      </c>
      <c r="F39" s="6" t="s">
        <v>5</v>
      </c>
      <c r="G39" s="13" t="s">
        <v>9</v>
      </c>
      <c r="H39" s="18" t="s">
        <v>21</v>
      </c>
      <c r="I39" s="30" t="s">
        <v>24</v>
      </c>
    </row>
    <row r="40" spans="1:9">
      <c r="A40" s="4">
        <v>1.7</v>
      </c>
      <c r="B40" s="5" t="s">
        <v>6</v>
      </c>
      <c r="C40" s="5">
        <v>338.2</v>
      </c>
      <c r="D40" s="5"/>
      <c r="E40" s="5">
        <v>338.3</v>
      </c>
      <c r="F40" s="6"/>
      <c r="G40" s="12">
        <f>E40-C40</f>
        <v>0.10000000000002274</v>
      </c>
      <c r="H40" s="4">
        <f t="shared" ref="H40:H46" si="9">H41+G40</f>
        <v>57.000000000000057</v>
      </c>
      <c r="I40" s="22">
        <f>H40/$H$40*100</f>
        <v>100</v>
      </c>
    </row>
    <row r="41" spans="1:9">
      <c r="A41" s="4">
        <v>1</v>
      </c>
      <c r="B41" s="5" t="s">
        <v>6</v>
      </c>
      <c r="C41" s="5">
        <v>309.5</v>
      </c>
      <c r="D41" s="5"/>
      <c r="E41" s="5">
        <v>309.7</v>
      </c>
      <c r="F41" s="6"/>
      <c r="G41" s="12">
        <f t="shared" ref="G41:G47" si="10">E41-C41</f>
        <v>0.19999999999998863</v>
      </c>
      <c r="H41" s="4">
        <f t="shared" si="9"/>
        <v>56.900000000000034</v>
      </c>
      <c r="I41" s="22">
        <f t="shared" ref="I41:I47" si="11">H41/$H$40*100</f>
        <v>99.824561403508724</v>
      </c>
    </row>
    <row r="42" spans="1:9">
      <c r="A42" s="4">
        <v>0.5</v>
      </c>
      <c r="B42" s="5" t="s">
        <v>6</v>
      </c>
      <c r="C42" s="5">
        <v>257.5</v>
      </c>
      <c r="D42" s="5"/>
      <c r="E42" s="5">
        <v>258.7</v>
      </c>
      <c r="F42" s="6"/>
      <c r="G42" s="12">
        <f t="shared" si="10"/>
        <v>1.1999999999999886</v>
      </c>
      <c r="H42" s="4">
        <f t="shared" si="9"/>
        <v>56.700000000000045</v>
      </c>
      <c r="I42" s="22">
        <f t="shared" si="11"/>
        <v>99.473684210526287</v>
      </c>
    </row>
    <row r="43" spans="1:9">
      <c r="A43" s="4">
        <v>0.25</v>
      </c>
      <c r="B43" s="5" t="s">
        <v>6</v>
      </c>
      <c r="C43" s="5">
        <v>260.39999999999998</v>
      </c>
      <c r="D43" s="5"/>
      <c r="E43" s="10">
        <v>268.8</v>
      </c>
      <c r="F43" s="6"/>
      <c r="G43" s="12">
        <f t="shared" si="10"/>
        <v>8.4000000000000341</v>
      </c>
      <c r="H43" s="4">
        <f t="shared" si="9"/>
        <v>55.500000000000057</v>
      </c>
      <c r="I43" s="22">
        <f t="shared" si="11"/>
        <v>97.368421052631575</v>
      </c>
    </row>
    <row r="44" spans="1:9">
      <c r="A44" s="4">
        <v>0.18</v>
      </c>
      <c r="B44" s="5" t="s">
        <v>6</v>
      </c>
      <c r="C44" s="5">
        <v>305.60000000000002</v>
      </c>
      <c r="D44" s="5"/>
      <c r="E44" s="10">
        <v>328.3</v>
      </c>
      <c r="F44" s="6"/>
      <c r="G44" s="12">
        <f t="shared" si="10"/>
        <v>22.699999999999989</v>
      </c>
      <c r="H44" s="4">
        <f t="shared" si="9"/>
        <v>47.100000000000023</v>
      </c>
      <c r="I44" s="22">
        <f t="shared" si="11"/>
        <v>82.631578947368382</v>
      </c>
    </row>
    <row r="45" spans="1:9">
      <c r="A45" s="4">
        <v>0.125</v>
      </c>
      <c r="B45" s="5" t="s">
        <v>6</v>
      </c>
      <c r="C45" s="5">
        <v>299.5</v>
      </c>
      <c r="D45" s="5"/>
      <c r="E45" s="10">
        <v>321.7</v>
      </c>
      <c r="F45" s="6"/>
      <c r="G45" s="12">
        <f t="shared" si="10"/>
        <v>22.199999999999989</v>
      </c>
      <c r="H45" s="4">
        <f t="shared" si="9"/>
        <v>24.400000000000034</v>
      </c>
      <c r="I45" s="22">
        <f t="shared" si="11"/>
        <v>42.807017543859665</v>
      </c>
    </row>
    <row r="46" spans="1:9">
      <c r="A46" s="4">
        <v>6.3E-2</v>
      </c>
      <c r="B46" s="5" t="s">
        <v>6</v>
      </c>
      <c r="C46" s="5">
        <v>281.7</v>
      </c>
      <c r="D46" s="5"/>
      <c r="E46" s="10">
        <v>283.8</v>
      </c>
      <c r="F46" s="6"/>
      <c r="G46" s="12">
        <f t="shared" si="10"/>
        <v>2.1000000000000227</v>
      </c>
      <c r="H46" s="4">
        <f t="shared" si="9"/>
        <v>2.2000000000000455</v>
      </c>
      <c r="I46" s="22">
        <f t="shared" si="11"/>
        <v>3.8596491228070935</v>
      </c>
    </row>
    <row r="47" spans="1:9">
      <c r="A47" s="7">
        <v>3.2500000000000001E-2</v>
      </c>
      <c r="B47" s="8" t="s">
        <v>6</v>
      </c>
      <c r="C47" s="8">
        <v>438.2</v>
      </c>
      <c r="D47" s="8"/>
      <c r="E47" s="8">
        <v>438.3</v>
      </c>
      <c r="F47" s="9"/>
      <c r="G47" s="14">
        <f t="shared" si="10"/>
        <v>0.10000000000002274</v>
      </c>
      <c r="H47" s="7">
        <f>G47</f>
        <v>0.10000000000002274</v>
      </c>
      <c r="I47" s="23">
        <f t="shared" si="11"/>
        <v>0.17543859649126778</v>
      </c>
    </row>
    <row r="48" spans="1:9">
      <c r="I48" s="28"/>
    </row>
    <row r="49" spans="1:9">
      <c r="A49" s="16" t="s">
        <v>3</v>
      </c>
      <c r="B49" s="2"/>
      <c r="C49" s="2">
        <v>59.63</v>
      </c>
      <c r="D49" s="2" t="s">
        <v>5</v>
      </c>
      <c r="E49" s="2"/>
      <c r="F49" s="3"/>
      <c r="G49" s="11"/>
      <c r="H49" s="1"/>
      <c r="I49" s="29"/>
    </row>
    <row r="50" spans="1:9">
      <c r="A50" s="4" t="s">
        <v>23</v>
      </c>
      <c r="B50" s="5"/>
      <c r="C50" s="5"/>
      <c r="D50" s="5"/>
      <c r="E50" s="5"/>
      <c r="F50" s="6"/>
      <c r="G50" s="12"/>
      <c r="H50" s="4"/>
      <c r="I50" s="22"/>
    </row>
    <row r="51" spans="1:9">
      <c r="A51" s="4" t="s">
        <v>7</v>
      </c>
      <c r="B51" s="5"/>
      <c r="C51" s="5" t="s">
        <v>1</v>
      </c>
      <c r="D51" s="5"/>
      <c r="E51" s="5" t="s">
        <v>2</v>
      </c>
      <c r="F51" s="6" t="s">
        <v>5</v>
      </c>
      <c r="G51" s="13" t="s">
        <v>9</v>
      </c>
      <c r="H51" s="18" t="s">
        <v>21</v>
      </c>
      <c r="I51" s="30" t="s">
        <v>24</v>
      </c>
    </row>
    <row r="52" spans="1:9">
      <c r="A52" s="4">
        <v>1.7</v>
      </c>
      <c r="B52" s="5" t="s">
        <v>6</v>
      </c>
      <c r="C52" s="5">
        <v>338.2</v>
      </c>
      <c r="D52" s="5"/>
      <c r="E52" s="5">
        <v>338.5</v>
      </c>
      <c r="F52" s="6"/>
      <c r="G52" s="12">
        <f>E52-C52</f>
        <v>0.30000000000001137</v>
      </c>
      <c r="H52" s="4">
        <f t="shared" ref="H52:H58" si="12">H53+G52</f>
        <v>59.400000000000034</v>
      </c>
      <c r="I52" s="22">
        <f>H52/$H$52*100</f>
        <v>100</v>
      </c>
    </row>
    <row r="53" spans="1:9">
      <c r="A53" s="4">
        <v>1</v>
      </c>
      <c r="B53" s="5" t="s">
        <v>6</v>
      </c>
      <c r="C53" s="5">
        <v>309.5</v>
      </c>
      <c r="D53" s="5"/>
      <c r="E53" s="5">
        <v>309.89999999999998</v>
      </c>
      <c r="F53" s="6"/>
      <c r="G53" s="12">
        <f t="shared" ref="G53:G59" si="13">E53-C53</f>
        <v>0.39999999999997726</v>
      </c>
      <c r="H53" s="4">
        <f t="shared" si="12"/>
        <v>59.100000000000023</v>
      </c>
      <c r="I53" s="22">
        <f t="shared" ref="I53:I59" si="14">H53/$H$52*100</f>
        <v>99.494949494949481</v>
      </c>
    </row>
    <row r="54" spans="1:9">
      <c r="A54" s="4">
        <v>0.5</v>
      </c>
      <c r="B54" s="5" t="s">
        <v>6</v>
      </c>
      <c r="C54" s="5">
        <v>257.5</v>
      </c>
      <c r="D54" s="5"/>
      <c r="E54" s="5">
        <v>258.2</v>
      </c>
      <c r="F54" s="6"/>
      <c r="G54" s="12">
        <f t="shared" si="13"/>
        <v>0.69999999999998863</v>
      </c>
      <c r="H54" s="4">
        <f t="shared" si="12"/>
        <v>58.700000000000045</v>
      </c>
      <c r="I54" s="22">
        <f t="shared" si="14"/>
        <v>98.821548821548845</v>
      </c>
    </row>
    <row r="55" spans="1:9">
      <c r="A55" s="4">
        <v>0.25</v>
      </c>
      <c r="B55" s="5" t="s">
        <v>6</v>
      </c>
      <c r="C55" s="5">
        <v>260.7</v>
      </c>
      <c r="D55" s="5"/>
      <c r="E55" s="10">
        <v>265.60000000000002</v>
      </c>
      <c r="F55" s="6"/>
      <c r="G55" s="12">
        <f t="shared" si="13"/>
        <v>4.9000000000000341</v>
      </c>
      <c r="H55" s="4">
        <f t="shared" si="12"/>
        <v>58.000000000000057</v>
      </c>
      <c r="I55" s="22">
        <f t="shared" si="14"/>
        <v>97.64309764309769</v>
      </c>
    </row>
    <row r="56" spans="1:9">
      <c r="A56" s="4">
        <v>0.18</v>
      </c>
      <c r="B56" s="5" t="s">
        <v>6</v>
      </c>
      <c r="C56" s="5">
        <v>305.60000000000002</v>
      </c>
      <c r="D56" s="5"/>
      <c r="E56" s="10">
        <v>324.39999999999998</v>
      </c>
      <c r="F56" s="6"/>
      <c r="G56" s="12">
        <f t="shared" si="13"/>
        <v>18.799999999999955</v>
      </c>
      <c r="H56" s="4">
        <f t="shared" si="12"/>
        <v>53.100000000000023</v>
      </c>
      <c r="I56" s="22">
        <f t="shared" si="14"/>
        <v>89.393939393939377</v>
      </c>
    </row>
    <row r="57" spans="1:9">
      <c r="A57" s="4">
        <v>0.125</v>
      </c>
      <c r="B57" s="5" t="s">
        <v>6</v>
      </c>
      <c r="C57" s="5">
        <v>299.39999999999998</v>
      </c>
      <c r="D57" s="5"/>
      <c r="E57" s="10">
        <v>328.1</v>
      </c>
      <c r="F57" s="6"/>
      <c r="G57" s="12">
        <f t="shared" si="13"/>
        <v>28.700000000000045</v>
      </c>
      <c r="H57" s="4">
        <f t="shared" si="12"/>
        <v>34.300000000000068</v>
      </c>
      <c r="I57" s="22">
        <f t="shared" si="14"/>
        <v>57.744107744107829</v>
      </c>
    </row>
    <row r="58" spans="1:9">
      <c r="A58" s="4">
        <v>6.3E-2</v>
      </c>
      <c r="B58" s="5" t="s">
        <v>6</v>
      </c>
      <c r="C58" s="5">
        <v>281.7</v>
      </c>
      <c r="D58" s="5"/>
      <c r="E58" s="10">
        <v>287.3</v>
      </c>
      <c r="F58" s="6"/>
      <c r="G58" s="12">
        <f t="shared" si="13"/>
        <v>5.6000000000000227</v>
      </c>
      <c r="H58" s="4">
        <f t="shared" si="12"/>
        <v>5.6000000000000227</v>
      </c>
      <c r="I58" s="22">
        <f t="shared" si="14"/>
        <v>9.4276094276094611</v>
      </c>
    </row>
    <row r="59" spans="1:9">
      <c r="A59" s="7">
        <v>3.2500000000000001E-2</v>
      </c>
      <c r="B59" s="8" t="s">
        <v>6</v>
      </c>
      <c r="C59" s="8">
        <v>438.3</v>
      </c>
      <c r="D59" s="8"/>
      <c r="E59" s="8">
        <v>438.3</v>
      </c>
      <c r="F59" s="9"/>
      <c r="G59" s="14">
        <f t="shared" si="13"/>
        <v>0</v>
      </c>
      <c r="H59" s="7">
        <f>G59</f>
        <v>0</v>
      </c>
      <c r="I59" s="23">
        <f t="shared" si="14"/>
        <v>0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J23"/>
  <sheetViews>
    <sheetView workbookViewId="0">
      <selection activeCell="A14" sqref="A14"/>
    </sheetView>
  </sheetViews>
  <sheetFormatPr defaultRowHeight="15"/>
  <cols>
    <col min="1" max="1" width="14.85546875" bestFit="1" customWidth="1"/>
    <col min="2" max="2" width="4.42578125" bestFit="1" customWidth="1"/>
    <col min="3" max="3" width="8" bestFit="1" customWidth="1"/>
    <col min="4" max="4" width="19.5703125" bestFit="1" customWidth="1"/>
    <col min="5" max="5" width="2" bestFit="1" customWidth="1"/>
    <col min="6" max="6" width="17.28515625" bestFit="1" customWidth="1"/>
    <col min="7" max="7" width="2" bestFit="1" customWidth="1"/>
    <col min="8" max="8" width="8.140625" bestFit="1" customWidth="1"/>
    <col min="9" max="9" width="10.85546875" bestFit="1" customWidth="1"/>
    <col min="10" max="10" width="9.5703125" bestFit="1" customWidth="1"/>
  </cols>
  <sheetData>
    <row r="1" spans="1:10">
      <c r="A1" s="1" t="s">
        <v>3</v>
      </c>
      <c r="B1" s="2"/>
      <c r="C1" s="2"/>
      <c r="D1" s="2">
        <v>65.06</v>
      </c>
      <c r="E1" s="2" t="s">
        <v>5</v>
      </c>
      <c r="F1" s="2"/>
      <c r="G1" s="3"/>
      <c r="H1" s="11"/>
      <c r="I1" s="1"/>
      <c r="J1" s="3"/>
    </row>
    <row r="2" spans="1:10">
      <c r="A2" s="4" t="s">
        <v>8</v>
      </c>
      <c r="B2" s="5"/>
      <c r="C2" s="5"/>
      <c r="D2" s="5"/>
      <c r="E2" s="5"/>
      <c r="F2" s="5"/>
      <c r="G2" s="6"/>
      <c r="H2" s="12"/>
      <c r="I2" s="4"/>
      <c r="J2" s="6"/>
    </row>
    <row r="3" spans="1:10">
      <c r="A3" s="4" t="s">
        <v>7</v>
      </c>
      <c r="B3" s="5"/>
      <c r="C3" s="5" t="s">
        <v>28</v>
      </c>
      <c r="D3" s="5" t="s">
        <v>1</v>
      </c>
      <c r="E3" s="5"/>
      <c r="F3" s="5" t="s">
        <v>2</v>
      </c>
      <c r="G3" s="6" t="s">
        <v>5</v>
      </c>
      <c r="H3" s="13" t="s">
        <v>9</v>
      </c>
      <c r="I3" s="18" t="s">
        <v>21</v>
      </c>
      <c r="J3" s="19" t="s">
        <v>24</v>
      </c>
    </row>
    <row r="4" spans="1:10">
      <c r="A4" s="4">
        <v>1.7</v>
      </c>
      <c r="B4" s="5" t="s">
        <v>6</v>
      </c>
      <c r="C4" s="5"/>
      <c r="D4" s="5">
        <v>338.2</v>
      </c>
      <c r="E4" s="5"/>
      <c r="F4" s="24">
        <v>342.7</v>
      </c>
      <c r="G4" s="6"/>
      <c r="H4" s="12">
        <f>F4-D4</f>
        <v>4.5</v>
      </c>
      <c r="I4" s="20">
        <f t="shared" ref="I4:I10" si="0">I5+H4</f>
        <v>65.499999999999943</v>
      </c>
      <c r="J4" s="22">
        <f>I4/$I$4*100</f>
        <v>100</v>
      </c>
    </row>
    <row r="5" spans="1:10">
      <c r="A5" s="4">
        <v>1</v>
      </c>
      <c r="B5" s="5" t="s">
        <v>6</v>
      </c>
      <c r="C5" s="5"/>
      <c r="D5" s="5">
        <v>309.5</v>
      </c>
      <c r="E5" s="5"/>
      <c r="F5" s="24">
        <v>315</v>
      </c>
      <c r="G5" s="6"/>
      <c r="H5" s="12">
        <f t="shared" ref="H5:H11" si="1">F5-D5</f>
        <v>5.5</v>
      </c>
      <c r="I5" s="20">
        <f t="shared" si="0"/>
        <v>60.999999999999943</v>
      </c>
      <c r="J5" s="22">
        <f t="shared" ref="J5:J11" si="2">I5/$I$4*100</f>
        <v>93.129770992366403</v>
      </c>
    </row>
    <row r="6" spans="1:10">
      <c r="A6" s="4">
        <v>0.5</v>
      </c>
      <c r="B6" s="5" t="s">
        <v>6</v>
      </c>
      <c r="C6" s="5"/>
      <c r="D6" s="5">
        <v>257.5</v>
      </c>
      <c r="E6" s="5"/>
      <c r="F6" s="24">
        <v>264.7</v>
      </c>
      <c r="G6" s="6"/>
      <c r="H6" s="12">
        <f t="shared" si="1"/>
        <v>7.1999999999999886</v>
      </c>
      <c r="I6" s="20">
        <f t="shared" si="0"/>
        <v>55.499999999999943</v>
      </c>
      <c r="J6" s="22">
        <f t="shared" si="2"/>
        <v>84.732824427480907</v>
      </c>
    </row>
    <row r="7" spans="1:10">
      <c r="A7" s="4">
        <v>0.25</v>
      </c>
      <c r="B7" s="5" t="s">
        <v>6</v>
      </c>
      <c r="C7" s="5"/>
      <c r="D7" s="5">
        <v>260.39999999999998</v>
      </c>
      <c r="E7" s="5"/>
      <c r="F7" s="25">
        <v>273.39999999999998</v>
      </c>
      <c r="G7" s="6"/>
      <c r="H7" s="12">
        <f t="shared" si="1"/>
        <v>13</v>
      </c>
      <c r="I7" s="20">
        <f t="shared" si="0"/>
        <v>48.299999999999955</v>
      </c>
      <c r="J7" s="22">
        <f t="shared" si="2"/>
        <v>73.74045801526718</v>
      </c>
    </row>
    <row r="8" spans="1:10">
      <c r="A8" s="4">
        <v>0.18</v>
      </c>
      <c r="B8" s="5" t="s">
        <v>6</v>
      </c>
      <c r="C8" s="5"/>
      <c r="D8" s="5">
        <v>305.3</v>
      </c>
      <c r="E8" s="5"/>
      <c r="F8" s="25">
        <v>326.89999999999998</v>
      </c>
      <c r="G8" s="6"/>
      <c r="H8" s="12">
        <f t="shared" si="1"/>
        <v>21.599999999999966</v>
      </c>
      <c r="I8" s="20">
        <f t="shared" si="0"/>
        <v>35.299999999999955</v>
      </c>
      <c r="J8" s="22">
        <f t="shared" si="2"/>
        <v>53.893129770992346</v>
      </c>
    </row>
    <row r="9" spans="1:10">
      <c r="A9" s="4">
        <v>0.125</v>
      </c>
      <c r="B9" s="5" t="s">
        <v>6</v>
      </c>
      <c r="C9" s="5"/>
      <c r="D9" s="5">
        <v>299.3</v>
      </c>
      <c r="E9" s="5"/>
      <c r="F9" s="25">
        <v>312.2</v>
      </c>
      <c r="G9" s="6"/>
      <c r="H9" s="12">
        <f t="shared" si="1"/>
        <v>12.899999999999977</v>
      </c>
      <c r="I9" s="20">
        <f t="shared" si="0"/>
        <v>13.699999999999989</v>
      </c>
      <c r="J9" s="22">
        <f t="shared" si="2"/>
        <v>20.916030534351147</v>
      </c>
    </row>
    <row r="10" spans="1:10">
      <c r="A10" s="4">
        <v>6.3E-2</v>
      </c>
      <c r="B10" s="5" t="s">
        <v>6</v>
      </c>
      <c r="C10" s="5"/>
      <c r="D10" s="5">
        <v>281.5</v>
      </c>
      <c r="E10" s="5"/>
      <c r="F10" s="25">
        <v>282.3</v>
      </c>
      <c r="G10" s="6"/>
      <c r="H10" s="12">
        <f t="shared" si="1"/>
        <v>0.80000000000001137</v>
      </c>
      <c r="I10" s="20">
        <f t="shared" si="0"/>
        <v>0.80000000000001137</v>
      </c>
      <c r="J10" s="22">
        <f t="shared" si="2"/>
        <v>1.2213740458015452</v>
      </c>
    </row>
    <row r="11" spans="1:10">
      <c r="A11" s="7">
        <v>3.2500000000000001E-2</v>
      </c>
      <c r="B11" s="8" t="s">
        <v>6</v>
      </c>
      <c r="C11" s="8"/>
      <c r="D11" s="8">
        <v>438.2</v>
      </c>
      <c r="E11" s="8"/>
      <c r="F11" s="26">
        <v>438.2</v>
      </c>
      <c r="G11" s="9"/>
      <c r="H11" s="14">
        <f t="shared" si="1"/>
        <v>0</v>
      </c>
      <c r="I11" s="21">
        <f>H11</f>
        <v>0</v>
      </c>
      <c r="J11" s="23">
        <f t="shared" si="2"/>
        <v>0</v>
      </c>
    </row>
    <row r="13" spans="1:10">
      <c r="A13" s="16" t="s">
        <v>3</v>
      </c>
      <c r="B13" s="2"/>
      <c r="C13" s="2"/>
      <c r="D13" s="2">
        <v>56.12</v>
      </c>
      <c r="E13" s="2" t="s">
        <v>5</v>
      </c>
      <c r="F13" s="2"/>
      <c r="G13" s="3"/>
      <c r="H13" s="11"/>
      <c r="I13" s="1"/>
      <c r="J13" s="3"/>
    </row>
    <row r="14" spans="1:10">
      <c r="A14" s="4" t="s">
        <v>29</v>
      </c>
      <c r="B14" s="5"/>
      <c r="C14" s="5"/>
      <c r="D14" s="5"/>
      <c r="E14" s="5"/>
      <c r="F14" s="5"/>
      <c r="G14" s="6"/>
      <c r="H14" s="12"/>
      <c r="I14" s="4"/>
      <c r="J14" s="6"/>
    </row>
    <row r="15" spans="1:10">
      <c r="A15" s="4" t="s">
        <v>7</v>
      </c>
      <c r="B15" s="5"/>
      <c r="C15" s="5"/>
      <c r="D15" s="5" t="s">
        <v>1</v>
      </c>
      <c r="E15" s="5"/>
      <c r="F15" s="5" t="s">
        <v>2</v>
      </c>
      <c r="G15" s="6" t="s">
        <v>5</v>
      </c>
      <c r="H15" s="13" t="s">
        <v>9</v>
      </c>
      <c r="I15" s="18" t="s">
        <v>21</v>
      </c>
      <c r="J15" s="19" t="s">
        <v>24</v>
      </c>
    </row>
    <row r="16" spans="1:10">
      <c r="A16" s="4">
        <v>1.7</v>
      </c>
      <c r="B16" s="5" t="s">
        <v>6</v>
      </c>
      <c r="C16" s="5"/>
      <c r="D16" s="5">
        <v>338.2</v>
      </c>
      <c r="E16" s="5"/>
      <c r="F16" s="24">
        <v>338.5</v>
      </c>
      <c r="G16" s="6"/>
      <c r="H16" s="12">
        <f>F16-D16</f>
        <v>0.30000000000001137</v>
      </c>
      <c r="I16" s="4">
        <f t="shared" ref="I16:I22" si="3">I17+H16</f>
        <v>56.999999999999943</v>
      </c>
      <c r="J16" s="22">
        <f>I16/$I$16*100</f>
        <v>100</v>
      </c>
    </row>
    <row r="17" spans="1:10">
      <c r="A17" s="4">
        <v>1</v>
      </c>
      <c r="B17" s="5" t="s">
        <v>6</v>
      </c>
      <c r="C17" s="5"/>
      <c r="D17" s="5">
        <v>309.5</v>
      </c>
      <c r="E17" s="5"/>
      <c r="F17" s="24">
        <v>310</v>
      </c>
      <c r="G17" s="6"/>
      <c r="H17" s="12">
        <f t="shared" ref="H17:H23" si="4">F17-D17</f>
        <v>0.5</v>
      </c>
      <c r="I17" s="4">
        <f t="shared" si="3"/>
        <v>56.699999999999932</v>
      </c>
      <c r="J17" s="22">
        <f t="shared" ref="J17:J23" si="5">I17/$I$16*100</f>
        <v>99.473684210526287</v>
      </c>
    </row>
    <row r="18" spans="1:10">
      <c r="A18" s="4">
        <v>0.5</v>
      </c>
      <c r="B18" s="5" t="s">
        <v>6</v>
      </c>
      <c r="C18" s="5"/>
      <c r="D18" s="5">
        <v>257.39999999999998</v>
      </c>
      <c r="E18" s="5"/>
      <c r="F18" s="24">
        <v>258.2</v>
      </c>
      <c r="G18" s="6"/>
      <c r="H18" s="12">
        <f t="shared" si="4"/>
        <v>0.80000000000001137</v>
      </c>
      <c r="I18" s="4">
        <f t="shared" si="3"/>
        <v>56.199999999999932</v>
      </c>
      <c r="J18" s="22">
        <f t="shared" si="5"/>
        <v>98.59649122807015</v>
      </c>
    </row>
    <row r="19" spans="1:10">
      <c r="A19" s="4">
        <v>0.25</v>
      </c>
      <c r="B19" s="5" t="s">
        <v>6</v>
      </c>
      <c r="C19" s="5"/>
      <c r="D19" s="5">
        <v>260.5</v>
      </c>
      <c r="E19" s="5"/>
      <c r="F19" s="25">
        <v>271.2</v>
      </c>
      <c r="G19" s="6"/>
      <c r="H19" s="12">
        <f t="shared" si="4"/>
        <v>10.699999999999989</v>
      </c>
      <c r="I19" s="4">
        <f t="shared" si="3"/>
        <v>55.39999999999992</v>
      </c>
      <c r="J19" s="22">
        <f t="shared" si="5"/>
        <v>97.192982456140314</v>
      </c>
    </row>
    <row r="20" spans="1:10">
      <c r="A20" s="4">
        <v>0.18</v>
      </c>
      <c r="B20" s="5" t="s">
        <v>6</v>
      </c>
      <c r="C20" s="5"/>
      <c r="D20" s="5">
        <v>305.39999999999998</v>
      </c>
      <c r="E20" s="5"/>
      <c r="F20" s="25">
        <v>331.9</v>
      </c>
      <c r="G20" s="6"/>
      <c r="H20" s="12">
        <f t="shared" si="4"/>
        <v>26.5</v>
      </c>
      <c r="I20" s="4">
        <f t="shared" si="3"/>
        <v>44.699999999999932</v>
      </c>
      <c r="J20" s="22">
        <f t="shared" si="5"/>
        <v>78.421052631578902</v>
      </c>
    </row>
    <row r="21" spans="1:10">
      <c r="A21" s="4">
        <v>0.125</v>
      </c>
      <c r="B21" s="5" t="s">
        <v>6</v>
      </c>
      <c r="C21" s="5"/>
      <c r="D21" s="5">
        <v>299.3</v>
      </c>
      <c r="E21" s="5"/>
      <c r="F21" s="25">
        <v>315.2</v>
      </c>
      <c r="G21" s="6"/>
      <c r="H21" s="12">
        <f t="shared" si="4"/>
        <v>15.899999999999977</v>
      </c>
      <c r="I21" s="4">
        <f t="shared" si="3"/>
        <v>18.199999999999932</v>
      </c>
      <c r="J21" s="22">
        <f t="shared" si="5"/>
        <v>31.929824561403418</v>
      </c>
    </row>
    <row r="22" spans="1:10">
      <c r="A22" s="4">
        <v>6.3E-2</v>
      </c>
      <c r="B22" s="5" t="s">
        <v>6</v>
      </c>
      <c r="C22" s="5"/>
      <c r="D22" s="5">
        <v>281.5</v>
      </c>
      <c r="E22" s="5"/>
      <c r="F22" s="25">
        <v>283.5</v>
      </c>
      <c r="G22" s="6"/>
      <c r="H22" s="12">
        <f t="shared" si="4"/>
        <v>2</v>
      </c>
      <c r="I22" s="4">
        <f t="shared" si="3"/>
        <v>2.2999999999999545</v>
      </c>
      <c r="J22" s="22">
        <f t="shared" si="5"/>
        <v>4.0350877192981702</v>
      </c>
    </row>
    <row r="23" spans="1:10">
      <c r="A23" s="7">
        <v>3.2500000000000001E-2</v>
      </c>
      <c r="B23" s="8" t="s">
        <v>6</v>
      </c>
      <c r="C23" s="8"/>
      <c r="D23" s="8">
        <v>438.1</v>
      </c>
      <c r="E23" s="8"/>
      <c r="F23" s="26">
        <v>438.4</v>
      </c>
      <c r="G23" s="9"/>
      <c r="H23" s="14">
        <f t="shared" si="4"/>
        <v>0.29999999999995453</v>
      </c>
      <c r="I23" s="7">
        <f>H23</f>
        <v>0.29999999999995453</v>
      </c>
      <c r="J23" s="23">
        <f t="shared" si="5"/>
        <v>0.52631578947360491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5</vt:i4>
      </vt:variant>
    </vt:vector>
  </HeadingPairs>
  <TitlesOfParts>
    <vt:vector size="5" baseType="lpstr">
      <vt:lpstr>Eerste zeving punt 2 met Cal.</vt:lpstr>
      <vt:lpstr>Gewicht Calcium</vt:lpstr>
      <vt:lpstr>Eind Zeef Punt 1</vt:lpstr>
      <vt:lpstr>Eind Zeef Punt 2</vt:lpstr>
      <vt:lpstr>Eind Zeef Punt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Herm-Jan</cp:lastModifiedBy>
  <dcterms:created xsi:type="dcterms:W3CDTF">2011-10-19T12:01:59Z</dcterms:created>
  <dcterms:modified xsi:type="dcterms:W3CDTF">2011-12-21T18:25:43Z</dcterms:modified>
</cp:coreProperties>
</file>