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jasperbouwmeester\Desktop\"/>
    </mc:Choice>
  </mc:AlternateContent>
  <bookViews>
    <workbookView xWindow="0" yWindow="0" windowWidth="28800" windowHeight="11532" firstSheet="1" activeTab="5"/>
  </bookViews>
  <sheets>
    <sheet name="Overview" sheetId="20" r:id="rId1"/>
    <sheet name="Questions" sheetId="1" r:id="rId2"/>
    <sheet name="PocketQube Answers" sheetId="2" r:id="rId3"/>
    <sheet name="CubeSat Answers" sheetId="8" r:id="rId4"/>
    <sheet name="CubeSat COTS Support" sheetId="12" r:id="rId5"/>
    <sheet name="PocketQube COTS Support" sheetId="7" r:id="rId6"/>
  </sheets>
  <externalReferences>
    <externalReference r:id="rId7"/>
  </externalReferences>
  <calcPr calcId="162913"/>
</workbook>
</file>

<file path=xl/calcChain.xml><?xml version="1.0" encoding="utf-8"?>
<calcChain xmlns="http://schemas.openxmlformats.org/spreadsheetml/2006/main">
  <c r="G55" i="12" l="1"/>
  <c r="F55" i="12"/>
  <c r="E55" i="12"/>
  <c r="D55" i="12"/>
  <c r="H55" i="12" s="1"/>
  <c r="D56" i="12" s="1"/>
  <c r="AJ44" i="8"/>
  <c r="AI44" i="8"/>
  <c r="AH44" i="8"/>
  <c r="AG44" i="8"/>
  <c r="AJ43" i="8"/>
  <c r="AI43" i="8"/>
  <c r="AH43" i="8"/>
  <c r="AG43" i="8"/>
  <c r="AJ42" i="8"/>
  <c r="AI42" i="8"/>
  <c r="AH42" i="8"/>
  <c r="AG42" i="8"/>
  <c r="AJ41" i="8"/>
  <c r="AI41" i="8"/>
  <c r="AH41" i="8"/>
  <c r="AG41" i="8"/>
  <c r="AJ40" i="8"/>
  <c r="AI40" i="8"/>
  <c r="AH40" i="8"/>
  <c r="AG40" i="8"/>
  <c r="AJ39" i="8"/>
  <c r="AI39" i="8"/>
  <c r="AH39" i="8"/>
  <c r="AG39" i="8"/>
  <c r="E56" i="12" l="1"/>
  <c r="F56" i="12"/>
  <c r="G56" i="12"/>
  <c r="R28" i="2" l="1"/>
  <c r="AH19" i="2" l="1"/>
  <c r="AI19" i="2"/>
  <c r="AJ19" i="2"/>
  <c r="AG19" i="2"/>
  <c r="AH20" i="2"/>
  <c r="AI20" i="2"/>
  <c r="AJ20" i="2"/>
  <c r="AH21" i="2"/>
  <c r="AI21" i="2"/>
  <c r="AJ21" i="2"/>
  <c r="AH22" i="2"/>
  <c r="AI22" i="2"/>
  <c r="AJ22" i="2"/>
  <c r="AH23" i="2"/>
  <c r="AI23" i="2"/>
  <c r="AJ23" i="2"/>
  <c r="AH24" i="2"/>
  <c r="AI24" i="2"/>
  <c r="AJ24" i="2"/>
  <c r="AG24" i="2"/>
  <c r="AG23" i="2"/>
  <c r="AG22" i="2"/>
  <c r="AG21" i="2"/>
  <c r="AG20" i="2"/>
  <c r="E6" i="7" l="1"/>
  <c r="F6" i="7"/>
  <c r="G6" i="7"/>
  <c r="D6" i="7"/>
  <c r="H6" i="7" l="1"/>
  <c r="G7" i="7" s="1"/>
  <c r="F7" i="7" l="1"/>
  <c r="E7" i="7"/>
  <c r="D7" i="7"/>
</calcChain>
</file>

<file path=xl/sharedStrings.xml><?xml version="1.0" encoding="utf-8"?>
<sst xmlns="http://schemas.openxmlformats.org/spreadsheetml/2006/main" count="526" uniqueCount="228">
  <si>
    <t>Variable</t>
  </si>
  <si>
    <t>Description</t>
  </si>
  <si>
    <t>personal_name</t>
  </si>
  <si>
    <t>satellite_name</t>
  </si>
  <si>
    <t>satellite_units</t>
  </si>
  <si>
    <t>P5_P9_most</t>
  </si>
  <si>
    <t>P5_P9_extend</t>
  </si>
  <si>
    <t>P5_Phigh_most</t>
  </si>
  <si>
    <t>P5_Phigh_extend</t>
  </si>
  <si>
    <t>P9_Phigh_most</t>
  </si>
  <si>
    <t>P9_Phigh_extend</t>
  </si>
  <si>
    <t>diff_single_grade</t>
  </si>
  <si>
    <t>hard_soft_grade</t>
  </si>
  <si>
    <t>fullhard_soft_grade</t>
  </si>
  <si>
    <t>fullhard_hard_grade</t>
  </si>
  <si>
    <t>EMI_hardware_most</t>
  </si>
  <si>
    <t>EMI_hardware_extend</t>
  </si>
  <si>
    <t>flightheritage_grade</t>
  </si>
  <si>
    <t>implementation_grade</t>
  </si>
  <si>
    <t>inorbit_COTS_most</t>
  </si>
  <si>
    <t>inorbit_COTS_extend</t>
  </si>
  <si>
    <t>data_power_most</t>
  </si>
  <si>
    <t>data_power_extend</t>
  </si>
  <si>
    <t>data_robust_most</t>
  </si>
  <si>
    <t>data_robust_extend</t>
  </si>
  <si>
    <t>data_support_most</t>
  </si>
  <si>
    <t>data_support_extend</t>
  </si>
  <si>
    <t>power_robust_most</t>
  </si>
  <si>
    <t>power_robust_extend</t>
  </si>
  <si>
    <t>power_support_most</t>
  </si>
  <si>
    <t>power_support_extend</t>
  </si>
  <si>
    <t>robust_support_most</t>
  </si>
  <si>
    <t>robust_support_exten</t>
  </si>
  <si>
    <t>popularity_vote_A</t>
  </si>
  <si>
    <t>popularity_vote_B</t>
  </si>
  <si>
    <t>popularity_vote_C</t>
  </si>
  <si>
    <t>popularity_vote_D</t>
  </si>
  <si>
    <t>Personal Name or Initials:</t>
  </si>
  <si>
    <t>Name/working title of the satellite:</t>
  </si>
  <si>
    <t>Units:</t>
  </si>
  <si>
    <t>Which of the two criteria below do you consider most importan t ?</t>
  </si>
  <si>
    <t>...and to which extend?</t>
  </si>
  <si>
    <t>To which extend to you consider a differential bus of more value than a single-ended bus in terms of robustness?</t>
  </si>
  <si>
    <t>To which extend to you consider a data bus with a hardware controller for the full data protocol more important than a data bus for which a large part of the data protocol needs to be implemented in the software of the microcontroller in terms of robustness? In both case above, potential error detection and correction as well as failure handling needs to be implemented in software of the microcontroller.</t>
  </si>
  <si>
    <t>To which extend to you consider a data bus with a hardware controller for the data protocol including internal error detection, correction and failure handling more valuable than a data bus for which a large part of the data protocol and potential error detection and failure handling needs to be implemented in the software of the microcontroller in terms of robustness?</t>
  </si>
  <si>
    <t>To which extend to you consider a data bus with a hardware controller for the data protocol including internal error detection, correction and failure handling more valuable than a data bus with a hardware controller for only the data protocol ( where potentional error detection, correction and failure handling would need to be implemented in the software) in terms of robustness?</t>
  </si>
  <si>
    <t>To which extend do you consider a data bus with a very high degree of flight heritage in PocketQubes and CubeSats more valuable than a data bus without any flight heritage in terms of support for the data bus?</t>
  </si>
  <si>
    <t>To which extend to you consider a data bus with a high implementation in currently available commercial hardware more valuable than a data bus without any implementation in current available commercial hardware in terms of support for the data bus?</t>
  </si>
  <si>
    <t>What is your opinion on the following data busses for your PocketQube under consideration? - I2C</t>
  </si>
  <si>
    <t>What is your opinion on the following data busses for your PocketQube under consideration? - Differential I2C</t>
  </si>
  <si>
    <t>What is your opinion on the following data busses for your PocketQube under consideration? - CAN</t>
  </si>
  <si>
    <t>What is your opinion on the following data busses for your PocketQube under consideration? - RS-485</t>
  </si>
  <si>
    <t>{1,0.5}{2,1}{3,1.5}{4,2}{5,2.5}{6,3}</t>
  </si>
  <si>
    <t>{1,Power Consumption at 5-Node Reference Case}{2,Power Consumption at 9-Node Reference Case}</t>
  </si>
  <si>
    <t>{1,equal (no difference)}{3,moderate}{5,strong}{7,very strong}{9,extreme}</t>
  </si>
  <si>
    <t>{1,Power Consumption at 5-Node Reference Case}{2,Power Consumption at High Data Rate Reference Case}</t>
  </si>
  <si>
    <t>{1,Power Consumption at 9-Node Reference Case}{2,Power Consumption at High Data Rate Reference Case}</t>
  </si>
  <si>
    <t>{1,EMI Susceptibility}{2,Level of Hardware Control}</t>
  </si>
  <si>
    <t>{1,In-orbit Implementation Rate}{2,Commercial Hardware Support}</t>
  </si>
  <si>
    <t>{1,Effective Data Througput}{2,Power Consumption}</t>
  </si>
  <si>
    <t>{1,Effective Data Througput}{2,Robustness}</t>
  </si>
  <si>
    <t>{1,Effective Data Througput}{2,Support}</t>
  </si>
  <si>
    <t>{1,Power Consumption}{2,Robustness}</t>
  </si>
  <si>
    <t>{1,Power Consumption}{2,Support}</t>
  </si>
  <si>
    <t>{1,Robustness}{2,Support}</t>
  </si>
  <si>
    <t>{-2,very negative}{-1,slightly negative}{0,neutral}{1,slightly possitive}{2,very possitive}</t>
  </si>
  <si>
    <t>Number</t>
  </si>
  <si>
    <t>RadioBro</t>
  </si>
  <si>
    <t>Alba Orbital</t>
  </si>
  <si>
    <t>1=P5, 2=P9</t>
  </si>
  <si>
    <t>Scale</t>
  </si>
  <si>
    <t>1=P5, 2=PH</t>
  </si>
  <si>
    <t>1=P9, 2=PH</t>
  </si>
  <si>
    <t>divide/2</t>
  </si>
  <si>
    <t>Grades Robustness</t>
  </si>
  <si>
    <t>Support Grades</t>
  </si>
  <si>
    <t>Comparison Power Consumption Cases</t>
  </si>
  <si>
    <t>Comparison Robustness Criteria</t>
  </si>
  <si>
    <t>Comparison In-orbit vs COTS</t>
  </si>
  <si>
    <t>I2C</t>
  </si>
  <si>
    <t>dI2C</t>
  </si>
  <si>
    <t>CAN</t>
  </si>
  <si>
    <t>RS485</t>
  </si>
  <si>
    <t>Popularity</t>
  </si>
  <si>
    <t>Comparison Main Criteria</t>
  </si>
  <si>
    <t>1=data, 2=power</t>
  </si>
  <si>
    <t>1=data, 2=support</t>
  </si>
  <si>
    <t>1=data, 2=robustness</t>
  </si>
  <si>
    <t>1=power, 2=robustness</t>
  </si>
  <si>
    <t>1=power, 2=support</t>
  </si>
  <si>
    <t>1=robustness, 2=support</t>
  </si>
  <si>
    <t>RS-485</t>
  </si>
  <si>
    <t>Mini SatCom</t>
  </si>
  <si>
    <t>SPI, TWI, USART</t>
  </si>
  <si>
    <t>Support/Compatibility</t>
  </si>
  <si>
    <t>On Board Computer</t>
  </si>
  <si>
    <t>SPI, I2C</t>
  </si>
  <si>
    <t>SkyFox Labs</t>
  </si>
  <si>
    <t>pqNAV-L1</t>
  </si>
  <si>
    <t>I2C, SPI</t>
  </si>
  <si>
    <t>very negative</t>
  </si>
  <si>
    <t>slightly negative</t>
  </si>
  <si>
    <t>neutral</t>
  </si>
  <si>
    <t>slightly positive</t>
  </si>
  <si>
    <t>very positive</t>
  </si>
  <si>
    <t>mean</t>
  </si>
  <si>
    <t>ISIS</t>
  </si>
  <si>
    <t>Turnstile Antenna System</t>
  </si>
  <si>
    <t>Magnetorquer Board</t>
  </si>
  <si>
    <t>TXS S-band Transmitter</t>
  </si>
  <si>
    <t>UHF/VHF Transceiver</t>
  </si>
  <si>
    <t>I2C,SPI, UART (inc RS485)</t>
  </si>
  <si>
    <t>GOMspace</t>
  </si>
  <si>
    <t>NanoCom SR2000</t>
  </si>
  <si>
    <t>CAN, LVDS, I2C</t>
  </si>
  <si>
    <t>NanoCom AX100</t>
  </si>
  <si>
    <t>I2C, CAN, USART</t>
  </si>
  <si>
    <t>NanoMind A172F</t>
  </si>
  <si>
    <t>CAN, I2C</t>
  </si>
  <si>
    <t>NanoPower P31U</t>
  </si>
  <si>
    <t>NanoPower P60</t>
  </si>
  <si>
    <t>NanoDock ADCS-3</t>
  </si>
  <si>
    <t>I2C, SPI, CAN</t>
  </si>
  <si>
    <t>NanoDock ADCS-6</t>
  </si>
  <si>
    <t>I2C, SPI, CAN, RS-422</t>
  </si>
  <si>
    <t>NanoProp 3U</t>
  </si>
  <si>
    <t>ADS-B Payload</t>
  </si>
  <si>
    <t>Satlab QubeAIS</t>
  </si>
  <si>
    <t>CAN, UART</t>
  </si>
  <si>
    <t>NanoCam C1U</t>
  </si>
  <si>
    <t>CAN, I2C, UART</t>
  </si>
  <si>
    <t>ClydeSpace</t>
  </si>
  <si>
    <t>1U EPS (3rd gen)</t>
  </si>
  <si>
    <t>Nanosatellite OBC</t>
  </si>
  <si>
    <t>I2C, SPI, UART (inc. RS-485)</t>
  </si>
  <si>
    <t>ADCS 1U Coarse Control</t>
  </si>
  <si>
    <t>CPUT S-Band Transmitter</t>
  </si>
  <si>
    <t>FlexU EPS</t>
  </si>
  <si>
    <t>VUTRX</t>
  </si>
  <si>
    <t xml:space="preserve">Argus </t>
  </si>
  <si>
    <t>1000 Spectrometer</t>
  </si>
  <si>
    <t>RS232</t>
  </si>
  <si>
    <t>SCS</t>
  </si>
  <si>
    <t>Gecko Imager</t>
  </si>
  <si>
    <t>I2C, SPI, LVDS</t>
  </si>
  <si>
    <t>CubeSpace</t>
  </si>
  <si>
    <t>Cube Computer</t>
  </si>
  <si>
    <t>I2C, CAN, UART, SPI</t>
  </si>
  <si>
    <t>IQ Wireless</t>
  </si>
  <si>
    <t>HISPICO Transmitter</t>
  </si>
  <si>
    <t>SPI</t>
  </si>
  <si>
    <t>Cube ADCS</t>
  </si>
  <si>
    <t>MAI</t>
  </si>
  <si>
    <t>MAI-400 ADCS Control Board</t>
  </si>
  <si>
    <t>UART, I2C, RS-232</t>
  </si>
  <si>
    <t>NSS</t>
  </si>
  <si>
    <t>ACS</t>
  </si>
  <si>
    <t>CrystalSpace</t>
  </si>
  <si>
    <t>P1U</t>
  </si>
  <si>
    <t>RS485, I2C, RS422, UART</t>
  </si>
  <si>
    <t>Pumpkin/Sequia Space</t>
  </si>
  <si>
    <t>OBC</t>
  </si>
  <si>
    <t>I2C, SPI, UART</t>
  </si>
  <si>
    <t>Gumush Aerospace &amp; Defense</t>
  </si>
  <si>
    <t>NART-EPS</t>
  </si>
  <si>
    <t>EnduroSAT</t>
  </si>
  <si>
    <t>CAN, USART, USB, SPI, I2C</t>
  </si>
  <si>
    <t>EPS Type I</t>
  </si>
  <si>
    <t>UART, I2C, USB</t>
  </si>
  <si>
    <t>S-band Transceiver</t>
  </si>
  <si>
    <t>UHF Transceiver</t>
  </si>
  <si>
    <t>I2C, UART</t>
  </si>
  <si>
    <t>German Orbital Systems</t>
  </si>
  <si>
    <t>GOS OBC</t>
  </si>
  <si>
    <t>I2C, CAN</t>
  </si>
  <si>
    <t>GOS EPS</t>
  </si>
  <si>
    <t>GOS Picosatellite Camera</t>
  </si>
  <si>
    <t>SPI, Ethernet, RS485</t>
  </si>
  <si>
    <t>GOS UHF Transceiver</t>
  </si>
  <si>
    <t>CAN, RS-232, UART, SPI</t>
  </si>
  <si>
    <t>Blue Canyon Tech</t>
  </si>
  <si>
    <t>XACT ADCS</t>
  </si>
  <si>
    <t>RS-422, RS-485, SPI</t>
  </si>
  <si>
    <t>IMT</t>
  </si>
  <si>
    <t>OBC - Cubesat</t>
  </si>
  <si>
    <t>CAN, UART, I2C, SPI</t>
  </si>
  <si>
    <t>Hyperion Technologies</t>
  </si>
  <si>
    <t>IACS100</t>
  </si>
  <si>
    <t>I2C, RS422, RS485</t>
  </si>
  <si>
    <t>IM200 Optical Imager</t>
  </si>
  <si>
    <t>USB, RS422, RS485, I@C</t>
  </si>
  <si>
    <t>Tethers Unlimited</t>
  </si>
  <si>
    <t>SWIFT SDR</t>
  </si>
  <si>
    <t>CAN, SPI, I2C, RS-232, 422, 485</t>
  </si>
  <si>
    <t>CUAerospace</t>
  </si>
  <si>
    <t>Propulsion Unit for CubeSats</t>
  </si>
  <si>
    <t>RS422</t>
  </si>
  <si>
    <t>BUSEK</t>
  </si>
  <si>
    <t>BET-100 Propulsion</t>
  </si>
  <si>
    <t>RS422, 485</t>
  </si>
  <si>
    <t>NanoAvionics</t>
  </si>
  <si>
    <t>OBC Satbus 1C1</t>
  </si>
  <si>
    <t>I2C, UART, CAN</t>
  </si>
  <si>
    <t>UHF Digital Radio</t>
  </si>
  <si>
    <t>UART, CAN</t>
  </si>
  <si>
    <t>VACCO</t>
  </si>
  <si>
    <t>Micropropulsion System</t>
  </si>
  <si>
    <t>Innoflight</t>
  </si>
  <si>
    <t>Compact Flight Computer</t>
  </si>
  <si>
    <t>Spacewire, Ethernet, RapidIO, RS422</t>
  </si>
  <si>
    <t>ADCS Satbus CR</t>
  </si>
  <si>
    <t>I2C, UART, SPI, CAN</t>
  </si>
  <si>
    <t>anonymized</t>
  </si>
  <si>
    <t>Total</t>
  </si>
  <si>
    <t>Fraction</t>
  </si>
  <si>
    <t>Questions</t>
  </si>
  <si>
    <t xml:space="preserve">These are the questions as provided in the Questionnaire sent to the CubeSat and PocketQube community. </t>
  </si>
  <si>
    <t>PocketQube Answers</t>
  </si>
  <si>
    <t>CubeSat Answers</t>
  </si>
  <si>
    <t>CubeSat COTS Support</t>
  </si>
  <si>
    <t>PocketQube COTS Support</t>
  </si>
  <si>
    <t>Tab</t>
  </si>
  <si>
    <t>Explanation</t>
  </si>
  <si>
    <t>All answers on the questionnaire as provided by the PocketQube community</t>
  </si>
  <si>
    <t>All answers on the questionnaire as provided by the CubeSat community</t>
  </si>
  <si>
    <t>A list of contemplated commercial-off-the-shelf CubeSat subsystems on their supported data bus interface</t>
  </si>
  <si>
    <t>A list of contemplated commercial-off-the-shelf PocketQube subsystems on their supported data bus interface</t>
  </si>
  <si>
    <t>Options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</si>
</sst>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theme="1"/>
      <name val="Calibri"/>
      <family val="2"/>
      <scheme val="minor"/>
    </font>
    <font>
      <b/>
      <sz val="11"/>
      <color theme="1"/>
      <name val="Calibri"/>
      <family val="2"/>
      <scheme val="minor"/>
    </font>
    <font>
      <i/>
      <sz val="8"/>
      <color theme="1"/>
      <name val="Calibri"/>
      <family val="2"/>
      <scheme val="minor"/>
    </font>
  </fonts>
  <fills count="4">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bottom style="double">
        <color indexed="64"/>
      </bottom>
      <diagonal/>
    </border>
    <border>
      <left/>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s>
  <cellStyleXfs count="1">
    <xf numFmtId="0" fontId="0" fillId="0" borderId="0"/>
  </cellStyleXfs>
  <cellXfs count="44">
    <xf numFmtId="0" fontId="0" fillId="0" borderId="0" xfId="0"/>
    <xf numFmtId="0" fontId="1" fillId="0" borderId="1" xfId="0" applyFont="1" applyBorder="1"/>
    <xf numFmtId="0" fontId="0" fillId="0" borderId="1" xfId="0" applyBorder="1"/>
    <xf numFmtId="1" fontId="0" fillId="0" borderId="1" xfId="0" applyNumberFormat="1" applyBorder="1"/>
    <xf numFmtId="2" fontId="0" fillId="0" borderId="0" xfId="0" applyNumberFormat="1"/>
    <xf numFmtId="0" fontId="1" fillId="2" borderId="1" xfId="0" applyFont="1" applyFill="1" applyBorder="1"/>
    <xf numFmtId="0" fontId="0" fillId="2" borderId="1" xfId="0" applyFill="1" applyBorder="1"/>
    <xf numFmtId="1" fontId="0" fillId="2" borderId="1" xfId="0" applyNumberFormat="1" applyFill="1" applyBorder="1"/>
    <xf numFmtId="0" fontId="0" fillId="0" borderId="1" xfId="0" applyFont="1" applyBorder="1"/>
    <xf numFmtId="0" fontId="1" fillId="0" borderId="4" xfId="0" applyFont="1" applyBorder="1"/>
    <xf numFmtId="0" fontId="0" fillId="0" borderId="4" xfId="0" applyBorder="1"/>
    <xf numFmtId="1" fontId="0" fillId="0" borderId="6" xfId="0" applyNumberFormat="1" applyBorder="1"/>
    <xf numFmtId="1" fontId="0" fillId="2" borderId="6" xfId="0" applyNumberFormat="1" applyFill="1" applyBorder="1"/>
    <xf numFmtId="1" fontId="0" fillId="3" borderId="1" xfId="0" applyNumberFormat="1" applyFill="1" applyBorder="1"/>
    <xf numFmtId="1" fontId="0" fillId="3" borderId="6" xfId="0" applyNumberFormat="1" applyFill="1" applyBorder="1"/>
    <xf numFmtId="1" fontId="0" fillId="2" borderId="4" xfId="0" applyNumberFormat="1" applyFill="1" applyBorder="1"/>
    <xf numFmtId="1" fontId="0" fillId="2" borderId="5" xfId="0" applyNumberFormat="1" applyFill="1" applyBorder="1"/>
    <xf numFmtId="0" fontId="1" fillId="2" borderId="4" xfId="0" applyFont="1" applyFill="1" applyBorder="1"/>
    <xf numFmtId="0" fontId="0" fillId="0" borderId="1" xfId="0" applyFill="1" applyBorder="1"/>
    <xf numFmtId="0" fontId="0" fillId="2" borderId="0" xfId="0" applyFill="1"/>
    <xf numFmtId="0" fontId="0" fillId="0" borderId="0" xfId="0" applyFill="1"/>
    <xf numFmtId="1" fontId="0" fillId="0" borderId="0" xfId="0" applyNumberFormat="1"/>
    <xf numFmtId="1" fontId="0" fillId="2" borderId="0" xfId="0" applyNumberFormat="1" applyFill="1"/>
    <xf numFmtId="1" fontId="0" fillId="0" borderId="0" xfId="0" applyNumberFormat="1" applyFill="1"/>
    <xf numFmtId="0" fontId="0" fillId="0" borderId="0" xfId="0" applyAlignment="1">
      <alignment wrapText="1"/>
    </xf>
    <xf numFmtId="0" fontId="1" fillId="0" borderId="1" xfId="0" applyFont="1" applyBorder="1" applyAlignment="1">
      <alignment horizontal="center"/>
    </xf>
    <xf numFmtId="0" fontId="1" fillId="2" borderId="1" xfId="0" applyFont="1" applyFill="1" applyBorder="1" applyAlignment="1">
      <alignment horizontal="center"/>
    </xf>
    <xf numFmtId="0" fontId="1" fillId="0" borderId="2" xfId="0" applyFont="1"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2" fillId="0" borderId="0" xfId="0" applyFont="1"/>
    <xf numFmtId="0" fontId="0" fillId="0" borderId="8" xfId="0" applyBorder="1"/>
    <xf numFmtId="0" fontId="0" fillId="3" borderId="1" xfId="0" applyFill="1" applyBorder="1"/>
    <xf numFmtId="0" fontId="1" fillId="3" borderId="1" xfId="0" applyFont="1" applyFill="1" applyBorder="1"/>
    <xf numFmtId="2" fontId="0" fillId="3" borderId="1" xfId="0" applyNumberFormat="1" applyFill="1" applyBorder="1"/>
    <xf numFmtId="0" fontId="0" fillId="0" borderId="10" xfId="0" applyBorder="1"/>
    <xf numFmtId="0" fontId="0" fillId="2" borderId="7" xfId="0" applyFill="1" applyBorder="1"/>
    <xf numFmtId="0" fontId="1" fillId="2" borderId="7" xfId="0" applyFont="1" applyFill="1" applyBorder="1" applyAlignment="1">
      <alignment horizontal="center"/>
    </xf>
    <xf numFmtId="0" fontId="0" fillId="3" borderId="10" xfId="0" applyFill="1" applyBorder="1"/>
    <xf numFmtId="0" fontId="1" fillId="3" borderId="10" xfId="0" applyFont="1" applyFill="1" applyBorder="1"/>
    <xf numFmtId="0" fontId="0" fillId="0" borderId="11" xfId="0" applyBorder="1"/>
    <xf numFmtId="0" fontId="1" fillId="2" borderId="9" xfId="0" applyFont="1" applyFill="1" applyBorder="1"/>
    <xf numFmtId="0" fontId="1" fillId="2" borderId="9" xfId="0" applyFont="1" applyFill="1" applyBorder="1" applyAlignment="1">
      <alignment wrapText="1"/>
    </xf>
    <xf numFmtId="0" fontId="2" fillId="0" borderId="1"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914260717410324E-2"/>
          <c:y val="5.0925925925925923E-2"/>
          <c:w val="0.9155301837270341"/>
          <c:h val="0.73577136191309422"/>
        </c:manualLayout>
      </c:layout>
      <c:barChart>
        <c:barDir val="col"/>
        <c:grouping val="clustered"/>
        <c:varyColors val="0"/>
        <c:ser>
          <c:idx val="0"/>
          <c:order val="0"/>
          <c:tx>
            <c:strRef>
              <c:f>'PocketQube Answers'!$AG$2</c:f>
              <c:strCache>
                <c:ptCount val="1"/>
                <c:pt idx="0">
                  <c:v>I2C</c:v>
                </c:pt>
              </c:strCache>
            </c:strRef>
          </c:tx>
          <c:spPr>
            <a:solidFill>
              <a:schemeClr val="accent1"/>
            </a:solidFill>
            <a:ln>
              <a:noFill/>
            </a:ln>
            <a:effectLst/>
          </c:spPr>
          <c:invertIfNegative val="0"/>
          <c:cat>
            <c:strRef>
              <c:f>'PocketQube Answers'!$AF$20:$AF$24</c:f>
              <c:strCache>
                <c:ptCount val="5"/>
                <c:pt idx="0">
                  <c:v>very negative</c:v>
                </c:pt>
                <c:pt idx="1">
                  <c:v>slightly negative</c:v>
                </c:pt>
                <c:pt idx="2">
                  <c:v>neutral</c:v>
                </c:pt>
                <c:pt idx="3">
                  <c:v>slightly positive</c:v>
                </c:pt>
                <c:pt idx="4">
                  <c:v>very positive</c:v>
                </c:pt>
              </c:strCache>
            </c:strRef>
          </c:cat>
          <c:val>
            <c:numRef>
              <c:f>'PocketQube Answers'!$AG$20:$AG$24</c:f>
              <c:numCache>
                <c:formatCode>General</c:formatCode>
                <c:ptCount val="5"/>
                <c:pt idx="0">
                  <c:v>0</c:v>
                </c:pt>
                <c:pt idx="1">
                  <c:v>1</c:v>
                </c:pt>
                <c:pt idx="2">
                  <c:v>3</c:v>
                </c:pt>
                <c:pt idx="3">
                  <c:v>6</c:v>
                </c:pt>
                <c:pt idx="4">
                  <c:v>5</c:v>
                </c:pt>
              </c:numCache>
            </c:numRef>
          </c:val>
          <c:extLst>
            <c:ext xmlns:c16="http://schemas.microsoft.com/office/drawing/2014/chart" uri="{C3380CC4-5D6E-409C-BE32-E72D297353CC}">
              <c16:uniqueId val="{00000000-F254-481F-9E4D-C806AEE2BD77}"/>
            </c:ext>
          </c:extLst>
        </c:ser>
        <c:ser>
          <c:idx val="1"/>
          <c:order val="1"/>
          <c:tx>
            <c:strRef>
              <c:f>'PocketQube Answers'!$AH$2</c:f>
              <c:strCache>
                <c:ptCount val="1"/>
                <c:pt idx="0">
                  <c:v>dI2C</c:v>
                </c:pt>
              </c:strCache>
            </c:strRef>
          </c:tx>
          <c:spPr>
            <a:solidFill>
              <a:schemeClr val="accent2"/>
            </a:solidFill>
            <a:ln>
              <a:noFill/>
            </a:ln>
            <a:effectLst/>
          </c:spPr>
          <c:invertIfNegative val="0"/>
          <c:cat>
            <c:strRef>
              <c:f>'PocketQube Answers'!$AF$20:$AF$24</c:f>
              <c:strCache>
                <c:ptCount val="5"/>
                <c:pt idx="0">
                  <c:v>very negative</c:v>
                </c:pt>
                <c:pt idx="1">
                  <c:v>slightly negative</c:v>
                </c:pt>
                <c:pt idx="2">
                  <c:v>neutral</c:v>
                </c:pt>
                <c:pt idx="3">
                  <c:v>slightly positive</c:v>
                </c:pt>
                <c:pt idx="4">
                  <c:v>very positive</c:v>
                </c:pt>
              </c:strCache>
            </c:strRef>
          </c:cat>
          <c:val>
            <c:numRef>
              <c:f>'PocketQube Answers'!$AH$20:$AH$24</c:f>
              <c:numCache>
                <c:formatCode>General</c:formatCode>
                <c:ptCount val="5"/>
                <c:pt idx="0">
                  <c:v>1</c:v>
                </c:pt>
                <c:pt idx="1">
                  <c:v>5</c:v>
                </c:pt>
                <c:pt idx="2">
                  <c:v>7</c:v>
                </c:pt>
                <c:pt idx="3">
                  <c:v>1</c:v>
                </c:pt>
                <c:pt idx="4">
                  <c:v>1</c:v>
                </c:pt>
              </c:numCache>
            </c:numRef>
          </c:val>
          <c:extLst>
            <c:ext xmlns:c16="http://schemas.microsoft.com/office/drawing/2014/chart" uri="{C3380CC4-5D6E-409C-BE32-E72D297353CC}">
              <c16:uniqueId val="{00000001-F254-481F-9E4D-C806AEE2BD77}"/>
            </c:ext>
          </c:extLst>
        </c:ser>
        <c:ser>
          <c:idx val="2"/>
          <c:order val="2"/>
          <c:tx>
            <c:strRef>
              <c:f>'PocketQube Answers'!$AI$2</c:f>
              <c:strCache>
                <c:ptCount val="1"/>
                <c:pt idx="0">
                  <c:v>CAN</c:v>
                </c:pt>
              </c:strCache>
            </c:strRef>
          </c:tx>
          <c:spPr>
            <a:solidFill>
              <a:schemeClr val="accent3"/>
            </a:solidFill>
            <a:ln>
              <a:noFill/>
            </a:ln>
            <a:effectLst/>
          </c:spPr>
          <c:invertIfNegative val="0"/>
          <c:cat>
            <c:strRef>
              <c:f>'PocketQube Answers'!$AF$20:$AF$24</c:f>
              <c:strCache>
                <c:ptCount val="5"/>
                <c:pt idx="0">
                  <c:v>very negative</c:v>
                </c:pt>
                <c:pt idx="1">
                  <c:v>slightly negative</c:v>
                </c:pt>
                <c:pt idx="2">
                  <c:v>neutral</c:v>
                </c:pt>
                <c:pt idx="3">
                  <c:v>slightly positive</c:v>
                </c:pt>
                <c:pt idx="4">
                  <c:v>very positive</c:v>
                </c:pt>
              </c:strCache>
            </c:strRef>
          </c:cat>
          <c:val>
            <c:numRef>
              <c:f>'PocketQube Answers'!$AI$20:$AI$24</c:f>
              <c:numCache>
                <c:formatCode>General</c:formatCode>
                <c:ptCount val="5"/>
                <c:pt idx="0">
                  <c:v>1</c:v>
                </c:pt>
                <c:pt idx="1">
                  <c:v>3</c:v>
                </c:pt>
                <c:pt idx="2">
                  <c:v>3</c:v>
                </c:pt>
                <c:pt idx="3">
                  <c:v>4</c:v>
                </c:pt>
                <c:pt idx="4">
                  <c:v>4</c:v>
                </c:pt>
              </c:numCache>
            </c:numRef>
          </c:val>
          <c:extLst>
            <c:ext xmlns:c16="http://schemas.microsoft.com/office/drawing/2014/chart" uri="{C3380CC4-5D6E-409C-BE32-E72D297353CC}">
              <c16:uniqueId val="{00000002-F254-481F-9E4D-C806AEE2BD77}"/>
            </c:ext>
          </c:extLst>
        </c:ser>
        <c:ser>
          <c:idx val="3"/>
          <c:order val="3"/>
          <c:tx>
            <c:strRef>
              <c:f>'PocketQube Answers'!$AJ$2</c:f>
              <c:strCache>
                <c:ptCount val="1"/>
                <c:pt idx="0">
                  <c:v>RS485</c:v>
                </c:pt>
              </c:strCache>
            </c:strRef>
          </c:tx>
          <c:spPr>
            <a:solidFill>
              <a:schemeClr val="accent4"/>
            </a:solidFill>
            <a:ln>
              <a:noFill/>
            </a:ln>
            <a:effectLst/>
          </c:spPr>
          <c:invertIfNegative val="0"/>
          <c:cat>
            <c:strRef>
              <c:f>'PocketQube Answers'!$AF$20:$AF$24</c:f>
              <c:strCache>
                <c:ptCount val="5"/>
                <c:pt idx="0">
                  <c:v>very negative</c:v>
                </c:pt>
                <c:pt idx="1">
                  <c:v>slightly negative</c:v>
                </c:pt>
                <c:pt idx="2">
                  <c:v>neutral</c:v>
                </c:pt>
                <c:pt idx="3">
                  <c:v>slightly positive</c:v>
                </c:pt>
                <c:pt idx="4">
                  <c:v>very positive</c:v>
                </c:pt>
              </c:strCache>
            </c:strRef>
          </c:cat>
          <c:val>
            <c:numRef>
              <c:f>'PocketQube Answers'!$AJ$20:$AJ$24</c:f>
              <c:numCache>
                <c:formatCode>General</c:formatCode>
                <c:ptCount val="5"/>
                <c:pt idx="0">
                  <c:v>1</c:v>
                </c:pt>
                <c:pt idx="1">
                  <c:v>2</c:v>
                </c:pt>
                <c:pt idx="2">
                  <c:v>3</c:v>
                </c:pt>
                <c:pt idx="3">
                  <c:v>6</c:v>
                </c:pt>
                <c:pt idx="4">
                  <c:v>3</c:v>
                </c:pt>
              </c:numCache>
            </c:numRef>
          </c:val>
          <c:extLst>
            <c:ext xmlns:c16="http://schemas.microsoft.com/office/drawing/2014/chart" uri="{C3380CC4-5D6E-409C-BE32-E72D297353CC}">
              <c16:uniqueId val="{00000003-F254-481F-9E4D-C806AEE2BD77}"/>
            </c:ext>
          </c:extLst>
        </c:ser>
        <c:dLbls>
          <c:showLegendKey val="0"/>
          <c:showVal val="0"/>
          <c:showCatName val="0"/>
          <c:showSerName val="0"/>
          <c:showPercent val="0"/>
          <c:showBubbleSize val="0"/>
        </c:dLbls>
        <c:gapWidth val="219"/>
        <c:overlap val="-27"/>
        <c:axId val="-479500032"/>
        <c:axId val="-479497312"/>
      </c:barChart>
      <c:catAx>
        <c:axId val="-47950003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in"/>
        <c:minorTickMark val="in"/>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479497312"/>
        <c:crosses val="autoZero"/>
        <c:auto val="1"/>
        <c:lblAlgn val="ctr"/>
        <c:lblOffset val="100"/>
        <c:noMultiLvlLbl val="0"/>
      </c:catAx>
      <c:valAx>
        <c:axId val="-479497312"/>
        <c:scaling>
          <c:orientation val="minMax"/>
        </c:scaling>
        <c:delete val="0"/>
        <c:axPos val="l"/>
        <c:majorGridlines>
          <c:spPr>
            <a:ln w="9525" cap="flat" cmpd="sng" algn="ctr">
              <a:no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479500032"/>
        <c:crossesAt val="1"/>
        <c:crossBetween val="between"/>
      </c:valAx>
      <c:spPr>
        <a:noFill/>
        <a:ln>
          <a:noFill/>
        </a:ln>
        <a:effectLst/>
      </c:spPr>
    </c:plotArea>
    <c:legend>
      <c:legendPos val="b"/>
      <c:layout>
        <c:manualLayout>
          <c:xMode val="edge"/>
          <c:yMode val="edge"/>
          <c:x val="0.34268416447944006"/>
          <c:y val="3.7615193934091573E-2"/>
          <c:w val="0.35352055993000875"/>
          <c:h val="7.8125546806649182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22</xdr:col>
      <xdr:colOff>496955</xdr:colOff>
      <xdr:row>20</xdr:row>
      <xdr:rowOff>98564</xdr:rowOff>
    </xdr:from>
    <xdr:to>
      <xdr:col>30</xdr:col>
      <xdr:colOff>165651</xdr:colOff>
      <xdr:row>34</xdr:row>
      <xdr:rowOff>174764</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9</xdr:col>
      <xdr:colOff>38100</xdr:colOff>
      <xdr:row>1</xdr:row>
      <xdr:rowOff>88900</xdr:rowOff>
    </xdr:from>
    <xdr:to>
      <xdr:col>22</xdr:col>
      <xdr:colOff>266700</xdr:colOff>
      <xdr:row>10</xdr:row>
      <xdr:rowOff>25400</xdr:rowOff>
    </xdr:to>
    <xdr:sp macro="" textlink="">
      <xdr:nvSpPr>
        <xdr:cNvPr id="2" name="TextBox 1"/>
        <xdr:cNvSpPr txBox="1"/>
      </xdr:nvSpPr>
      <xdr:spPr>
        <a:xfrm>
          <a:off x="7766050" y="457200"/>
          <a:ext cx="8566150" cy="15938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a:t>Support</a:t>
          </a:r>
          <a:r>
            <a:rPr lang="nl-NL" sz="1100" baseline="0"/>
            <a:t>/Compatibility</a:t>
          </a:r>
        </a:p>
        <a:p>
          <a:endParaRPr lang="nl-NL" sz="1100" baseline="0"/>
        </a:p>
        <a:p>
          <a:r>
            <a:rPr lang="nl-NL" sz="1100" baseline="0"/>
            <a:t>The subsystem requires an extra driver and controller: 0</a:t>
          </a:r>
        </a:p>
        <a:p>
          <a:r>
            <a:rPr lang="nl-NL" sz="1100" baseline="0"/>
            <a:t>The subsystem requires an extra driver </a:t>
          </a:r>
          <a:r>
            <a:rPr lang="nl-NL" sz="1100" baseline="0">
              <a:solidFill>
                <a:schemeClr val="dk1"/>
              </a:solidFill>
              <a:effectLst/>
              <a:latin typeface="+mn-lt"/>
              <a:ea typeface="+mn-ea"/>
              <a:cs typeface="+mn-cs"/>
            </a:rPr>
            <a:t>connected to a supported controller</a:t>
          </a:r>
          <a:r>
            <a:rPr lang="nl-NL" sz="1100" baseline="0"/>
            <a:t>: 0.5</a:t>
          </a:r>
        </a:p>
        <a:p>
          <a:r>
            <a:rPr lang="nl-NL" sz="1100" baseline="0"/>
            <a:t>THe subsystem can directly interface: 1</a:t>
          </a:r>
        </a:p>
        <a:p>
          <a:r>
            <a:rPr lang="nl-NL" sz="1100" baseline="0"/>
            <a:t> </a:t>
          </a:r>
        </a:p>
        <a:p>
          <a:endParaRPr lang="nl-NL" sz="1100" baseline="0"/>
        </a:p>
        <a:p>
          <a:r>
            <a:rPr lang="nl-NL" sz="1100" baseline="0"/>
            <a:t>PQ60: I2C &amp; SPI</a:t>
          </a:r>
          <a:endParaRPr lang="nl-NL"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361950</xdr:colOff>
      <xdr:row>9</xdr:row>
      <xdr:rowOff>31750</xdr:rowOff>
    </xdr:from>
    <xdr:to>
      <xdr:col>17</xdr:col>
      <xdr:colOff>590550</xdr:colOff>
      <xdr:row>17</xdr:row>
      <xdr:rowOff>158750</xdr:rowOff>
    </xdr:to>
    <xdr:sp macro="" textlink="">
      <xdr:nvSpPr>
        <xdr:cNvPr id="2" name="TextBox 1"/>
        <xdr:cNvSpPr txBox="1"/>
      </xdr:nvSpPr>
      <xdr:spPr>
        <a:xfrm>
          <a:off x="4857750" y="1873250"/>
          <a:ext cx="8153400" cy="1600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a:t>Support</a:t>
          </a:r>
          <a:r>
            <a:rPr lang="nl-NL" sz="1100" baseline="0"/>
            <a:t>/Compatibility</a:t>
          </a:r>
        </a:p>
        <a:p>
          <a:endParaRPr lang="nl-NL" sz="1100" baseline="0"/>
        </a:p>
        <a:p>
          <a:r>
            <a:rPr lang="nl-NL" sz="1100" baseline="0"/>
            <a:t>The subsystem requires an extra driver and controller: 0</a:t>
          </a:r>
        </a:p>
        <a:p>
          <a:r>
            <a:rPr lang="nl-NL" sz="1100" baseline="0"/>
            <a:t>The subsystem requires an extra driver connected to a standard controller: 0.5  (UART -&gt; RS-485)</a:t>
          </a:r>
        </a:p>
        <a:p>
          <a:r>
            <a:rPr lang="nl-NL" sz="1100" baseline="0"/>
            <a:t>The subsystem requires an extra driver </a:t>
          </a:r>
          <a:r>
            <a:rPr lang="nl-NL" sz="1100" baseline="0">
              <a:solidFill>
                <a:schemeClr val="dk1"/>
              </a:solidFill>
              <a:effectLst/>
              <a:latin typeface="+mn-lt"/>
              <a:ea typeface="+mn-ea"/>
              <a:cs typeface="+mn-cs"/>
            </a:rPr>
            <a:t>connected to a supported controller</a:t>
          </a:r>
          <a:r>
            <a:rPr lang="nl-NL" sz="1100" baseline="0"/>
            <a:t>: 0.5  (I2C -&gt; dI2C, RS422 -&gt; RS-485)</a:t>
          </a:r>
        </a:p>
        <a:p>
          <a:r>
            <a:rPr lang="nl-NL" sz="1100" baseline="0"/>
            <a:t>THe subsystem can directly interface: 1</a:t>
          </a:r>
        </a:p>
        <a:p>
          <a:r>
            <a:rPr lang="nl-NL" sz="1100" baseline="0"/>
            <a:t> </a:t>
          </a:r>
        </a:p>
        <a:p>
          <a:endParaRPr lang="nl-NL" sz="1100" baseline="0"/>
        </a:p>
        <a:p>
          <a:r>
            <a:rPr lang="nl-NL" sz="1100" baseline="0"/>
            <a:t>PQ60: I2C &amp; SPI</a:t>
          </a:r>
          <a:endParaRPr lang="nl-NL" sz="1100"/>
        </a:p>
      </xdr:txBody>
    </xdr:sp>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rade-off"/>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workbookViewId="0">
      <selection activeCell="B8" sqref="B8"/>
    </sheetView>
  </sheetViews>
  <sheetFormatPr defaultRowHeight="14.4" x14ac:dyDescent="0.3"/>
  <cols>
    <col min="1" max="1" width="28" customWidth="1"/>
    <col min="2" max="2" width="88.21875" customWidth="1"/>
  </cols>
  <sheetData>
    <row r="1" spans="1:2" ht="15" thickBot="1" x14ac:dyDescent="0.35">
      <c r="A1" s="41" t="s">
        <v>221</v>
      </c>
      <c r="B1" s="41" t="s">
        <v>222</v>
      </c>
    </row>
    <row r="2" spans="1:2" x14ac:dyDescent="0.3">
      <c r="A2" t="s">
        <v>215</v>
      </c>
      <c r="B2" t="s">
        <v>216</v>
      </c>
    </row>
    <row r="3" spans="1:2" x14ac:dyDescent="0.3">
      <c r="A3" t="s">
        <v>217</v>
      </c>
      <c r="B3" t="s">
        <v>223</v>
      </c>
    </row>
    <row r="4" spans="1:2" x14ac:dyDescent="0.3">
      <c r="A4" t="s">
        <v>218</v>
      </c>
      <c r="B4" t="s">
        <v>224</v>
      </c>
    </row>
    <row r="5" spans="1:2" x14ac:dyDescent="0.3">
      <c r="A5" t="s">
        <v>219</v>
      </c>
      <c r="B5" t="s">
        <v>225</v>
      </c>
    </row>
    <row r="6" spans="1:2" x14ac:dyDescent="0.3">
      <c r="A6" t="s">
        <v>220</v>
      </c>
      <c r="B6" t="s">
        <v>226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topLeftCell="A31" workbookViewId="0">
      <selection activeCell="B45" sqref="B45"/>
    </sheetView>
  </sheetViews>
  <sheetFormatPr defaultRowHeight="14.4" x14ac:dyDescent="0.3"/>
  <cols>
    <col min="1" max="1" width="23.21875" customWidth="1"/>
    <col min="2" max="2" width="94.88671875" style="24" customWidth="1"/>
    <col min="3" max="3" width="61.21875" style="24" customWidth="1"/>
  </cols>
  <sheetData>
    <row r="1" spans="1:3" ht="15" thickBot="1" x14ac:dyDescent="0.35">
      <c r="A1" s="41" t="s">
        <v>0</v>
      </c>
      <c r="B1" s="42" t="s">
        <v>1</v>
      </c>
      <c r="C1" s="42" t="s">
        <v>227</v>
      </c>
    </row>
    <row r="2" spans="1:3" x14ac:dyDescent="0.3">
      <c r="A2" t="s">
        <v>2</v>
      </c>
      <c r="B2" s="24" t="s">
        <v>37</v>
      </c>
    </row>
    <row r="3" spans="1:3" x14ac:dyDescent="0.3">
      <c r="A3" t="s">
        <v>3</v>
      </c>
      <c r="B3" s="24" t="s">
        <v>38</v>
      </c>
    </row>
    <row r="4" spans="1:3" x14ac:dyDescent="0.3">
      <c r="A4" t="s">
        <v>4</v>
      </c>
      <c r="B4" s="24" t="s">
        <v>39</v>
      </c>
      <c r="C4" s="24" t="s">
        <v>52</v>
      </c>
    </row>
    <row r="5" spans="1:3" ht="28.8" x14ac:dyDescent="0.3">
      <c r="A5" t="s">
        <v>5</v>
      </c>
      <c r="B5" s="24" t="s">
        <v>40</v>
      </c>
      <c r="C5" s="24" t="s">
        <v>53</v>
      </c>
    </row>
    <row r="6" spans="1:3" ht="28.8" x14ac:dyDescent="0.3">
      <c r="A6" t="s">
        <v>6</v>
      </c>
      <c r="B6" s="24" t="s">
        <v>41</v>
      </c>
      <c r="C6" s="24" t="s">
        <v>54</v>
      </c>
    </row>
    <row r="7" spans="1:3" ht="28.8" x14ac:dyDescent="0.3">
      <c r="A7" t="s">
        <v>7</v>
      </c>
      <c r="B7" s="24" t="s">
        <v>40</v>
      </c>
      <c r="C7" s="24" t="s">
        <v>55</v>
      </c>
    </row>
    <row r="8" spans="1:3" ht="28.8" x14ac:dyDescent="0.3">
      <c r="A8" t="s">
        <v>8</v>
      </c>
      <c r="B8" s="24" t="s">
        <v>41</v>
      </c>
      <c r="C8" s="24" t="s">
        <v>54</v>
      </c>
    </row>
    <row r="9" spans="1:3" ht="28.8" x14ac:dyDescent="0.3">
      <c r="A9" t="s">
        <v>9</v>
      </c>
      <c r="B9" s="24" t="s">
        <v>40</v>
      </c>
      <c r="C9" s="24" t="s">
        <v>56</v>
      </c>
    </row>
    <row r="10" spans="1:3" ht="28.8" x14ac:dyDescent="0.3">
      <c r="A10" t="s">
        <v>10</v>
      </c>
      <c r="B10" s="24" t="s">
        <v>41</v>
      </c>
      <c r="C10" s="24" t="s">
        <v>54</v>
      </c>
    </row>
    <row r="11" spans="1:3" ht="28.8" x14ac:dyDescent="0.3">
      <c r="A11" t="s">
        <v>11</v>
      </c>
      <c r="B11" s="24" t="s">
        <v>42</v>
      </c>
      <c r="C11" s="24" t="s">
        <v>54</v>
      </c>
    </row>
    <row r="12" spans="1:3" ht="57.6" x14ac:dyDescent="0.3">
      <c r="A12" t="s">
        <v>12</v>
      </c>
      <c r="B12" s="24" t="s">
        <v>43</v>
      </c>
      <c r="C12" s="24" t="s">
        <v>54</v>
      </c>
    </row>
    <row r="13" spans="1:3" ht="57.6" x14ac:dyDescent="0.3">
      <c r="A13" t="s">
        <v>13</v>
      </c>
      <c r="B13" s="24" t="s">
        <v>44</v>
      </c>
      <c r="C13" s="24" t="s">
        <v>54</v>
      </c>
    </row>
    <row r="14" spans="1:3" ht="57.6" x14ac:dyDescent="0.3">
      <c r="A14" t="s">
        <v>14</v>
      </c>
      <c r="B14" s="24" t="s">
        <v>45</v>
      </c>
      <c r="C14" s="24" t="s">
        <v>54</v>
      </c>
    </row>
    <row r="15" spans="1:3" x14ac:dyDescent="0.3">
      <c r="A15" t="s">
        <v>15</v>
      </c>
      <c r="B15" s="24" t="s">
        <v>40</v>
      </c>
      <c r="C15" s="24" t="s">
        <v>57</v>
      </c>
    </row>
    <row r="16" spans="1:3" ht="28.8" x14ac:dyDescent="0.3">
      <c r="A16" t="s">
        <v>16</v>
      </c>
      <c r="B16" s="24" t="s">
        <v>41</v>
      </c>
      <c r="C16" s="24" t="s">
        <v>54</v>
      </c>
    </row>
    <row r="17" spans="1:3" ht="28.8" x14ac:dyDescent="0.3">
      <c r="A17" t="s">
        <v>17</v>
      </c>
      <c r="B17" s="24" t="s">
        <v>46</v>
      </c>
      <c r="C17" s="24" t="s">
        <v>54</v>
      </c>
    </row>
    <row r="18" spans="1:3" ht="43.2" x14ac:dyDescent="0.3">
      <c r="A18" t="s">
        <v>18</v>
      </c>
      <c r="B18" s="24" t="s">
        <v>47</v>
      </c>
      <c r="C18" s="24" t="s">
        <v>54</v>
      </c>
    </row>
    <row r="19" spans="1:3" x14ac:dyDescent="0.3">
      <c r="A19" t="s">
        <v>19</v>
      </c>
      <c r="B19" s="24" t="s">
        <v>40</v>
      </c>
      <c r="C19" s="24" t="s">
        <v>58</v>
      </c>
    </row>
    <row r="20" spans="1:3" ht="28.8" x14ac:dyDescent="0.3">
      <c r="A20" t="s">
        <v>20</v>
      </c>
      <c r="B20" s="24" t="s">
        <v>41</v>
      </c>
      <c r="C20" s="24" t="s">
        <v>54</v>
      </c>
    </row>
    <row r="21" spans="1:3" x14ac:dyDescent="0.3">
      <c r="A21" t="s">
        <v>21</v>
      </c>
      <c r="B21" s="24" t="s">
        <v>40</v>
      </c>
      <c r="C21" s="24" t="s">
        <v>59</v>
      </c>
    </row>
    <row r="22" spans="1:3" ht="28.8" x14ac:dyDescent="0.3">
      <c r="A22" t="s">
        <v>22</v>
      </c>
      <c r="B22" s="24" t="s">
        <v>41</v>
      </c>
      <c r="C22" s="24" t="s">
        <v>54</v>
      </c>
    </row>
    <row r="23" spans="1:3" x14ac:dyDescent="0.3">
      <c r="A23" t="s">
        <v>23</v>
      </c>
      <c r="B23" s="24" t="s">
        <v>40</v>
      </c>
      <c r="C23" s="24" t="s">
        <v>60</v>
      </c>
    </row>
    <row r="24" spans="1:3" ht="28.8" x14ac:dyDescent="0.3">
      <c r="A24" t="s">
        <v>24</v>
      </c>
      <c r="B24" s="24" t="s">
        <v>41</v>
      </c>
      <c r="C24" s="24" t="s">
        <v>54</v>
      </c>
    </row>
    <row r="25" spans="1:3" x14ac:dyDescent="0.3">
      <c r="A25" t="s">
        <v>25</v>
      </c>
      <c r="B25" s="24" t="s">
        <v>40</v>
      </c>
      <c r="C25" s="24" t="s">
        <v>61</v>
      </c>
    </row>
    <row r="26" spans="1:3" ht="28.8" x14ac:dyDescent="0.3">
      <c r="A26" t="s">
        <v>26</v>
      </c>
      <c r="B26" s="24" t="s">
        <v>41</v>
      </c>
      <c r="C26" s="24" t="s">
        <v>54</v>
      </c>
    </row>
    <row r="27" spans="1:3" x14ac:dyDescent="0.3">
      <c r="A27" t="s">
        <v>27</v>
      </c>
      <c r="B27" s="24" t="s">
        <v>40</v>
      </c>
      <c r="C27" s="24" t="s">
        <v>62</v>
      </c>
    </row>
    <row r="28" spans="1:3" ht="28.8" x14ac:dyDescent="0.3">
      <c r="A28" t="s">
        <v>28</v>
      </c>
      <c r="B28" s="24" t="s">
        <v>41</v>
      </c>
      <c r="C28" s="24" t="s">
        <v>54</v>
      </c>
    </row>
    <row r="29" spans="1:3" x14ac:dyDescent="0.3">
      <c r="A29" t="s">
        <v>29</v>
      </c>
      <c r="B29" s="24" t="s">
        <v>40</v>
      </c>
      <c r="C29" s="24" t="s">
        <v>63</v>
      </c>
    </row>
    <row r="30" spans="1:3" ht="28.8" x14ac:dyDescent="0.3">
      <c r="A30" t="s">
        <v>30</v>
      </c>
      <c r="B30" s="24" t="s">
        <v>41</v>
      </c>
      <c r="C30" s="24" t="s">
        <v>54</v>
      </c>
    </row>
    <row r="31" spans="1:3" x14ac:dyDescent="0.3">
      <c r="A31" t="s">
        <v>31</v>
      </c>
      <c r="B31" s="24" t="s">
        <v>40</v>
      </c>
      <c r="C31" s="24" t="s">
        <v>64</v>
      </c>
    </row>
    <row r="32" spans="1:3" ht="28.8" x14ac:dyDescent="0.3">
      <c r="A32" t="s">
        <v>32</v>
      </c>
      <c r="B32" s="24" t="s">
        <v>41</v>
      </c>
      <c r="C32" s="24" t="s">
        <v>54</v>
      </c>
    </row>
    <row r="33" spans="1:3" ht="28.8" x14ac:dyDescent="0.3">
      <c r="A33" t="s">
        <v>33</v>
      </c>
      <c r="B33" s="24" t="s">
        <v>48</v>
      </c>
      <c r="C33" s="24" t="s">
        <v>65</v>
      </c>
    </row>
    <row r="34" spans="1:3" ht="28.8" x14ac:dyDescent="0.3">
      <c r="A34" t="s">
        <v>34</v>
      </c>
      <c r="B34" s="24" t="s">
        <v>49</v>
      </c>
      <c r="C34" s="24" t="s">
        <v>65</v>
      </c>
    </row>
    <row r="35" spans="1:3" ht="28.8" x14ac:dyDescent="0.3">
      <c r="A35" t="s">
        <v>35</v>
      </c>
      <c r="B35" s="24" t="s">
        <v>50</v>
      </c>
      <c r="C35" s="24" t="s">
        <v>65</v>
      </c>
    </row>
    <row r="36" spans="1:3" ht="28.8" x14ac:dyDescent="0.3">
      <c r="A36" t="s">
        <v>36</v>
      </c>
      <c r="B36" s="24" t="s">
        <v>51</v>
      </c>
      <c r="C36" s="24" t="s">
        <v>65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28"/>
  <sheetViews>
    <sheetView zoomScale="115" zoomScaleNormal="115" workbookViewId="0">
      <pane xSplit="3" ySplit="3" topLeftCell="V4" activePane="bottomRight" state="frozen"/>
      <selection activeCell="J31" sqref="J31"/>
      <selection pane="topRight" activeCell="J31" sqref="J31"/>
      <selection pane="bottomLeft" activeCell="J31" sqref="J31"/>
      <selection pane="bottomRight" activeCell="AK1" sqref="AK1:AK1048576"/>
    </sheetView>
  </sheetViews>
  <sheetFormatPr defaultRowHeight="14.4" x14ac:dyDescent="0.3"/>
  <cols>
    <col min="5" max="5" width="13.109375" customWidth="1"/>
    <col min="6" max="6" width="14.44140625" customWidth="1"/>
    <col min="7" max="10" width="17" customWidth="1"/>
    <col min="19" max="19" width="16" customWidth="1"/>
    <col min="20" max="20" width="17.5546875" customWidth="1"/>
  </cols>
  <sheetData>
    <row r="1" spans="1:36" x14ac:dyDescent="0.3">
      <c r="E1" s="25" t="s">
        <v>76</v>
      </c>
      <c r="F1" s="25"/>
      <c r="G1" s="25"/>
      <c r="H1" s="25"/>
      <c r="I1" s="25"/>
      <c r="J1" s="25"/>
      <c r="K1" s="27" t="s">
        <v>74</v>
      </c>
      <c r="L1" s="28"/>
      <c r="M1" s="28"/>
      <c r="N1" s="29"/>
      <c r="O1" s="27" t="s">
        <v>77</v>
      </c>
      <c r="P1" s="29"/>
      <c r="Q1" s="25" t="s">
        <v>75</v>
      </c>
      <c r="R1" s="25"/>
      <c r="S1" s="25" t="s">
        <v>78</v>
      </c>
      <c r="T1" s="25"/>
      <c r="U1" s="26" t="s">
        <v>84</v>
      </c>
      <c r="V1" s="26"/>
      <c r="W1" s="26"/>
      <c r="X1" s="26"/>
      <c r="Y1" s="26"/>
      <c r="Z1" s="26"/>
      <c r="AA1" s="26"/>
      <c r="AB1" s="26"/>
      <c r="AC1" s="26"/>
      <c r="AD1" s="26"/>
      <c r="AE1" s="26"/>
      <c r="AF1" s="26"/>
      <c r="AG1" s="25" t="s">
        <v>83</v>
      </c>
      <c r="AH1" s="25"/>
      <c r="AI1" s="25"/>
      <c r="AJ1" s="25"/>
    </row>
    <row r="2" spans="1:36" x14ac:dyDescent="0.3">
      <c r="A2" s="2"/>
      <c r="B2" s="2"/>
      <c r="C2" s="2"/>
      <c r="D2" s="1" t="s">
        <v>73</v>
      </c>
      <c r="E2" s="9" t="s">
        <v>69</v>
      </c>
      <c r="F2" s="1" t="s">
        <v>70</v>
      </c>
      <c r="G2" s="1" t="s">
        <v>71</v>
      </c>
      <c r="H2" s="1" t="s">
        <v>70</v>
      </c>
      <c r="I2" s="1" t="s">
        <v>72</v>
      </c>
      <c r="J2" s="1" t="s">
        <v>70</v>
      </c>
      <c r="K2" s="2"/>
      <c r="L2" s="2"/>
      <c r="M2" s="2"/>
      <c r="N2" s="2"/>
      <c r="O2" s="2"/>
      <c r="P2" s="2"/>
      <c r="Q2" s="2"/>
      <c r="R2" s="2"/>
      <c r="S2" s="2"/>
      <c r="T2" s="2"/>
      <c r="U2" s="5" t="s">
        <v>85</v>
      </c>
      <c r="V2" s="5"/>
      <c r="W2" s="5" t="s">
        <v>87</v>
      </c>
      <c r="X2" s="5"/>
      <c r="Y2" s="5" t="s">
        <v>86</v>
      </c>
      <c r="Z2" s="5"/>
      <c r="AA2" s="5" t="s">
        <v>88</v>
      </c>
      <c r="AB2" s="5"/>
      <c r="AC2" s="5" t="s">
        <v>89</v>
      </c>
      <c r="AD2" s="5"/>
      <c r="AE2" s="5" t="s">
        <v>90</v>
      </c>
      <c r="AF2" s="5"/>
      <c r="AG2" s="1" t="s">
        <v>79</v>
      </c>
      <c r="AH2" s="1" t="s">
        <v>80</v>
      </c>
      <c r="AI2" s="1" t="s">
        <v>81</v>
      </c>
      <c r="AJ2" s="1" t="s">
        <v>82</v>
      </c>
    </row>
    <row r="3" spans="1:36" x14ac:dyDescent="0.3">
      <c r="A3" s="2" t="s">
        <v>66</v>
      </c>
      <c r="B3" s="2" t="s">
        <v>2</v>
      </c>
      <c r="C3" s="2" t="s">
        <v>3</v>
      </c>
      <c r="D3" s="2" t="s">
        <v>4</v>
      </c>
      <c r="E3" s="10" t="s">
        <v>5</v>
      </c>
      <c r="F3" s="2" t="s">
        <v>6</v>
      </c>
      <c r="G3" s="2" t="s">
        <v>7</v>
      </c>
      <c r="H3" s="2" t="s">
        <v>8</v>
      </c>
      <c r="I3" s="2" t="s">
        <v>9</v>
      </c>
      <c r="J3" s="2" t="s">
        <v>10</v>
      </c>
      <c r="K3" s="2" t="s">
        <v>11</v>
      </c>
      <c r="L3" s="2" t="s">
        <v>12</v>
      </c>
      <c r="M3" s="2" t="s">
        <v>13</v>
      </c>
      <c r="N3" s="2" t="s">
        <v>14</v>
      </c>
      <c r="O3" s="2" t="s">
        <v>15</v>
      </c>
      <c r="P3" s="2" t="s">
        <v>16</v>
      </c>
      <c r="Q3" s="2" t="s">
        <v>17</v>
      </c>
      <c r="R3" s="2" t="s">
        <v>18</v>
      </c>
      <c r="S3" s="2" t="s">
        <v>19</v>
      </c>
      <c r="T3" s="2" t="s">
        <v>20</v>
      </c>
      <c r="U3" s="6" t="s">
        <v>21</v>
      </c>
      <c r="V3" s="6" t="s">
        <v>22</v>
      </c>
      <c r="W3" s="6" t="s">
        <v>23</v>
      </c>
      <c r="X3" s="6" t="s">
        <v>24</v>
      </c>
      <c r="Y3" s="6" t="s">
        <v>25</v>
      </c>
      <c r="Z3" s="6" t="s">
        <v>26</v>
      </c>
      <c r="AA3" s="6" t="s">
        <v>27</v>
      </c>
      <c r="AB3" s="6" t="s">
        <v>28</v>
      </c>
      <c r="AC3" s="6" t="s">
        <v>29</v>
      </c>
      <c r="AD3" s="6" t="s">
        <v>30</v>
      </c>
      <c r="AE3" s="6" t="s">
        <v>31</v>
      </c>
      <c r="AF3" s="6" t="s">
        <v>32</v>
      </c>
      <c r="AG3" s="2" t="s">
        <v>33</v>
      </c>
      <c r="AH3" s="2" t="s">
        <v>34</v>
      </c>
      <c r="AI3" s="2" t="s">
        <v>35</v>
      </c>
      <c r="AJ3" s="2" t="s">
        <v>36</v>
      </c>
    </row>
    <row r="4" spans="1:36" x14ac:dyDescent="0.3">
      <c r="A4" s="2">
        <v>1</v>
      </c>
      <c r="B4" s="43" t="s">
        <v>212</v>
      </c>
      <c r="C4" s="43" t="s">
        <v>212</v>
      </c>
      <c r="D4" s="3">
        <v>6</v>
      </c>
      <c r="E4" s="15">
        <v>2</v>
      </c>
      <c r="F4" s="7">
        <v>3</v>
      </c>
      <c r="G4" s="7">
        <v>2</v>
      </c>
      <c r="H4" s="7">
        <v>3</v>
      </c>
      <c r="I4" s="7">
        <v>2</v>
      </c>
      <c r="J4" s="7">
        <v>3</v>
      </c>
      <c r="K4" s="3">
        <v>7</v>
      </c>
      <c r="L4" s="13">
        <v>7</v>
      </c>
      <c r="M4" s="13">
        <v>5</v>
      </c>
      <c r="N4" s="13">
        <v>3</v>
      </c>
      <c r="O4" s="3">
        <v>1</v>
      </c>
      <c r="P4" s="3">
        <v>7</v>
      </c>
      <c r="Q4" s="3">
        <v>1</v>
      </c>
      <c r="R4" s="3">
        <v>3</v>
      </c>
      <c r="S4" s="3">
        <v>2</v>
      </c>
      <c r="T4" s="3">
        <v>5</v>
      </c>
      <c r="U4" s="7">
        <v>2</v>
      </c>
      <c r="V4" s="7">
        <v>7</v>
      </c>
      <c r="W4" s="7">
        <v>2</v>
      </c>
      <c r="X4" s="7">
        <v>7</v>
      </c>
      <c r="Y4" s="7">
        <v>1</v>
      </c>
      <c r="Z4" s="7">
        <v>1</v>
      </c>
      <c r="AA4" s="7">
        <v>1</v>
      </c>
      <c r="AB4" s="7">
        <v>1</v>
      </c>
      <c r="AC4" s="7">
        <v>1</v>
      </c>
      <c r="AD4" s="7">
        <v>3</v>
      </c>
      <c r="AE4" s="7">
        <v>1</v>
      </c>
      <c r="AF4" s="7">
        <v>5</v>
      </c>
      <c r="AG4" s="3">
        <v>2</v>
      </c>
      <c r="AH4" s="3">
        <v>0</v>
      </c>
      <c r="AI4" s="3">
        <v>-2</v>
      </c>
      <c r="AJ4" s="3">
        <v>0</v>
      </c>
    </row>
    <row r="5" spans="1:36" x14ac:dyDescent="0.3">
      <c r="A5" s="2">
        <v>2</v>
      </c>
      <c r="B5" s="43" t="s">
        <v>212</v>
      </c>
      <c r="C5" s="43" t="s">
        <v>212</v>
      </c>
      <c r="D5" s="3">
        <v>6</v>
      </c>
      <c r="E5" s="15">
        <v>2</v>
      </c>
      <c r="F5" s="7">
        <v>9</v>
      </c>
      <c r="G5" s="7">
        <v>2</v>
      </c>
      <c r="H5" s="7">
        <v>7</v>
      </c>
      <c r="I5" s="7">
        <v>2</v>
      </c>
      <c r="J5" s="7">
        <v>5</v>
      </c>
      <c r="K5" s="3">
        <v>3</v>
      </c>
      <c r="L5" s="13">
        <v>1</v>
      </c>
      <c r="M5" s="13">
        <v>3</v>
      </c>
      <c r="N5" s="13">
        <v>3</v>
      </c>
      <c r="O5" s="3">
        <v>2</v>
      </c>
      <c r="P5" s="3">
        <v>3</v>
      </c>
      <c r="Q5" s="3">
        <v>3</v>
      </c>
      <c r="R5" s="3">
        <v>5</v>
      </c>
      <c r="S5" s="3">
        <v>1</v>
      </c>
      <c r="T5" s="3">
        <v>5</v>
      </c>
      <c r="U5" s="7">
        <v>1</v>
      </c>
      <c r="V5" s="7">
        <v>5</v>
      </c>
      <c r="W5" s="7">
        <v>1</v>
      </c>
      <c r="X5" s="7">
        <v>5</v>
      </c>
      <c r="Y5" s="7">
        <v>1</v>
      </c>
      <c r="Z5" s="7">
        <v>1</v>
      </c>
      <c r="AA5" s="7">
        <v>1</v>
      </c>
      <c r="AB5" s="7">
        <v>3</v>
      </c>
      <c r="AC5" s="7">
        <v>1</v>
      </c>
      <c r="AD5" s="7">
        <v>5</v>
      </c>
      <c r="AE5" s="7">
        <v>1</v>
      </c>
      <c r="AF5" s="7">
        <v>7</v>
      </c>
      <c r="AG5" s="3">
        <v>1</v>
      </c>
      <c r="AH5" s="3">
        <v>-1</v>
      </c>
      <c r="AI5" s="3">
        <v>2</v>
      </c>
      <c r="AJ5" s="3">
        <v>2</v>
      </c>
    </row>
    <row r="6" spans="1:36" x14ac:dyDescent="0.3">
      <c r="A6" s="2">
        <v>3</v>
      </c>
      <c r="B6" s="43" t="s">
        <v>212</v>
      </c>
      <c r="C6" s="43" t="s">
        <v>212</v>
      </c>
      <c r="D6" s="3">
        <v>6</v>
      </c>
      <c r="E6" s="15">
        <v>2</v>
      </c>
      <c r="F6" s="7">
        <v>3</v>
      </c>
      <c r="G6" s="7">
        <v>2</v>
      </c>
      <c r="H6" s="7">
        <v>5</v>
      </c>
      <c r="I6" s="7">
        <v>1</v>
      </c>
      <c r="J6" s="7">
        <v>1</v>
      </c>
      <c r="K6" s="3">
        <v>5</v>
      </c>
      <c r="L6" s="13">
        <v>3</v>
      </c>
      <c r="M6" s="13">
        <v>5</v>
      </c>
      <c r="N6" s="13">
        <v>5</v>
      </c>
      <c r="O6" s="3">
        <v>1</v>
      </c>
      <c r="P6" s="3">
        <v>5</v>
      </c>
      <c r="Q6" s="3">
        <v>7</v>
      </c>
      <c r="R6" s="3">
        <v>5</v>
      </c>
      <c r="S6" s="3">
        <v>2</v>
      </c>
      <c r="T6" s="3">
        <v>7</v>
      </c>
      <c r="U6" s="7">
        <v>2</v>
      </c>
      <c r="V6" s="7">
        <v>3</v>
      </c>
      <c r="W6" s="7">
        <v>2</v>
      </c>
      <c r="X6" s="7">
        <v>1</v>
      </c>
      <c r="Y6" s="7">
        <v>2</v>
      </c>
      <c r="Z6" s="7">
        <v>3</v>
      </c>
      <c r="AA6" s="7">
        <v>1</v>
      </c>
      <c r="AB6" s="7">
        <v>5</v>
      </c>
      <c r="AC6" s="7">
        <v>1</v>
      </c>
      <c r="AD6" s="7">
        <v>5</v>
      </c>
      <c r="AE6" s="7">
        <v>1</v>
      </c>
      <c r="AF6" s="7">
        <v>3</v>
      </c>
      <c r="AG6" s="3">
        <v>1</v>
      </c>
      <c r="AH6" s="3">
        <v>-1</v>
      </c>
      <c r="AI6" s="3">
        <v>2</v>
      </c>
      <c r="AJ6" s="3">
        <v>2</v>
      </c>
    </row>
    <row r="7" spans="1:36" x14ac:dyDescent="0.3">
      <c r="A7" s="2">
        <v>4</v>
      </c>
      <c r="B7" s="43" t="s">
        <v>212</v>
      </c>
      <c r="C7" s="43" t="s">
        <v>212</v>
      </c>
      <c r="D7" s="3">
        <v>2</v>
      </c>
      <c r="E7" s="15">
        <v>1</v>
      </c>
      <c r="F7" s="7">
        <v>5</v>
      </c>
      <c r="G7" s="7">
        <v>1</v>
      </c>
      <c r="H7" s="7">
        <v>3</v>
      </c>
      <c r="I7" s="7">
        <v>2</v>
      </c>
      <c r="J7" s="7">
        <v>3</v>
      </c>
      <c r="K7" s="3">
        <v>5</v>
      </c>
      <c r="L7" s="13">
        <v>7</v>
      </c>
      <c r="M7" s="13">
        <v>5</v>
      </c>
      <c r="N7" s="13">
        <v>5</v>
      </c>
      <c r="O7" s="3">
        <v>1</v>
      </c>
      <c r="P7" s="3">
        <v>3</v>
      </c>
      <c r="Q7" s="3">
        <v>3</v>
      </c>
      <c r="R7" s="3">
        <v>3</v>
      </c>
      <c r="S7" s="3">
        <v>2</v>
      </c>
      <c r="T7" s="3">
        <v>3</v>
      </c>
      <c r="U7" s="7">
        <v>2</v>
      </c>
      <c r="V7" s="7">
        <v>3</v>
      </c>
      <c r="W7" s="7">
        <v>2</v>
      </c>
      <c r="X7" s="7">
        <v>3</v>
      </c>
      <c r="Y7" s="7">
        <v>1</v>
      </c>
      <c r="Z7" s="7">
        <v>3</v>
      </c>
      <c r="AA7" s="7">
        <v>1</v>
      </c>
      <c r="AB7" s="7">
        <v>3</v>
      </c>
      <c r="AC7" s="7">
        <v>1</v>
      </c>
      <c r="AD7" s="7">
        <v>3</v>
      </c>
      <c r="AE7" s="7">
        <v>1</v>
      </c>
      <c r="AF7" s="7">
        <v>3</v>
      </c>
      <c r="AG7" s="3">
        <v>2</v>
      </c>
      <c r="AH7" s="3">
        <v>-1</v>
      </c>
      <c r="AI7" s="3">
        <v>2</v>
      </c>
      <c r="AJ7" s="3">
        <v>-2</v>
      </c>
    </row>
    <row r="8" spans="1:36" x14ac:dyDescent="0.3">
      <c r="A8" s="2">
        <v>5</v>
      </c>
      <c r="B8" s="43" t="s">
        <v>212</v>
      </c>
      <c r="C8" s="43" t="s">
        <v>212</v>
      </c>
      <c r="D8" s="3">
        <v>1</v>
      </c>
      <c r="E8" s="15">
        <v>1</v>
      </c>
      <c r="F8" s="7">
        <v>3</v>
      </c>
      <c r="G8" s="7">
        <v>1</v>
      </c>
      <c r="H8" s="7">
        <v>3</v>
      </c>
      <c r="I8" s="7">
        <v>2</v>
      </c>
      <c r="J8" s="7">
        <v>3</v>
      </c>
      <c r="K8" s="3">
        <v>5</v>
      </c>
      <c r="L8" s="13">
        <v>7</v>
      </c>
      <c r="M8" s="13">
        <v>3</v>
      </c>
      <c r="N8" s="13">
        <v>3</v>
      </c>
      <c r="O8" s="3">
        <v>2</v>
      </c>
      <c r="P8" s="3">
        <v>3</v>
      </c>
      <c r="Q8" s="3">
        <v>7</v>
      </c>
      <c r="R8" s="3">
        <v>7</v>
      </c>
      <c r="S8" s="3">
        <v>2</v>
      </c>
      <c r="T8" s="3">
        <v>5</v>
      </c>
      <c r="U8" s="7">
        <v>2</v>
      </c>
      <c r="V8" s="7">
        <v>3</v>
      </c>
      <c r="W8" s="7">
        <v>2</v>
      </c>
      <c r="X8" s="7">
        <v>3</v>
      </c>
      <c r="Y8" s="7">
        <v>2</v>
      </c>
      <c r="Z8" s="7">
        <v>3</v>
      </c>
      <c r="AA8" s="7">
        <v>1</v>
      </c>
      <c r="AB8" s="7">
        <v>3</v>
      </c>
      <c r="AC8" s="7">
        <v>1</v>
      </c>
      <c r="AD8" s="7">
        <v>3</v>
      </c>
      <c r="AE8" s="7">
        <v>1</v>
      </c>
      <c r="AF8" s="7">
        <v>3</v>
      </c>
      <c r="AG8" s="3">
        <v>2</v>
      </c>
      <c r="AH8" s="3">
        <v>0</v>
      </c>
      <c r="AI8" s="3">
        <v>1</v>
      </c>
      <c r="AJ8" s="3">
        <v>1</v>
      </c>
    </row>
    <row r="9" spans="1:36" x14ac:dyDescent="0.3">
      <c r="A9" s="2">
        <v>6</v>
      </c>
      <c r="B9" s="43" t="s">
        <v>212</v>
      </c>
      <c r="C9" s="43" t="s">
        <v>212</v>
      </c>
      <c r="D9" s="3">
        <v>2</v>
      </c>
      <c r="E9" s="15">
        <v>1</v>
      </c>
      <c r="F9" s="7">
        <v>1</v>
      </c>
      <c r="G9" s="7">
        <v>1</v>
      </c>
      <c r="H9" s="7">
        <v>1</v>
      </c>
      <c r="I9" s="7">
        <v>1</v>
      </c>
      <c r="J9" s="7">
        <v>1</v>
      </c>
      <c r="K9" s="3">
        <v>1</v>
      </c>
      <c r="L9" s="13">
        <v>1</v>
      </c>
      <c r="M9" s="13">
        <v>1</v>
      </c>
      <c r="N9" s="13">
        <v>3</v>
      </c>
      <c r="O9" s="3">
        <v>1</v>
      </c>
      <c r="P9" s="3">
        <v>1</v>
      </c>
      <c r="Q9" s="3">
        <v>1</v>
      </c>
      <c r="R9" s="3">
        <v>1</v>
      </c>
      <c r="S9" s="3">
        <v>2</v>
      </c>
      <c r="T9" s="3">
        <v>1</v>
      </c>
      <c r="U9" s="7">
        <v>2</v>
      </c>
      <c r="V9" s="7">
        <v>1</v>
      </c>
      <c r="W9" s="7">
        <v>2</v>
      </c>
      <c r="X9" s="7">
        <v>1</v>
      </c>
      <c r="Y9" s="7">
        <v>2</v>
      </c>
      <c r="Z9" s="7">
        <v>1</v>
      </c>
      <c r="AA9" s="7">
        <v>1</v>
      </c>
      <c r="AB9" s="7">
        <v>1</v>
      </c>
      <c r="AC9" s="7">
        <v>1</v>
      </c>
      <c r="AD9" s="7">
        <v>1</v>
      </c>
      <c r="AE9" s="7">
        <v>1</v>
      </c>
      <c r="AF9" s="7">
        <v>1</v>
      </c>
      <c r="AG9" s="3">
        <v>0</v>
      </c>
      <c r="AH9" s="3">
        <v>0</v>
      </c>
      <c r="AI9" s="3">
        <v>1</v>
      </c>
      <c r="AJ9" s="3">
        <v>1</v>
      </c>
    </row>
    <row r="10" spans="1:36" x14ac:dyDescent="0.3">
      <c r="A10" s="2">
        <v>7</v>
      </c>
      <c r="B10" s="43" t="s">
        <v>212</v>
      </c>
      <c r="C10" s="43" t="s">
        <v>212</v>
      </c>
      <c r="D10" s="3">
        <v>6</v>
      </c>
      <c r="E10" s="15">
        <v>2</v>
      </c>
      <c r="F10" s="7">
        <v>5</v>
      </c>
      <c r="G10" s="7">
        <v>2</v>
      </c>
      <c r="H10" s="7">
        <v>1</v>
      </c>
      <c r="I10" s="7">
        <v>1</v>
      </c>
      <c r="J10" s="7">
        <v>3</v>
      </c>
      <c r="K10" s="3">
        <v>5</v>
      </c>
      <c r="L10" s="13">
        <v>3</v>
      </c>
      <c r="M10" s="13">
        <v>5</v>
      </c>
      <c r="N10" s="13">
        <v>3</v>
      </c>
      <c r="O10" s="3">
        <v>1</v>
      </c>
      <c r="P10" s="3">
        <v>7</v>
      </c>
      <c r="Q10" s="3">
        <v>3</v>
      </c>
      <c r="R10" s="3">
        <v>5</v>
      </c>
      <c r="S10" s="3">
        <v>2</v>
      </c>
      <c r="T10" s="3">
        <v>3</v>
      </c>
      <c r="U10" s="7">
        <v>2</v>
      </c>
      <c r="V10" s="7">
        <v>7</v>
      </c>
      <c r="W10" s="7">
        <v>1</v>
      </c>
      <c r="X10" s="7">
        <v>3</v>
      </c>
      <c r="Y10" s="7">
        <v>1</v>
      </c>
      <c r="Z10" s="7">
        <v>5</v>
      </c>
      <c r="AA10" s="7">
        <v>1</v>
      </c>
      <c r="AB10" s="7">
        <v>5</v>
      </c>
      <c r="AC10" s="7">
        <v>1</v>
      </c>
      <c r="AD10" s="7">
        <v>7</v>
      </c>
      <c r="AE10" s="7">
        <v>1</v>
      </c>
      <c r="AF10" s="7">
        <v>5</v>
      </c>
      <c r="AG10" s="3">
        <v>0</v>
      </c>
      <c r="AH10" s="3">
        <v>0</v>
      </c>
      <c r="AI10" s="3">
        <v>0</v>
      </c>
      <c r="AJ10" s="3">
        <v>1</v>
      </c>
    </row>
    <row r="11" spans="1:36" x14ac:dyDescent="0.3">
      <c r="A11" s="2">
        <v>8</v>
      </c>
      <c r="B11" s="43" t="s">
        <v>212</v>
      </c>
      <c r="C11" s="43" t="s">
        <v>212</v>
      </c>
      <c r="D11" s="3">
        <v>4</v>
      </c>
      <c r="E11" s="16">
        <v>2</v>
      </c>
      <c r="F11" s="12">
        <v>5</v>
      </c>
      <c r="G11" s="12">
        <v>2</v>
      </c>
      <c r="H11" s="12">
        <v>3</v>
      </c>
      <c r="I11" s="12">
        <v>1</v>
      </c>
      <c r="J11" s="12">
        <v>3</v>
      </c>
      <c r="K11" s="11">
        <v>5</v>
      </c>
      <c r="L11" s="14">
        <v>5</v>
      </c>
      <c r="M11" s="14">
        <v>3</v>
      </c>
      <c r="N11" s="14">
        <v>5</v>
      </c>
      <c r="O11" s="11">
        <v>1</v>
      </c>
      <c r="P11" s="11">
        <v>3</v>
      </c>
      <c r="Q11" s="11">
        <v>5</v>
      </c>
      <c r="R11" s="11">
        <v>5</v>
      </c>
      <c r="S11" s="11">
        <v>1</v>
      </c>
      <c r="T11" s="11">
        <v>5</v>
      </c>
      <c r="U11" s="12">
        <v>2</v>
      </c>
      <c r="V11" s="12">
        <v>5</v>
      </c>
      <c r="W11" s="12">
        <v>2</v>
      </c>
      <c r="X11" s="12">
        <v>3</v>
      </c>
      <c r="Y11" s="12">
        <v>1</v>
      </c>
      <c r="Z11" s="12">
        <v>1</v>
      </c>
      <c r="AA11" s="12">
        <v>1</v>
      </c>
      <c r="AB11" s="12">
        <v>3</v>
      </c>
      <c r="AC11" s="12">
        <v>1</v>
      </c>
      <c r="AD11" s="12">
        <v>3</v>
      </c>
      <c r="AE11" s="12">
        <v>1</v>
      </c>
      <c r="AF11" s="12">
        <v>3</v>
      </c>
      <c r="AG11" s="11">
        <v>1</v>
      </c>
      <c r="AH11" s="11">
        <v>2</v>
      </c>
      <c r="AI11" s="11">
        <v>1</v>
      </c>
      <c r="AJ11" s="11">
        <v>-1</v>
      </c>
    </row>
    <row r="12" spans="1:36" x14ac:dyDescent="0.3">
      <c r="A12" s="2">
        <v>9</v>
      </c>
      <c r="B12" s="43" t="s">
        <v>212</v>
      </c>
      <c r="C12" s="43" t="s">
        <v>212</v>
      </c>
      <c r="D12" s="3">
        <v>2</v>
      </c>
      <c r="E12" s="7">
        <v>2</v>
      </c>
      <c r="F12" s="7">
        <v>3</v>
      </c>
      <c r="G12" s="7">
        <v>2</v>
      </c>
      <c r="H12" s="7">
        <v>5</v>
      </c>
      <c r="I12" s="7">
        <v>2</v>
      </c>
      <c r="J12" s="7">
        <v>5</v>
      </c>
      <c r="K12" s="3">
        <v>7</v>
      </c>
      <c r="L12" s="13">
        <v>7</v>
      </c>
      <c r="M12" s="13">
        <v>7</v>
      </c>
      <c r="N12" s="13">
        <v>5</v>
      </c>
      <c r="O12" s="3">
        <v>2</v>
      </c>
      <c r="P12" s="3">
        <v>7</v>
      </c>
      <c r="Q12" s="3">
        <v>1</v>
      </c>
      <c r="R12" s="3">
        <v>3</v>
      </c>
      <c r="S12" s="3">
        <v>2</v>
      </c>
      <c r="T12" s="3">
        <v>5</v>
      </c>
      <c r="U12" s="7">
        <v>1</v>
      </c>
      <c r="V12" s="7">
        <v>5</v>
      </c>
      <c r="W12" s="7">
        <v>2</v>
      </c>
      <c r="X12" s="7">
        <v>7</v>
      </c>
      <c r="Y12" s="7">
        <v>1</v>
      </c>
      <c r="Z12" s="7">
        <v>5</v>
      </c>
      <c r="AA12" s="7">
        <v>2</v>
      </c>
      <c r="AB12" s="7">
        <v>9</v>
      </c>
      <c r="AC12" s="7">
        <v>1</v>
      </c>
      <c r="AD12" s="7">
        <v>1</v>
      </c>
      <c r="AE12" s="7">
        <v>1</v>
      </c>
      <c r="AF12" s="7">
        <v>7</v>
      </c>
      <c r="AG12" s="3">
        <v>2</v>
      </c>
      <c r="AH12" s="3">
        <v>0</v>
      </c>
      <c r="AI12" s="3">
        <v>0</v>
      </c>
      <c r="AJ12" s="3">
        <v>1</v>
      </c>
    </row>
    <row r="13" spans="1:36" x14ac:dyDescent="0.3">
      <c r="A13" s="2">
        <v>10</v>
      </c>
      <c r="B13" s="43" t="s">
        <v>212</v>
      </c>
      <c r="C13" s="43" t="s">
        <v>212</v>
      </c>
      <c r="D13" s="3">
        <v>6</v>
      </c>
      <c r="E13" s="7">
        <v>1</v>
      </c>
      <c r="F13" s="7">
        <v>5</v>
      </c>
      <c r="G13" s="7">
        <v>1</v>
      </c>
      <c r="H13" s="7">
        <v>5</v>
      </c>
      <c r="I13" s="7">
        <v>1</v>
      </c>
      <c r="J13" s="7">
        <v>5</v>
      </c>
      <c r="K13" s="3">
        <v>1</v>
      </c>
      <c r="L13" s="13">
        <v>1</v>
      </c>
      <c r="M13" s="13">
        <v>1</v>
      </c>
      <c r="N13" s="13">
        <v>1</v>
      </c>
      <c r="O13" s="3">
        <v>2</v>
      </c>
      <c r="P13" s="3">
        <v>1</v>
      </c>
      <c r="Q13" s="3">
        <v>1</v>
      </c>
      <c r="R13" s="3">
        <v>1</v>
      </c>
      <c r="S13" s="3">
        <v>2</v>
      </c>
      <c r="T13" s="3">
        <v>1</v>
      </c>
      <c r="U13" s="7">
        <v>2</v>
      </c>
      <c r="V13" s="7">
        <v>3</v>
      </c>
      <c r="W13" s="7">
        <v>2</v>
      </c>
      <c r="X13" s="7">
        <v>5</v>
      </c>
      <c r="Y13" s="7">
        <v>1</v>
      </c>
      <c r="Z13" s="7">
        <v>5</v>
      </c>
      <c r="AA13" s="7">
        <v>2</v>
      </c>
      <c r="AB13" s="7">
        <v>1</v>
      </c>
      <c r="AC13" s="7">
        <v>1</v>
      </c>
      <c r="AD13" s="7">
        <v>1</v>
      </c>
      <c r="AE13" s="7">
        <v>1</v>
      </c>
      <c r="AF13" s="7">
        <v>1</v>
      </c>
      <c r="AG13" s="3">
        <v>1</v>
      </c>
      <c r="AH13" s="3">
        <v>-1</v>
      </c>
      <c r="AI13" s="3">
        <v>-1</v>
      </c>
      <c r="AJ13" s="3">
        <v>1</v>
      </c>
    </row>
    <row r="14" spans="1:36" x14ac:dyDescent="0.3">
      <c r="A14" s="2">
        <v>11</v>
      </c>
      <c r="B14" s="43" t="s">
        <v>212</v>
      </c>
      <c r="C14" s="43" t="s">
        <v>212</v>
      </c>
      <c r="D14" s="3">
        <v>6</v>
      </c>
      <c r="E14" s="7">
        <v>1</v>
      </c>
      <c r="F14" s="7">
        <v>3</v>
      </c>
      <c r="G14" s="7">
        <v>1</v>
      </c>
      <c r="H14" s="7">
        <v>3</v>
      </c>
      <c r="I14" s="7">
        <v>2</v>
      </c>
      <c r="J14" s="7">
        <v>1</v>
      </c>
      <c r="K14" s="3">
        <v>5</v>
      </c>
      <c r="L14" s="13">
        <v>5</v>
      </c>
      <c r="M14" s="13">
        <v>5</v>
      </c>
      <c r="N14" s="13">
        <v>5</v>
      </c>
      <c r="O14" s="3">
        <v>2</v>
      </c>
      <c r="P14" s="3">
        <v>3</v>
      </c>
      <c r="Q14" s="3">
        <v>5</v>
      </c>
      <c r="R14" s="3">
        <v>5</v>
      </c>
      <c r="S14" s="3">
        <v>1</v>
      </c>
      <c r="T14" s="3">
        <v>3</v>
      </c>
      <c r="U14" s="7">
        <v>2</v>
      </c>
      <c r="V14" s="7">
        <v>3</v>
      </c>
      <c r="W14" s="7">
        <v>2</v>
      </c>
      <c r="X14" s="7">
        <v>3</v>
      </c>
      <c r="Y14" s="7">
        <v>1</v>
      </c>
      <c r="Z14" s="7">
        <v>5</v>
      </c>
      <c r="AA14" s="7">
        <v>1</v>
      </c>
      <c r="AB14" s="7">
        <v>5</v>
      </c>
      <c r="AC14" s="7">
        <v>1</v>
      </c>
      <c r="AD14" s="7">
        <v>5</v>
      </c>
      <c r="AE14" s="7">
        <v>1</v>
      </c>
      <c r="AF14" s="7">
        <v>5</v>
      </c>
      <c r="AG14" s="3">
        <v>1</v>
      </c>
      <c r="AH14" s="3">
        <v>0</v>
      </c>
      <c r="AI14" s="3">
        <v>-1</v>
      </c>
      <c r="AJ14" s="3">
        <v>0</v>
      </c>
    </row>
    <row r="15" spans="1:36" ht="18.600000000000001" customHeight="1" x14ac:dyDescent="0.3">
      <c r="A15" s="2">
        <v>12</v>
      </c>
      <c r="B15" s="43" t="s">
        <v>212</v>
      </c>
      <c r="C15" s="43" t="s">
        <v>212</v>
      </c>
      <c r="D15" s="3">
        <v>2</v>
      </c>
      <c r="E15" s="7">
        <v>2</v>
      </c>
      <c r="F15" s="7">
        <v>5</v>
      </c>
      <c r="G15" s="7">
        <v>2</v>
      </c>
      <c r="H15" s="7">
        <v>5</v>
      </c>
      <c r="I15" s="7">
        <v>2</v>
      </c>
      <c r="J15" s="7">
        <v>5</v>
      </c>
      <c r="K15" s="3">
        <v>1</v>
      </c>
      <c r="L15" s="13">
        <v>1</v>
      </c>
      <c r="M15" s="13">
        <v>1</v>
      </c>
      <c r="N15" s="13">
        <v>1</v>
      </c>
      <c r="O15" s="3">
        <v>2</v>
      </c>
      <c r="P15" s="3">
        <v>3</v>
      </c>
      <c r="Q15" s="3">
        <v>1</v>
      </c>
      <c r="R15" s="3">
        <v>1</v>
      </c>
      <c r="S15" s="3">
        <v>2</v>
      </c>
      <c r="T15" s="3">
        <v>1</v>
      </c>
      <c r="U15" s="7">
        <v>2</v>
      </c>
      <c r="V15" s="7">
        <v>3</v>
      </c>
      <c r="W15" s="7">
        <v>2</v>
      </c>
      <c r="X15" s="7">
        <v>1</v>
      </c>
      <c r="Y15" s="7">
        <v>2</v>
      </c>
      <c r="Z15" s="7">
        <v>1</v>
      </c>
      <c r="AA15" s="7">
        <v>1</v>
      </c>
      <c r="AB15" s="7">
        <v>3</v>
      </c>
      <c r="AC15" s="7">
        <v>1</v>
      </c>
      <c r="AD15" s="7">
        <v>3</v>
      </c>
      <c r="AE15" s="7">
        <v>2</v>
      </c>
      <c r="AF15" s="7">
        <v>1</v>
      </c>
      <c r="AG15" s="3">
        <v>2</v>
      </c>
      <c r="AH15" s="3">
        <v>0</v>
      </c>
      <c r="AI15" s="3">
        <v>0</v>
      </c>
      <c r="AJ15" s="3">
        <v>0</v>
      </c>
    </row>
    <row r="16" spans="1:36" x14ac:dyDescent="0.3">
      <c r="A16" s="2">
        <v>13</v>
      </c>
      <c r="B16" s="43" t="s">
        <v>212</v>
      </c>
      <c r="C16" s="43" t="s">
        <v>212</v>
      </c>
      <c r="D16" s="3">
        <v>6</v>
      </c>
      <c r="E16" s="7">
        <v>1</v>
      </c>
      <c r="F16" s="7">
        <v>3</v>
      </c>
      <c r="G16" s="7">
        <v>1</v>
      </c>
      <c r="H16" s="7">
        <v>3</v>
      </c>
      <c r="I16" s="7">
        <v>1</v>
      </c>
      <c r="J16" s="7">
        <v>3</v>
      </c>
      <c r="K16" s="3">
        <v>7</v>
      </c>
      <c r="L16" s="13">
        <v>5</v>
      </c>
      <c r="M16" s="13">
        <v>5</v>
      </c>
      <c r="N16" s="13">
        <v>5</v>
      </c>
      <c r="O16" s="3">
        <v>1</v>
      </c>
      <c r="P16" s="3">
        <v>5</v>
      </c>
      <c r="Q16" s="3">
        <v>3</v>
      </c>
      <c r="R16" s="3">
        <v>3</v>
      </c>
      <c r="S16" s="3">
        <v>1</v>
      </c>
      <c r="T16" s="3">
        <v>3</v>
      </c>
      <c r="U16" s="7">
        <v>1</v>
      </c>
      <c r="V16" s="7">
        <v>3</v>
      </c>
      <c r="W16" s="7">
        <v>1</v>
      </c>
      <c r="X16" s="7">
        <v>3</v>
      </c>
      <c r="Y16" s="7">
        <v>1</v>
      </c>
      <c r="Z16" s="7">
        <v>3</v>
      </c>
      <c r="AA16" s="7">
        <v>1</v>
      </c>
      <c r="AB16" s="7">
        <v>3</v>
      </c>
      <c r="AC16" s="7">
        <v>1</v>
      </c>
      <c r="AD16" s="7">
        <v>3</v>
      </c>
      <c r="AE16" s="7">
        <v>1</v>
      </c>
      <c r="AF16" s="7">
        <v>3</v>
      </c>
      <c r="AG16" s="3">
        <v>-1</v>
      </c>
      <c r="AH16" s="3">
        <v>-2</v>
      </c>
      <c r="AI16" s="3">
        <v>2</v>
      </c>
      <c r="AJ16" s="3">
        <v>1</v>
      </c>
    </row>
    <row r="17" spans="1:36" x14ac:dyDescent="0.3">
      <c r="A17" s="2">
        <v>14</v>
      </c>
      <c r="B17" s="43" t="s">
        <v>212</v>
      </c>
      <c r="C17" s="43" t="s">
        <v>212</v>
      </c>
      <c r="D17" s="3">
        <v>2</v>
      </c>
      <c r="E17" s="7">
        <v>1</v>
      </c>
      <c r="F17" s="7">
        <v>3</v>
      </c>
      <c r="G17" s="7">
        <v>1</v>
      </c>
      <c r="H17" s="7">
        <v>3</v>
      </c>
      <c r="I17" s="7">
        <v>1</v>
      </c>
      <c r="J17" s="7">
        <v>3</v>
      </c>
      <c r="K17" s="3">
        <v>1</v>
      </c>
      <c r="L17" s="13">
        <v>7</v>
      </c>
      <c r="M17" s="13">
        <v>1</v>
      </c>
      <c r="N17" s="13">
        <v>3</v>
      </c>
      <c r="O17" s="3">
        <v>2</v>
      </c>
      <c r="P17" s="3">
        <v>5</v>
      </c>
      <c r="Q17" s="3">
        <v>1</v>
      </c>
      <c r="R17" s="3">
        <v>1</v>
      </c>
      <c r="S17" s="3">
        <v>1</v>
      </c>
      <c r="T17" s="3">
        <v>1</v>
      </c>
      <c r="U17" s="7">
        <v>2</v>
      </c>
      <c r="V17" s="7">
        <v>5</v>
      </c>
      <c r="W17" s="7">
        <v>2</v>
      </c>
      <c r="X17" s="7">
        <v>5</v>
      </c>
      <c r="Y17" s="7">
        <v>1</v>
      </c>
      <c r="Z17" s="7">
        <v>1</v>
      </c>
      <c r="AA17" s="7">
        <v>2</v>
      </c>
      <c r="AB17" s="7">
        <v>5</v>
      </c>
      <c r="AC17" s="7">
        <v>1</v>
      </c>
      <c r="AD17" s="7">
        <v>5</v>
      </c>
      <c r="AE17" s="7">
        <v>1</v>
      </c>
      <c r="AF17" s="7">
        <v>5</v>
      </c>
      <c r="AG17" s="3">
        <v>1</v>
      </c>
      <c r="AH17" s="3">
        <v>-1</v>
      </c>
      <c r="AI17" s="3">
        <v>-1</v>
      </c>
      <c r="AJ17" s="3">
        <v>-1</v>
      </c>
    </row>
    <row r="18" spans="1:36" x14ac:dyDescent="0.3">
      <c r="A18" s="2">
        <v>15</v>
      </c>
      <c r="B18" s="43" t="s">
        <v>212</v>
      </c>
      <c r="C18" s="43" t="s">
        <v>212</v>
      </c>
      <c r="D18" s="3">
        <v>4</v>
      </c>
      <c r="E18" s="7">
        <v>2</v>
      </c>
      <c r="F18" s="7">
        <v>1</v>
      </c>
      <c r="G18" s="7">
        <v>2</v>
      </c>
      <c r="H18" s="7">
        <v>7</v>
      </c>
      <c r="I18" s="7">
        <v>2</v>
      </c>
      <c r="J18" s="7">
        <v>7</v>
      </c>
      <c r="K18" s="3">
        <v>5</v>
      </c>
      <c r="L18" s="13">
        <v>1</v>
      </c>
      <c r="M18" s="13">
        <v>1</v>
      </c>
      <c r="N18" s="13">
        <v>1</v>
      </c>
      <c r="O18" s="3">
        <v>2</v>
      </c>
      <c r="P18" s="3">
        <v>1</v>
      </c>
      <c r="Q18" s="3">
        <v>5</v>
      </c>
      <c r="R18" s="3">
        <v>7</v>
      </c>
      <c r="S18" s="3">
        <v>2</v>
      </c>
      <c r="T18" s="3">
        <v>7</v>
      </c>
      <c r="U18" s="7">
        <v>1</v>
      </c>
      <c r="V18" s="7">
        <v>7</v>
      </c>
      <c r="W18" s="7">
        <v>1</v>
      </c>
      <c r="X18" s="7">
        <v>7</v>
      </c>
      <c r="Y18" s="7">
        <v>2</v>
      </c>
      <c r="Z18" s="7">
        <v>7</v>
      </c>
      <c r="AA18" s="7">
        <v>2</v>
      </c>
      <c r="AB18" s="7">
        <v>7</v>
      </c>
      <c r="AC18" s="7">
        <v>2</v>
      </c>
      <c r="AD18" s="7">
        <v>5</v>
      </c>
      <c r="AE18" s="7">
        <v>2</v>
      </c>
      <c r="AF18" s="7">
        <v>5</v>
      </c>
      <c r="AG18" s="3">
        <v>0</v>
      </c>
      <c r="AH18" s="3">
        <v>1</v>
      </c>
      <c r="AI18" s="3">
        <v>1</v>
      </c>
      <c r="AJ18" s="3">
        <v>2</v>
      </c>
    </row>
    <row r="19" spans="1:36" x14ac:dyDescent="0.3">
      <c r="AF19" t="s">
        <v>105</v>
      </c>
      <c r="AG19" s="4">
        <f>AVERAGE(AG4:AG18)</f>
        <v>1</v>
      </c>
      <c r="AH19" s="4">
        <f t="shared" ref="AH19:AJ19" si="0">AVERAGE(AH4:AH18)</f>
        <v>-0.26666666666666666</v>
      </c>
      <c r="AI19" s="4">
        <f t="shared" si="0"/>
        <v>0.46666666666666667</v>
      </c>
      <c r="AJ19" s="4">
        <f t="shared" si="0"/>
        <v>0.53333333333333333</v>
      </c>
    </row>
    <row r="20" spans="1:36" x14ac:dyDescent="0.3">
      <c r="AF20" t="s">
        <v>100</v>
      </c>
      <c r="AG20">
        <f>COUNTIF(AG4:AG18, -2)</f>
        <v>0</v>
      </c>
      <c r="AH20">
        <f t="shared" ref="AH20:AJ20" si="1">COUNTIF(AH4:AH18, -2)</f>
        <v>1</v>
      </c>
      <c r="AI20">
        <f t="shared" si="1"/>
        <v>1</v>
      </c>
      <c r="AJ20">
        <f t="shared" si="1"/>
        <v>1</v>
      </c>
    </row>
    <row r="21" spans="1:36" x14ac:dyDescent="0.3">
      <c r="AF21" t="s">
        <v>101</v>
      </c>
      <c r="AG21">
        <f>COUNTIF(AG4:AG18, -1)</f>
        <v>1</v>
      </c>
      <c r="AH21">
        <f t="shared" ref="AH21:AJ21" si="2">COUNTIF(AH4:AH18, -1)</f>
        <v>5</v>
      </c>
      <c r="AI21">
        <f t="shared" si="2"/>
        <v>3</v>
      </c>
      <c r="AJ21">
        <f t="shared" si="2"/>
        <v>2</v>
      </c>
    </row>
    <row r="22" spans="1:36" x14ac:dyDescent="0.3">
      <c r="AF22" t="s">
        <v>102</v>
      </c>
      <c r="AG22">
        <f>COUNTIF(AG4:AG18, 0)</f>
        <v>3</v>
      </c>
      <c r="AH22">
        <f t="shared" ref="AH22:AJ22" si="3">COUNTIF(AH4:AH18, 0)</f>
        <v>7</v>
      </c>
      <c r="AI22">
        <f t="shared" si="3"/>
        <v>3</v>
      </c>
      <c r="AJ22">
        <f t="shared" si="3"/>
        <v>3</v>
      </c>
    </row>
    <row r="23" spans="1:36" x14ac:dyDescent="0.3">
      <c r="AF23" t="s">
        <v>103</v>
      </c>
      <c r="AG23">
        <f>COUNTIF(AG4:AG18, 1)</f>
        <v>6</v>
      </c>
      <c r="AH23">
        <f t="shared" ref="AH23:AJ23" si="4">COUNTIF(AH4:AH18, 1)</f>
        <v>1</v>
      </c>
      <c r="AI23">
        <f t="shared" si="4"/>
        <v>4</v>
      </c>
      <c r="AJ23">
        <f t="shared" si="4"/>
        <v>6</v>
      </c>
    </row>
    <row r="24" spans="1:36" x14ac:dyDescent="0.3">
      <c r="AF24" t="s">
        <v>104</v>
      </c>
      <c r="AG24">
        <f>COUNTIF(AG4:AG18, 2)</f>
        <v>5</v>
      </c>
      <c r="AH24">
        <f t="shared" ref="AH24:AJ24" si="5">COUNTIF(AH4:AH18, 2)</f>
        <v>1</v>
      </c>
      <c r="AI24">
        <f t="shared" si="5"/>
        <v>4</v>
      </c>
      <c r="AJ24">
        <f t="shared" si="5"/>
        <v>3</v>
      </c>
    </row>
    <row r="28" spans="1:36" x14ac:dyDescent="0.3">
      <c r="R28" s="4" t="e">
        <f t="shared" ref="R28" si="6">_xlfn.QUARTILE.INC(#REF!,2)</f>
        <v>#REF!</v>
      </c>
    </row>
  </sheetData>
  <mergeCells count="7">
    <mergeCell ref="AG1:AJ1"/>
    <mergeCell ref="U1:AF1"/>
    <mergeCell ref="E1:J1"/>
    <mergeCell ref="K1:N1"/>
    <mergeCell ref="Q1:R1"/>
    <mergeCell ref="O1:P1"/>
    <mergeCell ref="S1:T1"/>
  </mergeCells>
  <pageMargins left="0.7" right="0.7" top="0.75" bottom="0.75" header="0.3" footer="0.3"/>
  <pageSetup paperSize="9" orientation="portrait" horizontalDpi="4294967293" verticalDpi="4294967293"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44"/>
  <sheetViews>
    <sheetView zoomScale="115" zoomScaleNormal="115" workbookViewId="0">
      <pane xSplit="3" ySplit="3" topLeftCell="AH25" activePane="bottomRight" state="frozen"/>
      <selection activeCell="Z44" sqref="Z44"/>
      <selection pane="topRight" activeCell="Z44" sqref="Z44"/>
      <selection pane="bottomLeft" activeCell="Z44" sqref="Z44"/>
      <selection pane="bottomRight" activeCell="AM12" sqref="AM12"/>
    </sheetView>
  </sheetViews>
  <sheetFormatPr defaultRowHeight="14.4" x14ac:dyDescent="0.3"/>
  <cols>
    <col min="5" max="5" width="13.109375" style="20" customWidth="1"/>
    <col min="6" max="6" width="14.44140625" style="20" customWidth="1"/>
    <col min="7" max="10" width="17" style="20" customWidth="1"/>
    <col min="11" max="11" width="8.6640625" style="20"/>
    <col min="19" max="19" width="16" customWidth="1"/>
    <col min="20" max="20" width="17.5546875" customWidth="1"/>
  </cols>
  <sheetData>
    <row r="1" spans="1:36" x14ac:dyDescent="0.3">
      <c r="E1" s="26" t="s">
        <v>76</v>
      </c>
      <c r="F1" s="26"/>
      <c r="G1" s="26"/>
      <c r="H1" s="26"/>
      <c r="I1" s="26"/>
      <c r="J1" s="26"/>
      <c r="K1" s="27" t="s">
        <v>74</v>
      </c>
      <c r="L1" s="28"/>
      <c r="M1" s="28"/>
      <c r="N1" s="29"/>
      <c r="O1" s="27" t="s">
        <v>77</v>
      </c>
      <c r="P1" s="29"/>
      <c r="Q1" s="25" t="s">
        <v>75</v>
      </c>
      <c r="R1" s="25"/>
      <c r="S1" s="25" t="s">
        <v>78</v>
      </c>
      <c r="T1" s="25"/>
      <c r="U1" s="26" t="s">
        <v>84</v>
      </c>
      <c r="V1" s="26"/>
      <c r="W1" s="26"/>
      <c r="X1" s="26"/>
      <c r="Y1" s="26"/>
      <c r="Z1" s="26"/>
      <c r="AA1" s="26"/>
      <c r="AB1" s="26"/>
      <c r="AC1" s="26"/>
      <c r="AD1" s="26"/>
      <c r="AE1" s="26"/>
      <c r="AF1" s="26"/>
      <c r="AG1" s="25" t="s">
        <v>83</v>
      </c>
      <c r="AH1" s="25"/>
      <c r="AI1" s="25"/>
      <c r="AJ1" s="25"/>
    </row>
    <row r="2" spans="1:36" x14ac:dyDescent="0.3">
      <c r="A2" s="2"/>
      <c r="B2" s="2"/>
      <c r="C2" s="2"/>
      <c r="D2" s="1" t="s">
        <v>73</v>
      </c>
      <c r="E2" s="17" t="s">
        <v>69</v>
      </c>
      <c r="F2" s="5" t="s">
        <v>70</v>
      </c>
      <c r="G2" s="5" t="s">
        <v>71</v>
      </c>
      <c r="H2" s="5" t="s">
        <v>70</v>
      </c>
      <c r="I2" s="5" t="s">
        <v>72</v>
      </c>
      <c r="J2" s="5" t="s">
        <v>70</v>
      </c>
      <c r="K2" s="18"/>
      <c r="L2" s="2"/>
      <c r="M2" s="2"/>
      <c r="N2" s="2"/>
      <c r="O2" s="2"/>
      <c r="P2" s="2"/>
      <c r="Q2" s="2"/>
      <c r="R2" s="2"/>
      <c r="S2" s="2"/>
      <c r="T2" s="2"/>
      <c r="U2" s="5" t="s">
        <v>85</v>
      </c>
      <c r="V2" s="5"/>
      <c r="W2" s="5" t="s">
        <v>87</v>
      </c>
      <c r="X2" s="5"/>
      <c r="Y2" s="5" t="s">
        <v>86</v>
      </c>
      <c r="Z2" s="5"/>
      <c r="AA2" s="5" t="s">
        <v>88</v>
      </c>
      <c r="AB2" s="5"/>
      <c r="AC2" s="5" t="s">
        <v>89</v>
      </c>
      <c r="AD2" s="5"/>
      <c r="AE2" s="5" t="s">
        <v>90</v>
      </c>
      <c r="AF2" s="5"/>
      <c r="AG2" s="1" t="s">
        <v>79</v>
      </c>
      <c r="AH2" s="1" t="s">
        <v>80</v>
      </c>
      <c r="AI2" s="1" t="s">
        <v>81</v>
      </c>
      <c r="AJ2" s="1" t="s">
        <v>82</v>
      </c>
    </row>
    <row r="3" spans="1:36" ht="12" customHeight="1" x14ac:dyDescent="0.3">
      <c r="A3" t="s">
        <v>66</v>
      </c>
      <c r="B3" t="s">
        <v>2</v>
      </c>
      <c r="C3" t="s">
        <v>3</v>
      </c>
      <c r="D3" t="s">
        <v>4</v>
      </c>
      <c r="E3" s="19" t="s">
        <v>5</v>
      </c>
      <c r="F3" s="19" t="s">
        <v>6</v>
      </c>
      <c r="G3" s="19" t="s">
        <v>7</v>
      </c>
      <c r="H3" s="19" t="s">
        <v>8</v>
      </c>
      <c r="I3" s="19" t="s">
        <v>9</v>
      </c>
      <c r="J3" s="19" t="s">
        <v>10</v>
      </c>
      <c r="K3" s="20" t="s">
        <v>11</v>
      </c>
      <c r="L3" s="19" t="s">
        <v>12</v>
      </c>
      <c r="M3" s="19" t="s">
        <v>13</v>
      </c>
      <c r="N3" s="19" t="s">
        <v>14</v>
      </c>
      <c r="O3" t="s">
        <v>15</v>
      </c>
      <c r="P3" t="s">
        <v>16</v>
      </c>
      <c r="Q3" t="s">
        <v>17</v>
      </c>
      <c r="R3" t="s">
        <v>18</v>
      </c>
      <c r="S3" t="s">
        <v>19</v>
      </c>
      <c r="T3" t="s">
        <v>20</v>
      </c>
      <c r="U3" s="19" t="s">
        <v>21</v>
      </c>
      <c r="V3" s="19" t="s">
        <v>22</v>
      </c>
      <c r="W3" s="19" t="s">
        <v>23</v>
      </c>
      <c r="X3" s="19" t="s">
        <v>24</v>
      </c>
      <c r="Y3" s="19" t="s">
        <v>25</v>
      </c>
      <c r="Z3" s="19" t="s">
        <v>26</v>
      </c>
      <c r="AA3" s="19" t="s">
        <v>27</v>
      </c>
      <c r="AB3" s="19" t="s">
        <v>28</v>
      </c>
      <c r="AC3" s="19" t="s">
        <v>29</v>
      </c>
      <c r="AD3" s="19" t="s">
        <v>30</v>
      </c>
      <c r="AE3" s="19" t="s">
        <v>31</v>
      </c>
      <c r="AF3" s="19" t="s">
        <v>32</v>
      </c>
      <c r="AG3" t="s">
        <v>33</v>
      </c>
      <c r="AH3" t="s">
        <v>34</v>
      </c>
      <c r="AI3" t="s">
        <v>35</v>
      </c>
      <c r="AJ3" t="s">
        <v>36</v>
      </c>
    </row>
    <row r="4" spans="1:36" x14ac:dyDescent="0.3">
      <c r="A4">
        <v>1</v>
      </c>
      <c r="B4" s="30" t="s">
        <v>212</v>
      </c>
      <c r="C4" s="30" t="s">
        <v>212</v>
      </c>
      <c r="D4" s="21">
        <v>9</v>
      </c>
      <c r="E4" s="22">
        <v>1</v>
      </c>
      <c r="F4" s="22">
        <v>5</v>
      </c>
      <c r="G4" s="22">
        <v>1</v>
      </c>
      <c r="H4" s="22">
        <v>5</v>
      </c>
      <c r="I4" s="22">
        <v>1</v>
      </c>
      <c r="J4" s="22">
        <v>3</v>
      </c>
      <c r="K4" s="23">
        <v>5</v>
      </c>
      <c r="L4" s="22">
        <v>5</v>
      </c>
      <c r="M4" s="22">
        <v>5</v>
      </c>
      <c r="N4" s="22">
        <v>5</v>
      </c>
      <c r="O4" s="21">
        <v>2</v>
      </c>
      <c r="P4" s="21">
        <v>5</v>
      </c>
      <c r="Q4" s="21">
        <v>1</v>
      </c>
      <c r="R4" s="21">
        <v>1</v>
      </c>
      <c r="S4" s="21">
        <v>2</v>
      </c>
      <c r="T4" s="21">
        <v>1</v>
      </c>
      <c r="U4" s="22">
        <v>2</v>
      </c>
      <c r="V4" s="22">
        <v>1</v>
      </c>
      <c r="W4" s="22">
        <v>2</v>
      </c>
      <c r="X4" s="22">
        <v>5</v>
      </c>
      <c r="Y4" s="22">
        <v>2</v>
      </c>
      <c r="Z4" s="22">
        <v>5</v>
      </c>
      <c r="AA4" s="22">
        <v>2</v>
      </c>
      <c r="AB4" s="22">
        <v>3</v>
      </c>
      <c r="AC4" s="22">
        <v>2</v>
      </c>
      <c r="AD4" s="22">
        <v>3</v>
      </c>
      <c r="AE4" s="22">
        <v>1</v>
      </c>
      <c r="AF4" s="22">
        <v>5</v>
      </c>
      <c r="AG4" s="21">
        <v>0</v>
      </c>
      <c r="AH4" s="21">
        <v>0</v>
      </c>
      <c r="AI4" s="21">
        <v>1</v>
      </c>
      <c r="AJ4" s="21">
        <v>1</v>
      </c>
    </row>
    <row r="5" spans="1:36" x14ac:dyDescent="0.3">
      <c r="A5">
        <v>2</v>
      </c>
      <c r="B5" s="30" t="s">
        <v>212</v>
      </c>
      <c r="C5" s="30" t="s">
        <v>212</v>
      </c>
      <c r="D5" s="21">
        <v>2</v>
      </c>
      <c r="E5" s="22">
        <v>2</v>
      </c>
      <c r="F5" s="22">
        <v>3</v>
      </c>
      <c r="G5" s="22">
        <v>2</v>
      </c>
      <c r="H5" s="22">
        <v>3</v>
      </c>
      <c r="I5" s="22">
        <v>2</v>
      </c>
      <c r="J5" s="22">
        <v>3</v>
      </c>
      <c r="K5" s="23">
        <v>5</v>
      </c>
      <c r="L5" s="22">
        <v>5</v>
      </c>
      <c r="M5" s="22">
        <v>3</v>
      </c>
      <c r="N5" s="22">
        <v>5</v>
      </c>
      <c r="O5" s="21">
        <v>2</v>
      </c>
      <c r="P5" s="21">
        <v>3</v>
      </c>
      <c r="Q5" s="21">
        <v>3</v>
      </c>
      <c r="R5" s="21">
        <v>3</v>
      </c>
      <c r="S5" s="21">
        <v>1</v>
      </c>
      <c r="T5" s="21">
        <v>3</v>
      </c>
      <c r="U5" s="22">
        <v>2</v>
      </c>
      <c r="V5" s="22">
        <v>3</v>
      </c>
      <c r="W5" s="22">
        <v>2</v>
      </c>
      <c r="X5" s="22">
        <v>5</v>
      </c>
      <c r="Y5" s="22">
        <v>1</v>
      </c>
      <c r="Z5" s="22">
        <v>3</v>
      </c>
      <c r="AA5" s="22">
        <v>1</v>
      </c>
      <c r="AB5" s="22">
        <v>3</v>
      </c>
      <c r="AC5" s="22">
        <v>1</v>
      </c>
      <c r="AD5" s="22">
        <v>5</v>
      </c>
      <c r="AE5" s="22">
        <v>1</v>
      </c>
      <c r="AF5" s="22">
        <v>5</v>
      </c>
      <c r="AG5" s="21">
        <v>-2</v>
      </c>
      <c r="AH5" s="21">
        <v>-2</v>
      </c>
      <c r="AI5" s="21">
        <v>2</v>
      </c>
      <c r="AJ5" s="21">
        <v>0</v>
      </c>
    </row>
    <row r="6" spans="1:36" x14ac:dyDescent="0.3">
      <c r="A6">
        <v>3</v>
      </c>
      <c r="B6" s="30" t="s">
        <v>212</v>
      </c>
      <c r="C6" s="30" t="s">
        <v>212</v>
      </c>
      <c r="D6" s="21">
        <v>2</v>
      </c>
      <c r="E6" s="22">
        <v>2</v>
      </c>
      <c r="F6" s="22">
        <v>3</v>
      </c>
      <c r="G6" s="22">
        <v>2</v>
      </c>
      <c r="H6" s="22">
        <v>3</v>
      </c>
      <c r="I6" s="22">
        <v>1</v>
      </c>
      <c r="J6" s="22">
        <v>3</v>
      </c>
      <c r="K6" s="23">
        <v>9</v>
      </c>
      <c r="L6" s="22">
        <v>7</v>
      </c>
      <c r="M6" s="22">
        <v>3</v>
      </c>
      <c r="N6" s="22">
        <v>1</v>
      </c>
      <c r="O6" s="21">
        <v>1</v>
      </c>
      <c r="P6" s="21">
        <v>5</v>
      </c>
      <c r="Q6" s="21">
        <v>3</v>
      </c>
      <c r="R6" s="21">
        <v>7</v>
      </c>
      <c r="S6" s="21">
        <v>2</v>
      </c>
      <c r="T6" s="21">
        <v>7</v>
      </c>
      <c r="U6" s="22">
        <v>1</v>
      </c>
      <c r="V6" s="22">
        <v>3</v>
      </c>
      <c r="W6" s="22">
        <v>2</v>
      </c>
      <c r="X6" s="22">
        <v>5</v>
      </c>
      <c r="Y6" s="22">
        <v>1</v>
      </c>
      <c r="Z6" s="22">
        <v>3</v>
      </c>
      <c r="AA6" s="22">
        <v>2</v>
      </c>
      <c r="AB6" s="22">
        <v>5</v>
      </c>
      <c r="AC6" s="22">
        <v>1</v>
      </c>
      <c r="AD6" s="22">
        <v>5</v>
      </c>
      <c r="AE6" s="22">
        <v>1</v>
      </c>
      <c r="AF6" s="22">
        <v>7</v>
      </c>
      <c r="AG6" s="21">
        <v>-2</v>
      </c>
      <c r="AH6" s="21">
        <v>-1</v>
      </c>
      <c r="AI6" s="21">
        <v>2</v>
      </c>
      <c r="AJ6" s="21">
        <v>1</v>
      </c>
    </row>
    <row r="7" spans="1:36" x14ac:dyDescent="0.3">
      <c r="A7">
        <v>4</v>
      </c>
      <c r="B7" s="30" t="s">
        <v>212</v>
      </c>
      <c r="C7" s="30" t="s">
        <v>212</v>
      </c>
      <c r="D7" s="21">
        <v>4</v>
      </c>
      <c r="E7" s="22">
        <v>1</v>
      </c>
      <c r="F7" s="22">
        <v>3</v>
      </c>
      <c r="G7" s="22">
        <v>2</v>
      </c>
      <c r="H7" s="22">
        <v>3</v>
      </c>
      <c r="I7" s="22">
        <v>2</v>
      </c>
      <c r="J7" s="22">
        <v>1</v>
      </c>
      <c r="K7" s="23">
        <v>7</v>
      </c>
      <c r="L7" s="22">
        <v>7</v>
      </c>
      <c r="M7" s="22">
        <v>7</v>
      </c>
      <c r="N7" s="22">
        <v>5</v>
      </c>
      <c r="O7" s="21">
        <v>1</v>
      </c>
      <c r="P7" s="21">
        <v>5</v>
      </c>
      <c r="Q7" s="21">
        <v>3</v>
      </c>
      <c r="R7" s="21">
        <v>3</v>
      </c>
      <c r="S7" s="21">
        <v>2</v>
      </c>
      <c r="T7" s="21">
        <v>5</v>
      </c>
      <c r="U7" s="22">
        <v>1</v>
      </c>
      <c r="V7" s="22">
        <v>5</v>
      </c>
      <c r="W7" s="22">
        <v>2</v>
      </c>
      <c r="X7" s="22">
        <v>9</v>
      </c>
      <c r="Y7" s="22">
        <v>1</v>
      </c>
      <c r="Z7" s="22">
        <v>5</v>
      </c>
      <c r="AA7" s="22">
        <v>2</v>
      </c>
      <c r="AB7" s="22">
        <v>5</v>
      </c>
      <c r="AC7" s="22">
        <v>1</v>
      </c>
      <c r="AD7" s="22">
        <v>5</v>
      </c>
      <c r="AE7" s="22">
        <v>1</v>
      </c>
      <c r="AF7" s="22">
        <v>7</v>
      </c>
      <c r="AG7" s="21">
        <v>-2</v>
      </c>
      <c r="AH7" s="21">
        <v>-1</v>
      </c>
      <c r="AI7" s="21">
        <v>2</v>
      </c>
      <c r="AJ7" s="21">
        <v>0</v>
      </c>
    </row>
    <row r="8" spans="1:36" x14ac:dyDescent="0.3">
      <c r="A8">
        <v>5</v>
      </c>
      <c r="B8" s="30" t="s">
        <v>212</v>
      </c>
      <c r="C8" s="30" t="s">
        <v>212</v>
      </c>
      <c r="D8" s="21">
        <v>6</v>
      </c>
      <c r="E8" s="22">
        <v>2</v>
      </c>
      <c r="F8" s="22">
        <v>5</v>
      </c>
      <c r="G8" s="22">
        <v>2</v>
      </c>
      <c r="H8" s="22">
        <v>5</v>
      </c>
      <c r="I8" s="22">
        <v>2</v>
      </c>
      <c r="J8" s="22">
        <v>3</v>
      </c>
      <c r="K8" s="23">
        <v>3</v>
      </c>
      <c r="L8" s="22">
        <v>5</v>
      </c>
      <c r="M8" s="22">
        <v>5</v>
      </c>
      <c r="N8" s="22">
        <v>3</v>
      </c>
      <c r="O8" s="21">
        <v>2</v>
      </c>
      <c r="P8" s="21">
        <v>1</v>
      </c>
      <c r="Q8" s="21">
        <v>5</v>
      </c>
      <c r="R8" s="21">
        <v>3</v>
      </c>
      <c r="S8" s="21">
        <v>2</v>
      </c>
      <c r="T8" s="21">
        <v>5</v>
      </c>
      <c r="U8" s="22">
        <v>1</v>
      </c>
      <c r="V8" s="22">
        <v>3</v>
      </c>
      <c r="W8" s="22">
        <v>2</v>
      </c>
      <c r="X8" s="22">
        <v>5</v>
      </c>
      <c r="Y8" s="22">
        <v>1</v>
      </c>
      <c r="Z8" s="22">
        <v>3</v>
      </c>
      <c r="AA8" s="22">
        <v>2</v>
      </c>
      <c r="AB8" s="22">
        <v>3</v>
      </c>
      <c r="AC8" s="22">
        <v>2</v>
      </c>
      <c r="AD8" s="22">
        <v>5</v>
      </c>
      <c r="AE8" s="22">
        <v>1</v>
      </c>
      <c r="AF8" s="22">
        <v>3</v>
      </c>
      <c r="AG8" s="21">
        <v>1</v>
      </c>
      <c r="AH8" s="21">
        <v>0</v>
      </c>
      <c r="AI8" s="21">
        <v>-1</v>
      </c>
      <c r="AJ8" s="21">
        <v>2</v>
      </c>
    </row>
    <row r="9" spans="1:36" x14ac:dyDescent="0.3">
      <c r="A9">
        <v>6</v>
      </c>
      <c r="B9" s="30" t="s">
        <v>212</v>
      </c>
      <c r="C9" s="30" t="s">
        <v>212</v>
      </c>
      <c r="D9" s="21">
        <v>2</v>
      </c>
      <c r="E9" s="22">
        <v>2</v>
      </c>
      <c r="F9" s="22">
        <v>3</v>
      </c>
      <c r="G9" s="22">
        <v>2</v>
      </c>
      <c r="H9" s="22">
        <v>3</v>
      </c>
      <c r="I9" s="22">
        <v>2</v>
      </c>
      <c r="J9" s="22">
        <v>3</v>
      </c>
      <c r="K9" s="23">
        <v>5</v>
      </c>
      <c r="L9" s="22">
        <v>5</v>
      </c>
      <c r="M9" s="22">
        <v>5</v>
      </c>
      <c r="N9" s="22">
        <v>5</v>
      </c>
      <c r="O9" s="21">
        <v>2</v>
      </c>
      <c r="P9" s="21">
        <v>5</v>
      </c>
      <c r="Q9" s="21">
        <v>7</v>
      </c>
      <c r="R9" s="21">
        <v>7</v>
      </c>
      <c r="S9" s="21">
        <v>1</v>
      </c>
      <c r="T9" s="21">
        <v>7</v>
      </c>
      <c r="U9" s="22">
        <v>1</v>
      </c>
      <c r="V9" s="22">
        <v>7</v>
      </c>
      <c r="W9" s="22">
        <v>2</v>
      </c>
      <c r="X9" s="22">
        <v>9</v>
      </c>
      <c r="Y9" s="22">
        <v>1</v>
      </c>
      <c r="Z9" s="22">
        <v>5</v>
      </c>
      <c r="AA9" s="22">
        <v>2</v>
      </c>
      <c r="AB9" s="22">
        <v>9</v>
      </c>
      <c r="AC9" s="22">
        <v>1</v>
      </c>
      <c r="AD9" s="22">
        <v>7</v>
      </c>
      <c r="AE9" s="22">
        <v>1</v>
      </c>
      <c r="AF9" s="22">
        <v>9</v>
      </c>
      <c r="AG9" s="21">
        <v>1</v>
      </c>
      <c r="AH9" s="21">
        <v>0</v>
      </c>
      <c r="AI9" s="21">
        <v>-1</v>
      </c>
      <c r="AJ9" s="21">
        <v>1</v>
      </c>
    </row>
    <row r="10" spans="1:36" x14ac:dyDescent="0.3">
      <c r="A10">
        <v>7</v>
      </c>
      <c r="B10" s="30" t="s">
        <v>212</v>
      </c>
      <c r="C10" s="30" t="s">
        <v>212</v>
      </c>
      <c r="D10" s="21">
        <v>9</v>
      </c>
      <c r="E10" s="22">
        <v>2</v>
      </c>
      <c r="F10" s="22">
        <v>9</v>
      </c>
      <c r="G10" s="22">
        <v>2</v>
      </c>
      <c r="H10" s="22">
        <v>5</v>
      </c>
      <c r="I10" s="22">
        <v>2</v>
      </c>
      <c r="J10" s="22">
        <v>3</v>
      </c>
      <c r="K10" s="23">
        <v>7</v>
      </c>
      <c r="L10" s="22">
        <v>7</v>
      </c>
      <c r="M10" s="22">
        <v>5</v>
      </c>
      <c r="N10" s="22">
        <v>5</v>
      </c>
      <c r="O10" s="21">
        <v>1</v>
      </c>
      <c r="P10" s="21">
        <v>5</v>
      </c>
      <c r="Q10" s="21">
        <v>3</v>
      </c>
      <c r="R10" s="21">
        <v>5</v>
      </c>
      <c r="S10" s="21">
        <v>2</v>
      </c>
      <c r="T10" s="21">
        <v>5</v>
      </c>
      <c r="U10" s="22">
        <v>1</v>
      </c>
      <c r="V10" s="22">
        <v>3</v>
      </c>
      <c r="W10" s="22">
        <v>2</v>
      </c>
      <c r="X10" s="22">
        <v>5</v>
      </c>
      <c r="Y10" s="22">
        <v>1</v>
      </c>
      <c r="Z10" s="22">
        <v>5</v>
      </c>
      <c r="AA10" s="22">
        <v>2</v>
      </c>
      <c r="AB10" s="22">
        <v>5</v>
      </c>
      <c r="AC10" s="22">
        <v>1</v>
      </c>
      <c r="AD10" s="22">
        <v>5</v>
      </c>
      <c r="AE10" s="22">
        <v>1</v>
      </c>
      <c r="AF10" s="22">
        <v>5</v>
      </c>
      <c r="AG10" s="21">
        <v>-1</v>
      </c>
      <c r="AH10" s="21">
        <v>0</v>
      </c>
      <c r="AI10" s="21">
        <v>2</v>
      </c>
      <c r="AJ10" s="21">
        <v>2</v>
      </c>
    </row>
    <row r="11" spans="1:36" x14ac:dyDescent="0.3">
      <c r="A11">
        <v>8</v>
      </c>
      <c r="B11" s="30" t="s">
        <v>212</v>
      </c>
      <c r="C11" s="30" t="s">
        <v>212</v>
      </c>
      <c r="D11" s="21">
        <v>6</v>
      </c>
      <c r="E11" s="22">
        <v>1</v>
      </c>
      <c r="F11" s="22">
        <v>3</v>
      </c>
      <c r="G11" s="22">
        <v>1</v>
      </c>
      <c r="H11" s="22">
        <v>5</v>
      </c>
      <c r="I11" s="22">
        <v>1</v>
      </c>
      <c r="J11" s="22">
        <v>3</v>
      </c>
      <c r="K11" s="23">
        <v>5</v>
      </c>
      <c r="L11" s="22">
        <v>1</v>
      </c>
      <c r="M11" s="22">
        <v>1</v>
      </c>
      <c r="N11" s="22">
        <v>1</v>
      </c>
      <c r="O11" s="21">
        <v>1</v>
      </c>
      <c r="P11" s="21">
        <v>3</v>
      </c>
      <c r="Q11" s="21">
        <v>3</v>
      </c>
      <c r="R11" s="21">
        <v>5</v>
      </c>
      <c r="S11" s="21">
        <v>2</v>
      </c>
      <c r="T11" s="21">
        <v>3</v>
      </c>
      <c r="U11" s="22">
        <v>2</v>
      </c>
      <c r="V11" s="22">
        <v>7</v>
      </c>
      <c r="W11" s="22">
        <v>2</v>
      </c>
      <c r="X11" s="22">
        <v>5</v>
      </c>
      <c r="Y11" s="22">
        <v>2</v>
      </c>
      <c r="Z11" s="22">
        <v>5</v>
      </c>
      <c r="AA11" s="22">
        <v>1</v>
      </c>
      <c r="AB11" s="22">
        <v>3</v>
      </c>
      <c r="AC11" s="22">
        <v>1</v>
      </c>
      <c r="AD11" s="22">
        <v>5</v>
      </c>
      <c r="AE11" s="22">
        <v>1</v>
      </c>
      <c r="AF11" s="22">
        <v>3</v>
      </c>
      <c r="AG11" s="21">
        <v>-1</v>
      </c>
      <c r="AH11" s="21">
        <v>0</v>
      </c>
      <c r="AI11" s="21">
        <v>-1</v>
      </c>
      <c r="AJ11" s="21">
        <v>2</v>
      </c>
    </row>
    <row r="12" spans="1:36" x14ac:dyDescent="0.3">
      <c r="A12">
        <v>9</v>
      </c>
      <c r="B12" s="30" t="s">
        <v>212</v>
      </c>
      <c r="C12" s="30" t="s">
        <v>212</v>
      </c>
      <c r="D12" s="21">
        <v>2</v>
      </c>
      <c r="E12" s="22">
        <v>2</v>
      </c>
      <c r="F12" s="22">
        <v>3</v>
      </c>
      <c r="G12" s="22">
        <v>2</v>
      </c>
      <c r="H12" s="22">
        <v>5</v>
      </c>
      <c r="I12" s="22">
        <v>2</v>
      </c>
      <c r="J12" s="22">
        <v>5</v>
      </c>
      <c r="K12" s="23">
        <v>5</v>
      </c>
      <c r="L12" s="22">
        <v>1</v>
      </c>
      <c r="M12" s="22">
        <v>1</v>
      </c>
      <c r="N12" s="22">
        <v>1</v>
      </c>
      <c r="O12" s="21">
        <v>1</v>
      </c>
      <c r="P12" s="21">
        <v>3</v>
      </c>
      <c r="Q12" s="21">
        <v>5</v>
      </c>
      <c r="R12" s="21">
        <v>5</v>
      </c>
      <c r="S12" s="21">
        <v>1</v>
      </c>
      <c r="T12" s="21">
        <v>5</v>
      </c>
      <c r="U12" s="22">
        <v>2</v>
      </c>
      <c r="V12" s="22">
        <v>1</v>
      </c>
      <c r="W12" s="22">
        <v>2</v>
      </c>
      <c r="X12" s="22">
        <v>5</v>
      </c>
      <c r="Y12" s="22">
        <v>1</v>
      </c>
      <c r="Z12" s="22">
        <v>5</v>
      </c>
      <c r="AA12" s="22">
        <v>2</v>
      </c>
      <c r="AB12" s="22">
        <v>5</v>
      </c>
      <c r="AC12" s="22">
        <v>1</v>
      </c>
      <c r="AD12" s="22">
        <v>5</v>
      </c>
      <c r="AE12" s="22">
        <v>1</v>
      </c>
      <c r="AF12" s="22">
        <v>5</v>
      </c>
      <c r="AG12" s="21">
        <v>-1</v>
      </c>
      <c r="AH12" s="21">
        <v>1</v>
      </c>
      <c r="AI12" s="21">
        <v>0</v>
      </c>
      <c r="AJ12" s="21">
        <v>1</v>
      </c>
    </row>
    <row r="13" spans="1:36" x14ac:dyDescent="0.3">
      <c r="A13">
        <v>10</v>
      </c>
      <c r="B13" s="30" t="s">
        <v>212</v>
      </c>
      <c r="C13" s="30" t="s">
        <v>212</v>
      </c>
      <c r="D13" s="21">
        <v>4</v>
      </c>
      <c r="E13" s="22">
        <v>1</v>
      </c>
      <c r="F13" s="22">
        <v>1</v>
      </c>
      <c r="G13" s="22">
        <v>1</v>
      </c>
      <c r="H13" s="22">
        <v>5</v>
      </c>
      <c r="I13" s="22">
        <v>2</v>
      </c>
      <c r="J13" s="22">
        <v>5</v>
      </c>
      <c r="K13" s="23">
        <v>7</v>
      </c>
      <c r="L13" s="22">
        <v>7</v>
      </c>
      <c r="M13" s="22">
        <v>3</v>
      </c>
      <c r="N13" s="22">
        <v>3</v>
      </c>
      <c r="O13" s="21">
        <v>2</v>
      </c>
      <c r="P13" s="21">
        <v>5</v>
      </c>
      <c r="Q13" s="21">
        <v>5</v>
      </c>
      <c r="R13" s="21">
        <v>5</v>
      </c>
      <c r="S13" s="21">
        <v>1</v>
      </c>
      <c r="T13" s="21">
        <v>5</v>
      </c>
      <c r="U13" s="22">
        <v>2</v>
      </c>
      <c r="V13" s="22">
        <v>5</v>
      </c>
      <c r="W13" s="22">
        <v>2</v>
      </c>
      <c r="X13" s="22">
        <v>5</v>
      </c>
      <c r="Y13" s="22">
        <v>2</v>
      </c>
      <c r="Z13" s="22">
        <v>5</v>
      </c>
      <c r="AA13" s="22">
        <v>1</v>
      </c>
      <c r="AB13" s="22">
        <v>5</v>
      </c>
      <c r="AC13" s="22">
        <v>1</v>
      </c>
      <c r="AD13" s="22">
        <v>5</v>
      </c>
      <c r="AE13" s="22">
        <v>1</v>
      </c>
      <c r="AF13" s="22">
        <v>5</v>
      </c>
      <c r="AG13" s="21">
        <v>2</v>
      </c>
      <c r="AH13" s="21">
        <v>1</v>
      </c>
      <c r="AI13" s="21">
        <v>-1</v>
      </c>
      <c r="AJ13" s="21">
        <v>-1</v>
      </c>
    </row>
    <row r="14" spans="1:36" x14ac:dyDescent="0.3">
      <c r="A14">
        <v>11</v>
      </c>
      <c r="B14" s="30" t="s">
        <v>212</v>
      </c>
      <c r="C14" s="30" t="s">
        <v>212</v>
      </c>
      <c r="D14" s="21">
        <v>4</v>
      </c>
      <c r="E14" s="22">
        <v>2</v>
      </c>
      <c r="F14" s="22">
        <v>3</v>
      </c>
      <c r="G14" s="22">
        <v>1</v>
      </c>
      <c r="H14" s="22">
        <v>3</v>
      </c>
      <c r="I14" s="22">
        <v>1</v>
      </c>
      <c r="J14" s="22">
        <v>3</v>
      </c>
      <c r="K14" s="23">
        <v>7</v>
      </c>
      <c r="L14" s="22">
        <v>5</v>
      </c>
      <c r="M14" s="22">
        <v>5</v>
      </c>
      <c r="N14" s="22">
        <v>5</v>
      </c>
      <c r="O14" s="21">
        <v>2</v>
      </c>
      <c r="P14" s="21">
        <v>1</v>
      </c>
      <c r="Q14" s="21">
        <v>5</v>
      </c>
      <c r="R14" s="21">
        <v>3</v>
      </c>
      <c r="S14" s="21">
        <v>2</v>
      </c>
      <c r="T14" s="21">
        <v>1</v>
      </c>
      <c r="U14" s="22">
        <v>1</v>
      </c>
      <c r="V14" s="22">
        <v>5</v>
      </c>
      <c r="W14" s="22">
        <v>2</v>
      </c>
      <c r="X14" s="22">
        <v>5</v>
      </c>
      <c r="Y14" s="22">
        <v>2</v>
      </c>
      <c r="Z14" s="22">
        <v>3</v>
      </c>
      <c r="AA14" s="22">
        <v>2</v>
      </c>
      <c r="AB14" s="22">
        <v>3</v>
      </c>
      <c r="AC14" s="22">
        <v>2</v>
      </c>
      <c r="AD14" s="22">
        <v>3</v>
      </c>
      <c r="AE14" s="22">
        <v>1</v>
      </c>
      <c r="AF14" s="22">
        <v>3</v>
      </c>
      <c r="AG14" s="21">
        <v>-1</v>
      </c>
      <c r="AH14" s="21">
        <v>1</v>
      </c>
      <c r="AI14" s="21">
        <v>2</v>
      </c>
      <c r="AJ14" s="21">
        <v>1</v>
      </c>
    </row>
    <row r="15" spans="1:36" ht="18.600000000000001" customHeight="1" x14ac:dyDescent="0.3">
      <c r="A15">
        <v>12</v>
      </c>
      <c r="B15" s="30" t="s">
        <v>212</v>
      </c>
      <c r="C15" s="30" t="s">
        <v>212</v>
      </c>
      <c r="D15" s="21">
        <v>4</v>
      </c>
      <c r="E15" s="22">
        <v>1</v>
      </c>
      <c r="F15" s="22">
        <v>3</v>
      </c>
      <c r="G15" s="22">
        <v>1</v>
      </c>
      <c r="H15" s="22">
        <v>5</v>
      </c>
      <c r="I15" s="22">
        <v>2</v>
      </c>
      <c r="J15" s="22">
        <v>3</v>
      </c>
      <c r="K15" s="23">
        <v>7</v>
      </c>
      <c r="L15" s="22">
        <v>1</v>
      </c>
      <c r="M15" s="22">
        <v>1</v>
      </c>
      <c r="N15" s="22">
        <v>1</v>
      </c>
      <c r="O15" s="21">
        <v>2</v>
      </c>
      <c r="P15" s="21">
        <v>5</v>
      </c>
      <c r="Q15" s="21">
        <v>3</v>
      </c>
      <c r="R15" s="21">
        <v>7</v>
      </c>
      <c r="S15" s="21">
        <v>2</v>
      </c>
      <c r="T15" s="21">
        <v>5</v>
      </c>
      <c r="U15" s="22">
        <v>2</v>
      </c>
      <c r="V15" s="22">
        <v>3</v>
      </c>
      <c r="W15" s="22">
        <v>2</v>
      </c>
      <c r="X15" s="22">
        <v>7</v>
      </c>
      <c r="Y15" s="22">
        <v>1</v>
      </c>
      <c r="Z15" s="22">
        <v>3</v>
      </c>
      <c r="AA15" s="22">
        <v>2</v>
      </c>
      <c r="AB15" s="22">
        <v>1</v>
      </c>
      <c r="AC15" s="22">
        <v>1</v>
      </c>
      <c r="AD15" s="22">
        <v>3</v>
      </c>
      <c r="AE15" s="22">
        <v>1</v>
      </c>
      <c r="AF15" s="22">
        <v>3</v>
      </c>
      <c r="AG15" s="21">
        <v>-1</v>
      </c>
      <c r="AH15" s="21">
        <v>0</v>
      </c>
      <c r="AI15" s="21">
        <v>-2</v>
      </c>
      <c r="AJ15" s="21">
        <v>2</v>
      </c>
    </row>
    <row r="16" spans="1:36" x14ac:dyDescent="0.3">
      <c r="A16">
        <v>13</v>
      </c>
      <c r="B16" s="30" t="s">
        <v>212</v>
      </c>
      <c r="C16" s="30" t="s">
        <v>212</v>
      </c>
      <c r="D16" s="21">
        <v>6</v>
      </c>
      <c r="E16" s="22">
        <v>2</v>
      </c>
      <c r="F16" s="22">
        <v>5</v>
      </c>
      <c r="G16" s="22">
        <v>2</v>
      </c>
      <c r="H16" s="22">
        <v>5</v>
      </c>
      <c r="I16" s="22">
        <v>1</v>
      </c>
      <c r="J16" s="22">
        <v>5</v>
      </c>
      <c r="K16" s="23">
        <v>7</v>
      </c>
      <c r="L16" s="22">
        <v>5</v>
      </c>
      <c r="M16" s="22">
        <v>7</v>
      </c>
      <c r="N16" s="22">
        <v>5</v>
      </c>
      <c r="O16" s="21">
        <v>1</v>
      </c>
      <c r="P16" s="21">
        <v>5</v>
      </c>
      <c r="Q16" s="21">
        <v>1</v>
      </c>
      <c r="R16" s="21">
        <v>3</v>
      </c>
      <c r="S16" s="21">
        <v>2</v>
      </c>
      <c r="T16" s="21">
        <v>5</v>
      </c>
      <c r="U16" s="22">
        <v>2</v>
      </c>
      <c r="V16" s="22">
        <v>3</v>
      </c>
      <c r="W16" s="22">
        <v>2</v>
      </c>
      <c r="X16" s="22">
        <v>5</v>
      </c>
      <c r="Y16" s="22">
        <v>2</v>
      </c>
      <c r="Z16" s="22">
        <v>1</v>
      </c>
      <c r="AA16" s="22">
        <v>2</v>
      </c>
      <c r="AB16" s="22">
        <v>3</v>
      </c>
      <c r="AC16" s="22">
        <v>2</v>
      </c>
      <c r="AD16" s="22">
        <v>3</v>
      </c>
      <c r="AE16" s="22">
        <v>1</v>
      </c>
      <c r="AF16" s="22">
        <v>5</v>
      </c>
      <c r="AG16" s="21">
        <v>0</v>
      </c>
      <c r="AH16" s="21">
        <v>1</v>
      </c>
      <c r="AI16" s="21">
        <v>1</v>
      </c>
      <c r="AJ16" s="21">
        <v>0</v>
      </c>
    </row>
    <row r="17" spans="1:36" x14ac:dyDescent="0.3">
      <c r="A17">
        <v>14</v>
      </c>
      <c r="B17" s="30" t="s">
        <v>212</v>
      </c>
      <c r="C17" s="30" t="s">
        <v>212</v>
      </c>
      <c r="D17" s="21">
        <v>3</v>
      </c>
      <c r="E17" s="22">
        <v>2</v>
      </c>
      <c r="F17" s="22">
        <v>1</v>
      </c>
      <c r="G17" s="22">
        <v>1</v>
      </c>
      <c r="H17" s="22">
        <v>1</v>
      </c>
      <c r="I17" s="22">
        <v>1</v>
      </c>
      <c r="J17" s="22">
        <v>1</v>
      </c>
      <c r="K17" s="23">
        <v>1</v>
      </c>
      <c r="L17" s="22">
        <v>1</v>
      </c>
      <c r="M17" s="22">
        <v>1</v>
      </c>
      <c r="N17" s="22">
        <v>1</v>
      </c>
      <c r="O17" s="21">
        <v>1</v>
      </c>
      <c r="P17" s="21">
        <v>5</v>
      </c>
      <c r="Q17" s="21">
        <v>5</v>
      </c>
      <c r="R17" s="21">
        <v>5</v>
      </c>
      <c r="S17" s="21">
        <v>2</v>
      </c>
      <c r="T17" s="21">
        <v>3</v>
      </c>
      <c r="U17" s="22">
        <v>2</v>
      </c>
      <c r="V17" s="22">
        <v>3</v>
      </c>
      <c r="W17" s="22">
        <v>2</v>
      </c>
      <c r="X17" s="22">
        <v>3</v>
      </c>
      <c r="Y17" s="22">
        <v>2</v>
      </c>
      <c r="Z17" s="22">
        <v>3</v>
      </c>
      <c r="AA17" s="22">
        <v>1</v>
      </c>
      <c r="AB17" s="22">
        <v>3</v>
      </c>
      <c r="AC17" s="22">
        <v>2</v>
      </c>
      <c r="AD17" s="22">
        <v>3</v>
      </c>
      <c r="AE17" s="22">
        <v>2</v>
      </c>
      <c r="AF17" s="22">
        <v>3</v>
      </c>
      <c r="AG17" s="21">
        <v>1</v>
      </c>
      <c r="AH17" s="21">
        <v>-1</v>
      </c>
      <c r="AI17" s="21">
        <v>0</v>
      </c>
      <c r="AJ17" s="21">
        <v>1</v>
      </c>
    </row>
    <row r="18" spans="1:36" x14ac:dyDescent="0.3">
      <c r="A18">
        <v>15</v>
      </c>
      <c r="B18" s="30" t="s">
        <v>212</v>
      </c>
      <c r="C18" s="30" t="s">
        <v>212</v>
      </c>
      <c r="D18" s="21">
        <v>6</v>
      </c>
      <c r="E18" s="22">
        <v>2</v>
      </c>
      <c r="F18" s="22">
        <v>7</v>
      </c>
      <c r="G18" s="22">
        <v>2</v>
      </c>
      <c r="H18" s="22">
        <v>7</v>
      </c>
      <c r="I18" s="22">
        <v>2</v>
      </c>
      <c r="J18" s="22">
        <v>5</v>
      </c>
      <c r="K18" s="23">
        <v>5</v>
      </c>
      <c r="L18" s="22">
        <v>5</v>
      </c>
      <c r="M18" s="22">
        <v>5</v>
      </c>
      <c r="N18" s="22">
        <v>5</v>
      </c>
      <c r="O18" s="21">
        <v>1</v>
      </c>
      <c r="P18" s="21">
        <v>1</v>
      </c>
      <c r="Q18" s="21">
        <v>5</v>
      </c>
      <c r="R18" s="21">
        <v>3</v>
      </c>
      <c r="S18" s="21">
        <v>1</v>
      </c>
      <c r="T18" s="21">
        <v>3</v>
      </c>
      <c r="U18" s="22">
        <v>2</v>
      </c>
      <c r="V18" s="22">
        <v>3</v>
      </c>
      <c r="W18" s="22">
        <v>2</v>
      </c>
      <c r="X18" s="22">
        <v>3</v>
      </c>
      <c r="Y18" s="22">
        <v>1</v>
      </c>
      <c r="Z18" s="22">
        <v>3</v>
      </c>
      <c r="AA18" s="22">
        <v>2</v>
      </c>
      <c r="AB18" s="22">
        <v>1</v>
      </c>
      <c r="AC18" s="22">
        <v>1</v>
      </c>
      <c r="AD18" s="22">
        <v>3</v>
      </c>
      <c r="AE18" s="22">
        <v>1</v>
      </c>
      <c r="AF18" s="22">
        <v>3</v>
      </c>
      <c r="AG18" s="21">
        <v>1</v>
      </c>
      <c r="AH18" s="21">
        <v>2</v>
      </c>
      <c r="AI18" s="21">
        <v>1</v>
      </c>
      <c r="AJ18" s="21">
        <v>-1</v>
      </c>
    </row>
    <row r="19" spans="1:36" x14ac:dyDescent="0.3">
      <c r="A19">
        <v>16</v>
      </c>
      <c r="B19" s="30" t="s">
        <v>212</v>
      </c>
      <c r="C19" s="30" t="s">
        <v>212</v>
      </c>
      <c r="D19" s="21">
        <v>2</v>
      </c>
      <c r="E19" s="22">
        <v>1</v>
      </c>
      <c r="F19" s="22">
        <v>1</v>
      </c>
      <c r="G19" s="22">
        <v>2</v>
      </c>
      <c r="H19" s="22">
        <v>1</v>
      </c>
      <c r="I19" s="22">
        <v>2</v>
      </c>
      <c r="J19" s="22">
        <v>1</v>
      </c>
      <c r="K19" s="23">
        <v>3</v>
      </c>
      <c r="L19" s="22">
        <v>3</v>
      </c>
      <c r="M19" s="22">
        <v>3</v>
      </c>
      <c r="N19" s="22">
        <v>3</v>
      </c>
      <c r="O19" s="21">
        <v>1</v>
      </c>
      <c r="P19" s="21">
        <v>3</v>
      </c>
      <c r="Q19" s="21">
        <v>3</v>
      </c>
      <c r="R19" s="21">
        <v>3</v>
      </c>
      <c r="S19" s="21">
        <v>1</v>
      </c>
      <c r="T19" s="21">
        <v>3</v>
      </c>
      <c r="U19" s="22">
        <v>2</v>
      </c>
      <c r="V19" s="22">
        <v>3</v>
      </c>
      <c r="W19" s="22">
        <v>2</v>
      </c>
      <c r="X19" s="22">
        <v>3</v>
      </c>
      <c r="Y19" s="22">
        <v>2</v>
      </c>
      <c r="Z19" s="22">
        <v>3</v>
      </c>
      <c r="AA19" s="22">
        <v>1</v>
      </c>
      <c r="AB19" s="22">
        <v>3</v>
      </c>
      <c r="AC19" s="22">
        <v>2</v>
      </c>
      <c r="AD19" s="22">
        <v>3</v>
      </c>
      <c r="AE19" s="22">
        <v>1</v>
      </c>
      <c r="AF19" s="22">
        <v>3</v>
      </c>
      <c r="AG19" s="21">
        <v>0</v>
      </c>
      <c r="AH19" s="21">
        <v>0</v>
      </c>
      <c r="AI19" s="21">
        <v>0</v>
      </c>
      <c r="AJ19" s="21">
        <v>0</v>
      </c>
    </row>
    <row r="20" spans="1:36" x14ac:dyDescent="0.3">
      <c r="A20">
        <v>17</v>
      </c>
      <c r="B20" s="30" t="s">
        <v>212</v>
      </c>
      <c r="C20" s="30" t="s">
        <v>212</v>
      </c>
      <c r="D20" s="21">
        <v>2</v>
      </c>
      <c r="E20" s="22">
        <v>1</v>
      </c>
      <c r="F20" s="22">
        <v>7</v>
      </c>
      <c r="G20" s="22">
        <v>2</v>
      </c>
      <c r="H20" s="22">
        <v>9</v>
      </c>
      <c r="I20" s="22">
        <v>2</v>
      </c>
      <c r="J20" s="22">
        <v>5</v>
      </c>
      <c r="K20" s="23">
        <v>5</v>
      </c>
      <c r="L20" s="22">
        <v>1</v>
      </c>
      <c r="M20" s="22">
        <v>1</v>
      </c>
      <c r="N20" s="22">
        <v>1</v>
      </c>
      <c r="O20" s="21">
        <v>1</v>
      </c>
      <c r="P20" s="21">
        <v>9</v>
      </c>
      <c r="Q20" s="21">
        <v>5</v>
      </c>
      <c r="R20" s="21">
        <v>7</v>
      </c>
      <c r="S20" s="21">
        <v>2</v>
      </c>
      <c r="T20" s="21">
        <v>7</v>
      </c>
      <c r="U20" s="22">
        <v>2</v>
      </c>
      <c r="V20" s="22">
        <v>9</v>
      </c>
      <c r="W20" s="22">
        <v>2</v>
      </c>
      <c r="X20" s="22">
        <v>9</v>
      </c>
      <c r="Y20" s="22">
        <v>1</v>
      </c>
      <c r="Z20" s="22">
        <v>9</v>
      </c>
      <c r="AA20" s="22">
        <v>2</v>
      </c>
      <c r="AB20" s="22">
        <v>9</v>
      </c>
      <c r="AC20" s="22">
        <v>1</v>
      </c>
      <c r="AD20" s="22">
        <v>9</v>
      </c>
      <c r="AE20" s="22">
        <v>1</v>
      </c>
      <c r="AF20" s="22">
        <v>9</v>
      </c>
      <c r="AG20" s="21">
        <v>2</v>
      </c>
      <c r="AH20" s="21">
        <v>2</v>
      </c>
      <c r="AI20" s="21">
        <v>0</v>
      </c>
      <c r="AJ20" s="21">
        <v>0</v>
      </c>
    </row>
    <row r="21" spans="1:36" x14ac:dyDescent="0.3">
      <c r="A21">
        <v>18</v>
      </c>
      <c r="B21" s="30" t="s">
        <v>212</v>
      </c>
      <c r="C21" s="30" t="s">
        <v>212</v>
      </c>
      <c r="D21" s="21">
        <v>2</v>
      </c>
      <c r="E21" s="22">
        <v>1</v>
      </c>
      <c r="F21" s="22">
        <v>3</v>
      </c>
      <c r="G21" s="22">
        <v>2</v>
      </c>
      <c r="H21" s="22">
        <v>5</v>
      </c>
      <c r="I21" s="22">
        <v>1</v>
      </c>
      <c r="J21" s="22">
        <v>3</v>
      </c>
      <c r="K21" s="23">
        <v>3</v>
      </c>
      <c r="L21" s="22">
        <v>3</v>
      </c>
      <c r="M21" s="22">
        <v>5</v>
      </c>
      <c r="N21" s="22">
        <v>5</v>
      </c>
      <c r="O21" s="21">
        <v>2</v>
      </c>
      <c r="P21" s="21">
        <v>3</v>
      </c>
      <c r="Q21" s="21">
        <v>3</v>
      </c>
      <c r="R21" s="21">
        <v>1</v>
      </c>
      <c r="S21" s="21">
        <v>2</v>
      </c>
      <c r="T21" s="21">
        <v>1</v>
      </c>
      <c r="U21" s="22">
        <v>2</v>
      </c>
      <c r="V21" s="22">
        <v>5</v>
      </c>
      <c r="W21" s="22">
        <v>2</v>
      </c>
      <c r="X21" s="22">
        <v>3</v>
      </c>
      <c r="Y21" s="22">
        <v>1</v>
      </c>
      <c r="Z21" s="22">
        <v>3</v>
      </c>
      <c r="AA21" s="22">
        <v>1</v>
      </c>
      <c r="AB21" s="22">
        <v>3</v>
      </c>
      <c r="AC21" s="22">
        <v>1</v>
      </c>
      <c r="AD21" s="22">
        <v>5</v>
      </c>
      <c r="AE21" s="22">
        <v>1</v>
      </c>
      <c r="AF21" s="22">
        <v>3</v>
      </c>
      <c r="AG21" s="21">
        <v>2</v>
      </c>
      <c r="AH21" s="21">
        <v>0</v>
      </c>
      <c r="AI21" s="21">
        <v>1</v>
      </c>
      <c r="AJ21" s="21">
        <v>1</v>
      </c>
    </row>
    <row r="22" spans="1:36" x14ac:dyDescent="0.3">
      <c r="A22">
        <v>19</v>
      </c>
      <c r="B22" s="30" t="s">
        <v>212</v>
      </c>
      <c r="C22" s="30" t="s">
        <v>212</v>
      </c>
      <c r="D22" s="21">
        <v>6</v>
      </c>
      <c r="E22" s="22">
        <v>1</v>
      </c>
      <c r="F22" s="22">
        <v>1</v>
      </c>
      <c r="G22" s="22">
        <v>1</v>
      </c>
      <c r="H22" s="22">
        <v>1</v>
      </c>
      <c r="I22" s="22">
        <v>1</v>
      </c>
      <c r="J22" s="22">
        <v>1</v>
      </c>
      <c r="K22" s="23">
        <v>1</v>
      </c>
      <c r="L22" s="22">
        <v>3</v>
      </c>
      <c r="M22" s="22">
        <v>3</v>
      </c>
      <c r="N22" s="22">
        <v>3</v>
      </c>
      <c r="O22" s="21">
        <v>1</v>
      </c>
      <c r="P22" s="21">
        <v>5</v>
      </c>
      <c r="Q22" s="21">
        <v>1</v>
      </c>
      <c r="R22" s="21">
        <v>1</v>
      </c>
      <c r="S22" s="21">
        <v>2</v>
      </c>
      <c r="T22" s="21">
        <v>1</v>
      </c>
      <c r="U22" s="22">
        <v>1</v>
      </c>
      <c r="V22" s="22">
        <v>1</v>
      </c>
      <c r="W22" s="22">
        <v>1</v>
      </c>
      <c r="X22" s="22">
        <v>1</v>
      </c>
      <c r="Y22" s="22">
        <v>1</v>
      </c>
      <c r="Z22" s="22">
        <v>1</v>
      </c>
      <c r="AA22" s="22">
        <v>2</v>
      </c>
      <c r="AB22" s="22">
        <v>1</v>
      </c>
      <c r="AC22" s="22">
        <v>2</v>
      </c>
      <c r="AD22" s="22">
        <v>1</v>
      </c>
      <c r="AE22" s="22">
        <v>1</v>
      </c>
      <c r="AF22" s="22">
        <v>1</v>
      </c>
      <c r="AG22" s="21">
        <v>0</v>
      </c>
      <c r="AH22" s="21">
        <v>0</v>
      </c>
      <c r="AI22" s="21">
        <v>0</v>
      </c>
      <c r="AJ22" s="21">
        <v>1</v>
      </c>
    </row>
    <row r="23" spans="1:36" x14ac:dyDescent="0.3">
      <c r="A23">
        <v>20</v>
      </c>
      <c r="B23" s="30" t="s">
        <v>212</v>
      </c>
      <c r="C23" s="30" t="s">
        <v>212</v>
      </c>
      <c r="D23" s="21">
        <v>6</v>
      </c>
      <c r="E23" s="22">
        <v>1</v>
      </c>
      <c r="F23" s="22">
        <v>5</v>
      </c>
      <c r="G23" s="22">
        <v>1</v>
      </c>
      <c r="H23" s="22">
        <v>3</v>
      </c>
      <c r="I23" s="22">
        <v>1</v>
      </c>
      <c r="J23" s="22">
        <v>3</v>
      </c>
      <c r="K23" s="23">
        <v>3</v>
      </c>
      <c r="L23" s="22">
        <v>1</v>
      </c>
      <c r="M23" s="22">
        <v>3</v>
      </c>
      <c r="N23" s="22">
        <v>1</v>
      </c>
      <c r="O23" s="21">
        <v>2</v>
      </c>
      <c r="P23" s="21">
        <v>3</v>
      </c>
      <c r="Q23" s="21">
        <v>7</v>
      </c>
      <c r="R23" s="21">
        <v>7</v>
      </c>
      <c r="S23" s="21">
        <v>1</v>
      </c>
      <c r="T23" s="21">
        <v>3</v>
      </c>
      <c r="U23" s="22">
        <v>2</v>
      </c>
      <c r="V23" s="22">
        <v>3</v>
      </c>
      <c r="W23" s="22">
        <v>2</v>
      </c>
      <c r="X23" s="22">
        <v>9</v>
      </c>
      <c r="Y23" s="22">
        <v>1</v>
      </c>
      <c r="Z23" s="22">
        <v>3</v>
      </c>
      <c r="AA23" s="22">
        <v>2</v>
      </c>
      <c r="AB23" s="22">
        <v>7</v>
      </c>
      <c r="AC23" s="22">
        <v>1</v>
      </c>
      <c r="AD23" s="22">
        <v>5</v>
      </c>
      <c r="AE23" s="22">
        <v>1</v>
      </c>
      <c r="AF23" s="22">
        <v>7</v>
      </c>
      <c r="AG23" s="21">
        <v>2</v>
      </c>
      <c r="AH23" s="21">
        <v>0</v>
      </c>
      <c r="AI23" s="21">
        <v>0</v>
      </c>
      <c r="AJ23" s="21">
        <v>0</v>
      </c>
    </row>
    <row r="24" spans="1:36" x14ac:dyDescent="0.3">
      <c r="A24">
        <v>21</v>
      </c>
      <c r="B24" s="30" t="s">
        <v>212</v>
      </c>
      <c r="C24" s="30" t="s">
        <v>212</v>
      </c>
      <c r="D24" s="21">
        <v>4</v>
      </c>
      <c r="E24" s="22">
        <v>1</v>
      </c>
      <c r="F24" s="22">
        <v>5</v>
      </c>
      <c r="G24" s="22">
        <v>1</v>
      </c>
      <c r="H24" s="22">
        <v>7</v>
      </c>
      <c r="I24" s="22">
        <v>1</v>
      </c>
      <c r="J24" s="22">
        <v>3</v>
      </c>
      <c r="K24" s="23">
        <v>3</v>
      </c>
      <c r="L24" s="22">
        <v>7</v>
      </c>
      <c r="M24" s="22">
        <v>3</v>
      </c>
      <c r="N24" s="22">
        <v>3</v>
      </c>
      <c r="O24" s="21">
        <v>2</v>
      </c>
      <c r="P24" s="21">
        <v>5</v>
      </c>
      <c r="Q24" s="21">
        <v>1</v>
      </c>
      <c r="R24" s="21">
        <v>5</v>
      </c>
      <c r="S24" s="21">
        <v>2</v>
      </c>
      <c r="T24" s="21">
        <v>5</v>
      </c>
      <c r="U24" s="22">
        <v>2</v>
      </c>
      <c r="V24" s="22">
        <v>3</v>
      </c>
      <c r="W24" s="22">
        <v>2</v>
      </c>
      <c r="X24" s="22">
        <v>7</v>
      </c>
      <c r="Y24" s="22">
        <v>2</v>
      </c>
      <c r="Z24" s="22">
        <v>3</v>
      </c>
      <c r="AA24" s="22">
        <v>2</v>
      </c>
      <c r="AB24" s="22">
        <v>3</v>
      </c>
      <c r="AC24" s="22">
        <v>1</v>
      </c>
      <c r="AD24" s="22">
        <v>7</v>
      </c>
      <c r="AE24" s="22">
        <v>1</v>
      </c>
      <c r="AF24" s="22">
        <v>7</v>
      </c>
      <c r="AG24" s="21">
        <v>1</v>
      </c>
      <c r="AH24" s="21">
        <v>1</v>
      </c>
      <c r="AI24" s="21">
        <v>0</v>
      </c>
      <c r="AJ24" s="21">
        <v>1</v>
      </c>
    </row>
    <row r="25" spans="1:36" x14ac:dyDescent="0.3">
      <c r="A25">
        <v>22</v>
      </c>
      <c r="B25" s="30" t="s">
        <v>212</v>
      </c>
      <c r="C25" s="30" t="s">
        <v>212</v>
      </c>
      <c r="D25" s="21">
        <v>6</v>
      </c>
      <c r="E25" s="22">
        <v>2</v>
      </c>
      <c r="F25" s="22">
        <v>7</v>
      </c>
      <c r="G25" s="22">
        <v>2</v>
      </c>
      <c r="H25" s="22">
        <v>5</v>
      </c>
      <c r="I25" s="22">
        <v>2</v>
      </c>
      <c r="J25" s="22">
        <v>3</v>
      </c>
      <c r="K25" s="23">
        <v>7</v>
      </c>
      <c r="L25" s="22">
        <v>3</v>
      </c>
      <c r="M25" s="22">
        <v>5</v>
      </c>
      <c r="N25" s="22">
        <v>3</v>
      </c>
      <c r="O25" s="21">
        <v>1</v>
      </c>
      <c r="P25" s="21">
        <v>5</v>
      </c>
      <c r="Q25" s="21">
        <v>3</v>
      </c>
      <c r="R25" s="21">
        <v>5</v>
      </c>
      <c r="S25" s="21">
        <v>2</v>
      </c>
      <c r="T25" s="21">
        <v>3</v>
      </c>
      <c r="U25" s="22">
        <v>1</v>
      </c>
      <c r="V25" s="22">
        <v>5</v>
      </c>
      <c r="W25" s="22">
        <v>2</v>
      </c>
      <c r="X25" s="22">
        <v>3</v>
      </c>
      <c r="Y25" s="22">
        <v>1</v>
      </c>
      <c r="Z25" s="22">
        <v>7</v>
      </c>
      <c r="AA25" s="22">
        <v>2</v>
      </c>
      <c r="AB25" s="22">
        <v>3</v>
      </c>
      <c r="AC25" s="22">
        <v>1</v>
      </c>
      <c r="AD25" s="22">
        <v>5</v>
      </c>
      <c r="AE25" s="22">
        <v>1</v>
      </c>
      <c r="AF25" s="22">
        <v>7</v>
      </c>
      <c r="AG25" s="21">
        <v>-1</v>
      </c>
      <c r="AH25" s="21">
        <v>0</v>
      </c>
      <c r="AI25" s="21">
        <v>0</v>
      </c>
      <c r="AJ25" s="21">
        <v>1</v>
      </c>
    </row>
    <row r="26" spans="1:36" x14ac:dyDescent="0.3">
      <c r="A26">
        <v>23</v>
      </c>
      <c r="B26" s="30" t="s">
        <v>212</v>
      </c>
      <c r="C26" s="30" t="s">
        <v>212</v>
      </c>
      <c r="D26" s="21">
        <v>6</v>
      </c>
      <c r="E26" s="22">
        <v>1</v>
      </c>
      <c r="F26" s="22">
        <v>3</v>
      </c>
      <c r="G26" s="22">
        <v>1</v>
      </c>
      <c r="H26" s="22">
        <v>3</v>
      </c>
      <c r="I26" s="22">
        <v>1</v>
      </c>
      <c r="J26" s="22">
        <v>3</v>
      </c>
      <c r="K26" s="23">
        <v>9</v>
      </c>
      <c r="L26" s="22">
        <v>5</v>
      </c>
      <c r="M26" s="22">
        <v>9</v>
      </c>
      <c r="N26" s="22">
        <v>9</v>
      </c>
      <c r="O26" s="21">
        <v>2</v>
      </c>
      <c r="P26" s="21">
        <v>3</v>
      </c>
      <c r="Q26" s="21">
        <v>1</v>
      </c>
      <c r="R26" s="21">
        <v>1</v>
      </c>
      <c r="S26" s="21">
        <v>1</v>
      </c>
      <c r="T26" s="21">
        <v>5</v>
      </c>
      <c r="U26" s="22">
        <v>1</v>
      </c>
      <c r="V26" s="22">
        <v>5</v>
      </c>
      <c r="W26" s="22">
        <v>2</v>
      </c>
      <c r="X26" s="22">
        <v>3</v>
      </c>
      <c r="Y26" s="22">
        <v>1</v>
      </c>
      <c r="Z26" s="22">
        <v>5</v>
      </c>
      <c r="AA26" s="22">
        <v>2</v>
      </c>
      <c r="AB26" s="22">
        <v>5</v>
      </c>
      <c r="AC26" s="22">
        <v>1</v>
      </c>
      <c r="AD26" s="22">
        <v>5</v>
      </c>
      <c r="AE26" s="22">
        <v>1</v>
      </c>
      <c r="AF26" s="22">
        <v>5</v>
      </c>
      <c r="AG26" s="21">
        <v>-2</v>
      </c>
      <c r="AH26" s="21">
        <v>0</v>
      </c>
      <c r="AI26" s="21">
        <v>2</v>
      </c>
      <c r="AJ26" s="21">
        <v>0</v>
      </c>
    </row>
    <row r="27" spans="1:36" ht="14.25" customHeight="1" x14ac:dyDescent="0.3">
      <c r="A27">
        <v>24</v>
      </c>
      <c r="B27" s="30" t="s">
        <v>212</v>
      </c>
      <c r="C27" s="30" t="s">
        <v>212</v>
      </c>
      <c r="D27" s="21">
        <v>6</v>
      </c>
      <c r="E27" s="22">
        <v>1</v>
      </c>
      <c r="F27" s="22">
        <v>3</v>
      </c>
      <c r="G27" s="22">
        <v>1</v>
      </c>
      <c r="H27" s="22">
        <v>3</v>
      </c>
      <c r="I27" s="22">
        <v>2</v>
      </c>
      <c r="J27" s="22">
        <v>3</v>
      </c>
      <c r="K27" s="23">
        <v>3</v>
      </c>
      <c r="L27" s="22">
        <v>1</v>
      </c>
      <c r="M27" s="22">
        <v>1</v>
      </c>
      <c r="N27" s="22">
        <v>1</v>
      </c>
      <c r="O27" s="21">
        <v>1</v>
      </c>
      <c r="P27" s="21">
        <v>3</v>
      </c>
      <c r="Q27" s="21">
        <v>1</v>
      </c>
      <c r="R27" s="21">
        <v>5</v>
      </c>
      <c r="S27" s="21">
        <v>2</v>
      </c>
      <c r="T27" s="21">
        <v>3</v>
      </c>
      <c r="U27" s="22">
        <v>1</v>
      </c>
      <c r="V27" s="22">
        <v>3</v>
      </c>
      <c r="W27" s="22">
        <v>2</v>
      </c>
      <c r="X27" s="22">
        <v>3</v>
      </c>
      <c r="Y27" s="22">
        <v>2</v>
      </c>
      <c r="Z27" s="22">
        <v>3</v>
      </c>
      <c r="AA27" s="22">
        <v>2</v>
      </c>
      <c r="AB27" s="22">
        <v>3</v>
      </c>
      <c r="AC27" s="22">
        <v>2</v>
      </c>
      <c r="AD27" s="22">
        <v>3</v>
      </c>
      <c r="AE27" s="22">
        <v>1</v>
      </c>
      <c r="AF27" s="22">
        <v>3</v>
      </c>
      <c r="AG27" s="21">
        <v>1</v>
      </c>
      <c r="AH27" s="21">
        <v>1</v>
      </c>
      <c r="AI27" s="21">
        <v>0</v>
      </c>
      <c r="AJ27" s="21">
        <v>0</v>
      </c>
    </row>
    <row r="28" spans="1:36" ht="13.2" customHeight="1" x14ac:dyDescent="0.3">
      <c r="A28">
        <v>25</v>
      </c>
      <c r="B28" s="30" t="s">
        <v>212</v>
      </c>
      <c r="C28" s="30" t="s">
        <v>212</v>
      </c>
      <c r="D28" s="21">
        <v>6</v>
      </c>
      <c r="E28" s="22">
        <v>2</v>
      </c>
      <c r="F28" s="22">
        <v>5</v>
      </c>
      <c r="G28" s="22">
        <v>2</v>
      </c>
      <c r="H28" s="22">
        <v>7</v>
      </c>
      <c r="I28" s="22">
        <v>2</v>
      </c>
      <c r="J28" s="22">
        <v>7</v>
      </c>
      <c r="K28" s="23">
        <v>7</v>
      </c>
      <c r="L28" s="22">
        <v>7</v>
      </c>
      <c r="M28" s="22">
        <v>7</v>
      </c>
      <c r="N28" s="22">
        <v>7</v>
      </c>
      <c r="O28" s="21">
        <v>2</v>
      </c>
      <c r="P28" s="21">
        <v>7</v>
      </c>
      <c r="Q28" s="21">
        <v>3</v>
      </c>
      <c r="R28" s="21">
        <v>3</v>
      </c>
      <c r="S28" s="21">
        <v>2</v>
      </c>
      <c r="T28" s="21">
        <v>3</v>
      </c>
      <c r="U28" s="22">
        <v>1</v>
      </c>
      <c r="V28" s="22">
        <v>7</v>
      </c>
      <c r="W28" s="22">
        <v>1</v>
      </c>
      <c r="X28" s="22">
        <v>5</v>
      </c>
      <c r="Y28" s="22">
        <v>1</v>
      </c>
      <c r="Z28" s="22">
        <v>5</v>
      </c>
      <c r="AA28" s="22">
        <v>1</v>
      </c>
      <c r="AB28" s="22">
        <v>3</v>
      </c>
      <c r="AC28" s="22">
        <v>1</v>
      </c>
      <c r="AD28" s="22">
        <v>7</v>
      </c>
      <c r="AE28" s="22">
        <v>1</v>
      </c>
      <c r="AF28" s="22">
        <v>7</v>
      </c>
      <c r="AG28" s="21">
        <v>-2</v>
      </c>
      <c r="AH28" s="21">
        <v>-2</v>
      </c>
      <c r="AI28" s="21">
        <v>-1</v>
      </c>
      <c r="AJ28" s="21">
        <v>2</v>
      </c>
    </row>
    <row r="29" spans="1:36" x14ac:dyDescent="0.3">
      <c r="A29">
        <v>26</v>
      </c>
      <c r="B29" s="30" t="s">
        <v>212</v>
      </c>
      <c r="C29" s="30" t="s">
        <v>212</v>
      </c>
      <c r="D29" s="21">
        <v>6</v>
      </c>
      <c r="E29" s="22">
        <v>2</v>
      </c>
      <c r="F29" s="22">
        <v>5</v>
      </c>
      <c r="G29" s="22">
        <v>2</v>
      </c>
      <c r="H29" s="22">
        <v>5</v>
      </c>
      <c r="I29" s="22">
        <v>2</v>
      </c>
      <c r="J29" s="22">
        <v>5</v>
      </c>
      <c r="K29" s="23">
        <v>3</v>
      </c>
      <c r="L29" s="22">
        <v>5</v>
      </c>
      <c r="M29" s="22">
        <v>3</v>
      </c>
      <c r="N29" s="22">
        <v>5</v>
      </c>
      <c r="O29" s="21">
        <v>2</v>
      </c>
      <c r="P29" s="21">
        <v>3</v>
      </c>
      <c r="Q29" s="21">
        <v>3</v>
      </c>
      <c r="R29" s="21">
        <v>5</v>
      </c>
      <c r="S29" s="21">
        <v>2</v>
      </c>
      <c r="T29" s="21">
        <v>3</v>
      </c>
      <c r="U29" s="22">
        <v>1</v>
      </c>
      <c r="V29" s="22">
        <v>3</v>
      </c>
      <c r="W29" s="22">
        <v>1</v>
      </c>
      <c r="X29" s="22">
        <v>3</v>
      </c>
      <c r="Y29" s="22">
        <v>1</v>
      </c>
      <c r="Z29" s="22">
        <v>3</v>
      </c>
      <c r="AA29" s="22">
        <v>1</v>
      </c>
      <c r="AB29" s="22">
        <v>3</v>
      </c>
      <c r="AC29" s="22">
        <v>1</v>
      </c>
      <c r="AD29" s="22">
        <v>3</v>
      </c>
      <c r="AE29" s="22">
        <v>1</v>
      </c>
      <c r="AF29" s="22">
        <v>3</v>
      </c>
      <c r="AG29" s="21">
        <v>1</v>
      </c>
      <c r="AH29" s="21">
        <v>1</v>
      </c>
      <c r="AI29" s="21">
        <v>0</v>
      </c>
      <c r="AJ29" s="21">
        <v>0</v>
      </c>
    </row>
    <row r="30" spans="1:36" x14ac:dyDescent="0.3">
      <c r="A30">
        <v>27</v>
      </c>
      <c r="B30" s="30" t="s">
        <v>212</v>
      </c>
      <c r="C30" s="30" t="s">
        <v>212</v>
      </c>
      <c r="D30" s="21">
        <v>2</v>
      </c>
      <c r="E30" s="22">
        <v>2</v>
      </c>
      <c r="F30" s="22">
        <v>5</v>
      </c>
      <c r="G30" s="22">
        <v>2</v>
      </c>
      <c r="H30" s="22">
        <v>5</v>
      </c>
      <c r="I30" s="22">
        <v>2</v>
      </c>
      <c r="J30" s="22">
        <v>5</v>
      </c>
      <c r="K30" s="23">
        <v>7</v>
      </c>
      <c r="L30" s="22">
        <v>1</v>
      </c>
      <c r="M30" s="22">
        <v>1</v>
      </c>
      <c r="N30" s="22">
        <v>1</v>
      </c>
      <c r="O30" s="21">
        <v>1</v>
      </c>
      <c r="P30" s="21">
        <v>5</v>
      </c>
      <c r="Q30" s="21">
        <v>7</v>
      </c>
      <c r="R30" s="21">
        <v>7</v>
      </c>
      <c r="S30" s="21">
        <v>2</v>
      </c>
      <c r="T30" s="21">
        <v>5</v>
      </c>
      <c r="U30" s="22">
        <v>1</v>
      </c>
      <c r="V30" s="22">
        <v>3</v>
      </c>
      <c r="W30" s="22">
        <v>2</v>
      </c>
      <c r="X30" s="22">
        <v>3</v>
      </c>
      <c r="Y30" s="22">
        <v>2</v>
      </c>
      <c r="Z30" s="22">
        <v>5</v>
      </c>
      <c r="AA30" s="22">
        <v>2</v>
      </c>
      <c r="AB30" s="22">
        <v>3</v>
      </c>
      <c r="AC30" s="22">
        <v>2</v>
      </c>
      <c r="AD30" s="22">
        <v>3</v>
      </c>
      <c r="AE30" s="22">
        <v>2</v>
      </c>
      <c r="AF30" s="22">
        <v>3</v>
      </c>
      <c r="AG30" s="21">
        <v>0</v>
      </c>
      <c r="AH30" s="21">
        <v>0</v>
      </c>
      <c r="AI30" s="21">
        <v>0</v>
      </c>
      <c r="AJ30" s="21">
        <v>0</v>
      </c>
    </row>
    <row r="31" spans="1:36" x14ac:dyDescent="0.3">
      <c r="A31">
        <v>28</v>
      </c>
      <c r="B31" s="30" t="s">
        <v>212</v>
      </c>
      <c r="C31" s="30" t="s">
        <v>212</v>
      </c>
      <c r="D31" s="21">
        <v>4</v>
      </c>
      <c r="E31" s="22">
        <v>2</v>
      </c>
      <c r="F31" s="22">
        <v>3</v>
      </c>
      <c r="G31" s="22">
        <v>1</v>
      </c>
      <c r="H31" s="22">
        <v>3</v>
      </c>
      <c r="I31" s="22">
        <v>1</v>
      </c>
      <c r="J31" s="22">
        <v>3</v>
      </c>
      <c r="K31" s="23">
        <v>5</v>
      </c>
      <c r="L31" s="22">
        <v>5</v>
      </c>
      <c r="M31" s="22">
        <v>7</v>
      </c>
      <c r="N31" s="22">
        <v>3</v>
      </c>
      <c r="O31" s="21">
        <v>1</v>
      </c>
      <c r="P31" s="21">
        <v>5</v>
      </c>
      <c r="Q31" s="21">
        <v>7</v>
      </c>
      <c r="R31" s="21">
        <v>5</v>
      </c>
      <c r="S31" s="21">
        <v>2</v>
      </c>
      <c r="T31" s="21">
        <v>5</v>
      </c>
      <c r="U31" s="22">
        <v>2</v>
      </c>
      <c r="V31" s="22">
        <v>7</v>
      </c>
      <c r="W31" s="22">
        <v>2</v>
      </c>
      <c r="X31" s="22">
        <v>9</v>
      </c>
      <c r="Y31" s="22">
        <v>2</v>
      </c>
      <c r="Z31" s="22">
        <v>7</v>
      </c>
      <c r="AA31" s="22">
        <v>2</v>
      </c>
      <c r="AB31" s="22">
        <v>7</v>
      </c>
      <c r="AC31" s="22">
        <v>2</v>
      </c>
      <c r="AD31" s="22">
        <v>7</v>
      </c>
      <c r="AE31" s="22">
        <v>1</v>
      </c>
      <c r="AF31" s="22">
        <v>7</v>
      </c>
      <c r="AG31" s="21">
        <v>-1</v>
      </c>
      <c r="AH31" s="21">
        <v>0</v>
      </c>
      <c r="AI31" s="21">
        <v>1</v>
      </c>
      <c r="AJ31" s="21">
        <v>1</v>
      </c>
    </row>
    <row r="32" spans="1:36" x14ac:dyDescent="0.3">
      <c r="A32">
        <v>29</v>
      </c>
      <c r="B32" s="30" t="s">
        <v>212</v>
      </c>
      <c r="C32" s="30" t="s">
        <v>212</v>
      </c>
      <c r="D32" s="21">
        <v>4</v>
      </c>
      <c r="E32" s="22">
        <v>2</v>
      </c>
      <c r="F32" s="22">
        <v>3</v>
      </c>
      <c r="G32" s="22">
        <v>2</v>
      </c>
      <c r="H32" s="22">
        <v>3</v>
      </c>
      <c r="I32" s="22">
        <v>1</v>
      </c>
      <c r="J32" s="22">
        <v>3</v>
      </c>
      <c r="K32" s="23">
        <v>3</v>
      </c>
      <c r="L32" s="22">
        <v>3</v>
      </c>
      <c r="M32" s="22">
        <v>3</v>
      </c>
      <c r="N32" s="22">
        <v>3</v>
      </c>
      <c r="O32" s="21">
        <v>2</v>
      </c>
      <c r="P32" s="21">
        <v>3</v>
      </c>
      <c r="Q32" s="21">
        <v>5</v>
      </c>
      <c r="R32" s="21">
        <v>5</v>
      </c>
      <c r="S32" s="21">
        <v>2</v>
      </c>
      <c r="T32" s="21">
        <v>3</v>
      </c>
      <c r="U32" s="22">
        <v>2</v>
      </c>
      <c r="V32" s="22">
        <v>5</v>
      </c>
      <c r="W32" s="22">
        <v>2</v>
      </c>
      <c r="X32" s="22">
        <v>3</v>
      </c>
      <c r="Y32" s="22">
        <v>2</v>
      </c>
      <c r="Z32" s="22">
        <v>3</v>
      </c>
      <c r="AA32" s="22">
        <v>2</v>
      </c>
      <c r="AB32" s="22">
        <v>3</v>
      </c>
      <c r="AC32" s="22">
        <v>2</v>
      </c>
      <c r="AD32" s="22">
        <v>3</v>
      </c>
      <c r="AE32" s="22">
        <v>2</v>
      </c>
      <c r="AF32" s="22">
        <v>3</v>
      </c>
      <c r="AG32" s="21">
        <v>2</v>
      </c>
      <c r="AH32" s="21">
        <v>1</v>
      </c>
      <c r="AI32" s="21">
        <v>0</v>
      </c>
      <c r="AJ32" s="21">
        <v>0</v>
      </c>
    </row>
    <row r="33" spans="1:36" x14ac:dyDescent="0.3">
      <c r="A33">
        <v>30</v>
      </c>
      <c r="B33" s="30" t="s">
        <v>212</v>
      </c>
      <c r="C33" s="30" t="s">
        <v>212</v>
      </c>
      <c r="D33" s="21">
        <v>6</v>
      </c>
      <c r="E33" s="22">
        <v>2</v>
      </c>
      <c r="F33" s="22">
        <v>5</v>
      </c>
      <c r="G33" s="22">
        <v>2</v>
      </c>
      <c r="H33" s="22">
        <v>3</v>
      </c>
      <c r="I33" s="22">
        <v>1</v>
      </c>
      <c r="J33" s="22">
        <v>5</v>
      </c>
      <c r="K33" s="23">
        <v>3</v>
      </c>
      <c r="L33" s="22">
        <v>7</v>
      </c>
      <c r="M33" s="22">
        <v>7</v>
      </c>
      <c r="N33" s="22">
        <v>3</v>
      </c>
      <c r="O33" s="21">
        <v>2</v>
      </c>
      <c r="P33" s="21">
        <v>7</v>
      </c>
      <c r="Q33" s="21">
        <v>3</v>
      </c>
      <c r="R33" s="21">
        <v>7</v>
      </c>
      <c r="S33" s="21">
        <v>2</v>
      </c>
      <c r="T33" s="21">
        <v>5</v>
      </c>
      <c r="U33" s="22">
        <v>1</v>
      </c>
      <c r="V33" s="22">
        <v>1</v>
      </c>
      <c r="W33" s="22">
        <v>2</v>
      </c>
      <c r="X33" s="22">
        <v>3</v>
      </c>
      <c r="Y33" s="22">
        <v>1</v>
      </c>
      <c r="Z33" s="22">
        <v>5</v>
      </c>
      <c r="AA33" s="22">
        <v>2</v>
      </c>
      <c r="AB33" s="22">
        <v>1</v>
      </c>
      <c r="AC33" s="22">
        <v>1</v>
      </c>
      <c r="AD33" s="22">
        <v>5</v>
      </c>
      <c r="AE33" s="22">
        <v>1</v>
      </c>
      <c r="AF33" s="22">
        <v>5</v>
      </c>
      <c r="AG33" s="21">
        <v>1</v>
      </c>
      <c r="AH33" s="21">
        <v>0</v>
      </c>
      <c r="AI33" s="21">
        <v>1</v>
      </c>
      <c r="AJ33" s="21">
        <v>0</v>
      </c>
    </row>
    <row r="34" spans="1:36" x14ac:dyDescent="0.3">
      <c r="A34">
        <v>31</v>
      </c>
      <c r="B34" s="30" t="s">
        <v>212</v>
      </c>
      <c r="C34" s="30" t="s">
        <v>212</v>
      </c>
      <c r="D34" s="21">
        <v>4</v>
      </c>
      <c r="E34" s="22">
        <v>2</v>
      </c>
      <c r="F34" s="22">
        <v>3</v>
      </c>
      <c r="G34" s="22">
        <v>2</v>
      </c>
      <c r="H34" s="22">
        <v>3</v>
      </c>
      <c r="I34" s="22">
        <v>2</v>
      </c>
      <c r="J34" s="22">
        <v>3</v>
      </c>
      <c r="K34" s="23">
        <v>3</v>
      </c>
      <c r="L34" s="22">
        <v>7</v>
      </c>
      <c r="M34" s="22">
        <v>7</v>
      </c>
      <c r="N34" s="22">
        <v>5</v>
      </c>
      <c r="O34" s="21">
        <v>1</v>
      </c>
      <c r="P34" s="21">
        <v>9</v>
      </c>
      <c r="Q34" s="21">
        <v>3</v>
      </c>
      <c r="R34" s="21">
        <v>3</v>
      </c>
      <c r="S34" s="21">
        <v>2</v>
      </c>
      <c r="T34" s="21">
        <v>9</v>
      </c>
      <c r="U34" s="22">
        <v>1</v>
      </c>
      <c r="V34" s="22">
        <v>5</v>
      </c>
      <c r="W34" s="22">
        <v>2</v>
      </c>
      <c r="X34" s="22">
        <v>7</v>
      </c>
      <c r="Y34" s="22">
        <v>1</v>
      </c>
      <c r="Z34" s="22">
        <v>5</v>
      </c>
      <c r="AA34" s="22">
        <v>2</v>
      </c>
      <c r="AB34" s="22">
        <v>7</v>
      </c>
      <c r="AC34" s="22">
        <v>2</v>
      </c>
      <c r="AD34" s="22">
        <v>7</v>
      </c>
      <c r="AE34" s="22">
        <v>1</v>
      </c>
      <c r="AF34" s="22">
        <v>7</v>
      </c>
      <c r="AG34" s="21">
        <v>-1</v>
      </c>
      <c r="AH34" s="21">
        <v>0</v>
      </c>
      <c r="AI34" s="21">
        <v>2</v>
      </c>
      <c r="AJ34" s="21">
        <v>0</v>
      </c>
    </row>
    <row r="35" spans="1:36" x14ac:dyDescent="0.3">
      <c r="A35">
        <v>32</v>
      </c>
      <c r="B35" s="30" t="s">
        <v>212</v>
      </c>
      <c r="C35" s="30" t="s">
        <v>212</v>
      </c>
      <c r="D35" s="21">
        <v>4</v>
      </c>
      <c r="E35" s="22">
        <v>1</v>
      </c>
      <c r="F35" s="22">
        <v>5</v>
      </c>
      <c r="G35" s="22">
        <v>1</v>
      </c>
      <c r="H35" s="22">
        <v>5</v>
      </c>
      <c r="I35" s="22">
        <v>2</v>
      </c>
      <c r="J35" s="22">
        <v>3</v>
      </c>
      <c r="K35" s="23">
        <v>5</v>
      </c>
      <c r="L35" s="22">
        <v>1</v>
      </c>
      <c r="M35" s="22">
        <v>3</v>
      </c>
      <c r="N35" s="22">
        <v>3</v>
      </c>
      <c r="O35" s="21">
        <v>1</v>
      </c>
      <c r="P35" s="21">
        <v>5</v>
      </c>
      <c r="Q35" s="21">
        <v>7</v>
      </c>
      <c r="R35" s="21">
        <v>1</v>
      </c>
      <c r="S35" s="21">
        <v>1</v>
      </c>
      <c r="T35" s="21">
        <v>3</v>
      </c>
      <c r="U35" s="22">
        <v>2</v>
      </c>
      <c r="V35" s="22">
        <v>5</v>
      </c>
      <c r="W35" s="22">
        <v>2</v>
      </c>
      <c r="X35" s="22">
        <v>7</v>
      </c>
      <c r="Y35" s="22">
        <v>2</v>
      </c>
      <c r="Z35" s="22">
        <v>5</v>
      </c>
      <c r="AA35" s="22">
        <v>2</v>
      </c>
      <c r="AB35" s="22">
        <v>7</v>
      </c>
      <c r="AC35" s="22">
        <v>1</v>
      </c>
      <c r="AD35" s="22">
        <v>7</v>
      </c>
      <c r="AE35" s="22">
        <v>1</v>
      </c>
      <c r="AF35" s="22">
        <v>5</v>
      </c>
      <c r="AG35" s="21">
        <v>-1</v>
      </c>
      <c r="AH35" s="21">
        <v>-1</v>
      </c>
      <c r="AI35" s="21">
        <v>2</v>
      </c>
      <c r="AJ35" s="21">
        <v>1</v>
      </c>
    </row>
    <row r="36" spans="1:36" x14ac:dyDescent="0.3">
      <c r="A36">
        <v>33</v>
      </c>
      <c r="B36" s="30" t="s">
        <v>212</v>
      </c>
      <c r="C36" s="30" t="s">
        <v>212</v>
      </c>
      <c r="D36" s="21">
        <v>2</v>
      </c>
      <c r="E36" s="22">
        <v>2</v>
      </c>
      <c r="F36" s="22">
        <v>5</v>
      </c>
      <c r="G36" s="22">
        <v>2</v>
      </c>
      <c r="H36" s="22">
        <v>5</v>
      </c>
      <c r="I36" s="22">
        <v>2</v>
      </c>
      <c r="J36" s="22">
        <v>5</v>
      </c>
      <c r="K36" s="23">
        <v>5</v>
      </c>
      <c r="L36" s="22">
        <v>1</v>
      </c>
      <c r="M36" s="22">
        <v>3</v>
      </c>
      <c r="N36" s="22">
        <v>5</v>
      </c>
      <c r="O36" s="21">
        <v>2</v>
      </c>
      <c r="P36" s="21">
        <v>3</v>
      </c>
      <c r="Q36" s="21">
        <v>5</v>
      </c>
      <c r="R36" s="21">
        <v>5</v>
      </c>
      <c r="S36" s="21">
        <v>1</v>
      </c>
      <c r="T36" s="21">
        <v>3</v>
      </c>
      <c r="U36" s="22">
        <v>1</v>
      </c>
      <c r="V36" s="22">
        <v>3</v>
      </c>
      <c r="W36" s="22">
        <v>2</v>
      </c>
      <c r="X36" s="22">
        <v>5</v>
      </c>
      <c r="Y36" s="22">
        <v>2</v>
      </c>
      <c r="Z36" s="22">
        <v>1</v>
      </c>
      <c r="AA36" s="22">
        <v>2</v>
      </c>
      <c r="AB36" s="22">
        <v>3</v>
      </c>
      <c r="AC36" s="22">
        <v>1</v>
      </c>
      <c r="AD36" s="22">
        <v>3</v>
      </c>
      <c r="AE36" s="22">
        <v>1</v>
      </c>
      <c r="AF36" s="22">
        <v>5</v>
      </c>
      <c r="AG36" s="21">
        <v>1</v>
      </c>
      <c r="AH36" s="21">
        <v>0</v>
      </c>
      <c r="AI36" s="21">
        <v>1</v>
      </c>
      <c r="AJ36" s="21">
        <v>-1</v>
      </c>
    </row>
    <row r="37" spans="1:36" x14ac:dyDescent="0.3">
      <c r="A37">
        <v>34</v>
      </c>
      <c r="B37" s="30" t="s">
        <v>212</v>
      </c>
      <c r="C37" s="30" t="s">
        <v>212</v>
      </c>
      <c r="D37" s="21">
        <v>2</v>
      </c>
      <c r="E37" s="22">
        <v>2</v>
      </c>
      <c r="F37" s="22">
        <v>3</v>
      </c>
      <c r="G37" s="22">
        <v>2</v>
      </c>
      <c r="H37" s="22">
        <v>3</v>
      </c>
      <c r="I37" s="22">
        <v>1</v>
      </c>
      <c r="J37" s="22">
        <v>3</v>
      </c>
      <c r="K37" s="23">
        <v>1</v>
      </c>
      <c r="L37" s="22">
        <v>1</v>
      </c>
      <c r="M37" s="22">
        <v>3</v>
      </c>
      <c r="N37" s="22">
        <v>5</v>
      </c>
      <c r="O37" s="21">
        <v>2</v>
      </c>
      <c r="P37" s="21">
        <v>3</v>
      </c>
      <c r="Q37" s="21">
        <v>1</v>
      </c>
      <c r="R37" s="21">
        <v>5</v>
      </c>
      <c r="S37" s="21">
        <v>2</v>
      </c>
      <c r="T37" s="21">
        <v>3</v>
      </c>
      <c r="U37" s="22">
        <v>1</v>
      </c>
      <c r="V37" s="22">
        <v>3</v>
      </c>
      <c r="W37" s="22">
        <v>2</v>
      </c>
      <c r="X37" s="22">
        <v>3</v>
      </c>
      <c r="Y37" s="22">
        <v>2</v>
      </c>
      <c r="Z37" s="22">
        <v>3</v>
      </c>
      <c r="AA37" s="22">
        <v>2</v>
      </c>
      <c r="AB37" s="22">
        <v>3</v>
      </c>
      <c r="AC37" s="22">
        <v>2</v>
      </c>
      <c r="AD37" s="22">
        <v>3</v>
      </c>
      <c r="AE37" s="22">
        <v>1</v>
      </c>
      <c r="AF37" s="22">
        <v>3</v>
      </c>
      <c r="AG37" s="21">
        <v>-1</v>
      </c>
      <c r="AH37" s="21">
        <v>0</v>
      </c>
      <c r="AI37" s="21">
        <v>0</v>
      </c>
      <c r="AJ37" s="21">
        <v>0</v>
      </c>
    </row>
    <row r="39" spans="1:36" x14ac:dyDescent="0.3">
      <c r="AF39" t="s">
        <v>105</v>
      </c>
      <c r="AG39" s="4">
        <f>AVERAGE(AG4:AG37)</f>
        <v>-2.9411764705882353E-2</v>
      </c>
      <c r="AH39" s="4">
        <f t="shared" ref="AH39:AJ39" si="0">AVERAGE(AH4:AH37)</f>
        <v>0.11764705882352941</v>
      </c>
      <c r="AI39" s="4">
        <f t="shared" si="0"/>
        <v>0.47058823529411764</v>
      </c>
      <c r="AJ39" s="4">
        <f t="shared" si="0"/>
        <v>0.55882352941176472</v>
      </c>
    </row>
    <row r="40" spans="1:36" x14ac:dyDescent="0.3">
      <c r="AF40" t="s">
        <v>100</v>
      </c>
      <c r="AG40">
        <f>COUNTIF(AG4:AG37,-2)</f>
        <v>5</v>
      </c>
      <c r="AH40">
        <f t="shared" ref="AH40:AJ40" si="1">COUNTIF(AH4:AH37,-2)</f>
        <v>2</v>
      </c>
      <c r="AI40">
        <f t="shared" si="1"/>
        <v>1</v>
      </c>
      <c r="AJ40">
        <f t="shared" si="1"/>
        <v>0</v>
      </c>
    </row>
    <row r="41" spans="1:36" x14ac:dyDescent="0.3">
      <c r="AF41" t="s">
        <v>101</v>
      </c>
      <c r="AG41">
        <f>COUNTIF(AG4:AG37,-1)</f>
        <v>10</v>
      </c>
      <c r="AH41">
        <f t="shared" ref="AH41:AJ41" si="2">COUNTIF(AH4:AH37,-1)</f>
        <v>4</v>
      </c>
      <c r="AI41">
        <f t="shared" si="2"/>
        <v>5</v>
      </c>
      <c r="AJ41">
        <f t="shared" si="2"/>
        <v>3</v>
      </c>
    </row>
    <row r="42" spans="1:36" x14ac:dyDescent="0.3">
      <c r="AF42" t="s">
        <v>102</v>
      </c>
      <c r="AG42">
        <f>COUNTIF(AG4:AG37,0)</f>
        <v>5</v>
      </c>
      <c r="AH42">
        <f t="shared" ref="AH42:AJ42" si="3">COUNTIF(AH4:AH37,0)</f>
        <v>18</v>
      </c>
      <c r="AI42">
        <f t="shared" si="3"/>
        <v>13</v>
      </c>
      <c r="AJ42">
        <f t="shared" si="3"/>
        <v>14</v>
      </c>
    </row>
    <row r="43" spans="1:36" x14ac:dyDescent="0.3">
      <c r="AF43" t="s">
        <v>103</v>
      </c>
      <c r="AG43">
        <f>COUNTIF(AG4:AG37,1)</f>
        <v>9</v>
      </c>
      <c r="AH43">
        <f t="shared" ref="AH43:AJ43" si="4">COUNTIF(AH4:AH37,1)</f>
        <v>8</v>
      </c>
      <c r="AI43">
        <f t="shared" si="4"/>
        <v>7</v>
      </c>
      <c r="AJ43">
        <f t="shared" si="4"/>
        <v>12</v>
      </c>
    </row>
    <row r="44" spans="1:36" x14ac:dyDescent="0.3">
      <c r="AF44" t="s">
        <v>104</v>
      </c>
      <c r="AG44">
        <f>COUNTIF(AG4:AG37,2)</f>
        <v>5</v>
      </c>
      <c r="AH44">
        <f t="shared" ref="AH44:AJ44" si="5">COUNTIF(AH4:AH37,2)</f>
        <v>2</v>
      </c>
      <c r="AI44">
        <f t="shared" si="5"/>
        <v>8</v>
      </c>
      <c r="AJ44">
        <f t="shared" si="5"/>
        <v>5</v>
      </c>
    </row>
  </sheetData>
  <mergeCells count="7">
    <mergeCell ref="AG1:AJ1"/>
    <mergeCell ref="E1:J1"/>
    <mergeCell ref="K1:N1"/>
    <mergeCell ref="O1:P1"/>
    <mergeCell ref="Q1:R1"/>
    <mergeCell ref="S1:T1"/>
    <mergeCell ref="U1:AF1"/>
  </mergeCells>
  <pageMargins left="0.7" right="0.7" top="0.75" bottom="0.75" header="0.3" footer="0.3"/>
  <pageSetup paperSize="9" orientation="portrait" horizontalDpi="4294967293" verticalDpi="4294967293"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6"/>
  <sheetViews>
    <sheetView topLeftCell="A40" workbookViewId="0">
      <selection activeCell="C8" sqref="C8"/>
    </sheetView>
  </sheetViews>
  <sheetFormatPr defaultColWidth="9.109375" defaultRowHeight="14.4" x14ac:dyDescent="0.3"/>
  <cols>
    <col min="1" max="1" width="13.6640625" customWidth="1"/>
    <col min="2" max="2" width="21.88671875" customWidth="1"/>
    <col min="3" max="3" width="20" customWidth="1"/>
  </cols>
  <sheetData>
    <row r="1" spans="1:7" x14ac:dyDescent="0.3">
      <c r="A1" s="6"/>
      <c r="B1" s="6"/>
      <c r="C1" s="6"/>
      <c r="D1" s="26" t="s">
        <v>94</v>
      </c>
      <c r="E1" s="26"/>
      <c r="F1" s="26"/>
      <c r="G1" s="26"/>
    </row>
    <row r="2" spans="1:7" ht="15" thickBot="1" x14ac:dyDescent="0.35">
      <c r="A2" s="36"/>
      <c r="B2" s="36"/>
      <c r="C2" s="36"/>
      <c r="D2" s="37" t="s">
        <v>79</v>
      </c>
      <c r="E2" s="37" t="s">
        <v>80</v>
      </c>
      <c r="F2" s="37" t="s">
        <v>81</v>
      </c>
      <c r="G2" s="37" t="s">
        <v>91</v>
      </c>
    </row>
    <row r="3" spans="1:7" x14ac:dyDescent="0.3">
      <c r="A3" s="35" t="s">
        <v>106</v>
      </c>
      <c r="B3" s="35" t="s">
        <v>107</v>
      </c>
      <c r="C3" s="35" t="s">
        <v>79</v>
      </c>
      <c r="D3" s="35">
        <v>1</v>
      </c>
      <c r="E3" s="35">
        <v>0.5</v>
      </c>
      <c r="F3" s="35">
        <v>0</v>
      </c>
      <c r="G3" s="35">
        <v>0</v>
      </c>
    </row>
    <row r="4" spans="1:7" x14ac:dyDescent="0.3">
      <c r="A4" s="2" t="s">
        <v>106</v>
      </c>
      <c r="B4" s="2" t="s">
        <v>108</v>
      </c>
      <c r="C4" s="2" t="s">
        <v>79</v>
      </c>
      <c r="D4" s="2">
        <v>1</v>
      </c>
      <c r="E4" s="2">
        <v>0.5</v>
      </c>
      <c r="F4" s="2">
        <v>0</v>
      </c>
      <c r="G4" s="2">
        <v>0</v>
      </c>
    </row>
    <row r="5" spans="1:7" x14ac:dyDescent="0.3">
      <c r="A5" s="2" t="s">
        <v>106</v>
      </c>
      <c r="B5" s="2" t="s">
        <v>109</v>
      </c>
      <c r="C5" s="2" t="s">
        <v>79</v>
      </c>
      <c r="D5" s="2">
        <v>1</v>
      </c>
      <c r="E5" s="2">
        <v>0.5</v>
      </c>
      <c r="F5" s="2">
        <v>0</v>
      </c>
      <c r="G5" s="2">
        <v>0</v>
      </c>
    </row>
    <row r="6" spans="1:7" x14ac:dyDescent="0.3">
      <c r="A6" s="2" t="s">
        <v>106</v>
      </c>
      <c r="B6" s="2" t="s">
        <v>110</v>
      </c>
      <c r="C6" s="2" t="s">
        <v>79</v>
      </c>
      <c r="D6" s="2">
        <v>1</v>
      </c>
      <c r="E6" s="2">
        <v>0.5</v>
      </c>
      <c r="F6" s="2">
        <v>0</v>
      </c>
      <c r="G6" s="2">
        <v>0</v>
      </c>
    </row>
    <row r="7" spans="1:7" x14ac:dyDescent="0.3">
      <c r="A7" s="2" t="s">
        <v>106</v>
      </c>
      <c r="B7" s="2" t="s">
        <v>95</v>
      </c>
      <c r="C7" s="2" t="s">
        <v>111</v>
      </c>
      <c r="D7" s="2">
        <v>1</v>
      </c>
      <c r="E7" s="2">
        <v>0.5</v>
      </c>
      <c r="F7" s="2">
        <v>0</v>
      </c>
      <c r="G7" s="2">
        <v>1</v>
      </c>
    </row>
    <row r="8" spans="1:7" x14ac:dyDescent="0.3">
      <c r="A8" s="2" t="s">
        <v>112</v>
      </c>
      <c r="B8" s="2" t="s">
        <v>113</v>
      </c>
      <c r="C8" s="2" t="s">
        <v>114</v>
      </c>
      <c r="D8" s="2">
        <v>1</v>
      </c>
      <c r="E8" s="2">
        <v>0.5</v>
      </c>
      <c r="F8" s="2">
        <v>1</v>
      </c>
      <c r="G8" s="2">
        <v>0</v>
      </c>
    </row>
    <row r="9" spans="1:7" x14ac:dyDescent="0.3">
      <c r="A9" s="2" t="s">
        <v>112</v>
      </c>
      <c r="B9" s="2" t="s">
        <v>115</v>
      </c>
      <c r="C9" s="2" t="s">
        <v>116</v>
      </c>
      <c r="D9" s="2">
        <v>1</v>
      </c>
      <c r="E9" s="2">
        <v>0.5</v>
      </c>
      <c r="F9" s="2">
        <v>1</v>
      </c>
      <c r="G9" s="2">
        <v>0.5</v>
      </c>
    </row>
    <row r="10" spans="1:7" x14ac:dyDescent="0.3">
      <c r="A10" s="2" t="s">
        <v>112</v>
      </c>
      <c r="B10" s="2" t="s">
        <v>117</v>
      </c>
      <c r="C10" s="2" t="s">
        <v>118</v>
      </c>
      <c r="D10" s="2">
        <v>1</v>
      </c>
      <c r="E10" s="2">
        <v>0.5</v>
      </c>
      <c r="F10" s="2">
        <v>1</v>
      </c>
      <c r="G10" s="2">
        <v>0.5</v>
      </c>
    </row>
    <row r="11" spans="1:7" x14ac:dyDescent="0.3">
      <c r="A11" s="2" t="s">
        <v>112</v>
      </c>
      <c r="B11" s="2" t="s">
        <v>119</v>
      </c>
      <c r="C11" s="2" t="s">
        <v>79</v>
      </c>
      <c r="D11" s="2">
        <v>1</v>
      </c>
      <c r="E11" s="2">
        <v>0.5</v>
      </c>
      <c r="F11" s="2">
        <v>0</v>
      </c>
      <c r="G11" s="2">
        <v>0</v>
      </c>
    </row>
    <row r="12" spans="1:7" x14ac:dyDescent="0.3">
      <c r="A12" s="2" t="s">
        <v>112</v>
      </c>
      <c r="B12" s="2" t="s">
        <v>120</v>
      </c>
      <c r="C12" s="2" t="s">
        <v>118</v>
      </c>
      <c r="D12" s="2">
        <v>1</v>
      </c>
      <c r="E12" s="2">
        <v>0.5</v>
      </c>
      <c r="F12" s="2">
        <v>1</v>
      </c>
      <c r="G12" s="2">
        <v>0</v>
      </c>
    </row>
    <row r="13" spans="1:7" x14ac:dyDescent="0.3">
      <c r="A13" s="2" t="s">
        <v>112</v>
      </c>
      <c r="B13" s="2" t="s">
        <v>121</v>
      </c>
      <c r="C13" s="2" t="s">
        <v>122</v>
      </c>
      <c r="D13" s="2">
        <v>1</v>
      </c>
      <c r="E13" s="2">
        <v>0.5</v>
      </c>
      <c r="F13" s="2">
        <v>0.5</v>
      </c>
      <c r="G13" s="2">
        <v>0</v>
      </c>
    </row>
    <row r="14" spans="1:7" x14ac:dyDescent="0.3">
      <c r="A14" s="2" t="s">
        <v>112</v>
      </c>
      <c r="B14" s="2" t="s">
        <v>123</v>
      </c>
      <c r="C14" s="8" t="s">
        <v>124</v>
      </c>
      <c r="D14" s="2">
        <v>1</v>
      </c>
      <c r="E14" s="2">
        <v>0.5</v>
      </c>
      <c r="F14" s="2">
        <v>1</v>
      </c>
      <c r="G14" s="2">
        <v>0.5</v>
      </c>
    </row>
    <row r="15" spans="1:7" x14ac:dyDescent="0.3">
      <c r="A15" s="2" t="s">
        <v>112</v>
      </c>
      <c r="B15" s="2" t="s">
        <v>125</v>
      </c>
      <c r="C15" s="2" t="s">
        <v>118</v>
      </c>
      <c r="D15" s="2">
        <v>1</v>
      </c>
      <c r="E15" s="2">
        <v>0.5</v>
      </c>
      <c r="F15" s="2">
        <v>1</v>
      </c>
      <c r="G15" s="2">
        <v>0</v>
      </c>
    </row>
    <row r="16" spans="1:7" x14ac:dyDescent="0.3">
      <c r="A16" s="2" t="s">
        <v>112</v>
      </c>
      <c r="B16" s="2" t="s">
        <v>126</v>
      </c>
      <c r="C16" s="2" t="s">
        <v>79</v>
      </c>
      <c r="D16" s="2">
        <v>1</v>
      </c>
      <c r="E16" s="2">
        <v>0.5</v>
      </c>
      <c r="F16" s="2">
        <v>0</v>
      </c>
      <c r="G16" s="2">
        <v>0</v>
      </c>
    </row>
    <row r="17" spans="1:7" x14ac:dyDescent="0.3">
      <c r="A17" s="2" t="s">
        <v>112</v>
      </c>
      <c r="B17" s="2" t="s">
        <v>127</v>
      </c>
      <c r="C17" s="2" t="s">
        <v>128</v>
      </c>
      <c r="D17" s="2">
        <v>0</v>
      </c>
      <c r="E17" s="2">
        <v>0</v>
      </c>
      <c r="F17" s="2">
        <v>1</v>
      </c>
      <c r="G17" s="2">
        <v>0.5</v>
      </c>
    </row>
    <row r="18" spans="1:7" x14ac:dyDescent="0.3">
      <c r="A18" s="2" t="s">
        <v>112</v>
      </c>
      <c r="B18" s="2" t="s">
        <v>129</v>
      </c>
      <c r="C18" s="2" t="s">
        <v>130</v>
      </c>
      <c r="D18" s="2">
        <v>1</v>
      </c>
      <c r="E18" s="2">
        <v>0.5</v>
      </c>
      <c r="F18" s="2">
        <v>1</v>
      </c>
      <c r="G18" s="2">
        <v>0.5</v>
      </c>
    </row>
    <row r="19" spans="1:7" x14ac:dyDescent="0.3">
      <c r="A19" s="2" t="s">
        <v>131</v>
      </c>
      <c r="B19" s="2" t="s">
        <v>132</v>
      </c>
      <c r="C19" s="2" t="s">
        <v>79</v>
      </c>
      <c r="D19" s="2">
        <v>1</v>
      </c>
      <c r="E19" s="2">
        <v>0.5</v>
      </c>
      <c r="F19" s="2">
        <v>0</v>
      </c>
      <c r="G19" s="2">
        <v>0</v>
      </c>
    </row>
    <row r="20" spans="1:7" x14ac:dyDescent="0.3">
      <c r="A20" s="2" t="s">
        <v>131</v>
      </c>
      <c r="B20" s="2" t="s">
        <v>133</v>
      </c>
      <c r="C20" s="2" t="s">
        <v>134</v>
      </c>
      <c r="D20" s="2">
        <v>1</v>
      </c>
      <c r="E20" s="2">
        <v>0.5</v>
      </c>
      <c r="F20" s="2">
        <v>0</v>
      </c>
      <c r="G20" s="2">
        <v>1</v>
      </c>
    </row>
    <row r="21" spans="1:7" x14ac:dyDescent="0.3">
      <c r="A21" s="2" t="s">
        <v>131</v>
      </c>
      <c r="B21" s="2" t="s">
        <v>135</v>
      </c>
      <c r="C21" s="2"/>
      <c r="D21" s="2"/>
      <c r="E21" s="2"/>
      <c r="F21" s="2"/>
      <c r="G21" s="2"/>
    </row>
    <row r="22" spans="1:7" x14ac:dyDescent="0.3">
      <c r="A22" s="2" t="s">
        <v>131</v>
      </c>
      <c r="B22" s="2" t="s">
        <v>136</v>
      </c>
      <c r="C22" s="2" t="s">
        <v>99</v>
      </c>
      <c r="D22" s="2">
        <v>1</v>
      </c>
      <c r="E22" s="2">
        <v>0.5</v>
      </c>
      <c r="F22" s="2">
        <v>0</v>
      </c>
      <c r="G22" s="2">
        <v>0</v>
      </c>
    </row>
    <row r="23" spans="1:7" x14ac:dyDescent="0.3">
      <c r="A23" s="2" t="s">
        <v>131</v>
      </c>
      <c r="B23" s="2" t="s">
        <v>137</v>
      </c>
      <c r="C23" s="2" t="s">
        <v>79</v>
      </c>
      <c r="D23" s="2">
        <v>1</v>
      </c>
      <c r="E23" s="2">
        <v>0.5</v>
      </c>
      <c r="F23" s="2">
        <v>0</v>
      </c>
      <c r="G23" s="2">
        <v>0</v>
      </c>
    </row>
    <row r="24" spans="1:7" x14ac:dyDescent="0.3">
      <c r="A24" s="2" t="s">
        <v>131</v>
      </c>
      <c r="B24" s="2" t="s">
        <v>138</v>
      </c>
      <c r="C24" s="2" t="s">
        <v>79</v>
      </c>
      <c r="D24" s="2">
        <v>1</v>
      </c>
      <c r="E24" s="2">
        <v>0.5</v>
      </c>
      <c r="F24" s="2">
        <v>0</v>
      </c>
      <c r="G24" s="2">
        <v>0</v>
      </c>
    </row>
    <row r="25" spans="1:7" x14ac:dyDescent="0.3">
      <c r="A25" s="2" t="s">
        <v>139</v>
      </c>
      <c r="B25" s="2" t="s">
        <v>140</v>
      </c>
      <c r="C25" s="2" t="s">
        <v>141</v>
      </c>
      <c r="D25" s="2">
        <v>0</v>
      </c>
      <c r="E25" s="2">
        <v>0</v>
      </c>
      <c r="F25" s="2">
        <v>0</v>
      </c>
      <c r="G25" s="2">
        <v>0</v>
      </c>
    </row>
    <row r="26" spans="1:7" x14ac:dyDescent="0.3">
      <c r="A26" s="2" t="s">
        <v>142</v>
      </c>
      <c r="B26" s="2" t="s">
        <v>143</v>
      </c>
      <c r="C26" s="2" t="s">
        <v>144</v>
      </c>
      <c r="D26" s="2"/>
      <c r="E26" s="2"/>
      <c r="F26" s="2"/>
      <c r="G26" s="2"/>
    </row>
    <row r="27" spans="1:7" x14ac:dyDescent="0.3">
      <c r="A27" s="2" t="s">
        <v>145</v>
      </c>
      <c r="B27" s="2" t="s">
        <v>146</v>
      </c>
      <c r="C27" s="2" t="s">
        <v>147</v>
      </c>
      <c r="D27" s="2">
        <v>1</v>
      </c>
      <c r="E27" s="2">
        <v>0.5</v>
      </c>
      <c r="F27" s="2">
        <v>1</v>
      </c>
      <c r="G27" s="2">
        <v>0.5</v>
      </c>
    </row>
    <row r="28" spans="1:7" x14ac:dyDescent="0.3">
      <c r="A28" s="2" t="s">
        <v>148</v>
      </c>
      <c r="B28" s="2" t="s">
        <v>149</v>
      </c>
      <c r="C28" s="2" t="s">
        <v>150</v>
      </c>
      <c r="D28" s="2"/>
      <c r="E28" s="2"/>
      <c r="F28" s="2"/>
      <c r="G28" s="2"/>
    </row>
    <row r="29" spans="1:7" x14ac:dyDescent="0.3">
      <c r="A29" s="2" t="s">
        <v>145</v>
      </c>
      <c r="B29" s="2" t="s">
        <v>151</v>
      </c>
      <c r="C29" s="2" t="s">
        <v>147</v>
      </c>
      <c r="D29" s="2">
        <v>1</v>
      </c>
      <c r="E29" s="2">
        <v>0.5</v>
      </c>
      <c r="F29" s="2">
        <v>1</v>
      </c>
      <c r="G29" s="2">
        <v>0.5</v>
      </c>
    </row>
    <row r="30" spans="1:7" x14ac:dyDescent="0.3">
      <c r="A30" s="2" t="s">
        <v>152</v>
      </c>
      <c r="B30" s="2" t="s">
        <v>153</v>
      </c>
      <c r="C30" s="2" t="s">
        <v>154</v>
      </c>
      <c r="D30" s="2">
        <v>1</v>
      </c>
      <c r="E30" s="2">
        <v>0.5</v>
      </c>
      <c r="F30" s="2">
        <v>0</v>
      </c>
      <c r="G30" s="2">
        <v>0.5</v>
      </c>
    </row>
    <row r="31" spans="1:7" x14ac:dyDescent="0.3">
      <c r="A31" s="2" t="s">
        <v>155</v>
      </c>
      <c r="B31" s="2" t="s">
        <v>156</v>
      </c>
      <c r="C31" s="2" t="s">
        <v>79</v>
      </c>
      <c r="D31" s="2">
        <v>1</v>
      </c>
      <c r="E31" s="2">
        <v>0.5</v>
      </c>
      <c r="F31" s="2">
        <v>0</v>
      </c>
      <c r="G31" s="2">
        <v>0</v>
      </c>
    </row>
    <row r="32" spans="1:7" x14ac:dyDescent="0.3">
      <c r="A32" s="2" t="s">
        <v>157</v>
      </c>
      <c r="B32" s="2" t="s">
        <v>158</v>
      </c>
      <c r="C32" s="2" t="s">
        <v>159</v>
      </c>
      <c r="D32" s="2">
        <v>1</v>
      </c>
      <c r="E32" s="2">
        <v>0.5</v>
      </c>
      <c r="F32" s="2">
        <v>0</v>
      </c>
      <c r="G32" s="2">
        <v>1</v>
      </c>
    </row>
    <row r="33" spans="1:7" x14ac:dyDescent="0.3">
      <c r="A33" s="2" t="s">
        <v>160</v>
      </c>
      <c r="B33" s="2" t="s">
        <v>161</v>
      </c>
      <c r="C33" s="2" t="s">
        <v>162</v>
      </c>
      <c r="D33" s="2">
        <v>1</v>
      </c>
      <c r="E33" s="2">
        <v>0.5</v>
      </c>
      <c r="F33" s="2">
        <v>0</v>
      </c>
      <c r="G33" s="2">
        <v>0.5</v>
      </c>
    </row>
    <row r="34" spans="1:7" x14ac:dyDescent="0.3">
      <c r="A34" s="2" t="s">
        <v>163</v>
      </c>
      <c r="B34" s="2" t="s">
        <v>164</v>
      </c>
      <c r="C34" s="2" t="s">
        <v>79</v>
      </c>
      <c r="D34" s="2">
        <v>1</v>
      </c>
      <c r="E34" s="2">
        <v>0.5</v>
      </c>
      <c r="F34" s="2">
        <v>0</v>
      </c>
      <c r="G34" s="2">
        <v>0</v>
      </c>
    </row>
    <row r="35" spans="1:7" x14ac:dyDescent="0.3">
      <c r="A35" s="2" t="s">
        <v>165</v>
      </c>
      <c r="B35" s="2" t="s">
        <v>161</v>
      </c>
      <c r="C35" s="2" t="s">
        <v>166</v>
      </c>
      <c r="D35" s="2">
        <v>1</v>
      </c>
      <c r="E35" s="2">
        <v>0.5</v>
      </c>
      <c r="F35" s="2">
        <v>1</v>
      </c>
      <c r="G35" s="2">
        <v>0.5</v>
      </c>
    </row>
    <row r="36" spans="1:7" x14ac:dyDescent="0.3">
      <c r="A36" s="2" t="s">
        <v>165</v>
      </c>
      <c r="B36" s="2" t="s">
        <v>167</v>
      </c>
      <c r="C36" s="2" t="s">
        <v>168</v>
      </c>
      <c r="D36" s="2">
        <v>1</v>
      </c>
      <c r="E36" s="2">
        <v>0.5</v>
      </c>
      <c r="F36" s="2">
        <v>0</v>
      </c>
      <c r="G36" s="2">
        <v>0.5</v>
      </c>
    </row>
    <row r="37" spans="1:7" x14ac:dyDescent="0.3">
      <c r="A37" s="2" t="s">
        <v>165</v>
      </c>
      <c r="B37" s="2" t="s">
        <v>169</v>
      </c>
      <c r="C37" s="2" t="s">
        <v>150</v>
      </c>
      <c r="D37" s="2">
        <v>0</v>
      </c>
      <c r="E37" s="2">
        <v>0</v>
      </c>
      <c r="F37" s="2">
        <v>0</v>
      </c>
      <c r="G37" s="2">
        <v>0</v>
      </c>
    </row>
    <row r="38" spans="1:7" x14ac:dyDescent="0.3">
      <c r="A38" s="2" t="s">
        <v>165</v>
      </c>
      <c r="B38" s="2" t="s">
        <v>170</v>
      </c>
      <c r="C38" s="2" t="s">
        <v>171</v>
      </c>
      <c r="D38" s="2">
        <v>1</v>
      </c>
      <c r="E38" s="2">
        <v>0.5</v>
      </c>
      <c r="F38" s="2">
        <v>0</v>
      </c>
      <c r="G38" s="2">
        <v>0.5</v>
      </c>
    </row>
    <row r="39" spans="1:7" x14ac:dyDescent="0.3">
      <c r="A39" s="2" t="s">
        <v>172</v>
      </c>
      <c r="B39" s="2" t="s">
        <v>173</v>
      </c>
      <c r="C39" s="2" t="s">
        <v>174</v>
      </c>
      <c r="D39" s="2">
        <v>1</v>
      </c>
      <c r="E39" s="2">
        <v>0.5</v>
      </c>
      <c r="F39" s="2">
        <v>1</v>
      </c>
      <c r="G39" s="2">
        <v>0</v>
      </c>
    </row>
    <row r="40" spans="1:7" x14ac:dyDescent="0.3">
      <c r="A40" s="2" t="s">
        <v>172</v>
      </c>
      <c r="B40" s="2" t="s">
        <v>175</v>
      </c>
      <c r="C40" s="2" t="s">
        <v>174</v>
      </c>
      <c r="D40" s="2">
        <v>1</v>
      </c>
      <c r="E40" s="2">
        <v>0.5</v>
      </c>
      <c r="F40" s="2">
        <v>1</v>
      </c>
      <c r="G40" s="2">
        <v>0</v>
      </c>
    </row>
    <row r="41" spans="1:7" x14ac:dyDescent="0.3">
      <c r="A41" s="2" t="s">
        <v>172</v>
      </c>
      <c r="B41" s="2" t="s">
        <v>176</v>
      </c>
      <c r="C41" s="2" t="s">
        <v>177</v>
      </c>
      <c r="D41" s="2">
        <v>0</v>
      </c>
      <c r="E41" s="2">
        <v>0</v>
      </c>
      <c r="F41" s="2">
        <v>0</v>
      </c>
      <c r="G41" s="2">
        <v>1</v>
      </c>
    </row>
    <row r="42" spans="1:7" x14ac:dyDescent="0.3">
      <c r="A42" s="2" t="s">
        <v>172</v>
      </c>
      <c r="B42" s="2" t="s">
        <v>178</v>
      </c>
      <c r="C42" s="2" t="s">
        <v>179</v>
      </c>
      <c r="D42" s="2">
        <v>0</v>
      </c>
      <c r="E42" s="2">
        <v>0</v>
      </c>
      <c r="F42" s="2">
        <v>1</v>
      </c>
      <c r="G42" s="2">
        <v>0.5</v>
      </c>
    </row>
    <row r="43" spans="1:7" x14ac:dyDescent="0.3">
      <c r="A43" s="2" t="s">
        <v>180</v>
      </c>
      <c r="B43" s="2" t="s">
        <v>181</v>
      </c>
      <c r="C43" s="2" t="s">
        <v>182</v>
      </c>
      <c r="D43" s="2">
        <v>0</v>
      </c>
      <c r="E43" s="2">
        <v>0</v>
      </c>
      <c r="F43" s="2">
        <v>0</v>
      </c>
      <c r="G43" s="2">
        <v>1</v>
      </c>
    </row>
    <row r="44" spans="1:7" x14ac:dyDescent="0.3">
      <c r="A44" s="2" t="s">
        <v>183</v>
      </c>
      <c r="B44" s="2" t="s">
        <v>184</v>
      </c>
      <c r="C44" s="2" t="s">
        <v>185</v>
      </c>
      <c r="D44" s="2">
        <v>1</v>
      </c>
      <c r="E44" s="2">
        <v>0.5</v>
      </c>
      <c r="F44" s="2">
        <v>1</v>
      </c>
      <c r="G44" s="2">
        <v>0.5</v>
      </c>
    </row>
    <row r="45" spans="1:7" x14ac:dyDescent="0.3">
      <c r="A45" s="2" t="s">
        <v>186</v>
      </c>
      <c r="B45" s="2" t="s">
        <v>187</v>
      </c>
      <c r="C45" s="2" t="s">
        <v>188</v>
      </c>
      <c r="D45" s="2">
        <v>1</v>
      </c>
      <c r="E45" s="2">
        <v>0.5</v>
      </c>
      <c r="F45" s="2">
        <v>0</v>
      </c>
      <c r="G45" s="2">
        <v>1</v>
      </c>
    </row>
    <row r="46" spans="1:7" x14ac:dyDescent="0.3">
      <c r="A46" s="2" t="s">
        <v>186</v>
      </c>
      <c r="B46" s="2" t="s">
        <v>189</v>
      </c>
      <c r="C46" s="2" t="s">
        <v>190</v>
      </c>
      <c r="D46" s="2">
        <v>1</v>
      </c>
      <c r="E46" s="2">
        <v>0.5</v>
      </c>
      <c r="F46" s="2">
        <v>0</v>
      </c>
      <c r="G46" s="2">
        <v>1</v>
      </c>
    </row>
    <row r="47" spans="1:7" x14ac:dyDescent="0.3">
      <c r="A47" s="2" t="s">
        <v>191</v>
      </c>
      <c r="B47" s="2" t="s">
        <v>192</v>
      </c>
      <c r="C47" s="2" t="s">
        <v>193</v>
      </c>
      <c r="D47" s="2">
        <v>1</v>
      </c>
      <c r="E47" s="2">
        <v>0.5</v>
      </c>
      <c r="F47" s="2">
        <v>1</v>
      </c>
      <c r="G47" s="2">
        <v>1</v>
      </c>
    </row>
    <row r="48" spans="1:7" x14ac:dyDescent="0.3">
      <c r="A48" s="2" t="s">
        <v>194</v>
      </c>
      <c r="B48" s="2" t="s">
        <v>195</v>
      </c>
      <c r="C48" s="2" t="s">
        <v>196</v>
      </c>
      <c r="D48" s="2">
        <v>0</v>
      </c>
      <c r="E48" s="2">
        <v>0</v>
      </c>
      <c r="F48" s="2">
        <v>0</v>
      </c>
      <c r="G48" s="2">
        <v>0.5</v>
      </c>
    </row>
    <row r="49" spans="1:8" x14ac:dyDescent="0.3">
      <c r="A49" s="2" t="s">
        <v>197</v>
      </c>
      <c r="B49" s="2" t="s">
        <v>198</v>
      </c>
      <c r="C49" s="2" t="s">
        <v>199</v>
      </c>
      <c r="D49" s="2">
        <v>0</v>
      </c>
      <c r="E49" s="2">
        <v>0</v>
      </c>
      <c r="F49" s="2">
        <v>0</v>
      </c>
      <c r="G49" s="2">
        <v>1</v>
      </c>
    </row>
    <row r="50" spans="1:8" x14ac:dyDescent="0.3">
      <c r="A50" s="2" t="s">
        <v>200</v>
      </c>
      <c r="B50" s="2" t="s">
        <v>201</v>
      </c>
      <c r="C50" s="2" t="s">
        <v>202</v>
      </c>
      <c r="D50" s="2">
        <v>1</v>
      </c>
      <c r="E50" s="2">
        <v>0.5</v>
      </c>
      <c r="F50" s="2">
        <v>1</v>
      </c>
      <c r="G50" s="2">
        <v>0.5</v>
      </c>
    </row>
    <row r="51" spans="1:8" x14ac:dyDescent="0.3">
      <c r="A51" s="2" t="s">
        <v>200</v>
      </c>
      <c r="B51" s="2" t="s">
        <v>203</v>
      </c>
      <c r="C51" s="2" t="s">
        <v>204</v>
      </c>
      <c r="D51" s="2">
        <v>0</v>
      </c>
      <c r="E51" s="2">
        <v>0</v>
      </c>
      <c r="F51" s="2">
        <v>1</v>
      </c>
      <c r="G51" s="2">
        <v>0.5</v>
      </c>
    </row>
    <row r="52" spans="1:8" x14ac:dyDescent="0.3">
      <c r="A52" s="2" t="s">
        <v>205</v>
      </c>
      <c r="B52" s="2" t="s">
        <v>206</v>
      </c>
      <c r="C52" s="2" t="s">
        <v>196</v>
      </c>
      <c r="D52" s="2">
        <v>0</v>
      </c>
      <c r="E52" s="2">
        <v>0</v>
      </c>
      <c r="F52" s="2">
        <v>0</v>
      </c>
      <c r="G52" s="2">
        <v>0.5</v>
      </c>
    </row>
    <row r="53" spans="1:8" x14ac:dyDescent="0.3">
      <c r="A53" s="2" t="s">
        <v>207</v>
      </c>
      <c r="B53" s="2" t="s">
        <v>208</v>
      </c>
      <c r="C53" s="2" t="s">
        <v>209</v>
      </c>
      <c r="D53" s="2">
        <v>0</v>
      </c>
      <c r="E53" s="2">
        <v>0</v>
      </c>
      <c r="F53" s="2">
        <v>0</v>
      </c>
      <c r="G53" s="2">
        <v>0.5</v>
      </c>
    </row>
    <row r="54" spans="1:8" ht="15" thickBot="1" x14ac:dyDescent="0.35">
      <c r="A54" s="40" t="s">
        <v>200</v>
      </c>
      <c r="B54" s="40" t="s">
        <v>210</v>
      </c>
      <c r="C54" s="40" t="s">
        <v>211</v>
      </c>
      <c r="D54" s="40">
        <v>1</v>
      </c>
      <c r="E54" s="40">
        <v>0.5</v>
      </c>
      <c r="F54" s="40">
        <v>1</v>
      </c>
      <c r="G54" s="40">
        <v>0.5</v>
      </c>
      <c r="H54" s="31"/>
    </row>
    <row r="55" spans="1:8" ht="15" thickTop="1" x14ac:dyDescent="0.3">
      <c r="A55" s="38"/>
      <c r="B55" s="38"/>
      <c r="C55" s="39" t="s">
        <v>213</v>
      </c>
      <c r="D55" s="38">
        <f>SUM(D3:D54)</f>
        <v>38</v>
      </c>
      <c r="E55" s="38">
        <f t="shared" ref="E55:G55" si="0">SUM(E3:E54)</f>
        <v>19</v>
      </c>
      <c r="F55" s="38">
        <f t="shared" si="0"/>
        <v>19.5</v>
      </c>
      <c r="G55" s="38">
        <f t="shared" si="0"/>
        <v>19</v>
      </c>
      <c r="H55">
        <f>SUM(D55:G55)</f>
        <v>95.5</v>
      </c>
    </row>
    <row r="56" spans="1:8" x14ac:dyDescent="0.3">
      <c r="A56" s="32"/>
      <c r="B56" s="32"/>
      <c r="C56" s="33" t="s">
        <v>214</v>
      </c>
      <c r="D56" s="34">
        <f>D55/$H55</f>
        <v>0.39790575916230364</v>
      </c>
      <c r="E56" s="34">
        <f>E55/$H55</f>
        <v>0.19895287958115182</v>
      </c>
      <c r="F56" s="34">
        <f>F55/$H55</f>
        <v>0.20418848167539266</v>
      </c>
      <c r="G56" s="34">
        <f>G55/$H55</f>
        <v>0.19895287958115182</v>
      </c>
    </row>
  </sheetData>
  <mergeCells count="1">
    <mergeCell ref="D1:G1"/>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
  <sheetViews>
    <sheetView tabSelected="1" workbookViewId="0">
      <selection activeCell="C11" sqref="C11"/>
    </sheetView>
  </sheetViews>
  <sheetFormatPr defaultRowHeight="14.4" x14ac:dyDescent="0.3"/>
  <cols>
    <col min="1" max="1" width="13.6640625" customWidth="1"/>
    <col min="2" max="2" width="21.88671875" customWidth="1"/>
    <col min="3" max="3" width="20" customWidth="1"/>
  </cols>
  <sheetData>
    <row r="1" spans="1:8" x14ac:dyDescent="0.3">
      <c r="A1" s="6"/>
      <c r="B1" s="6"/>
      <c r="C1" s="6"/>
      <c r="D1" s="26" t="s">
        <v>94</v>
      </c>
      <c r="E1" s="26"/>
      <c r="F1" s="26"/>
      <c r="G1" s="26"/>
    </row>
    <row r="2" spans="1:8" ht="15" thickBot="1" x14ac:dyDescent="0.35">
      <c r="A2" s="36"/>
      <c r="B2" s="36"/>
      <c r="C2" s="36"/>
      <c r="D2" s="37" t="s">
        <v>79</v>
      </c>
      <c r="E2" s="37" t="s">
        <v>80</v>
      </c>
      <c r="F2" s="37" t="s">
        <v>81</v>
      </c>
      <c r="G2" s="37" t="s">
        <v>91</v>
      </c>
    </row>
    <row r="3" spans="1:8" x14ac:dyDescent="0.3">
      <c r="A3" s="35" t="s">
        <v>67</v>
      </c>
      <c r="B3" s="35" t="s">
        <v>92</v>
      </c>
      <c r="C3" s="35" t="s">
        <v>93</v>
      </c>
      <c r="D3" s="35">
        <v>1</v>
      </c>
      <c r="E3" s="35">
        <v>0.5</v>
      </c>
      <c r="F3" s="35">
        <v>0</v>
      </c>
      <c r="G3" s="35">
        <v>0.5</v>
      </c>
    </row>
    <row r="4" spans="1:8" x14ac:dyDescent="0.3">
      <c r="A4" s="2" t="s">
        <v>68</v>
      </c>
      <c r="B4" s="2" t="s">
        <v>95</v>
      </c>
      <c r="C4" s="2" t="s">
        <v>96</v>
      </c>
      <c r="D4" s="2">
        <v>1</v>
      </c>
      <c r="E4" s="2">
        <v>0.5</v>
      </c>
      <c r="F4" s="2">
        <v>0</v>
      </c>
      <c r="G4" s="2">
        <v>0</v>
      </c>
    </row>
    <row r="5" spans="1:8" ht="15" thickBot="1" x14ac:dyDescent="0.35">
      <c r="A5" s="40" t="s">
        <v>97</v>
      </c>
      <c r="B5" s="40" t="s">
        <v>98</v>
      </c>
      <c r="C5" s="40" t="s">
        <v>99</v>
      </c>
      <c r="D5" s="40">
        <v>1</v>
      </c>
      <c r="E5" s="40">
        <v>0.5</v>
      </c>
      <c r="F5" s="40">
        <v>0</v>
      </c>
      <c r="G5" s="40">
        <v>0</v>
      </c>
    </row>
    <row r="6" spans="1:8" ht="15" thickTop="1" x14ac:dyDescent="0.3">
      <c r="A6" s="38"/>
      <c r="B6" s="38"/>
      <c r="C6" s="39" t="s">
        <v>213</v>
      </c>
      <c r="D6" s="38">
        <f>SUM(D3:D5)</f>
        <v>3</v>
      </c>
      <c r="E6" s="38">
        <f t="shared" ref="E6:G6" si="0">SUM(E3:E5)</f>
        <v>1.5</v>
      </c>
      <c r="F6" s="38">
        <f t="shared" si="0"/>
        <v>0</v>
      </c>
      <c r="G6" s="38">
        <f t="shared" si="0"/>
        <v>0.5</v>
      </c>
      <c r="H6">
        <f>SUM(D6:G6)</f>
        <v>5</v>
      </c>
    </row>
    <row r="7" spans="1:8" x14ac:dyDescent="0.3">
      <c r="A7" s="32"/>
      <c r="B7" s="32"/>
      <c r="C7" s="33" t="s">
        <v>214</v>
      </c>
      <c r="D7" s="34">
        <f>D6/$H6</f>
        <v>0.6</v>
      </c>
      <c r="E7" s="34">
        <f t="shared" ref="E7:F7" si="1">E6/$H6</f>
        <v>0.3</v>
      </c>
      <c r="F7" s="34">
        <f t="shared" si="1"/>
        <v>0</v>
      </c>
      <c r="G7" s="34">
        <f>G6/$H6</f>
        <v>0.1</v>
      </c>
    </row>
  </sheetData>
  <mergeCells count="1">
    <mergeCell ref="D1:G1"/>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Overview</vt:lpstr>
      <vt:lpstr>Questions</vt:lpstr>
      <vt:lpstr>PocketQube Answers</vt:lpstr>
      <vt:lpstr>CubeSat Answers</vt:lpstr>
      <vt:lpstr>CubeSat COTS Support</vt:lpstr>
      <vt:lpstr>PocketQube COTS Support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Jasper Bouwmeester</dc:creator>
  <cp:lastModifiedBy>Jasper Bouwmeester - LR</cp:lastModifiedBy>
  <dcterms:created xsi:type="dcterms:W3CDTF">2017-03-08T13:22:22Z</dcterms:created>
  <dcterms:modified xsi:type="dcterms:W3CDTF">2021-08-04T06:51:53Z</dcterms:modified>
</cp:coreProperties>
</file>