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2.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3.xml" ContentType="application/vnd.openxmlformats-officedocument.drawing+xml"/>
  <Override PartName="/xl/charts/chartEx1.xml" ContentType="application/vnd.ms-office.chartex+xml"/>
  <Override PartName="/xl/charts/style12.xml" ContentType="application/vnd.ms-office.chartstyle+xml"/>
  <Override PartName="/xl/charts/colors12.xml" ContentType="application/vnd.ms-office.chartcolorstyle+xml"/>
  <Override PartName="/xl/charts/chartEx2.xml" ContentType="application/vnd.ms-office.chartex+xml"/>
  <Override PartName="/xl/charts/style13.xml" ContentType="application/vnd.ms-office.chartstyle+xml"/>
  <Override PartName="/xl/charts/colors13.xml" ContentType="application/vnd.ms-office.chartcolorstyle+xml"/>
  <Override PartName="/xl/drawings/drawing4.xml" ContentType="application/vnd.openxmlformats-officedocument.drawing+xml"/>
  <Override PartName="/xl/charts/chart12.xml" ContentType="application/vnd.openxmlformats-officedocument.drawingml.chart+xml"/>
  <Override PartName="/xl/charts/style14.xml" ContentType="application/vnd.ms-office.chartstyle+xml"/>
  <Override PartName="/xl/charts/colors14.xml" ContentType="application/vnd.ms-office.chartcolorstyle+xml"/>
  <Override PartName="/xl/charts/chart13.xml" ContentType="application/vnd.openxmlformats-officedocument.drawingml.chart+xml"/>
  <Override PartName="/xl/charts/style15.xml" ContentType="application/vnd.ms-office.chartstyle+xml"/>
  <Override PartName="/xl/charts/colors1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9"/>
  <workbookPr/>
  <mc:AlternateContent xmlns:mc="http://schemas.openxmlformats.org/markup-compatibility/2006">
    <mc:Choice Requires="x15">
      <x15ac:absPath xmlns:x15ac="http://schemas.microsoft.com/office/spreadsheetml/2010/11/ac" url="/Users/lgkspoormans/RMIT/PhD/Datasets/"/>
    </mc:Choice>
  </mc:AlternateContent>
  <xr:revisionPtr revIDLastSave="0" documentId="13_ncr:1_{07FF64BC-98F1-A048-B7CD-2E543FFBB517}" xr6:coauthVersionLast="47" xr6:coauthVersionMax="47" xr10:uidLastSave="{00000000-0000-0000-0000-000000000000}"/>
  <bookViews>
    <workbookView xWindow="0" yWindow="500" windowWidth="28800" windowHeight="17540" xr2:uid="{00000000-000D-0000-FFFF-FFFF00000000}"/>
  </bookViews>
  <sheets>
    <sheet name="Scopus-analysis of articles" sheetId="1" r:id="rId1"/>
    <sheet name="Selection-flowchart Final" sheetId="8" r:id="rId2"/>
    <sheet name="Charts-stage 1" sheetId="3" r:id="rId3"/>
    <sheet name="Stage 2 table" sheetId="7" r:id="rId4"/>
    <sheet name="Charts-stage 2" sheetId="4" r:id="rId5"/>
    <sheet name="Charts-value stage2" sheetId="10" r:id="rId6"/>
    <sheet name="Charts-perspective stage2" sheetId="9" r:id="rId7"/>
    <sheet name="Dropdown-menus" sheetId="2" r:id="rId8"/>
  </sheets>
  <definedNames>
    <definedName name="_xlnm._FilterDatabase" localSheetId="0" hidden="1">'Scopus-analysis of articles'!$AY$1:$AY$237</definedName>
    <definedName name="_xlnm._FilterDatabase" localSheetId="3" hidden="1">'Stage 2 table'!#REF!</definedName>
    <definedName name="_xlchart.v1.0" hidden="1">'Scopus-analysis of articles'!$AI$264:$AI$274</definedName>
    <definedName name="_xlchart.v1.1" hidden="1">'Scopus-analysis of articles'!$X$264:$X$274</definedName>
    <definedName name="_xlchart.v1.10" hidden="1">'Scopus-analysis of articles'!$AI$264:$AI$274</definedName>
    <definedName name="_xlchart.v1.11" hidden="1">'Scopus-analysis of articles'!$AI$241:$AP$241</definedName>
    <definedName name="_xlchart.v1.12" hidden="1">'Scopus-analysis of articles'!$AI$264:$AI$274</definedName>
    <definedName name="_xlchart.v1.13" hidden="1">'Scopus-analysis of articles'!$AI$5:$AQ$5</definedName>
    <definedName name="_xlchart.v1.14" hidden="1">'Scopus-analysis of articles'!$X$264:$X$274</definedName>
    <definedName name="_xlchart.v1.15" hidden="1">('Scopus-analysis of articles'!$AI$241:$AP$241,'Scopus-analysis of articles'!$X$264,'Scopus-analysis of articles'!$X$266,'Scopus-analysis of articles'!$X$267,'Scopus-analysis of articles'!$X$271,'Scopus-analysis of articles'!$X$274)</definedName>
    <definedName name="_xlchart.v1.16" hidden="1">('Scopus-analysis of articles'!$AI$5:$AQ$5,'Scopus-analysis of articles'!$AI$264,'Scopus-analysis of articles'!$AI$266,'Scopus-analysis of articles'!$AI$267,'Scopus-analysis of articles'!$AI$271,'Scopus-analysis of articles'!$AI$274)</definedName>
    <definedName name="_xlchart.v1.17" hidden="1">'Scopus-analysis of articles'!$AI$264:$AI$274</definedName>
    <definedName name="_xlchart.v1.18" hidden="1">'Scopus-analysis of articles'!$X$264:$X$274</definedName>
    <definedName name="_xlchart.v1.19" hidden="1">('Scopus-analysis of articles'!$AI$264:$AI$271,'Scopus-analysis of articles'!$AI$274)</definedName>
    <definedName name="_xlchart.v1.2" hidden="1">('Scopus-analysis of articles'!$AI$264:$AI$271,'Scopus-analysis of articles'!$AI$274)</definedName>
    <definedName name="_xlchart.v1.20" hidden="1">('Scopus-analysis of articles'!$X$264:$X$271,'Scopus-analysis of articles'!$X$274)</definedName>
    <definedName name="_xlchart.v1.21" hidden="1">('Scopus-analysis of articles'!$AI$264:$AI$271,'Scopus-analysis of articles'!$AI$274)</definedName>
    <definedName name="_xlchart.v1.22" hidden="1">('Scopus-analysis of articles'!$X$264:$X$271,'Scopus-analysis of articles'!$X$274)</definedName>
    <definedName name="_xlchart.v1.3" hidden="1">('Scopus-analysis of articles'!$X$264:$X$271,'Scopus-analysis of articles'!$X$274)</definedName>
    <definedName name="_xlchart.v1.4" hidden="1">('Scopus-analysis of articles'!$AI$264:$AI$271,'Scopus-analysis of articles'!$AI$274)</definedName>
    <definedName name="_xlchart.v1.5" hidden="1">('Scopus-analysis of articles'!$X$264:$X$271,'Scopus-analysis of articles'!$X$274)</definedName>
    <definedName name="_xlchart.v1.6" hidden="1">('Scopus-analysis of articles'!$AI$264:$AI$271,'Scopus-analysis of articles'!$AI$274)</definedName>
    <definedName name="_xlchart.v1.7" hidden="1">('Scopus-analysis of articles'!$X$264:$X$271,'Scopus-analysis of articles'!$X$274)</definedName>
    <definedName name="_xlchart.v1.8" hidden="1">'Scopus-analysis of articles'!$AI$241:$AP$241</definedName>
    <definedName name="_xlchart.v1.9" hidden="1">'Scopus-analysis of articles'!$AI$5:$AQ$5</definedName>
    <definedName name="_xlnm.Print_Area" localSheetId="1">'Selection-flowchart Final'!$A$2:$F$13</definedName>
    <definedName name="_xlnm.Print_Area" localSheetId="3">'Stage 2 table'!$A$1:$E$47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R279" i="1" l="1"/>
  <c r="AS279" i="1" s="1"/>
  <c r="AR278" i="1"/>
  <c r="AS278" i="1" s="1"/>
  <c r="AR277" i="1"/>
  <c r="AS277" i="1" s="1"/>
  <c r="AR280" i="1" l="1"/>
  <c r="AR282" i="1"/>
  <c r="AL238" i="1" l="1"/>
  <c r="AR284" i="1"/>
  <c r="AR283" i="1"/>
  <c r="AS283" i="1" s="1"/>
  <c r="AR281" i="1"/>
  <c r="AS280" i="1" s="1"/>
  <c r="AH275" i="1"/>
  <c r="AH274" i="1"/>
  <c r="AI274" i="1" s="1"/>
  <c r="AH273" i="1"/>
  <c r="AH272" i="1"/>
  <c r="AH271" i="1"/>
  <c r="AH270" i="1"/>
  <c r="AI270" i="1" s="1"/>
  <c r="AH269" i="1"/>
  <c r="AI269" i="1" s="1"/>
  <c r="AH268" i="1"/>
  <c r="AI268" i="1" s="1"/>
  <c r="AH267" i="1"/>
  <c r="AI267" i="1" s="1"/>
  <c r="AH266" i="1"/>
  <c r="AI266" i="1" s="1"/>
  <c r="AH265" i="1"/>
  <c r="AI265" i="1" s="1"/>
  <c r="AH264" i="1"/>
  <c r="AI264" i="1" s="1"/>
  <c r="AT241" i="1"/>
  <c r="AU241" i="1"/>
  <c r="AV241" i="1"/>
  <c r="AW241" i="1"/>
  <c r="AS241" i="1"/>
  <c r="AK241" i="1"/>
  <c r="AL241" i="1"/>
  <c r="AM241" i="1"/>
  <c r="AN241" i="1"/>
  <c r="AO241" i="1"/>
  <c r="AP241" i="1"/>
  <c r="AQ241" i="1"/>
  <c r="AJ241" i="1"/>
  <c r="AI241" i="1"/>
  <c r="AI271" i="1" l="1"/>
  <c r="AR262" i="1"/>
  <c r="AH252" i="1" l="1"/>
  <c r="AI252" i="1" s="1"/>
  <c r="AH253" i="1"/>
  <c r="AR261" i="1"/>
  <c r="AS261" i="1" s="1"/>
  <c r="AR260" i="1"/>
  <c r="AR259" i="1"/>
  <c r="AR258" i="1"/>
  <c r="AR257" i="1"/>
  <c r="AS257" i="1" s="1"/>
  <c r="AR256" i="1"/>
  <c r="AS256" i="1" s="1"/>
  <c r="AR255" i="1"/>
  <c r="AS255" i="1" s="1"/>
  <c r="AS258" i="1" l="1"/>
  <c r="AH251" i="1"/>
  <c r="AH250" i="1"/>
  <c r="AH249" i="1"/>
  <c r="AI249" i="1" s="1"/>
  <c r="AH248" i="1"/>
  <c r="AI248" i="1" s="1"/>
  <c r="AH247" i="1"/>
  <c r="AI247" i="1" s="1"/>
  <c r="AH246" i="1"/>
  <c r="AI246" i="1" s="1"/>
  <c r="AH245" i="1"/>
  <c r="AH243" i="1"/>
  <c r="AI243" i="1" s="1"/>
  <c r="AH244" i="1"/>
  <c r="AI244" i="1" s="1"/>
  <c r="AH242" i="1"/>
  <c r="AI242" i="1" s="1"/>
  <c r="AS238" i="1"/>
  <c r="AT238" i="1"/>
  <c r="AU238" i="1"/>
  <c r="AV238" i="1"/>
  <c r="AW238" i="1"/>
  <c r="AY240" i="1"/>
  <c r="AY239" i="1"/>
  <c r="AY238" i="1"/>
  <c r="AG240" i="1"/>
  <c r="AG238" i="1" s="1"/>
  <c r="AG239" i="1"/>
  <c r="AB239" i="1"/>
  <c r="AB240" i="1"/>
  <c r="AB238" i="1" s="1"/>
  <c r="AD240" i="1"/>
  <c r="AD239" i="1"/>
  <c r="AC240" i="1"/>
  <c r="AC239" i="1"/>
  <c r="AC238" i="1" s="1"/>
  <c r="AE238" i="1"/>
  <c r="AF238" i="1"/>
  <c r="AJ238" i="1"/>
  <c r="AK238" i="1"/>
  <c r="AM238" i="1"/>
  <c r="AN238" i="1"/>
  <c r="AO238" i="1"/>
  <c r="AP238" i="1"/>
  <c r="AQ238" i="1"/>
  <c r="AI238" i="1"/>
  <c r="AI245" i="1" l="1"/>
  <c r="W241" i="1"/>
  <c r="AD238" i="1"/>
</calcChain>
</file>

<file path=xl/sharedStrings.xml><?xml version="1.0" encoding="utf-8"?>
<sst xmlns="http://schemas.openxmlformats.org/spreadsheetml/2006/main" count="6660" uniqueCount="2913">
  <si>
    <t>Authors</t>
  </si>
  <si>
    <t>Author(s) ID</t>
  </si>
  <si>
    <t>Title</t>
  </si>
  <si>
    <t>Year</t>
  </si>
  <si>
    <t>Source title</t>
  </si>
  <si>
    <t>Volume</t>
  </si>
  <si>
    <t>Issue</t>
  </si>
  <si>
    <t>Art. No.</t>
  </si>
  <si>
    <t>Page start</t>
  </si>
  <si>
    <t>Page end</t>
  </si>
  <si>
    <t>Page count</t>
  </si>
  <si>
    <t>Cited by</t>
  </si>
  <si>
    <t>DOI</t>
  </si>
  <si>
    <t>Link</t>
  </si>
  <si>
    <t>Affiliations</t>
  </si>
  <si>
    <t>Authors with affiliations</t>
  </si>
  <si>
    <t>Abstract</t>
  </si>
  <si>
    <t>Author Keywords</t>
  </si>
  <si>
    <t>Document Type</t>
  </si>
  <si>
    <t>Access Type</t>
  </si>
  <si>
    <t>Source</t>
  </si>
  <si>
    <t>EID</t>
  </si>
  <si>
    <t>Saha S.K.</t>
  </si>
  <si>
    <t>7403281117;</t>
  </si>
  <si>
    <t>Built form of Shahjahanabad (Old Delhi): an evaluation from the climatic point of view</t>
  </si>
  <si>
    <t>Energy and Buildings</t>
  </si>
  <si>
    <t>3-4</t>
  </si>
  <si>
    <t>10.1016/0378-7788(91)90084-G</t>
  </si>
  <si>
    <r>
      <rPr>
        <u/>
        <sz val="10"/>
        <color indexed="8"/>
        <rFont val="Helvetica Neue"/>
        <family val="2"/>
      </rPr>
      <t>https://www.scopus.com/inward/record.uri?eid=2-s2.0-0026386173&amp;doi=10.1016%2f0378-7788%2891%2990084-G&amp;partnerID=40&amp;md5=1094d1b7e89ebb6e53b5bc091d58b971</t>
    </r>
  </si>
  <si>
    <t>School of Planning and Architecture, New Delhi, 110 002, India</t>
  </si>
  <si>
    <t>Saha, S.K., School of Planning and Architecture, New Delhi, 110 002, India</t>
  </si>
  <si>
    <t>Many of the residential buildings and neighbourhoods of Old Delhi, built in 1648, were built according to indigenous, intuitive principles. Conservation of these old and often dilapidated buildings does not seem justified as individual structures since many of them do not possess extraordinary aesthetic or archeological value. But together, they seem to offer a more comfortable living environment compared to the ones offered by the modern residential neighbourhoods of Delhi. Thus, conservation of the traditional built form may be justified from the point of view of recognizing and promoting a built-form that is more functional, liveable and logical from climatic considerations compared to its modern counterparts. This paper attempts to explore the validity of this notion through empirical data and their analysis using the fundamental concepts of heat transfer. © 1991.</t>
  </si>
  <si>
    <t>Article</t>
  </si>
  <si>
    <t>Scopus</t>
  </si>
  <si>
    <t>2-s2.0-0026386173</t>
  </si>
  <si>
    <t>Mock J.</t>
  </si>
  <si>
    <t>57190720230;</t>
  </si>
  <si>
    <t>Social Impact of Changing Domestic Architecture in a Neighborhood in Sapporo, Japan</t>
  </si>
  <si>
    <t>City &amp; Society</t>
  </si>
  <si>
    <t>10.1525/city.1988.2.1.41</t>
  </si>
  <si>
    <r>
      <rPr>
        <u/>
        <sz val="10"/>
        <color indexed="8"/>
        <rFont val="Helvetica Neue"/>
        <family val="2"/>
      </rPr>
      <t>https://www.scopus.com/inward/record.uri?eid=2-s2.0-84982064157&amp;doi=10.1525%2fcity.1988.2.1.41&amp;partnerID=40&amp;md5=c7d807d4f3a7db9ee67a2532145bc5cd</t>
    </r>
  </si>
  <si>
    <t>Lewis Clark State College</t>
  </si>
  <si>
    <t>Mock, J., Lewis Clark State College</t>
  </si>
  <si>
    <t>Prior to 1965, all of the residential architecture in the Sapporo neighborhood of Hanayama had been single‐family housing. Sixteen small apartment buildings were constructed between 1965 and 1980. This article examines the impact of changing domestic architecture on the social organization of a Sapporo neighborhood. Possible factors in social change, such as raw population growth, increased density, and changes in the larger social and physical arenas, are examined and found not to be causal elements. Rather, the crucial elements are the behavior and cultural values of the entertainers who immigrated into the neighborhood during this period. [Japan, urban, social change, neighborhood, domestic architecture] Copyright © 1988, Wiley Blackwell. All rights reserved</t>
  </si>
  <si>
    <t>2-s2.0-84982064157</t>
  </si>
  <si>
    <t>Ruivo C., Varoudis T.</t>
  </si>
  <si>
    <t>57196033984;39062462600;</t>
  </si>
  <si>
    <t>Rethinking domestic and neighbourhood space: An analysis of social housing in the Portuguese post-revolutionary period</t>
  </si>
  <si>
    <t>Proceedings - 11th International Space Syntax Symposium, SSS 2017</t>
  </si>
  <si>
    <t>20.1</t>
  </si>
  <si>
    <t>20.12</t>
  </si>
  <si>
    <r>
      <rPr>
        <u/>
        <sz val="10"/>
        <color indexed="8"/>
        <rFont val="Helvetica Neue"/>
        <family val="2"/>
      </rPr>
      <t>https://www.scopus.com/inward/record.uri?eid=2-s2.0-85031125348&amp;partnerID=40&amp;md5=7518f4292d1fd89944ee6fac158661ef</t>
    </r>
  </si>
  <si>
    <t>Faculdade de Arquitectura, Universidade de Lisboa, PT, Portugal; Bartlett School of Architecture, University College London, United Kingdom</t>
  </si>
  <si>
    <t>Ruivo, C., Faculdade de Arquitectura, Universidade de Lisboa, PT, Portugal; Varoudis, T., Bartlett School of Architecture, University College London, United Kingdom</t>
  </si>
  <si>
    <t>During the Portuguese post-revolutionary period in the 1970's public housing policies were restructured, resulting in the organization of public housing development in three groups; direct state development, state co-subsidized housing co-operatives and construction of private housing for organized ill-housed populations in the city centre. The latter solution gained disciplinary and media attention at the time, and remained an important reference to contemporary approaches to participatory design processes. However, marked by projects of little urban impact and of mainly punctual action, it has proved unable to respond to real housing needs, comparatively encompassing a very small percentage of the population. It has gained exceptional relevance in the historiography of Portuguese architecture due to its participatory nature, and the resulting typologies have remained, in opposition to the largescale top-down projects directly promoted by the state, connected to democratic values in the dominant architectural discourse. In order to challenge this notion, syntactic analysis' tools are used to examine six neighbourhoods from the post-revolutionary period in Porto, Portugal, representative of the set of built projects in each group. The paper examines the relation between type of housing development and design process with the configurational relations between functional spaces of the produced typologies, both at the domestic and neighbourhood levels.</t>
  </si>
  <si>
    <t>Citizen participation; Domestic space; Portuguese architecture; Social housing</t>
  </si>
  <si>
    <t>Conference Paper</t>
  </si>
  <si>
    <t>2-s2.0-85031125348</t>
  </si>
  <si>
    <t>Aghamolaei R., Ghaani M.R., Tahsildoost M., Zandi M.</t>
  </si>
  <si>
    <t>57200504454;55270252000;56737119400;24922429500;</t>
  </si>
  <si>
    <t>A comprehensive energy-oriented approach for optimization of solar potential in urban contexts: an application study for residential districts</t>
  </si>
  <si>
    <t>Advances in Building Energy Research</t>
  </si>
  <si>
    <t>10.1080/17512549.2018.1488613</t>
  </si>
  <si>
    <r>
      <rPr>
        <u/>
        <sz val="10"/>
        <color indexed="8"/>
        <rFont val="Helvetica Neue"/>
        <family val="2"/>
      </rPr>
      <t>https://www.scopus.com/inward/record.uri?eid=2-s2.0-85049149977&amp;doi=10.1080%2f17512549.2018.1488613&amp;partnerID=40&amp;md5=c9f65e104077bb2f1abb4202a6d62423</t>
    </r>
  </si>
  <si>
    <t>College of Fine Arts, Tehran University, Tehran, Iran; Department of Mechanical and Energy Systems Engineering, Shahid Beheshti University, Tehran, Iran; Department of construction Technology, Shahid Beheshti University, Tehran, Iran</t>
  </si>
  <si>
    <t>Aghamolaei, R., College of Fine Arts, Tehran University, Tehran, Iran; Ghaani, M.R., Department of Mechanical and Energy Systems Engineering, Shahid Beheshti University, Tehran, Iran; Tahsildoost, M., Department of construction Technology, Shahid Beheshti University, Tehran, Iran; Zandi, M., Department of Mechanical and Energy Systems Engineering, Shahid Beheshti University, Tehran, Iran</t>
  </si>
  <si>
    <t>There is a growing interest to utilize renewable energies especially solar energy as sustainable resources in urban contexts. This paper establishes a novel framework to highlight the most effective morphological factors for improving solar access of buildings. The study follows a systematic procedure, including: (1) the most effective factors have been highlighted through statistical methods, (2) selected effective parameters are combined to define different scenarios for optimization of solar potential in neighbourhoods and (3) at the final step, the fitness of optimized scenarios is assessed by executing confirmation run. These simulations are carried out on residential neighbourhoods in city of Yazd with hot and dry climate. The significant difference between the maximum and minimum temperature during a day and different seasons is an important characteristic of this climate. It was confirmed that the height of building has the largest contribution to the value of solar incident when compared to other significant factors, including ratio of building footprint over site area and street width. The proposed scenarios show the optimized combination of these three parameters for selected neighbourhood configurations. The results of this study can be applied as guidelines in architecture and urban planning to use solar energy in residential neighbourhoods. © 2018 Informa UK Limited, trading as Taylor &amp; Francis Group</t>
  </si>
  <si>
    <t>morphology; neighbourhoods; optimization; solar energy; Urban planning</t>
  </si>
  <si>
    <t>Article in Press</t>
  </si>
  <si>
    <t>2-s2.0-85049149977</t>
  </si>
  <si>
    <t>Link F., Greene M., Mora R., Figueroa C.</t>
  </si>
  <si>
    <t>56239364500;7201705182;23390674000;57195496027;</t>
  </si>
  <si>
    <t>Bitacora Urbano Territorial</t>
  </si>
  <si>
    <r>
      <rPr>
        <u/>
        <sz val="10"/>
        <color indexed="8"/>
        <rFont val="Helvetica Neue"/>
        <family val="2"/>
      </rPr>
      <t>https://www.scopus.com/inward/record.uri?eid=2-s2.0-85041557150&amp;partnerID=40&amp;md5=34e10d9082cc45901023b675a98543d6</t>
    </r>
  </si>
  <si>
    <t>Pontificia Universidad Católica de Chile, Chile; Universidad Diego Portales, Chile</t>
  </si>
  <si>
    <t>Link, F., Pontificia Universidad Católica de Chile, Chile; Greene, M., Pontificia Universidad Católica de Chile, Chile; Mora, R., Universidad Diego Portales, Chile; Figueroa, C., Pontificia Universidad Católica de Chile, Chile</t>
  </si>
  <si>
    <t>The built and social urban space in contemporary cities are in a continuous transformation process. In this context, neighbourhoods have a double function that gathers community values while operates as link between the homes and the metropolis. The neighbourhood's role in the building of the community is especially relevant in vulnerable neighbourhoods. In Chile, after years of housing public policies that privileged the construction of houses, the focus has changed towards neighbourhood improvement with multi-sectorial integral interventions. In this context, the objective of the present paper is to evaluate the relationship between the physical space and the sociability structures of inhabitants from vulnerable neighbourhoods in the process of consolidation in Santiago de Chile, through the analysis of two cases in the municipality of El Bosque. The general hypothesis is that the physic space and the configuration of many vulnerable neighbourhoods, work as a structure-that-structures social relation, capable of inhibiting sociability and favouring urban isolation.</t>
  </si>
  <si>
    <t>Consolidation of vulnerable neighbourhoods; Public space; Social networks; Socio-spatial inclusion</t>
  </si>
  <si>
    <t>2-s2.0-85041557150</t>
  </si>
  <si>
    <t>Croke K., Mensah E., Fabian R., Tolley G.</t>
  </si>
  <si>
    <t>6701441290;6701611387;7006770448;7003384733;</t>
  </si>
  <si>
    <t>Asbestos removal and treatment impacts on housing and urban neighborhoods</t>
  </si>
  <si>
    <t>Journal of Environmental Systems</t>
  </si>
  <si>
    <t>10.2190/HM4F-4DAU-PQXT-KMJ5</t>
  </si>
  <si>
    <r>
      <rPr>
        <u/>
        <sz val="10"/>
        <color indexed="8"/>
        <rFont val="Helvetica Neue"/>
        <family val="2"/>
      </rPr>
      <t>https://www.scopus.com/inward/record.uri?eid=2-s2.0-0024245871&amp;doi=10.2190%2fHM4F-4DAU-PQXT-KMJ5&amp;partnerID=40&amp;md5=b3c347f423cc2fda060837b18ff55a39</t>
    </r>
  </si>
  <si>
    <t>School of Public Health, University of Illinois, Chicago, IL, United States</t>
  </si>
  <si>
    <t>Croke, K., School of Public Health, University of Illinois, Chicago, IL, United States; Mensah, E., School of Public Health, University of Illinois, Chicago, IL, United States; Fabian, R., School of Public Health, University of Illinois, Chicago, IL, United States; Tolley, G., School of Public Health, University of Illinois, Chicago, IL, United States</t>
  </si>
  <si>
    <t>Reducing the health hazard caused by the presence of asbestos in buildings is likely to give rise to costly adjustments in the nation's stock of buildings. This article focuses on the residential building stocks, and estimates the effects of several regulatory scenarios on building values, building life and the decision to convert buildings to high-income uses. We find that the value of low-income buildings is seriously eroded by the abatement scenarios analyzed. Conversion of buildings by rehabilitation is discouraged because values inclusive of rehabilitation costs are seriously reduced, and incentives to delay are introduced. Effects on building values in high-income neighborhoods are relatively less severe.Reducing the health hazard caused by the presence of asbestos in buildings is likely to give rise to costly adjustments in the nation's stock of buildings. This article focuses on the residential building stocks, and estimates the effects of several regulatory scenarios on building values, building life and the decision to convert buildings to high-income uses. Conversion of buildings by rehabilitation is discouraged because values inclusive of rehabilitation costs are seriously reduced, and incentives to delay are introduced.</t>
  </si>
  <si>
    <t>2-s2.0-0024245871</t>
  </si>
  <si>
    <t>Adunola A.O.</t>
  </si>
  <si>
    <t>56017672600;</t>
  </si>
  <si>
    <t>Evaluation of urban residential thermal comfort in relation to indoor and outdoor air temperatures in Ibadan, Nigeria</t>
  </si>
  <si>
    <t>Building and Environment</t>
  </si>
  <si>
    <t>10.1016/j.buildenv.2014.02.007</t>
  </si>
  <si>
    <r>
      <rPr>
        <u/>
        <sz val="10"/>
        <color indexed="8"/>
        <rFont val="Helvetica Neue"/>
        <family val="2"/>
      </rPr>
      <t>https://www.scopus.com/inward/record.uri?eid=2-s2.0-84895778746&amp;doi=10.1016%2fj.buildenv.2014.02.007&amp;partnerID=40&amp;md5=8000665f0c8a24172f80bd671e243d2e</t>
    </r>
  </si>
  <si>
    <t>Department of Architecture, Obafemi Awolowo University, Ile-Ife, Osun State, Nigeria</t>
  </si>
  <si>
    <t>Adunola, A.O., Department of Architecture, Obafemi Awolowo University, Ile-Ife, Osun State, Nigeria</t>
  </si>
  <si>
    <t>A thermal comfort survey was conducted in Ibadan metropolis, Nigeria. Ten percent (12) of the 119 neighbourhoods identified from the metropolitan map were selected by stratified random sampling comprising 2 low, 3 medium and 7 high residential densities. Systematic random sampling was used to select a total of 528 houses within these neighbourhoods for the survey. Indoor and outdoor measurements of air temperature and other relevant climatic elements were carried out in representative buildings within the neighbourhoods. For each selected building, an adult resident filled a questionnaire indicating the indoor thermal response at different periods of the day using the ASHRAE thermal comfort scale. Significant variations of air temperature and thermal response manifested across the residential densities and neighbourhoods. The air temperature variation across the neighbourhoods was found to be influenced by the different neighbourhood characteristics. Maximum values of measured outdoor and indoor temperatures ranged from 34.1°C to 36.9°C and from 32.5°C to 35°C respectively. The reduction in maximum temperatures from outdoor to indoor was in the range of 1.6-1.9°C. The variation of temperature across residential densities was found to affect indoor thermal comfort. It was inferred that the urban microclimate had impact on the indoor comfort of residents. Mean comfort vote was related to indoor and outdoor temperature by linear equations. © 2014 Elsevier Ltd.</t>
  </si>
  <si>
    <t>Air temperature; Thermal comfort; Tropical climate; Urban microclimate</t>
  </si>
  <si>
    <t>2-s2.0-84895778746</t>
  </si>
  <si>
    <t>Creanga E., Budisteanu I., Duda M.</t>
  </si>
  <si>
    <t>36621667100;36621782200;35789719000;</t>
  </si>
  <si>
    <t>Sustainable housing for sustainable cities: Case study of Bucharest</t>
  </si>
  <si>
    <t>WIT Transactions on Ecology and the Environment</t>
  </si>
  <si>
    <t>10.2495/SC100501</t>
  </si>
  <si>
    <r>
      <rPr>
        <u/>
        <sz val="10"/>
        <color indexed="8"/>
        <rFont val="Helvetica Neue"/>
        <family val="2"/>
      </rPr>
      <t>https://www.scopus.com/inward/record.uri?eid=2-s2.0-77958191435&amp;doi=10.2495%2fSC100501&amp;partnerID=40&amp;md5=1c3a1da182947778d8ec956b0af05958</t>
    </r>
  </si>
  <si>
    <t>University Spiru Haret, Department of Architecture, Romania</t>
  </si>
  <si>
    <t>Creanga, E., University Spiru Haret, Department of Architecture, Romania; Budisteanu, I., University Spiru Haret, Department of Architecture, Romania; Duda, M., University Spiru Haret, Department of Architecture, Romania</t>
  </si>
  <si>
    <t>Housing accounts for the major part of a city's assets. Different perspectives on sustainable housing encompass technical, social, political and economic issues. Physical indicators are not enough to assess the overall quality of housing. Perceptions of sustainable housing have moved from individual dwellings to issues of community and neighbourhood. Romania is confronted with specific challenges in housing. Due to the wholesale privatisation of the early 1990s, Romania is a "country of homeowners" with over 97% of the housing stock in private ownership. Twenty years after the political changes, the country is still confronted with a wide range of housing sustainability issues: at the level of buildings with overdue maintenance and repair, energy use, raising running costs; at neighbourhood level with transportation, public space, dissatisfaction of residents; at city level, with the growing negative perception of certain neighbourhoods and the declining asset value of properties. In Bucharest, where over 80% of dwellings are situated in blocks of flats in large housing estates built after 1960, housing is largely at odds with the barriers that would make the housing environment liveable: economic, financial, institutional, perceptual, behavioural and, not least, the market. Government actions and certain community initiatives address the security of buildings, security of tenure, security of asset value. New construction is constrained by scarce free land within the city and a market that caters mainly for the upper income scale. Freedom of choice has been restricted so far to residential parks at the outskirts of the city and some condominiums scattered within its boundaries. The paper highlights recent trends and the envisaged longterm views for a sustainable development of Bucharest. © 2010 WIT Press.</t>
  </si>
  <si>
    <t>Home ownership; Housing consumption patterns; Housing policy; Housing quality; Social segregation; Urban development; Urban structure</t>
  </si>
  <si>
    <t>2-s2.0-77958191435</t>
  </si>
  <si>
    <t>De Wolff A., Cabezas P., Chamberlain L., Cianfarani A., Dufresne P., Lye P., Morency D., Mulder B., Mwange E., Shapiro M.</t>
  </si>
  <si>
    <t>22233355200;35736691500;35736774000;35572959400;35737193700;35737406800;57199566483;35737720600;35574443600;55574204414;</t>
  </si>
  <si>
    <t>The creation of "we are neighbours": Participatory research and recovery</t>
  </si>
  <si>
    <t>Canadian Journal of Community Mental Health</t>
  </si>
  <si>
    <t>10.7870/cjcmh-2009-0023</t>
  </si>
  <si>
    <r>
      <rPr>
        <u/>
        <sz val="10"/>
        <color indexed="8"/>
        <rFont val="Helvetica Neue"/>
        <family val="2"/>
      </rPr>
      <t>https://www.scopus.com/inward/record.uri?eid=2-s2.0-77249144189&amp;doi=10.7870%2fcjcmh-2009-0023&amp;partnerID=40&amp;md5=7a76392132a88054b6884a2ec96f8a2e</t>
    </r>
  </si>
  <si>
    <t>Alice de Wolff and Associates</t>
  </si>
  <si>
    <t>De Wolff, A., Alice de Wolff and Associates; Cabezas, P., Alice de Wolff and Associates; Chamberlain, L., Alice de Wolff and Associates; Cianfarani, A., Alice de Wolff and Associates; Dufresne, P., Alice de Wolff and Associates; Lye, P., Alice de Wolff and Associates; Morency, D., Alice de Wolff and Associates; Mulder, B., Alice de Wolff and Associates; Mwange, E., Alice de Wolff and Associates; Shapiro, M., Alice de Wolff and Associates</t>
  </si>
  <si>
    <t>Community-based participatory research is an enabling and empowering practice that is based in principles that overlap with those of mental health recovery. Using a participatory approach, an advocacy group called the Dream Team, whose members have mental health issues and live in supportive housing, planned and conducted a study of the neighbourhood impact of two supportive housing buildings in Toronto. The study found that tenants do not harm neighbourhood property values and crime rates, and that they do make important contributions to the strength of their neighbourhoods. This article demonstrates the strength of a self-directed collective of individuals who are prepared to challenge stigma and discrimination, and documents their use of participatory action research as a proactive strategy to contribute their knowledge to discussions that shape the communities, services, and politics that involve them.</t>
  </si>
  <si>
    <t>2-s2.0-77249144189</t>
  </si>
  <si>
    <t>August M., Walks A.</t>
  </si>
  <si>
    <t>25421157900;25125069900;</t>
  </si>
  <si>
    <t>Gentrification, suburban decline, and the financialization of multi-family rental housing: The case of Toronto</t>
  </si>
  <si>
    <t>Geoforum</t>
  </si>
  <si>
    <t>10.1016/j.geoforum.2017.04.011</t>
  </si>
  <si>
    <r>
      <rPr>
        <u/>
        <sz val="10"/>
        <color indexed="8"/>
        <rFont val="Helvetica Neue"/>
        <family val="2"/>
      </rPr>
      <t>https://www.scopus.com/inward/record.uri?eid=2-s2.0-85019744685&amp;doi=10.1016%2fj.geoforum.2017.04.011&amp;partnerID=40&amp;md5=5b5c4fb1308b040ad3f1dd7bbd6002e3</t>
    </r>
  </si>
  <si>
    <t>Edward J. Bloustein School of Planning and Public Policy, Rutgers University, New Brunswick, NJ  08901, United States; Department of Geography, University of Toronto, Toronto, Ontario  M5S-3G3, Canada</t>
  </si>
  <si>
    <t>August, M., Edward J. Bloustein School of Planning and Public Policy, Rutgers University, New Brunswick, NJ  08901, United States; Walks, A., Department of Geography, University of Toronto, Toronto, Ontario  M5S-3G3, Canada</t>
  </si>
  <si>
    <t>While traditional forms of gentrification involved the conversion of rental units to owner-occupation, a new rental-tenure form of gentrification has emerged across the globe. This is driven by financialization, reduced tenant protections, and declining social-housing production, and is characterized by the replacement of poorer renters with higher-income tenants. Many poorer renters are in turn being displaced out of the inner city and into older suburban neighbourhoods where aging apartment towers had provided a last bastion of affordable accommodation, but which are now also targeted by large rental housing corporations. These dynamics are increasingly dominated by what we call ‘financialized landlords,’ including those owned or run by private equity funds, financial asset management corporations, and real estate investment trusts (REITS). Such firms float securities on domestic and international markets and use the proceeds to purchase older rental buildings charging affordable rents, and then apply a range of business strategies to extract value from the buildings, existing tenants and local neighbourhoods, and flow them to investors. This paper documents this process in Toronto, Canada's largest city and a city experiencing both sustained gentrification and advanced suburban restructuring. The financialization of rental housing in Toronto was enabled by neoliberal state policies to withdraw from social housing, deregulate rental protections, and decontrol rents – creating an affordability crisis for tenants and an opportunity for investors to profit. The paper maps out the history and locations of buildings that have been purchased by various financial investment vehicles, and analyzes the various strategies that such firms have adopted. We document two key strategies for extracting value, which we call squeezing, and gentrification-by-upgrading and show how these two strategies are conceptually and spatially linked in speeding up the restructuring of the social geography of the city. © 2017</t>
  </si>
  <si>
    <t>Apartments; Financialization; Gentrification; Inequality; REITs; Suburban decline</t>
  </si>
  <si>
    <t>2-s2.0-85019744685</t>
  </si>
  <si>
    <t>55351362600;55350502700;22958545600;</t>
  </si>
  <si>
    <t>10th World Conference on Timber Engineering 2008</t>
  </si>
  <si>
    <r>
      <rPr>
        <u/>
        <sz val="10"/>
        <color indexed="8"/>
        <rFont val="Helvetica Neue"/>
        <family val="2"/>
      </rPr>
      <t>https://www.scopus.com/inward/record.uri?eid=2-s2.0-84865702928&amp;partnerID=40&amp;md5=1cdac58a848131128a8d4c8d962c37d6</t>
    </r>
  </si>
  <si>
    <t>University of Oulu, Department of Architecture, Oulu, Finland; University of Oulu, Department of Education, Oulu, Finland</t>
  </si>
  <si>
    <t>Suikkari, R., University of Oulu, Department of Architecture, Oulu, Finland; Soikkeli, A., University of Oulu, Department of Architecture, Oulu, Finland; Reinikainen, K., University of Oulu, Department of Education, Oulu, Finland</t>
  </si>
  <si>
    <t>The historical and cultural values of the post-war reconstruction period housing areas have been officially noticed just quite recently in Finland. At the same time the popularity of these areas has increased. It is feared that technical alterations of the old buildings will disrupt the uniformity and destroy the identity of these neighbourhoods. The Karjasilta neighbourhood in Oulu functions as a pilot area of the study. In the beginning of 2008, a structured resident survey was launched as a part of a new research project, Karjasilta as a residential environment and cultural milieu. The aim is to shed light on the qualities and values of both the physical and social environments - scale, materials and social factors. According to the preliminary results, the residents agree with professionals that these housing areas are valuable, but living in the area includes practical aspects of everyday life, which is reflected in the opinions. The results will help in finding a common language between the residents and town planning professionals to support sustainable development.</t>
  </si>
  <si>
    <t>2-s2.0-84865702928</t>
  </si>
  <si>
    <t>Choudhary R., Tian W.</t>
  </si>
  <si>
    <t>8253538700;36070037300;</t>
  </si>
  <si>
    <t>Influence of district features on energy consumption in non-domestic buildings</t>
  </si>
  <si>
    <t>Building Research and Information</t>
  </si>
  <si>
    <t>10.1080/09613218.2014.832559</t>
  </si>
  <si>
    <r>
      <rPr>
        <u/>
        <sz val="10"/>
        <color indexed="8"/>
        <rFont val="Helvetica Neue"/>
        <family val="2"/>
      </rPr>
      <t>https://www.scopus.com/inward/record.uri?eid=2-s2.0-84887989173&amp;doi=10.1080%2f09613218.2014.832559&amp;partnerID=40&amp;md5=4b39bd7e74fec6f155b0bde8d34a19dd</t>
    </r>
  </si>
  <si>
    <t>Energy Efficient Cities Initiative, Engineering Department, University of Cambridge, Trumpington Street, Cambridge CB21PZ, United Kingdom</t>
  </si>
  <si>
    <t>Choudhary, R., Energy Efficient Cities Initiative, Engineering Department, University of Cambridge, Trumpington Street, Cambridge CB21PZ, United Kingdom; Tian, W., Energy Efficient Cities Initiative, Engineering Department, University of Cambridge, Trumpington Street, Cambridge CB21PZ, United Kingdom</t>
  </si>
  <si>
    <t>The spatial variability of gas consumption is investigated in non-domestic buildings across districts of Greater London, UK. It is argued that the energy consumption of a building is to some extent influenced by where the building is located in a city, due to contextual features of its own district as well as those of neighbouring districts. Using Bayesian spatial models, the analysis suggests the energy consumption due to the influence of district features can be quantified and dissociated from the energy consumption associated with the physical features and operational characteristics of the buildings. An important distinction is made between extrinsic values of energy consumption (district features) and intrinsic values (building characteristics, management and operation). The results indicate that 90% of the mean value of extrinsic gas consumption across districts in London is between -42 and 87 kWh/m2. Buildings located in districts that have positive values of extrinsic gas consumption consume more gas over and above their expected intrinsic value of gas consumption. The novel features of this study are in the quantification and propagation of district-scale features to their influence on buildings, and the reduction in uncertainties around the mean value of gas consumed by different building types. © 2013 Taylor &amp; Francis.</t>
  </si>
  <si>
    <t>Building stock; District analysis; Energy demand; Neighbourhood; Non-domestic buildings; Spatial energy analysis; Urban analysis; Urban morphology</t>
  </si>
  <si>
    <t>2-s2.0-84887989173</t>
  </si>
  <si>
    <t>Soaita A.M.</t>
  </si>
  <si>
    <t>55440593200;</t>
  </si>
  <si>
    <t>Romanian Suburban Housing: Home Improvement through Owner-building</t>
  </si>
  <si>
    <t>Urban Studies</t>
  </si>
  <si>
    <t>10.1177/0042098012471980</t>
  </si>
  <si>
    <r>
      <rPr>
        <u/>
        <sz val="10"/>
        <color indexed="8"/>
        <rFont val="Helvetica Neue"/>
        <family val="2"/>
      </rPr>
      <t>https://www.scopus.com/inward/record.uri?eid=2-s2.0-84879809996&amp;doi=10.1177%2f0042098012471980&amp;partnerID=40&amp;md5=9e390e7b754552515877853d03e4167c</t>
    </r>
  </si>
  <si>
    <t>Flat A6 Belvedere, 152-158 Dyke Road, Brighton BN1 5PA, United Kingdom</t>
  </si>
  <si>
    <t>Soaita, A.M., Flat A6 Belvedere, 152-158 Dyke Road, Brighton BN1 5PA, United Kingdom</t>
  </si>
  <si>
    <t>The new suburban housing developments in post-socialist cities have been ubiquitous icons of socioeconomic and physical change. This paper examines suburban owner-built housing as a long-term strategy of home improvement in Romania. It analyses residents' motivations and financial strategies to move up the housing ladder through owner-building and their responses to key neighbourhood problems, in particular poor public infrastructure and non-existent public facilities. It is argued that owner-builders generally benefitted from the economic informality, the relaxed legal culture and the unregulated housing context of the Romanian post-socialist transition; but the absence of public actors has weakened their achievements, which is most apparent at neighbourhood level. The paper draws attention to a context of politico-economic reforms and a set of socio-cultural values of housing privatism in which resident responses may frequently generate consequential (collective) problems localised at the level of streets, neighbourhoods or even the whole society. © 2013 Urban Studies Journal Limited.</t>
  </si>
  <si>
    <t>2-s2.0-84879809996</t>
  </si>
  <si>
    <t>Yau Y.</t>
  </si>
  <si>
    <t>12806101900;</t>
  </si>
  <si>
    <t>Does comprehensive redevelopment change the housing price gradient? A case study in Mongkok, Hong Kong</t>
  </si>
  <si>
    <t>Urbani Izziv</t>
  </si>
  <si>
    <t>10.5379/urbani-izziv-en-2011-22-02-003</t>
  </si>
  <si>
    <r>
      <rPr>
        <u/>
        <sz val="10"/>
        <color indexed="8"/>
        <rFont val="Helvetica Neue"/>
        <family val="2"/>
      </rPr>
      <t>https://www.scopus.com/inward/record.uri?eid=2-s2.0-83155176071&amp;doi=10.5379%2furbani-izziv-en-2011-22-02-003&amp;partnerID=40&amp;md5=7435ca35bc5d1ad0dc4d3e181331e59d</t>
    </r>
  </si>
  <si>
    <t>City University of Hong Kong, Department of Public and Social Administration, Kowloon Tong, Hong Kong</t>
  </si>
  <si>
    <t>Yau, Y., City University of Hong Kong, Department of Public and Social Administration, Kowloon Tong, Hong Kong</t>
  </si>
  <si>
    <t>Urban decay is an inevitable outcome of the growth of most cities, including Hong Kong. Many old buildings in Hong Kong are dilapidated, and it is urgent to tackle urban decay in the city. Redeveloping dilapidated buildings has long been regarded as an effective solution to this urban problem. Yet, as suggested in the literature, redevelopment may be responsible for gentrifying neighbourhoods because it pushes up property and rental prices near redeveloped sites. However, there are still few empirical studies on how comprehensive redevelopment affects housing values in a neighbourhood. In this light, this study investigates the impacts of the Urban Renewal Authority's Argyle Street / Shanghai Street Redevelopment Project on the transaction prices of nearby housing. A set of panel data is employed and the change in the spatial price gradient before and after the redevelopment project is explored. The findings suggest that proximity to the project site had a significant positive impact on housing prices before the project. However, no change was seen in the spatial-price gradient after completion of the project. These results confirm the findings of a previous study that housing prices do not respond to the change in the environmental quality resulting from comprehensive redevelopment.</t>
  </si>
  <si>
    <t>Comprehensive redevelopment; Externality; Gentrification; Hedonic price analysis; Hong Kong; Housing price</t>
  </si>
  <si>
    <t>Open Access</t>
  </si>
  <si>
    <t>2-s2.0-83155176071</t>
  </si>
  <si>
    <t>Moniz G.C., Canziani A., Quiroga C.</t>
  </si>
  <si>
    <t>56119586000;56120736700;55341628200;</t>
  </si>
  <si>
    <t>Learning to reuse modernity: The educational challenge</t>
  </si>
  <si>
    <t>Proceedings of the 15th International Docomomo Conference - Metamorphosis: The Continuity of Change, IDC 2018</t>
  </si>
  <si>
    <r>
      <rPr>
        <u/>
        <sz val="10"/>
        <color indexed="8"/>
        <rFont val="Helvetica Neue"/>
        <family val="2"/>
      </rPr>
      <t>https://www.scopus.com/inward/record.uri?eid=2-s2.0-85055712564&amp;partnerID=40&amp;md5=a08344dda61aee5d72cfbcf363cfe59e</t>
    </r>
  </si>
  <si>
    <t>Department of Architecture, University of Coimbra, Portugal; Architectural Preservation, Politecnico di Milano School, AUIC, Italy; Faculty of Architecture, University of Buenos Aires, University of Belgrano, Argentina</t>
  </si>
  <si>
    <t>Moniz, G.C., Department of Architecture, University of Coimbra, Portugal; Canziani, A., Architectural Preservation, Politecnico di Milano School, AUIC, Italy; Quiroga, C., Faculty of Architecture, University of Buenos Aires, University of Belgrano, Argentina</t>
  </si>
  <si>
    <t>After three decades since the founding of DOCOMOMO, education continues to be an essential matter when thinking about the future of modern heritage, but today it requires a critical reflection on the conceptual and methodological changes we need to face in the present context of complexity. Modern Architecture is now crossing a paradigmatic time not only because of its inevitable degradation but because of the impact of these new scenarios that force us to rethink their conservation and reuse, considering both their special constructive condition and specific functionality and the role in the collective memory as recent heritage. Architectural design education must address these critical issues as a strategic content that anticipates a more appropriate practice. The conservation and the reuse of modern buildings are still out of most schools of architecture. This paper presents three different and complementary didactic experiences developed in Europe and South-America: Mindful design for updating mass housing neighbourhoods (Politecnico di Milano, Italy), Experimental re-design to integrate modern single housing to contemporary life (University of Belgrano, Argentina) and Participatory design to open up a modern school building to the neighbourhood (University of Coimbra, Portugal). They highlight the relevance of confronting the students with issues like history and memory, and their importance even for apparently ordinary buildings, not only for modern iconic monuments. The results also prove the relevance of an interdisciplinary approach and the relevance of the social dimension of conservation, because it implies to deal with the value of modernity for the memory of the community that can be involved in keeping the values of the modernity they are inhabiting. © Proceedings of the 15th International Docomomo Conference - Metamorphosis: The Continuity of Change, IDC 2018. All rights reserved.</t>
  </si>
  <si>
    <t>2-s2.0-85055712564</t>
  </si>
  <si>
    <t>Forouhar A.</t>
  </si>
  <si>
    <t>57191845397;</t>
  </si>
  <si>
    <t>Estimating the impact of metro rail stations on residential property values: evidence from Tehran</t>
  </si>
  <si>
    <t>Public Transport</t>
  </si>
  <si>
    <t>10.1007/s12469-016-0144-9</t>
  </si>
  <si>
    <r>
      <rPr>
        <u/>
        <sz val="10"/>
        <color indexed="8"/>
        <rFont val="Helvetica Neue"/>
        <family val="2"/>
      </rPr>
      <t>https://www.scopus.com/inward/record.uri?eid=2-s2.0-85006377240&amp;doi=10.1007%2fs12469-016-0144-9&amp;partnerID=40&amp;md5=264aa05128ea45418d1cd666dfe5c8f0</t>
    </r>
  </si>
  <si>
    <t>Architecture and Urban Design School, Art University of Isfahan, Hakimnezami Street, Isfahan, Iran</t>
  </si>
  <si>
    <t>Forouhar, A., Architecture and Urban Design School, Art University of Isfahan, Hakimnezami Street, Isfahan, Iran</t>
  </si>
  <si>
    <t>Building a rail transit system into a neighbourhood generally raises expectations about the positive impact of the rail project on property values. Despite this general belief, the paper argues that the nature and magnitude of the effect vary depending on local and regional contextual factors. In this respect, the introduction of Tehran’s Metro Rail System (TMRS) between the low-income/run-down neighbourhoods on the south side and high-quality/affluent neighbourhoods on the north side of the city provides a suitable opportunity to examine this issue. Thus, the paper focuses on Shariati and Qolhak Stations in the northern parts, and Shohada and Shemiran Stations in the southern parts of the city, comparing price trends before and after the opening of the stations. The effect is estimated for treated and control properties of the metro stations using both trend analysis and a difference-in-differences model. Moreover, in order to identify the mediating contextual factors that influence the magnitude and direction of the impact, a survey is conducted close to the selected metro stations by means of qualitative methods of impact assessment. The paper found an overall negative effect of the metro stations on the sales value of residential properties located in Tehran’s affluent neighbourhoods. On the contrary, the effect is positive and high for properties located close to the southern stations in the poor and run-down neighbourhoods of the city. The qualitative survey indicates that this negative effect in the northern neighbourhoods may be due to such contextual factors as a lack of considerable demand for public transport, inappropriate land-use management, perceptions of crime and privacy, and nuisance effects. © 2016, Springer-Verlag Berlin Heidelberg.</t>
  </si>
  <si>
    <t>Difference-in-differences model; Metro rail system; Property value; Tehran; Trend analysis</t>
  </si>
  <si>
    <t>2-s2.0-85006377240</t>
  </si>
  <si>
    <t>Ryan B.D., Weber R.</t>
  </si>
  <si>
    <t>7101945370;7403385095;</t>
  </si>
  <si>
    <t>Valuing new development in distressed urban neighborhoods: Does design matter?</t>
  </si>
  <si>
    <t>Journal of the American Planning Association</t>
  </si>
  <si>
    <t>10.1080/01944360708976139</t>
  </si>
  <si>
    <r>
      <rPr>
        <u/>
        <sz val="10"/>
        <color indexed="8"/>
        <rFont val="Helvetica Neue"/>
        <family val="2"/>
      </rPr>
      <t>https://www.scopus.com/inward/record.uri?eid=2-s2.0-34250665057&amp;doi=10.1080%2f01944360708976139&amp;partnerID=40&amp;md5=6be7ab2e1f1314caaf6907e8e7efd345</t>
    </r>
  </si>
  <si>
    <t>University of Illinois at Chicago, United States</t>
  </si>
  <si>
    <t>Ryan, B.D., University of Illinois at Chicago, United States; Weber, R., University of Illinois at Chicago, United States</t>
  </si>
  <si>
    <t>We estimate the effect of design on the assessed values of new housing units in high-poverty Chicago census tracts with a parcel-based hedonic regression in which we distinguish between three urban design types: enclave, traditional neighborhood development (TND), and infill. We find that urban design significantly affects housing values, and infill housing is more highly valued than either enclave or TND housing. We also examine the influences of individual urban design features and find that residents prefer entrances that face the street, and facades constructed from the same material as adjacent buildings. They also prefer parking in front of their homes, and to be buffered from public streets. We interpret the former to be preferences for greater integration into the surrounding neighbourhood, consistent with our findings on infill. © 2007 Taylor &amp; Francis Group, LLC.</t>
  </si>
  <si>
    <t>2-s2.0-34250665057</t>
  </si>
  <si>
    <t>Vervaeke M., Lefebvre B.</t>
  </si>
  <si>
    <t>6701831234;7005537687;</t>
  </si>
  <si>
    <t>Public policy and renewal of old housing: The case of Nord-Pas-de-Calais</t>
  </si>
  <si>
    <t>Housing Studies</t>
  </si>
  <si>
    <t>10.1080/02673039982579</t>
  </si>
  <si>
    <r>
      <rPr>
        <u/>
        <sz val="10"/>
        <color indexed="8"/>
        <rFont val="Helvetica Neue"/>
        <family val="2"/>
      </rPr>
      <t>https://www.scopus.com/inward/record.uri?eid=2-s2.0-0033428046&amp;doi=10.1080%2f02673039982579&amp;partnerID=40&amp;md5=d29a3903dffa8cb5b7a6c25ac8dc0220</t>
    </r>
  </si>
  <si>
    <t>Lab. d'Anal. Secondaire Methodes A., Ctr. Natl. de la Rech. Sci.-CNRS, Paris, France; Ctr. Lillois d'Etud. Rech. S., Inst. Federatif Rech. Sur Les E., Ctr. Natl. de le Rech. Sci.-CNRS, Lille, France; LASMAS-CNRS, 59 rue Pouchet, 75017 Paris, France; CLERSE-IFRESI, 2 rue des Canonniers, 59800 Lille, France</t>
  </si>
  <si>
    <t>Vervaeke, M., Lab. d'Anal. Secondaire Methodes A., Ctr. Natl. de la Rech. Sci.-CNRS, Paris, France, LASMAS-CNRS, 59 rue Pouchet, 75017 Paris, France; Lefebvre, B., Ctr. Lillois d'Etud. Rech. S., Inst. Federatif Rech. Sur Les E., Ctr. Natl. de le Rech. Sci.-CNRS, Lille, France, CLERSE-IFRESI, 2 rue des Canonniers, 59800 Lille, France</t>
  </si>
  <si>
    <t>The rules and laws enforced in France in 1977 regarding the policy of old housing renewal have extended public intervention to the whole housing stock built before 1948. It came as a complement to the 1962 Malraux Law which exclusively concerned old city centres whose architectural value was preserved. Has the objective put forward to improve old housing by maintaining their residents (tenants and owner occupiers) been reached? The public policy of old housing renewal and its consequences on social occupancy are analysed in their relation to the ownership structure and to the property strategies of the actors who finance this rehabilitation. The paper examines Nord-Pas-de-Calais, one of the regions in France where the old housing stock is the lowest in quality. As for the social changes in the occupancy of these neighbourhoods, our 1995 study confirmed the results obtained in 1988. Four years after the end of the improvement programmes, these neighbourhoods have retained a residential function for working-class occupants. However, two new trends emerged. On the one hand, despite a better integration of old housing in the policies implemented by local authorities since the 1982-83 decentralisation law, the incentive role of state aids to renewal is increasingly limited. On the other hand, property disinvestment has only been partially reduced. Some housing units remain unimproved and some buildings remain unoccupied. The housing supply is higher than the demand. Ownership of old housing is undermined by demand for housing estates in suburban areas.</t>
  </si>
  <si>
    <t>2-s2.0-0033428046</t>
  </si>
  <si>
    <t>Rickman D.S.</t>
  </si>
  <si>
    <t>7005837890;</t>
  </si>
  <si>
    <t>Neighborhood historic preservation status and housing values in Oklahoma County, Oklahoma</t>
  </si>
  <si>
    <t>Journal of Regional Analysis and Policy</t>
  </si>
  <si>
    <r>
      <rPr>
        <u/>
        <sz val="10"/>
        <color indexed="8"/>
        <rFont val="Helvetica Neue"/>
        <family val="2"/>
      </rPr>
      <t>https://www.scopus.com/inward/record.uri?eid=2-s2.0-75649150173&amp;partnerID=40&amp;md5=c93886e3e62acf81ad173af54ec2eceb</t>
    </r>
  </si>
  <si>
    <t>Oklahoma State University, United States</t>
  </si>
  <si>
    <t>Rickman, D.S., Oklahoma State University, United States</t>
  </si>
  <si>
    <t>Using county tax assessor data, this paper estimates the property value impacts of historic designation of neighborhoods for Oklahoma County, Oklahoma. Methodological contributions of the study include allowing for spatial and temporal variation of hedonic prices and historic district property values along with the use of finely-delineated spatial fixed effects. Neighborhood historic designation is found to be associated with significant relative appreciation of housing values in most districts. Factors appearing to influence the rate of appreciation are the time span of neighborhood historic designation and the area crime rate. The variation in results across historic neighborhoods suggests that policy makers need to take into account the conditions under which historic designation most likely can succeed. © 2009 MCRSA.</t>
  </si>
  <si>
    <t>2-s2.0-75649150173</t>
  </si>
  <si>
    <t>García I.</t>
  </si>
  <si>
    <t>57200603800;</t>
  </si>
  <si>
    <t>Community participation as a tool for conservation planning and historic preservation: the case of “Community As A Campus” (CAAC)</t>
  </si>
  <si>
    <t>Journal of Housing and the Built Environment</t>
  </si>
  <si>
    <t>10.1007/s10901-018-9615-4</t>
  </si>
  <si>
    <r>
      <rPr>
        <u/>
        <sz val="10"/>
        <color indexed="8"/>
        <rFont val="Helvetica Neue"/>
        <family val="2"/>
      </rPr>
      <t>https://www.scopus.com/inward/record.uri?eid=2-s2.0-85048756578&amp;doi=10.1007%2fs10901-018-9615-4&amp;partnerID=40&amp;md5=cdfa9de0157973cd5912a658e1768a6c</t>
    </r>
  </si>
  <si>
    <t>Department of City and Metropolitan Planning, The University of Utah, 375 South 1530 East, Salt Lake City, UT  84112, United States</t>
  </si>
  <si>
    <t>García, I., Department of City and Metropolitan Planning, The University of Utah, 375 South 1530 East, Salt Lake City, UT  84112, United States</t>
  </si>
  <si>
    <t>The objective of this article is to examine a community planning approach to urban conservation and rehabilitation. In Chicago, like in many other cities across the USA, there has been an unequal distribution of school closures in minority neighbourhoods with higher than average poverty rates. The closure of school buildings, most with historical value, has destabilizing effects in communities, including the loss of public assets, vacancies, and disinvestment. In neighbourhoods experiencing rent increases, such as with Humboldt Park, the use of historic properties can provide an opportunity to develop affordable housing and avoid displacement. This case study seeks to demonstrate how a grassroots organization in a gentrifying neighbourhood created their own participatory planning process to obtain a surplus school building and reuse it as a “teacher’s village”. The reuse plan includes affordable housing targeted primarily at school teachers, office space dedicated to educational-community-related uses, a café open to the public, and a number of other amenities. The overall development plan seeks to make significant upgrades to allow the building to operate sustainably for years to come. The building is expected to be placed on the National Register of Historic Places and will require a unique and sensitive approach to creating an inspiring, collaborative, and community-oriented development. The methodology employed in this article is based on Participatory Action Research and includes field notes and interviews. The researcher engaged as a participant–observer and committee member for about 1.5 years with “Community As A Campus”—the initiative dedicated to envisioning and planning the redevelopment project. © 2018, Springer Science+Business Media B.V., part of Springer Nature.</t>
  </si>
  <si>
    <t>Affordable housing; Community development; Community engagement; Gentrification; Historic buildings; School closure; Urban conservation</t>
  </si>
  <si>
    <t>2-s2.0-85048756578</t>
  </si>
  <si>
    <t>Weyns E.</t>
  </si>
  <si>
    <t>57191907279;</t>
  </si>
  <si>
    <t>Exploring new territories: The shared use of the Parkwijk Church in Turnhout</t>
  </si>
  <si>
    <t>Proceedings of the 14th International Docomomo Conference - Adaptive Reuse: The Modern Movement Towards the Future</t>
  </si>
  <si>
    <r>
      <rPr>
        <u/>
        <sz val="10"/>
        <color indexed="8"/>
        <rFont val="Helvetica Neue"/>
        <family val="2"/>
      </rPr>
      <t>https://www.scopus.com/inward/record.uri?eid=2-s2.0-84994631250&amp;partnerID=40&amp;md5=28223237e94fb4bd3ba7a9e6f27925af</t>
    </r>
  </si>
  <si>
    <t>Faculty of Architecture, Katholieke Universiteit Leuven, Belgium</t>
  </si>
  <si>
    <t>Weyns, E., Faculty of Architecture, Katholieke Universiteit Leuven, Belgium</t>
  </si>
  <si>
    <t>The redundancy of Catholic parish churches is, in Belgium, just like in other Western countries, an increasing issue. This process seems to affect especially the most recent buildings, often located in peripheral neighbourhoods. However, some church communities seem able to bypass the issue of redundancy, by successfully sharing their building with other new users. This paper examines such shared use as a way to tackle the vacancy of modern churches, by means of a case study. Despite a serious decline in religious use, the case of the Blijde Boodschap church (designed by René Van Steenbergen, 1972) remains functional for other community activities. This church is located in the large-scale social housing project the Parkwijk in the periphery of Turnhout, which is a rare example of architectural and planning consistency in the Belgian context. Notwithstanding this exceptional character, the Parkwijk is representative for two influential phenomena of the post-war period. Firstly, the Parkwijk is characteristic for the impact of pillarization of Belgian society on the built environment. By means of the Catholic signature on the urban design, the church building became a cornerstone in the neighbourhood's lay-out. Secondly, the non-monumental church building represents the evolution towards multipurpose churches after the Second Vatican Council. The flexible spatial concept of this post-conciliar church enabled its evolution towards shared use. This paper argues that the effective evolution in the use of the Parkwijk church is not only attributable to the architectural concepts of the building itself, but also to its strategic location and spatial integration in the neighbourhood. Hence, this analysis indicates the significance of the specific urban context of modern religious buildings in the debate on their alternative use. © Pola Virgioli, 2016.</t>
  </si>
  <si>
    <t>2-s2.0-84994631250</t>
  </si>
  <si>
    <t>Kurvinen A.T., Tyvimaa T.</t>
  </si>
  <si>
    <t>56189573300;36994968700;</t>
  </si>
  <si>
    <t>The impact of senior house developments on surrounding residential property values</t>
  </si>
  <si>
    <t>Property Management</t>
  </si>
  <si>
    <t>10.1108/PM-11-2015-0059</t>
  </si>
  <si>
    <r>
      <rPr>
        <u/>
        <sz val="10"/>
        <color indexed="8"/>
        <rFont val="Helvetica Neue"/>
        <family val="2"/>
      </rPr>
      <t>https://www.scopus.com/inward/record.uri?eid=2-s2.0-84989271264&amp;doi=10.1108%2fPM-11-2015-0059&amp;partnerID=40&amp;md5=3fbe3c3f2ad4dfe65f3979bd1e51162e</t>
    </r>
  </si>
  <si>
    <t>Department of Civil Engineering, Faculty of Business and Built Environment, Tampere University of Technology, Tampere, Finland; School of Civil Engineering and Built Environment, Science and Engineering Faculty, Queensland University of Technology, Brisbane, Australia</t>
  </si>
  <si>
    <t>Kurvinen, A.T., Department of Civil Engineering, Faculty of Business and Built Environment, Tampere University of Technology, Tampere, Finland; Tyvimaa, T., School of Civil Engineering and Built Environment, Science and Engineering Faculty, Queensland University of Technology, Brisbane, Australia</t>
  </si>
  <si>
    <t>Purpose: Even as many countries are facing changes in demographic profile and new types of senior housing developments are becoming more important, there is limited evidence for the development impact of a senior house on surrounding residential property values. The purpose of this paper is to address the void in knowledge, investigating the impact of senior house developments on apartment values in Tampere, Finland. Design/methodology/approach: To specify valuation effects of proximate senior house development projects, advanced research design combining propensity score matching procedure and hedonic pricing models is used. Findings: The results show that a senior house development has a significant positive impact on proximate residential property values within a 500 metre radius. The impact is found to be the highest in underdeveloped neighbourhoods. Nevertheless, in neighbourhoods where property values and demand for housing units are higher and senior house developments fall into the criteria of infill development, a premium is lower, but still statistically significant and notable in magnitude. Research limitations/implications: This paper studies apartment values only in Tampere, Finland, and it is important to notice that local regulations and market conditions may have a notable impact on the outcomes from senior house developments. Originality/value: This study is the first of its kind to address a number of empirical issues and provide with statistically significant evidence for positive impacts from senior house developments – encouraging investors and developers to build senior houses. © 2016, © Emerald Group Publishing Limited.</t>
  </si>
  <si>
    <t>Externalities; Infill development; Multi-storey apartment buildings; Real estate development; Residential property values; Residential real estate; Senior house</t>
  </si>
  <si>
    <t>2-s2.0-84989271264</t>
  </si>
  <si>
    <t>Rey E., Lufkin S., Renaud P., Perret L.</t>
  </si>
  <si>
    <t>7103353488;55597794400;55597867400;55597649000;</t>
  </si>
  <si>
    <t>The influence of centrality on the global energy consumption in Swiss neighborhoods</t>
  </si>
  <si>
    <t>10.1016/j.enbuild.2013.01.002</t>
  </si>
  <si>
    <r>
      <rPr>
        <u/>
        <sz val="10"/>
        <color indexed="8"/>
        <rFont val="Helvetica Neue"/>
        <family val="2"/>
      </rPr>
      <t>https://www.scopus.com/inward/record.uri?eid=2-s2.0-84873896636&amp;doi=10.1016%2fj.enbuild.2013.01.002&amp;partnerID=40&amp;md5=4a77acf4fa2a70acf0cf681476e0a6d7</t>
    </r>
  </si>
  <si>
    <t>Laboratory of Architecture and Sustainable Technologies (LAST), Institute of Architecture and the City (IA), School of Architecture, Civil and Environmental Engineering (ENAC), Switzerland; Bauart Architectes et Urbanistes SA, Neuchâtel, Switzerland; Planair SA, La Sagne, Switzerland</t>
  </si>
  <si>
    <t>Rey, E., Laboratory of Architecture and Sustainable Technologies (LAST), Institute of Architecture and the City (IA), School of Architecture, Civil and Environmental Engineering (ENAC), Switzerland, Bauart Architectes et Urbanistes SA, Neuchâtel, Switzerland; Lufkin, S., Laboratory of Architecture and Sustainable Technologies (LAST), Institute of Architecture and the City (IA), School of Architecture, Civil and Environmental Engineering (ENAC), Switzerland; Renaud, P., Planair SA, La Sagne, Switzerland; Perret, L., Planair SA, La Sagne, Switzerland</t>
  </si>
  <si>
    <t>The objective of this research is to compare the energy consumption of seven recently built residential neighborhoods in the urban region of Neuchâtel, Switzerland, in order to identify the influence of centrality on total energy spending. Primary energy is used as a common reference value to include the energy required for construction, operation and transportation. An additional objective is to identify which types of energy expenditures account for the largest portion of the overall balance. Operating energy has the greatest impact on the total consumption, which highlights the need for measures promoting the construction of buildings that are highly energy efficient, despite the additional initial investment. Total energy consumption correlates to centrality only when related to households, which highlights the prevalence of occupant density over built density. These results allow setting objectives for new urban housing that meet both energy standards for buildings and the needs of households that contain a greater number of people, in an attractive, affordable manner. © 2013 Elsevier B.V.</t>
  </si>
  <si>
    <t>Embodied energy; Energy efficiency; Global energy consumption; Sustainable housing; Sustainable neighborhood; Transportation energy</t>
  </si>
  <si>
    <t>2-s2.0-84873896636</t>
  </si>
  <si>
    <t>Kurvinen A.T., Vihola J.</t>
  </si>
  <si>
    <t>56189573300;56189565300;</t>
  </si>
  <si>
    <t>The impact of residential development on nearby housing prices</t>
  </si>
  <si>
    <t>International Journal of Housing Markets and Analysis</t>
  </si>
  <si>
    <t>10.1108/IJHMA-10-2015-0069</t>
  </si>
  <si>
    <r>
      <rPr>
        <u/>
        <sz val="10"/>
        <color indexed="8"/>
        <rFont val="Helvetica Neue"/>
        <family val="2"/>
      </rPr>
      <t>https://www.scopus.com/inward/record.uri?eid=2-s2.0-85015249603&amp;doi=10.1108%2fIJHMA-10-2015-0069&amp;partnerID=40&amp;md5=1e63e5bc90317ec9437d12a7476aaeb6</t>
    </r>
  </si>
  <si>
    <t>Department of Civil Engineering, Tampere University of Technology, Tampere, Finland</t>
  </si>
  <si>
    <t>Kurvinen, A.T., Department of Civil Engineering, Tampere University of Technology, Tampere, Finland; Vihola, J., Department of Civil Engineering, Tampere University of Technology, Tampere, Finland</t>
  </si>
  <si>
    <t>Purpose: Even as multi-story apartment building development proposals in existing neighbourhoods represent a substantial component of policy debate at local planning boards, there is limited evidence for the impact of such residential developments on surrounding apartment values. This paper aims to address the void in knowledge, and the impact of multi-story apartment building developments on apartment values in residential high-rise areas located outside city and district centres is investigated in Helsinki Metropolitan Area, Finland. Design/methodology/approach: Whether a multi-story apartment building development is followed by an increase in housing values depends on both positive and negative externalities. To specify valuation effects of proximate development projects, advanced research design combining matched sample methodology and hedonic-based difference-in-difference approach is used. Findings: It appears from the analysis that completion of a single multi-story apartment building has an immediate positive impact on apartment values within 300 metre radius, while there is no statistically significant impact on price trend. Research limitations/implications: This paper studies apartment values only in Helsinki Metropolitan Area, Finland, and it is important to notice that local regulations and market conditions may have a notable impact on the outcomes. Originality/value: This study is the first of its kind to provide with statistically significant evidence for positive impacts from multi-story apartment building development in Finnish residential high-rise areas and may have a crucial role in helping to dispel prejudices related to such developments. © 2016, © Emerald Group Publishing Limited.</t>
  </si>
  <si>
    <t>Externalities; Infill development; Multi-story apartment buildings; Real estate development; Residential property values; Residential real estate</t>
  </si>
  <si>
    <t>2-s2.0-85015249603</t>
  </si>
  <si>
    <t>Billig M., Churchman A.</t>
  </si>
  <si>
    <t>12788425700;6603697323;</t>
  </si>
  <si>
    <t>Building walls of brick and breaching walls of separation</t>
  </si>
  <si>
    <t>Environment and Behavior</t>
  </si>
  <si>
    <t>10.1177/0013916502250132</t>
  </si>
  <si>
    <r>
      <rPr>
        <u/>
        <sz val="10"/>
        <color indexed="8"/>
        <rFont val="Helvetica Neue"/>
        <family val="2"/>
      </rPr>
      <t>https://www.scopus.com/inward/record.uri?eid=2-s2.0-0037371926&amp;doi=10.1177%2f0013916502250132&amp;partnerID=40&amp;md5=8b30e77b772e299987fc7dc88e775071</t>
    </r>
  </si>
  <si>
    <t>Faculty of Social Sci./Architecture, College of Judea and Samaria, Ariel, Israel; Department of Geography, Bar Ilan University, Ramat Gan, Israel; Faculty of Architecture/Town Plnng., Technion-Israel Inst. of Technology, Haifa, Israel</t>
  </si>
  <si>
    <t>Billig, M., Faculty of Social Sci./Architecture, College of Judea and Samaria, Ariel, Israel, Department of Geography, Bar Ilan University, Ramat Gan, Israel; Churchman, A., Faculty of Architecture/Town Plnng., Technion-Israel Inst. of Technology, Haifa, Israel</t>
  </si>
  <si>
    <t>The significance of a physical separation in housing between socioeconomically different populations as subjectively evaluated by the residents involved was examined in three housing developments built in neglected neighborhoods in Ramat Gan, Israel. Each development consists of five to seven modern new condominium buildings, very different in appearance and status from the adjacent old buildings. One hundred twenty women were interviewed from the new and old buildings. The everyday encounter between them takes place in the common public services, on the street, and through the view from their windows. A clear physical boundary was important to the groups of widely differing status and affected their attitudes and behavior. Physical separation between the new and the old buildings improved satisfaction with their housing among both population groups. In the absence of physical separation, dissatisfaction, disengagement, and indications of ethnic tension were more likely to be found.</t>
  </si>
  <si>
    <t>Neglected neighborhoods; Old and new buildings; Physical and social boundaries</t>
  </si>
  <si>
    <t>2-s2.0-0037371926</t>
  </si>
  <si>
    <t>Zhao C.</t>
  </si>
  <si>
    <t>55476863100;</t>
  </si>
  <si>
    <t>From shikumen to new-style: A rereading of lilong housing in modern Shanghai</t>
  </si>
  <si>
    <t>Journal of Architecture</t>
  </si>
  <si>
    <t>10.1080/1360236042000197853</t>
  </si>
  <si>
    <r>
      <rPr>
        <u/>
        <sz val="10"/>
        <color indexed="8"/>
        <rFont val="Helvetica Neue"/>
        <family val="2"/>
      </rPr>
      <t>https://www.scopus.com/inward/record.uri?eid=2-s2.0-33748485272&amp;doi=10.1080%2f1360236042000197853&amp;partnerID=40&amp;md5=604aef3d245704f1ec603ba927c8f0a4</t>
    </r>
  </si>
  <si>
    <t>Department of Architecture, Urban Design and Regional Planning, Catholic University of Leuven, Kasteelpark Arenberg 1, B-3001 Heverlee, Belgium</t>
  </si>
  <si>
    <t>Zhao, C., Department of Architecture, Urban Design and Regional Planning, Catholic University of Leuven, Kasteelpark Arenberg 1, B-3001 Heverlee, Belgium</t>
  </si>
  <si>
    <t>This paper provides a rereading of a particular dwelling form under the general name of lilong that has constituted the primary living space in the inner city of Shanghai, where ordinary Shanghainese have conducted their everyday life for more than a century (1870s-1990s). Attention is given to two types of lilong neighbourhoods, in which two housing types are involved respectively: one is the so-called shikumen neighbourhood, including its early multi-bay model and a later double- to single-bay model, which are believed to derive from a more native dwelling concept and value system; the other is the so-called new-style neighbourhood, which is believed to have its origin in western dwelling culture brought in by foreign sojourners and welcomed by locals. Based on a combined historical and typomorphological reading, changes in both types can be identified at housing unit level and neighbourhood level. In terms of the neighbourhood structure in relation to a larger urban block, a dual structure of 'outside shops and inside neighbourhoods (waipu-neili)' was commonly adopted in shikumen neighbourhoods that helped to integrate those pocket-like houses into the fast-modernising urban environment through a mixed land-use pattern, while a more pure residential environment was created in the new-style housing neighbourhood where very few or none shop houses were to be found as 'mediators' between the neighbourhood and the urban. Differences in their unit plans also revealed a shift from a more metaphoric layout to a more functional layout, from the clan/family-based courtyard-centred living to the community-based alley-centred living, from a self-contained traditional living style towards a more open, more independent modern urban living style. Nevertheless, under the general name of lilong, these dwelling forms as a whole shared much of the experience of 'alley-living' that was due to simultaneous densification - the inhabitants turned this transitional space into a shared living room and multifunctional space, through which a particular local dwelling culture was created. As the first kind of mass commodity housing produced and consumed in the dynamic of local/ foreign interactions within a market mechanism, lilong dwelling played a transitional role in Chinese urban history by challenging age-old values in the traditional dwelling system and bringing it further towards its modern version. © 2004 The Journal of Architecture.</t>
  </si>
  <si>
    <t>Review</t>
  </si>
  <si>
    <t>2-s2.0-33748485272</t>
  </si>
  <si>
    <t>Khosravi M., Mohd Tawil N., Monshizadeh M.</t>
  </si>
  <si>
    <t>57190853291;35757084400;57190856270;</t>
  </si>
  <si>
    <t>An Exploratory Research on Structure of Percieved Residential Environment Quality</t>
  </si>
  <si>
    <t>MATEC Web of Conferences</t>
  </si>
  <si>
    <t>10.1051/matecconf/20166600035</t>
  </si>
  <si>
    <r>
      <rPr>
        <u/>
        <sz val="10"/>
        <color indexed="8"/>
        <rFont val="Helvetica Neue"/>
        <family val="2"/>
      </rPr>
      <t>https://www.scopus.com/inward/record.uri?eid=2-s2.0-84983491187&amp;doi=10.1051%2fmatecconf%2f20166600035&amp;partnerID=40&amp;md5=19d3e648d35914fdd866c1f0fc0e1917</t>
    </r>
  </si>
  <si>
    <t>Universiti Kebangsaan Malaysia, Architecture Department, Malaysia; CESMED Universiti Kebangsaan Malaysia, Malaysia</t>
  </si>
  <si>
    <t>Khosravi, M., Universiti Kebangsaan Malaysia, Architecture Department, Malaysia; Mohd Tawil, N., CESMED Universiti Kebangsaan Malaysia, Malaysia; Monshizadeh, M., Universiti Kebangsaan Malaysia, Architecture Department, Malaysia</t>
  </si>
  <si>
    <t>Housing is a composite entity (in the sense of Gary Becker) that fulfils several human need. The main need that this commodity is to fulfil is dwelling, but from environmental satisfaction point of view, housing is more than a dwelling unit and its set of objective characteristics, since it also provides health services, security, privacy, neighborhood and social relations, status, community facilities and services, access to jobs and control over the environment. Thus, the principal way in which individual satisfaction with housing is measured through direct questions about their level of housing satisfaction. The purpose of this paper then is to contribute further research on the conceptualization of individual housing satisfaction as a particular domain of satisfaction with life as a whole, providing empirical evidence to disentangle the effects housing characteristics (hedonic), individual and household characteristics (predictive), as well as social interactions originated in one's residential neighborhood on this housing satisfaction domain. The main contributions of this paper in relation to previous work are the following. First, the simultaneous inclusion of the hedonic and predictive approach in our valuation (by comparing individuals satisfaction and individuals importance values), Second, we also investigate the relations between values in satisfaction and importance. This qualitative exploratory attempt has done by a data gathering through a close ended questionnaire that is made of focus group research. © 2016 The Authors.</t>
  </si>
  <si>
    <t>2-s2.0-84983491187</t>
  </si>
  <si>
    <t>Elci M., Manrique Delgado B., Henning H.-M., Henze G.P., Herkel S.</t>
  </si>
  <si>
    <t>6508295164;57194186170;7102119848;7102253211;34770341600;</t>
  </si>
  <si>
    <t>Aggregation of residential buildings for thermal building simulations on an urban district scale</t>
  </si>
  <si>
    <t>Sustainable Cities and Society</t>
  </si>
  <si>
    <t>10.1016/j.scs.2018.03.015</t>
  </si>
  <si>
    <r>
      <rPr>
        <u/>
        <sz val="10"/>
        <color indexed="8"/>
        <rFont val="Helvetica Neue"/>
        <family val="2"/>
      </rPr>
      <t>https://www.scopus.com/inward/record.uri?eid=2-s2.0-85052490047&amp;doi=10.1016%2fj.scs.2018.03.015&amp;partnerID=40&amp;md5=23d323d0c1e60fbac65861a38a026550</t>
    </r>
  </si>
  <si>
    <t>Fraunhofer Institute for Solar Energy Systems ISE, Freiburg, Germany; University of Colorado, Boulder, CO, United States</t>
  </si>
  <si>
    <t>Elci, M., Fraunhofer Institute for Solar Energy Systems ISE, Freiburg, Germany; Manrique Delgado, B., Fraunhofer Institute for Solar Energy Systems ISE, Freiburg, Germany; Henning, H.-M., Fraunhofer Institute for Solar Energy Systems ISE, Freiburg, Germany; Henze, G.P., University of Colorado, Boulder, CO, United States; Herkel, S., Fraunhofer Institute for Solar Energy Systems ISE, Freiburg, Germany</t>
  </si>
  <si>
    <t>Knowing the energy demand at the scale of neighborhoods allows the conception of efficient energy administration systems that aid to reach sustainability in the built environment. When energy demand data is not available, simulation models can provide estimations and thus enable the analysis of a neighborhood. To simulate the space heating demand of a residential building stock, often an aggregation is carried out. Aggregation implies using one or a few representative models to replace a larger number of building models. This paper explores the effect of the aggregation method on model accuracy when applying a first-order building model for the space heating demand of an urban residential district. The results show that aggregation leads to inaccuracies when the district includes buildings with varying values for their properties: the errors reach 14% if the district is highly polarized and 8% for more diverse districts. Aggregating buildings with identical properties diminishes the error compared to a total aggregation − aggregating the building stock as a whole. Aggregation with respect to certain building properties yields better results than others, with window area fraction and U-value of opaque surfaces leading to the first and second lowest error values. © 2018 Elsevier Ltd</t>
  </si>
  <si>
    <t>Building stock aggregation; Low-order model; Model reduction; Thermal building simulation; Urban residential districts</t>
  </si>
  <si>
    <t>2-s2.0-85052490047</t>
  </si>
  <si>
    <t>Sverrild P.</t>
  </si>
  <si>
    <t>55540169600;</t>
  </si>
  <si>
    <t>Renewal, listing and democracy</t>
  </si>
  <si>
    <t>Proceedings of the 13th Docomomo International Conference Seoul: Expansion and Conflict, Seoul 2014</t>
  </si>
  <si>
    <r>
      <rPr>
        <u/>
        <sz val="10"/>
        <color indexed="8"/>
        <rFont val="Helvetica Neue"/>
        <family val="2"/>
      </rPr>
      <t>https://www.scopus.com/inward/record.uri?eid=2-s2.0-84943540690&amp;partnerID=40&amp;md5=6234baac42c95526b38ac9cf20dada59</t>
    </r>
  </si>
  <si>
    <t>Forstadsmuseet Alarmpladsen 3, Hvidovre DK, 2650, Denmark</t>
  </si>
  <si>
    <t>Sverrild, P., Forstadsmuseet Alarmpladsen 3, Hvidovre DK, 2650, Denmark</t>
  </si>
  <si>
    <t>This paper will present, analyze and discuss a danish modernist housing project in relation to a con-flict between renewal, cultural heritage, listing and democracy. It focuses on the challenges in rec-ognizing and protecting heritage values in underprivileged neighborhoods in the segregated city-scape. "Grenhusene" is described as the most innovative danish social housing project of its period. Exper-imental in lay out, architecture and construction: concrete, prefab., low dense and a new approach to private/public. The architect Svenn Eske Kristensen designed 158 dwellings with attached joint facilities. The es-thetics of the architecture were based on a danish/scandinavian combination of modernist ideals and functionality with emphasis on the last. S. E. Kristensen, a danish post-war frontrunner in im-plementing new tecniques, scales and functions in housing projects, chose in "Grenhusene" an honest method-communicating design of the facades. Miming the design of medieval nordic wood-en buildings he created concrete facades, that visualize the actual construction. After half a century the buildings face a major renewal. The forthcoming renewal presents a threat to the heritage values, and it has made an evaluation of these values imminent. As a result the building complex has recently been nominated to be nationally listed. Resting on the proven underrepresentation of listed buildings in danish working-class areas, the paper will discuss the obstacles in the listing process from the national level of legalities over ruling cultural and social prejudices to the local confrontation with tenants democracy and tenants rights. The listing of "Grenhusene" is a work in progress. The coming process in the Agency will not infu-ence the discussions and the points in the paper, but the result will at a later point inevitably give a new indication to the relative strengths of the stakeholders. "Grenhusene" is only the second danish listing case concerning social housing projects. The rele-vance of the case is underlined by the overwhelming wave of renewal projects concerning im-portant postwar modernist buildings due to aging and climate agenda.</t>
  </si>
  <si>
    <t>2-s2.0-84943540690</t>
  </si>
  <si>
    <t>Yau Y., Wing Chau K., Chi Wing ho D., Kei Wong S.</t>
  </si>
  <si>
    <t>12806101900;55102810000;57191044770;57191049865;</t>
  </si>
  <si>
    <t>An empirical study on the positive externality of building refurbishment</t>
  </si>
  <si>
    <t>10.1108/17538270810861139</t>
  </si>
  <si>
    <r>
      <rPr>
        <u/>
        <sz val="10"/>
        <color indexed="8"/>
        <rFont val="Helvetica Neue"/>
        <family val="2"/>
      </rPr>
      <t>https://www.scopus.com/inward/record.uri?eid=2-s2.0-70049112035&amp;doi=10.1108%2f17538270810861139&amp;partnerID=40&amp;md5=6f593899299e600080588913bd63e407</t>
    </r>
  </si>
  <si>
    <t>Department of Public and Social Administration, City University of Hong Kong, Hong Kong; Department of Real Estate and Construction, The University of Hong Kong, Hong Kong</t>
  </si>
  <si>
    <t>Yau, Y., Department of Public and Social Administration, City University of Hong Kong, Hong Kong; Wing Chau, K., Department of Real Estate and Construction, The University of Hong Kong, Hong Kong; Chi Wing ho, D., Department of Real Estate and Construction, The University of Hong Kong, Hong Kong; Kei Wong, S., Department of Real Estate and Construction, The University of Hong Kong, Hong Kong</t>
  </si>
  <si>
    <t>Purpose – The paper's objective is to empirically study the effects of building refurbishment on the prices of the dwelling units in a contiguous housing estate in Hong Kong. Design/methodology/approach – In a congested living environment like Hong Kong, it is difficult, if not impossible, to have a view unobstructed by buildings. As such, the quality of views is dependent on the aesthetic quality of surrounding buildings. It is likely that poorly maintained buildings will impose negative visual effects on their immediate surroundings. Refurbishing these poor buildings should, therefore, reduce or even counter this negative externality. To study the positive externality brought about by building refurbishment, a hedonic price analysis was conducted on a set of panel data consisting of property transactions in a large housing estate located in Pokfulam. This estate was chosen because its adjoining buildings underwent refurbishment in 1998. Findings – The results showed that the refurbishment increased significantly the prices of those properties which faced refurbished buildings, keeping other things constant. The increments, on average, amounted 6.6 per cent of the prices of the properties. Research limitations/implications – Building refurbishment can have various scopes and scales but this study did not consider how the characteristics of the building refurbishment affected the prices of neighbourhood properties. Practical implications – Given the problems of aging buildings in most urban areas, the results presented significant practical implications for building refurbishment and urban renewal as a whole. Developers or property owners may be lured to invest in the refurbishment of adjacent dilapidated properties with a view to enhancing the values of their own properties. Originality/value – Although previous studies analytically suggested that building refurbishment created positive externality, this study is the first attempt to explore this connection. © 2008, Emerald Group Publishing Limited</t>
  </si>
  <si>
    <t>Buildings; Hong Kong; Pricing; Property management; Urban areas</t>
  </si>
  <si>
    <t>2-s2.0-70049112035</t>
  </si>
  <si>
    <t>Portnov B.A., Odish Y., Fleishman L.</t>
  </si>
  <si>
    <t>6603723508;11440000600;23097103400;</t>
  </si>
  <si>
    <t>Factors affecting housing modifications and housing pricing: A case study of four residential neighborhoods in Haifa, Israel</t>
  </si>
  <si>
    <t>Journal of Real Estate Research</t>
  </si>
  <si>
    <r>
      <rPr>
        <u/>
        <sz val="10"/>
        <color indexed="8"/>
        <rFont val="Helvetica Neue"/>
        <family val="2"/>
      </rPr>
      <t>https://www.scopus.com/inward/record.uri?eid=2-s2.0-30744441674&amp;partnerID=40&amp;md5=dad4a09d373069d82026cc7453b4e9e9</t>
    </r>
  </si>
  <si>
    <t>University of Haifa, Mount Carmel, Haifa 31905, Israel; Hebrew University of Jerusalem, Jerusalem, Israel</t>
  </si>
  <si>
    <t>Portnov, B.A., University of Haifa, Mount Carmel, Haifa 31905, Israel; Odish, Y., Hebrew University of Jerusalem, Jerusalem, Israel; Fleishman, L., Hebrew University of Jerusalem, Jerusalem, Israel</t>
  </si>
  <si>
    <t>The relationships among three groups of variables - environmental conditions in residential neighborhoods, post-occupancy housing changes and modifications (HCMs), and the market values of residential properties - are investigated. While traditional hedonic modeling assumes the existence of direct links between environmental factors and property values, this paper suggests that such links are indirect and work through the investment decisions of homeowners, who choose to invest (or not to invest) in the maintenance and/or expansion of their properties. To verify this assumption, HCMs accumulated in four residential neighborhoods in Haifa, Israel are analyzed. The findings indicate a fairly strong association between environmental factors, building characteristics, rehabilitation activity and property values in these neighborhoods. The paper suggests an extra benefit for improving the environment, due to the dynamic process that may cause further investment.</t>
  </si>
  <si>
    <t>2-s2.0-30744441674</t>
  </si>
  <si>
    <t>Kreyling C.</t>
  </si>
  <si>
    <t>16042737300;</t>
  </si>
  <si>
    <t>Something old, something new</t>
  </si>
  <si>
    <t>Planning</t>
  </si>
  <si>
    <r>
      <rPr>
        <u/>
        <sz val="10"/>
        <color indexed="8"/>
        <rFont val="Helvetica Neue"/>
        <family val="2"/>
      </rPr>
      <t>https://www.scopus.com/inward/record.uri?eid=2-s2.0-33748536385&amp;partnerID=40&amp;md5=67d393f865a7c7453818494edbc7b870</t>
    </r>
  </si>
  <si>
    <t>Kreyling, C.</t>
  </si>
  <si>
    <t>Preservation review boards are struggling to shape new construction into forms compatible with the older urban character. By state and local law, the design guidelines for both types of preservation zoning overlays used in the United States are derived from the federal Secretary of the Interior's Standards for the Rehabilitation of Historic Buildings. There are about 2,300 preservation commissions overseeing the physical welfare of over one million properties. One growing criticism of historic preservation districts is that the rising property values deliver higher property taxes, undercutting the sustainability of affordable housing in some districts. Nevertheless, preservation districts have contributed to investor confidence in formerly marginal neighborhoods. Conservation districts typically have fine neighborhood character.</t>
  </si>
  <si>
    <t>2-s2.0-33748536385</t>
  </si>
  <si>
    <t>Bervoets W., Heynen H.</t>
  </si>
  <si>
    <t>55869213000;26034586500;</t>
  </si>
  <si>
    <t>The obduracy of the detached single family house in Flanders</t>
  </si>
  <si>
    <t>International Journal of Housing Policy</t>
  </si>
  <si>
    <t>10.1080/14616718.2013.840109</t>
  </si>
  <si>
    <r>
      <rPr>
        <u/>
        <sz val="10"/>
        <color indexed="8"/>
        <rFont val="Helvetica Neue"/>
        <family val="2"/>
      </rPr>
      <t>https://www.scopus.com/inward/record.uri?eid=2-s2.0-84889250634&amp;doi=10.1080%2f14616718.2013.840109&amp;partnerID=40&amp;md5=8f62db1b03e7725824e01c01864e31e4</t>
    </r>
  </si>
  <si>
    <t>Department of Architecture, Urbanism and Planning, KU Leuven, Leuven, Belgium</t>
  </si>
  <si>
    <t>Bervoets, W., Department of Architecture, Urbanism and Planning, KU Leuven, Leuven, Belgium; Heynen, H., Department of Architecture, Urbanism and Planning, KU Leuven, Leuven, Belgium</t>
  </si>
  <si>
    <t>After the Second World War, Belgium, and especially the Flemish region, was confronted with massive suburbanisation. The single family house became the dominant building type located in residential subdivisions, ribbon developments or as piecemeal developments scattered through the landscape. Today, there are growing concerns about the future of the post-war suburban housing stock in the light of the changing demographics, economics and an increasing ecological consciousness. Incremental modification, through the creation of secondary dwelling units in existing underused dwellings, is one of the strategies currently discussed to transform low-density residential neighbourhoods into more sustainable patterns. However, practice shows that the subdivision of detached single family houses still remains a rather marginal phenomenon in Flanders. This article analyses the 'obduracy' of the detached single family house in detail. Our analysis shows the obduracy as the result of a complex entanglement of very heterogeneous elements such as the materiality of the house, the meaning of home, the local home culture, real estate values, spatial policies, zoning plans and legislative framework. If the creation of secondary units would be adopted by the government as a transformation strategy for the suburban housing stock, then its implementation will demand a clear spatial vision on the future of residential neighbourhoods, an integral policy with linkages between the different policy sectors and different levels of administration, and a comprehensive set of measures. © 2013 © 2013 Taylor &amp; Francis.</t>
  </si>
  <si>
    <t>accessory dwelling units; detached single family houses; obduracy; secondary units</t>
  </si>
  <si>
    <t>2-s2.0-84889250634</t>
  </si>
  <si>
    <t>Egba E.I., Babatunde O.E., Elnafaty A.S., Samuel M., Aliyu C.I.</t>
  </si>
  <si>
    <t>57192715169;55339289600;56941812000;57195997424;57195995741;</t>
  </si>
  <si>
    <t>Repositioning activities of building industry professionals towards cleaner and sustainable housing in Nigeria</t>
  </si>
  <si>
    <t>Chemical Engineering Transactions</t>
  </si>
  <si>
    <t>10.3303/CET1761282</t>
  </si>
  <si>
    <r>
      <rPr>
        <u/>
        <sz val="10"/>
        <color indexed="8"/>
        <rFont val="Helvetica Neue"/>
        <family val="2"/>
      </rPr>
      <t>https://www.scopus.com/inward/record.uri?eid=2-s2.0-85030766564&amp;doi=10.3303%2fCET1761282&amp;partnerID=40&amp;md5=c23cd1ecec04f95fc460622bf669385f</t>
    </r>
  </si>
  <si>
    <t>Department of Technology and Vocational Education, Ebonyi State University, Abakaliki, Ebonyi State, Nigeria; Department of Building, Federal University of Technology, Minna, Niger State, Nigeria; Department of Architecture, Faculty of Built Environment, University Teknology Malaysia, Johor Bahru, 81310, Malaysia; Faculty of Mechanical Engineering, Universiti Teknologi Malaysia, Skudai, Johor Bahru, 81310, Malaysia; Faculty of Management, Universiti Teknologi Malaysia, Skudai, Johor Bahru, 81310, Malaysia</t>
  </si>
  <si>
    <t>Egba, E.I., Department of Technology and Vocational Education, Ebonyi State University, Abakaliki, Ebonyi State, Nigeria; Babatunde, O.E., Department of Building, Federal University of Technology, Minna, Niger State, Nigeria; Elnafaty, A.S., Department of Architecture, Faculty of Built Environment, University Teknology Malaysia, Johor Bahru, 81310, Malaysia; Samuel, M., Faculty of Mechanical Engineering, Universiti Teknologi Malaysia, Skudai, Johor Bahru, 81310, Malaysia; Aliyu, C.I., Faculty of Management, Universiti Teknologi Malaysia, Skudai, Johor Bahru, 81310, Malaysia</t>
  </si>
  <si>
    <t>The main goal of building industry professionals is to provide affordable housing that supports sustainable neighbourhood, and promotes cleaner environment. The professionals apply the philosophy of waste management in the discharge of their responsibilities. However, certain factors like choice of materials, culture, supervision technique, environment, human differences, thinking ability of the professionals in the building industry, teamwork and others influence the aim of housing provision. Therefore, this paper describes ways of restructuring the activities of the building industry professionals for the effective reduction of waste towards cleaner housing that encourages sustainable neighbourhood in Nigeria. Research data are derived from questionnaire survey. The questionnaire seeks opinions of 648 building professionals on their activities that influence waste management, impact of the activities on waste management, and ways of channelling building professional activities for effective waste reduction towards sustainable housing. The data are analysed using the Relative Contribution Index (RCI). The findings indicate that review of building drawings, supervising building project, procuring construction materials and arranging workmen are the construction activities that have the highest influence on waste management with RCI higher than 0.8. Also, intensifying site supervision, proper quantification of materials on site, minimising design changes and revisions, use of trained workmen and the use of value engineering strategy, which have RCI of 0.8 and above are the most significant ways of repositioning building professional activities for effective reduction of waste in the Nigerian building industry. Copyright © 2017, AIDIC Servizi S.r.l.</t>
  </si>
  <si>
    <t>2-s2.0-85030766564</t>
  </si>
  <si>
    <t>Tang B.-s., Yiu C.Y.</t>
  </si>
  <si>
    <t>7402560881;9248825800;</t>
  </si>
  <si>
    <t>Space and scale: A study of development intensity and housing price in Hong Kong</t>
  </si>
  <si>
    <t>Landscape and Urban Planning</t>
  </si>
  <si>
    <t>10.1016/j.landurbplan.2010.03.005</t>
  </si>
  <si>
    <r>
      <rPr>
        <u/>
        <sz val="10"/>
        <color indexed="8"/>
        <rFont val="Helvetica Neue"/>
        <family val="2"/>
      </rPr>
      <t>https://www.scopus.com/inward/record.uri?eid=2-s2.0-77953133610&amp;doi=10.1016%2fj.landurbplan.2010.03.005&amp;partnerID=40&amp;md5=f2095de25ff44d49c9cfcfa0829f68a9</t>
    </r>
  </si>
  <si>
    <t>Department of Building and Real Estate, The Hong Kong Polytechnic University, Hong Kong, Hong Kong; Department of Real Estate and Construction, The University of Hong Kong, Hong Kong, Hong Kong</t>
  </si>
  <si>
    <t>Tang, B.-s., Department of Building and Real Estate, The Hong Kong Polytechnic University, Hong Kong, Hong Kong; Yiu, C.Y., Department of Real Estate and Construction, The University of Hong Kong, Hong Kong, Hong Kong</t>
  </si>
  <si>
    <t>Sustainable urbanization requires an intensive use of land for housing development to accommodate a fast-growing urban population. Large housing estates which comprise multi-storey housing blocks and a shared use of common facilities are often built to meet the housing needs. This study examines the relationship between development intensity of housing estate and housing price in the compact urban environment of Hong Kong. It posits that in addition to the internal flat size, the development intensity of housing estate can separately influence the value of individual housing unit. Housing development intensity in this study is theorized to involve both "spaciousness" and "scale" of the housing estate. The hypotheses are tested by a hedonic pricing model using 423 balanced transaction data of dwelling units from a random sample of 50 housing projects in a district of Hong Kong. The analysis has revealed that, while the buyers tend to pay more for a larger amount of internal and external housing space, there is an "ideal range" of development scale measured in terms of the total number of dwelling units in a housing estate. The policy implication to the hyper-dense cities like Hong Kong is that its urban planning and development control regulations should address the issues of development scale and neighborhood sharing of public space, rather than the level of total floor space, within a mass housing estate. © 2010 Elsevier B.V. All rights reserved.</t>
  </si>
  <si>
    <t>Density; Housing policy; Land use; Residential satisfaction; Urbanization</t>
  </si>
  <si>
    <t>2-s2.0-77953133610</t>
  </si>
  <si>
    <t>Forsyth A., Nicholls G., Raye B.</t>
  </si>
  <si>
    <t>12141344700;36019389600;36019560500;</t>
  </si>
  <si>
    <t>Higher density and affordable housing: Lessons from the corridor housing initiative</t>
  </si>
  <si>
    <t>Journal of Urban Design</t>
  </si>
  <si>
    <t>10.1080/13574801003638079</t>
  </si>
  <si>
    <r>
      <rPr>
        <u/>
        <sz val="10"/>
        <color indexed="8"/>
        <rFont val="Helvetica Neue"/>
        <family val="2"/>
      </rPr>
      <t>https://www.scopus.com/inward/record.uri?eid=2-s2.0-77951111548&amp;doi=10.1080%2f13574801003638079&amp;partnerID=40&amp;md5=639b278bf23853282869f9df852ebb54</t>
    </r>
  </si>
  <si>
    <t>Department of City and Regional Planning, Cornell University, 106 West Sibley Hall, Ithaca, NY 14853, United States; Local Initiatives Support Corporation, St Paul, Minnesota, United States; Center for Policy, Planning and Performance, St Paul, Minnesota, United States</t>
  </si>
  <si>
    <t>Forsyth, A., Department of City and Regional Planning, Cornell University, 106 West Sibley Hall, Ithaca, NY 14853, United States; Nicholls, G., Local Initiatives Support Corporation, St Paul, Minnesota, United States; Raye, B., Center for Policy, Planning and Performance, St Paul, Minnesota, United States</t>
  </si>
  <si>
    <t>The Corridor Housing Initiative (CHI), now the Corridor Development Initiative, in Minneapolis-St. Paul, is a collaborative process to assist planning, designing and developing higher density and affordable housing along major transit corridors. These locations provide access to transportation options, retail amenities, parks and job opportunities. As a programme of community capacity building, it gives local residents the skills to be active participants in attracting and shaping development that fits their own values as well as city goals and development realities. Design is used to help resolve the potential conflicts between neighbourhood values, development constraints and city goals. © 2010 Taylor &amp; Francis.</t>
  </si>
  <si>
    <t>2-s2.0-77951111548</t>
  </si>
  <si>
    <t>Riccardo F., Van Oel C., De Jong P.</t>
  </si>
  <si>
    <t>16305026100;6602909369;57197077913;</t>
  </si>
  <si>
    <t>Neighbourhood regeneration by facade redesign: A visual experiment on energy efficiency and aesthetics</t>
  </si>
  <si>
    <t>International Journal of Architectonic, Spatial, and Environmental Design</t>
  </si>
  <si>
    <r>
      <rPr>
        <u/>
        <sz val="10"/>
        <color indexed="8"/>
        <rFont val="Helvetica Neue"/>
        <family val="2"/>
      </rPr>
      <t>https://www.scopus.com/inward/record.uri?eid=2-s2.0-84900460165&amp;partnerID=40&amp;md5=f12a19df53942a7225788194f484639c</t>
    </r>
  </si>
  <si>
    <t>Delft University of Technology, Netherlands; Department of Real Estate and Housing, Delft University of Technology, Netherlands; Faculty of Architecture, Delft University of Technology, Netherlands</t>
  </si>
  <si>
    <t>Riccardo, F., Delft University of Technology, Netherlands; Van Oel, C., Department of Real Estate and Housing, Delft University of Technology, Netherlands; De Jong, P., Faculty of Architecture, Delft University of Technology, Netherlands</t>
  </si>
  <si>
    <t>Energy efficiency and architectural value of post-war residential buildings in Europe is poor. To deal with energy efficiency, decay and livability problems, improvements of building façades seem to be indicated especially when combined with tenants' preferences for architectural aesthetics. But a valid way to assess multiple characteristics of housing façades is lacking. To assess tenant's preferences we used an online visual experiment. In particular, we developed a questionnaire and pilot it with the students of Architecture. All the tested characteristics, i.e. Surface Articulation, Coloring, Sustainable Character, Glazing, Shading and Rent significantly contributed to the valuation of façades. This indicated that such a visual experiment might be sensitive to further investigate tenant's preferences in innovative façade directed renovation approaches as well. © Common Ground, Francesca Riccardo, Clarine van Oel, Peter de Jong, All Rights Reserved.</t>
  </si>
  <si>
    <t>Aesthetics; Energy Efficiency; Neighbourhood Regeneration; Social Housing</t>
  </si>
  <si>
    <t>2-s2.0-84900460165</t>
  </si>
  <si>
    <t>Navas-Carrillo D., Teresa Pérez-Cano M., Rosa-Jiménez C.</t>
  </si>
  <si>
    <t>57196946543;57204207701;56233277900;</t>
  </si>
  <si>
    <t>Mass Housing Neighbourhoods in Medium-Sized Andalusian Cities. between Historic City Centres and New Peripheral Developments</t>
  </si>
  <si>
    <t>IOP Conference Series: Materials Science and Engineering</t>
  </si>
  <si>
    <t>10.1088/1757-899X/245/7/072048</t>
  </si>
  <si>
    <r>
      <rPr>
        <u/>
        <sz val="10"/>
        <color indexed="8"/>
        <rFont val="Helvetica Neue"/>
        <family val="2"/>
      </rPr>
      <t>https://www.scopus.com/inward/record.uri?eid=2-s2.0-85033772926&amp;doi=10.1088%2f1757-899X%2f245%2f7%2f072048&amp;partnerID=40&amp;md5=2c2d5f9cae20c83ecd0e7367d4a7ed14</t>
    </r>
  </si>
  <si>
    <t>Patrimonio y Desarrollo Urbano Territorial en Andalucía (HUM700), Departamento de Urbanística y Ordenación Del Territorio, Universidad de Sevilla, Spain; Urbanismo, Turismo, Paisaje e Innovación Arquitectónica (HUM969), Departamento de Arte y Arquitectura, Universidad de Málaga, Spain</t>
  </si>
  <si>
    <t>Navas-Carrillo, D., Patrimonio y Desarrollo Urbano Territorial en Andalucía (HUM700), Departamento de Urbanística y Ordenación Del Territorio, Universidad de Sevilla, Spain; Teresa Pérez-Cano, M., Patrimonio y Desarrollo Urbano Territorial en Andalucía (HUM700), Departamento de Urbanística y Ordenación Del Territorio, Universidad de Sevilla, Spain; Rosa-Jiménez, C., Urbanismo, Turismo, Paisaje e Innovación Arquitectónica (HUM969), Departamento de Arte y Arquitectura, Universidad de Málaga, Spain</t>
  </si>
  <si>
    <t>This paper aims to analyse the evolution experienced by the neighbourhoods that comprise the so-called first periphery. Most of them have been thoroughly studied, has led to recognize theirs values and to be included in the catalogues of heritage protection of their respective cities. However, this research shows that is pending an in-depth analysis in cities of intermediate scale. Its significance lies not only in the fact that they are the most significant operations of architecture of the modern movement in their respective cities, but are especially noteworthy the values derived from its strategic location within the urban structure of these intermediate scale cities. Being near to city centre, they have been constituted as transition pieces between historic sites, new peripheral developments, and even, their nearest territory. As method, this research proposes a comparative analysis of traceability among different study cases, from medium-sized cities of the Andalusian Coast (Spain). In this context, it means recording the evolution that these promotions have been experienced since their first designs until their current situation. It attempts to find the characteristics that have resulted in the urban configuration of this periphery and to recognize the sum of all the cultural, economic, social and technological aspects that conditions the ways of life that today are detected in them. Definitely, the knowledge generated by this research allows extracting architectural and urban values of these examples, which justify its necessary dissemination as part of our legacy. © Published under licence by IOP Publishing Ltd.</t>
  </si>
  <si>
    <t>2-s2.0-85033772926</t>
  </si>
  <si>
    <t>Chin H.C., Foong K.W.</t>
  </si>
  <si>
    <t>7101621239;14065666800;</t>
  </si>
  <si>
    <t>Influence of school accessibility on housing values</t>
  </si>
  <si>
    <t>Journal of Urban Planning and Development</t>
  </si>
  <si>
    <t>10.1061/(ASCE)0733-9488(2006)132:3(120)</t>
  </si>
  <si>
    <r>
      <rPr>
        <u/>
        <sz val="10"/>
        <color indexed="8"/>
        <rFont val="Helvetica Neue"/>
        <family val="2"/>
      </rPr>
      <t>https://www.scopus.com/inward/record.uri?eid=2-s2.0-33747161001&amp;doi=10.1061%2f%28ASCE%290733-9488%282006%29132%3a3%28120%29&amp;partnerID=40&amp;md5=2c434873d53ef072aafa60608142f779</t>
    </r>
  </si>
  <si>
    <t>Dept. of Civil Engineering, National Univ. of Singapore, 10 Kent Ridge Crescent, Singapore 119260, Singapore</t>
  </si>
  <si>
    <t>Chin, H.C., Dept. of Civil Engineering, National Univ. of Singapore, 10 Kent Ridge Crescent, Singapore 119260, Singapore; Foong, K.W., Dept. of Civil Engineering, National Univ. of Singapore, 10 Kent Ridge Crescent, Singapore 119260, Singapore</t>
  </si>
  <si>
    <t>Accessibility to schools, especially prestigious ones, is often recognized as an important attribute that determines housing prices. It is usually cited as a major selling point for new housing developments in Singapore. This paper explores the relationship between accessibility to prestigious schools and the value of housing properties using a hedonic housing price model based on data drawn from the sales records of individual housing transactions in Singapore for 4 years from 2000 to 2003. While traditional hedonic analyses have employed straight-line distance measurements to focal points such as the Central Business District, as an indicator of accessibility, this study employs accessibility measurements computed for zones where the properties are located. The findings indicate that the accessibility to prestigious schools does affect residential property price, and it significantly explains the variation in housing prices in Singapore. However, these are not valued as highly as other attributes, such as neighborhood prestige and tenure of the property. Sensitivity studies of housing prices show that the extent of the influence varies with distances to the Central Business District, school enrollment, and performance ranking. © ASCE.</t>
  </si>
  <si>
    <t>Housing; Pricing; Schools; Transportation management</t>
  </si>
  <si>
    <t>2-s2.0-33747161001</t>
  </si>
  <si>
    <t>Zheng S., Hu W., Wang R.</t>
  </si>
  <si>
    <t>7403146779;56709086900;55519781700;</t>
  </si>
  <si>
    <t>How Much Is a Good School Worth in Beijing? Identifying Price Premium with Paired Resale and Rental Data</t>
  </si>
  <si>
    <t>Journal of Real Estate Finance and Economics</t>
  </si>
  <si>
    <t>10.1007/s11146-015-9513-4</t>
  </si>
  <si>
    <r>
      <rPr>
        <u/>
        <sz val="10"/>
        <color indexed="8"/>
        <rFont val="Helvetica Neue"/>
        <family val="2"/>
      </rPr>
      <t>https://www.scopus.com/inward/record.uri?eid=2-s2.0-84935120452&amp;doi=10.1007%2fs11146-015-9513-4&amp;partnerID=40&amp;md5=4addbc4d0c2d7a4d80693175a7291c89</t>
    </r>
  </si>
  <si>
    <t>Hang Lung Center for Real Estate, Tsinghua University, Beijing, China; Luskin School of Public Affairs, University of California, Los Angeles, Los Angeles, CA  90095, United States</t>
  </si>
  <si>
    <t>Zheng, S., Hang Lung Center for Real Estate, Tsinghua University, Beijing, China; Hu, W., Hang Lung Center for Real Estate, Tsinghua University, Beijing, China; Wang, R., Luskin School of Public Affairs, University of California, Los Angeles, Los Angeles, CA  90095, United States</t>
  </si>
  <si>
    <t>A neighborhood school policy is implemented in Beijing, where public education dominates. But only home owners, rather than renters are entitled to enroll in a local public school, even when both live in a school’s attendance zone. We estimate the implicit price of school quality in Beijing’s housing market by comparing within- and out-of-zone home values in adjacent buildings. Enabled by the “renter discrimination policy,” this study further controls for the difference in unobserved neighborhood traits using the rental differentials between paired observations. School quality has been capitalized in home values in Beijing. A within-zone housing unit is sold RMB 2,266 yuan per square meter more than if it were outside the attendance zone of a Key Primary School. © 2015, Springer Science+Business Media New York.</t>
  </si>
  <si>
    <t>Beijing; Home price premium; Key Primary School; Paired data; Rent</t>
  </si>
  <si>
    <t>2-s2.0-84935120452</t>
  </si>
  <si>
    <t>Saraiva A., Pinto P.T.</t>
  </si>
  <si>
    <t>57202037594;57202038518;</t>
  </si>
  <si>
    <t>The continuous process - Social production of the architecture of Hestnes Ferreira [El proceso continuo-producción social de la arquitectura de Hestnes Ferreira]</t>
  </si>
  <si>
    <t>Rita Revista Indexada de Textos Academicos</t>
  </si>
  <si>
    <r>
      <rPr>
        <u/>
        <sz val="10"/>
        <color indexed="8"/>
        <rFont val="Helvetica Neue"/>
        <family val="2"/>
      </rPr>
      <t>https://www.scopus.com/inward/record.uri?eid=2-s2.0-85046898141&amp;partnerID=40&amp;md5=711cae3e56dd5476334a69b4551718e5</t>
    </r>
  </si>
  <si>
    <t>Instituto Universitário de Lisboa (ISCTE- IUL), DINÂMIA'CET-IUL, Lisboa, Portugal; Universidad del Bío-Bío, Portugal</t>
  </si>
  <si>
    <t>Saraiva, A., Instituto Universitário de Lisboa (ISCTE- IUL), DINÂMIA'CET-IUL, Lisboa, Portugal; Pinto, P.T., Universidad del Bío-Bío, Portugal</t>
  </si>
  <si>
    <t>This article aims at describing the continuous process in the social production of the architecture of Raúl Hestnes Ferreira. The neorealist ideology defended by his father and followed by the family, as well as the values of freedom, democracy and respect for the others, built his personality and his humanistic character. His cross-cultural career in Portugal, Finland and the United States of America was instrumental in building his architectural lexicon. In order to illustrate these influences, four housing works with different conceptual dimensions are presented such as laboratorial experiments: the José Gomes Ferreira House in Albarraque (1960-1961), the Twin Housing in Queijas (1967-1973), finishing with the presentation of two social housing experiences, namely, the neighborhood Fonsecas and Calçada (1974-1986) under the SAAL project in Lisbon and the João Barbeiro Housing Unit (1978-1987) in Beja. In Hestnes Ferreira, the social production of architecture was not a consequence, nor an anticipation, but a fact that by the simultaneity, defined and characterized his architecture. © 2018 Redfundamentos s.l. All rights reserved.</t>
  </si>
  <si>
    <t>José Gomes Ferreira House; João Barbeiro housing unit; Neighborhood Fonsecas and Calçada; Raúl Hestnes Ferreira; Social production of architecture; Twin housing in Queijas</t>
  </si>
  <si>
    <t>2-s2.0-85046898141</t>
  </si>
  <si>
    <t>Bazzaz V.N., Doostmohammadi M.</t>
  </si>
  <si>
    <t>57192156297;57194287333;</t>
  </si>
  <si>
    <t>Evolution in the correlation of iranian introverted residential architecture with the surroundings environment</t>
  </si>
  <si>
    <t>Social Sciences (Pakistan)</t>
  </si>
  <si>
    <r>
      <rPr>
        <u/>
        <sz val="10"/>
        <color indexed="8"/>
        <rFont val="Helvetica Neue"/>
        <family val="2"/>
      </rPr>
      <t>https://www.scopus.com/inward/record.uri?eid=2-s2.0-84998679647&amp;partnerID=40&amp;md5=276377d1400626e7b6bbd100ba624dff</t>
    </r>
  </si>
  <si>
    <t>Department of Visual Arts, University of Tehran, Tehran, Iran</t>
  </si>
  <si>
    <t>Bazzaz, V.N., Department of Visual Arts, University of Tehran, Tehran, Iran; Doostmohammadi, M., Department of Visual Arts, University of Tehran, Tehran, Iran</t>
  </si>
  <si>
    <t>The purpose of the current study is to analyze the correlation of Iranian residential architecture with the environment and its evolutionin respond to the social and cultural variation. These intangible interrelationships are not only represented in physical appearance in the building but also indicate the existing social, cultural and religious notions that were respondent to residential needs. Introverted housing buildings have had sequential connection to public urban spaces, neighborhood units, correspondence with the environment and ecology, emphasis on the privacy and spatial orientation as the most important environmental factors. Every element in Iranian housing is a response to the various requirements simultaneously which implies its functional, aesthetical and structural role in correspondence with the context. The emergence of modern movement and its social, cultural and environmental impacts resulted in fundamental changes in Iranian architecture. Imported architectural elements and principles without any association with the past principles and values caused drastic changes in residential architecture. Therefore, Iranian introverted architecture lost its notions and principles steadily and new architectural elements were replaced without considering its social and cultural consequences. This study investigates Iranian traditional residential architecture and its interrelationship with the environment and context. Borrowing from the primary principles and attitudes in traditional architecture, this study assesses the impact of existing modern movement paradigm and its imported architectural elements. Toward reaching the goal of the study, different traditional and contemporary housing complexes and neighborhood units were observed and evaluated. The results of this study indicates that Iranian traditional residential architecture consisted of outstanding principles which should be reviewed, preserved and combined with new technologies and new circumstances. © Medwell Journals, 2016.</t>
  </si>
  <si>
    <t>Circumstances; Correlation; Iran; Residential architecture; Surroundings environment</t>
  </si>
  <si>
    <t>2-s2.0-84998679647</t>
  </si>
  <si>
    <t>Gracik S., Heidarinejad M., Liu J., Srebric J.</t>
  </si>
  <si>
    <t>56423665400;36111066800;36619606300;6602942930;</t>
  </si>
  <si>
    <t>Effect of urban neighborhoods on the performance of building cooling systems</t>
  </si>
  <si>
    <t>10.1016/j.buildenv.2015.02.037</t>
  </si>
  <si>
    <r>
      <rPr>
        <u/>
        <sz val="10"/>
        <color indexed="8"/>
        <rFont val="Helvetica Neue"/>
        <family val="2"/>
      </rPr>
      <t>https://www.scopus.com/inward/record.uri?eid=2-s2.0-84926346993&amp;doi=10.1016%2fj.buildenv.2015.02.037&amp;partnerID=40&amp;md5=2d1cf7230cfb048bf95b69f1eb9c13c6</t>
    </r>
  </si>
  <si>
    <t>Department of Mechanical Engineering, The Pennsylvania State University, University Park, PA  16802, United States; Department of Mechanical Engineering, University of Maryland, College ParkMD  20742, United States; School of Thermal Engineering, Shandong Jianzhu University, Jinan, 250101, China</t>
  </si>
  <si>
    <t>Gracik, S., Department of Mechanical Engineering, The Pennsylvania State University, University Park, PA  16802, United States; Heidarinejad, M., Department of Mechanical Engineering, The Pennsylvania State University, University Park, PA  16802, United States, Department of Mechanical Engineering, University of Maryland, College ParkMD  20742, United States; Liu, J., School of Thermal Engineering, Shandong Jianzhu University, Jinan, 250101, China; Srebric, J., Department of Mechanical Engineering, The Pennsylvania State University, University Park, PA  16802, United States, Department of Mechanical Engineering, University of Maryland, College ParkMD  20742, United States</t>
  </si>
  <si>
    <t>This paper quantified the influence of the urban neighborhood on the degradation of Coefficient of Performance (COP) for the building cooling systems. Urban microclimate usually creates higher air temperatures in dense urban areas compared to surrounding rural and suburban regions. Computational Fluid Dynamics (CFD) combined with building energy simulations can predict local hourly temperatures in urban environments. This study uses open source software packages, including OpenFOAM and EnergyPlus, to calculate local air temperatures and heat fluxes on the building surfaces as well as resultant operational COP values. First, the simulated temperature calculations of local airflow temperatures are indirectly validated using on-site field measurements in an actual urban neighborhood. Further, the validated CFD simulations predicted local air temperatures in uniform neighborhoods of varying density. This study identified four types of COP equations to quantify performance of cooling systems as a function of outdoor air temperatures. The study findings indicate that for the present study's climate and flow conditions, rooftop air conditioners in urban areas can have a reduction in COP up to 17%, compared to COP in a corresponding rural area. Window air conditioners can have reductions in COP of over 16%, if located on the windward walls. However, this average COP degradation for the cooling systems installed on the leeward walls is not significant. Overall, the effect of neighborhoods on the performance of cooling systems is significant and quantifiable, and this quantification requires consideration of the common local design practices for the installation of building cooling systems. © 2015 Elsevier Ltd.</t>
  </si>
  <si>
    <t>Building energy consumption; Building energy simulations; Computational fluid dynamics; Efficiency of building cooling systems; Urban microclimate</t>
  </si>
  <si>
    <t>2-s2.0-84926346993</t>
  </si>
  <si>
    <t>Wijaksono S., Sasmoko, Indrianti Y., Widhoyoko S.A.</t>
  </si>
  <si>
    <t>57200363181;56958616200;57191042528;57193870663;</t>
  </si>
  <si>
    <t>Jakarta socio-cultural ecology: A sustainable architecture concept in urban neighbourhood</t>
  </si>
  <si>
    <t>IOP Conference Series: Earth and Environmental Science</t>
  </si>
  <si>
    <t>10.1088/1755-1315/109/1/012044</t>
  </si>
  <si>
    <r>
      <rPr>
        <u/>
        <sz val="10"/>
        <color indexed="8"/>
        <rFont val="Helvetica Neue"/>
        <family val="2"/>
      </rPr>
      <t>https://www.scopus.com/inward/record.uri?eid=2-s2.0-85040991778&amp;doi=10.1088%2f1755-1315%2f109%2f1%2f012044&amp;partnerID=40&amp;md5=ad41fb8d844e33f3e127df13f6e275e7</t>
    </r>
  </si>
  <si>
    <t>Architectture Department, Faculty of Engineering, Bina Nusantara University, Jakarta, 11480, Indonesia; Primary Teacher Education Department, Faculty of Humanities, Bina Nusantara University, Jakarta, 11480, Indonesia; Research Interest Group, Education Technology Bina Nusantara University, Jakarta, 11480, Indonesia; Forensic Accounting, Podomoro University, Jakarta, 11470, Indonesia</t>
  </si>
  <si>
    <t>Wijaksono, S., Architectture Department, Faculty of Engineering, Bina Nusantara University, Jakarta, 11480, Indonesia; Sasmoko, Primary Teacher Education Department, Faculty of Humanities, Bina Nusantara University, Jakarta, 11480, Indonesia, Research Interest Group, Education Technology Bina Nusantara University, Jakarta, 11480, Indonesia; Indrianti, Y., Research Interest Group, Education Technology Bina Nusantara University, Jakarta, 11480, Indonesia; Widhoyoko, S.A., Forensic Accounting, Podomoro University, Jakarta, 11470, Indonesia</t>
  </si>
  <si>
    <t>As a metropolitan city with densely populated and fast residential development Jakarta should be able to implement a concept that is Jakarta socio-cultural ecology Architecture as the basis of settlement development. The concept of Jakarta socio-cultural ecology architecture is characterized by residential development capabilities that reflect and express the indigenous culture, the settlements built by linking the social and economic activities of the people of Jakarta and the settlements built by maintaining the building with the value of existing heritage. The objectives of this research are 1) to find a relevant construct to housing condition in Jakarta which then called Jakarta socio-cultural ecology, and 2) to see the tendency of complex condition of Jakarta socio-cultural ecology settlement. This research uses Neuroresearch method, which is one of mix-method research method as a mixture research method between qualitative research (exploration) and quantitative research method (explanatory and confirmatory). The population of research as well as unit analysis are all settlements in Jakarta. Sampling technique using probability sampling that is with multistage sampling. The results show that nowadays the Jakarta residential complex tends to lead to socio-cultural ecology and rather reflects and expresses the indigenous culture, the residential complex in Jakarta tends to form the building has been linked fully with the social and economic activities of Jakarta society but tends to occasionally maintain buildings with existing heritage values. This study also found that indigenous culture is a significant determinant of the formation of the condition of Jakarta socio-cultural ecology. © 2017 Published under licence by IOP Publishing Ltd.</t>
  </si>
  <si>
    <t>socio-cultural ecology; sustainable architecture; sustainable settlement; urban neighbourhood</t>
  </si>
  <si>
    <t>2-s2.0-85040991778</t>
  </si>
  <si>
    <t>Bourassa S.C., Hoesli M., Sun J.</t>
  </si>
  <si>
    <t>7004828866;6701564008;55716224500;</t>
  </si>
  <si>
    <t>What's in a view?</t>
  </si>
  <si>
    <t>Environment and Planning A</t>
  </si>
  <si>
    <t>10.1068/a36103</t>
  </si>
  <si>
    <r>
      <rPr>
        <u/>
        <sz val="10"/>
        <color indexed="8"/>
        <rFont val="Helvetica Neue"/>
        <family val="2"/>
      </rPr>
      <t>https://www.scopus.com/inward/record.uri?eid=2-s2.0-4344606181&amp;doi=10.1068%2fa36103&amp;partnerID=40&amp;md5=d05545a1302750c97383f368a93cdd74</t>
    </r>
  </si>
  <si>
    <t>School of Urban and Public Affairs, University of Louisville, 426 West Bloom Street, Louisville, KY 40208, United States; HEC, University of Geneva, 40 boulevard du Pont-d'Arve, Geneva 4 CH-1211, Switzerland; University of Aberdeen, Business School, Aberdeen AB24 3QY, United Kingdom</t>
  </si>
  <si>
    <t>Bourassa, S.C., School of Urban and Public Affairs, University of Louisville, 426 West Bloom Street, Louisville, KY 40208, United States; Hoesli, M., HEC, University of Geneva, 40 boulevard du Pont-d'Arve, Geneva 4 CH-1211, Switzerland, University of Aberdeen, Business School, Aberdeen AB24 3QY, United Kingdom; Sun, J., School of Urban and Public Affairs, University of Louisville, 426 West Bloom Street, Louisville, KY 40208, United States</t>
  </si>
  <si>
    <t>The impact of views on property values has not been the specific focus of as much research as has the impact of other externalities on property values. When the impact of views is assessed, it is usually done by adding a single dummy variable to a hedonic regression equation. This paper provides a detailed literature review as well as an empirical analysis of the impact of a view on residential property values with a very rich database of nearly 5000 sales in Auckland, New Zealand. Several dimensions of a view are analyzed: type of view, scope of view, distance to coast, appearance of immediately surrounding improvements, average quality of landscaping in the neighborhood, and average quality of structures in the neighborhood. It is found that wide views of water add an average of 59% to the value of a waterfront property but that this effect diminishes quite rapidly as the distance from the coast increases. Attractive buildings in the neighborhood of a property on average add 37% to value relative to properties in neighborhoods with only average-quality structures. Particularly attractive improvements in the immediate surroundings of a property add another 27% to value on average. In contrast, properties in neighborhoods with only poor-quality landscaping on average experience a -51% impact on price. Our results lead to the conclusion that aesthetic externalities are multidimensional and can have a substantial impact on residential property values.</t>
  </si>
  <si>
    <t>2-s2.0-4344606181</t>
  </si>
  <si>
    <t>Tang B.-S., Wong K.T.</t>
  </si>
  <si>
    <t>7402560881;57201996894;</t>
  </si>
  <si>
    <t>Assessing externality: Successive event studies on market impacts of new housing development on an old residential neighbourhood</t>
  </si>
  <si>
    <t>Environment and Planning B: Urban Analytics and City Science</t>
  </si>
  <si>
    <t>10.1177/2399808318774333</t>
  </si>
  <si>
    <r>
      <rPr>
        <u/>
        <sz val="10"/>
        <color indexed="8"/>
        <rFont val="Helvetica Neue"/>
        <family val="2"/>
      </rPr>
      <t>https://www.scopus.com/inward/record.uri?eid=2-s2.0-85046757311&amp;doi=10.1177%2f2399808318774333&amp;partnerID=40&amp;md5=c665be3dcfabdee25ec434b227140be7</t>
    </r>
  </si>
  <si>
    <t>University of Hong Kong, Hong Kong</t>
  </si>
  <si>
    <t>Tang, B.-S., University of Hong Kong, Hong Kong; Wong, K.T., University of Hong Kong, Hong Kong</t>
  </si>
  <si>
    <t>This study assesses the externality of three new master-planned housing estate development projects on an old residential area in Hong Kong. Replicating the methodology of an event study, this paper presents the changes to the market values and the turnover of property transactions of the apartments in the existing neighbourhood before and after the successive completion of these three new projects over a period of 10 years. Our findings have identified a diverse picture about the impacts of these new housing estates on the neighbourhood. Positive externalities occur under specific circumstances related to the facility provision, spatial design and interfacing with the neighbourhood and background of the new projects. Housing externality does not depend only on the degree of geographical proximity. The policy implication is that urban planning can expand the positive spillover of infill redevelopment not only by replacing the urban dis-amenities by new buildings, but also through a responsive and beneficial integration of the new development with the existing neighbourhood. © 2018, The Author(s) 2018.</t>
  </si>
  <si>
    <t>externality; Gentrification; spatial planning; urban economics; urban renewal</t>
  </si>
  <si>
    <t>2-s2.0-85046757311</t>
  </si>
  <si>
    <t>Calzolaretti M.</t>
  </si>
  <si>
    <t>55555523800;</t>
  </si>
  <si>
    <t>To build on the built [Costruire sul costruito]</t>
  </si>
  <si>
    <t>Territorio</t>
  </si>
  <si>
    <r>
      <rPr>
        <u/>
        <sz val="10"/>
        <color indexed="8"/>
        <rFont val="Helvetica Neue"/>
        <family val="2"/>
      </rPr>
      <t>https://www.scopus.com/inward/record.uri?eid=2-s2.0-84872341855&amp;partnerID=40&amp;md5=df8a1db506f53a7beaade5b4ddbbb88f</t>
    </r>
  </si>
  <si>
    <t>Università La Sapienza, Roma, Italy</t>
  </si>
  <si>
    <t>Calzolaretti, M., Università La Sapienza, Roma, Italy</t>
  </si>
  <si>
    <t>Awareness of the need to regenerate rundown urban areas has become increasingly more widespread and generally accepted since the 1990s. To take action in this type of area not only avoids expansion onto extra urban land, but also makes it possible to reuse existing services and infrastructures and to avoid wasting social and environmental values, by using economic resources to co-ordinate quality, density and mobility consistent with sustainable development. A group of lecturers, PhD graduates and PhD students from eight departments of Italian faculties of architecture, advance the proposal to experiment with methods and strategies to regenerate public sector residential housing estates in Italy since the war until the 1980s through a case study on the Tor Bella Monaca neighbourhood in Rome. Two issues were studied in particular detail: the formulation of a new land use plan and the renovation of buildings. Copyright © FrancoAngeli.</t>
  </si>
  <si>
    <t>Building renovation; Land use planning; Regeneration</t>
  </si>
  <si>
    <t>2-s2.0-84872341855</t>
  </si>
  <si>
    <t>Ashton P.</t>
  </si>
  <si>
    <t>7102485876;</t>
  </si>
  <si>
    <t>Troubled buildings, distressed markets: The urban governance of the US foreclosure crisis</t>
  </si>
  <si>
    <t>The Routledge Handbook on Spaces of Urban Politics</t>
  </si>
  <si>
    <t>10.4324/9781315712468</t>
  </si>
  <si>
    <r>
      <rPr>
        <u/>
        <sz val="10"/>
        <color indexed="8"/>
        <rFont val="Helvetica Neue"/>
        <family val="2"/>
      </rPr>
      <t>https://www.scopus.com/inward/record.uri?eid=2-s2.0-85049969487&amp;doi=10.4324%2f9781315712468&amp;partnerID=40&amp;md5=ae36ebf81ec7b2d63e3d439a4b0be534</t>
    </r>
  </si>
  <si>
    <t>Ashton, P., University of Illinois at Chicago, United States</t>
  </si>
  <si>
    <t>The post-2006 foreclosure crisis has been a signal moment in US urban history, and in many cities the long-term effects are only now becoming apparent. For instance, the city of Chicago experienced 128,596 foreclosure filings between 2008 and 2015, of which 66,868 went to fore-closure auction and 61,726 ended up transferred to the lender as a ‘real-estate owned’ (REO) property (Woodstock Institute 2016). Concentrated foreclosures are not new in many urban neighbourhoods, and some cities have extensive experience managing abandoned properties through the tax foreclosure process. However, during the housing boom from 2002 through 2007 distressed owners could avoid losing their homes by selling or refinancing their troubled mortgages; this kept vacant, bank-owned properties to a minimum. Since the onset of the fore-closure crisis, the proliferation of REO properties, and the corresponding eviction of occupants, has brought with it new forms of blight in the form of vacant, boarded homes. Collapsing housing values trap other property owners who face few short-run options beyond digging in or walking away. Economic costs to residents are magnified by strains on localities, including increased service costs, a declining property tax base, as well as new demands for social welfare services for those losing their homes to banks (Apgar et al. 2005). © 2018 selection and editorial matter, Kevin Ward, Andrew E.G. Jonas, Byron Miller and David Wilson; individual chapters, the contributors.</t>
  </si>
  <si>
    <t>Book Chapter</t>
  </si>
  <si>
    <t>2-s2.0-85049969487</t>
  </si>
  <si>
    <t>Bélanger D., Abdous B., Valois P., Gosselin P., Sidi E.A.L.</t>
  </si>
  <si>
    <t>24342841300;6603306573;6701500306;7006375242;36646670900;</t>
  </si>
  <si>
    <t>A multilevel analysis to explain self-reported adverse health effects and adaptation to urban heat: A cross-sectional survey in the deprived areas of 9 Canadian cities Environmental health</t>
  </si>
  <si>
    <t>BMC Public Health</t>
  </si>
  <si>
    <t>10.1186/s12889-016-2749-y</t>
  </si>
  <si>
    <r>
      <rPr>
        <u/>
        <sz val="10"/>
        <color indexed="8"/>
        <rFont val="Helvetica Neue"/>
        <family val="2"/>
      </rPr>
      <t>https://www.scopus.com/inward/record.uri?eid=2-s2.0-84959323199&amp;doi=10.1186%2fs12889-016-2749-y&amp;partnerID=40&amp;md5=c7f010cdd6b0d1dae2dcfdd4ff3fbe73</t>
    </r>
  </si>
  <si>
    <t>Institut National de la Recherche Scientifique (INRS), Centre EAU Terre Environnement, 490, rue de la Couronne, Québec, QC  G1K 9A9, Canada; Centre de Recherche du Centre Hospitalier Universitaire (CHU) de Qu Bec, 2705, boulevard Laurier, Québec, QC  G1V 4G2, Canada; Universit Laval, 2325 rue de l Universit, Québec, QC  G1V 0A6, Canada; 4Institut National de Sant Publique du Qu Bec (INSPQ), 945, avenue Wolfe, Québec, QC  G1V 5B3, Canada; Ouranos, 550, Sherbrooke Ouest, Tour Ouest, 19e tage, Montréal, QC  H3A 1B9, Canada</t>
  </si>
  <si>
    <t>Bélanger, D., Institut National de la Recherche Scientifique (INRS), Centre EAU Terre Environnement, 490, rue de la Couronne, Québec, QC  G1K 9A9, Canada, Centre de Recherche du Centre Hospitalier Universitaire (CHU) de Qu Bec, 2705, boulevard Laurier, Québec, QC  G1V 4G2, Canada; Abdous, B., Centre de Recherche du Centre Hospitalier Universitaire (CHU) de Qu Bec, 2705, boulevard Laurier, Québec, QC  G1V 4G2, Canada, Universit Laval, 2325 rue de l Universit, Québec, QC  G1V 0A6, Canada; Valois, P., Universit Laval, 2325 rue de l Universit, Québec, QC  G1V 0A6, Canada; Gosselin, P., Institut National de la Recherche Scientifique (INRS), Centre EAU Terre Environnement, 490, rue de la Couronne, Québec, QC  G1K 9A9, Canada, Centre de Recherche du Centre Hospitalier Universitaire (CHU) de Qu Bec, 2705, boulevard Laurier, Québec, QC  G1V 4G2, Canada, 4Institut National de Sant Publique du Qu Bec (INSPQ), 945, avenue Wolfe, Québec, QC  G1V 5B3, Canada, Ouranos, 550, Sherbrooke Ouest, Tour Ouest, 19e tage, Montréal, QC  H3A 1B9, Canada; Sidi, E.A.L., Centre de Recherche du Centre Hospitalier Universitaire (CHU) de Qu Bec, 2705, boulevard Laurier, Québec, QC  G1V 4G2, Canada</t>
  </si>
  <si>
    <t>Background: This study identifies the characteristics and perceptions related to the individual, the dwelling and the neighbourhood of residence associated with the prevalence of self-reported adverse health impacts and an adaptation index when it is very hot and humid in summer in the most disadvantaged sectors of the nine most populous cities of Québec, Canada, in 2011. Methods: The study uses a cross-sectional design and a stratified representative sample; 3485 people (individual-level) were interviewed in their residence. They lived in 1647 buildings (building-level) in 87 most materially and socially disadvantaged census dissemination areas (DA-level). Multilevel analysis was used to perform 3-level models nested one in the other to examine individual impacts as well as the adaptation index. Results: For the prevalence of impacts, which is 46 %, the logistic model includes 13 individual-level indicators (including air conditioning and the adaptation index) and 1 building-level indicator. For the adaptation index, with values ranging from -3 to +3, the linear model has 10 individual-level indicators, 1 building-level indicator and 2 DA-level indicators. Of all these indicators, 9 were associated to the prevalence of impacts only and 8 to the adaptation index only. Conclusion: This 3-level analysis shows the differential importance of the characteristics of residents, buildings and their surroundings on self-reported adverse health impacts and on adaptation (other than air conditioning) under hot and humid summer conditions. It also identifies indicators specific to impacts or adaptation. People with negative health impacts from heat rely more on adaptation strategies while low physical activity and good dwelling/building insulation lead to lower adaptation. Better neighbourhood walkability favors adaptations other than air conditioning. Thus, adaptation to heat in these neighbourhoods seems reactive rather than preventive. These first multi-level insights pave the way for the development of a theoretical framework of the process from heat exposure to impacts and adaptation for research, surveillance and public health interventions at all relevant levels. © 2016 Bélanger et al.</t>
  </si>
  <si>
    <t>Adaptation; Canada; Deprivation; Dwelling; Health impact; Heat; Index; Multilevel analysis; Neighbourhood; Self-reported</t>
  </si>
  <si>
    <t>2-s2.0-84959323199</t>
  </si>
  <si>
    <t>Kennedy C.</t>
  </si>
  <si>
    <t>7402164973;</t>
  </si>
  <si>
    <t>The latest in adaptive reuse</t>
  </si>
  <si>
    <t>American Planning Association - Planning Advisory Service Memo</t>
  </si>
  <si>
    <t>April</t>
  </si>
  <si>
    <r>
      <rPr>
        <u/>
        <sz val="10"/>
        <color indexed="8"/>
        <rFont val="Helvetica Neue"/>
        <family val="2"/>
      </rPr>
      <t>https://www.scopus.com/inward/record.uri?eid=2-s2.0-85040896365&amp;partnerID=40&amp;md5=df51e81b0534b8c8cf7ff1bd677536a5</t>
    </r>
  </si>
  <si>
    <t>Kennedy, C.</t>
  </si>
  <si>
    <t>Adaptive reuse is the process of rehabilitating a building and changing its use after it no longer serves its original purpose. The change can mean transforming a property with little value into one that serves its owners and the larger community. Adaptive reuse can also help a community meet historic preservation goals, provide housing, help revitalize neighborhoods, and aesthetically enhance streetscapes. This article uses case studies from Lowell, Massachusetts; New Orleans; Lancaster, Pennsylvania; Gastonia, North Carolina; and Chicago to illustrate the many benefits of recycling vacant or underused buildings. -Author</t>
  </si>
  <si>
    <t>2-s2.0-85040896365</t>
  </si>
  <si>
    <t>Habib M.A., Miller E.J.</t>
  </si>
  <si>
    <t>26039129100;7404491321;</t>
  </si>
  <si>
    <t>Influence of transportation access and market dynamics on property values: Multilevel spatiotemporal models of housing price</t>
  </si>
  <si>
    <t>Transportation Research Record</t>
  </si>
  <si>
    <t>10.3141/2076-20</t>
  </si>
  <si>
    <r>
      <rPr>
        <u/>
        <sz val="10"/>
        <color indexed="8"/>
        <rFont val="Helvetica Neue"/>
        <family val="2"/>
      </rPr>
      <t>https://www.scopus.com/inward/record.uri?eid=2-s2.0-61349152992&amp;doi=10.3141%2f2076-20&amp;partnerID=40&amp;md5=db16d0add74c08afdc124bcbfb7643a1</t>
    </r>
  </si>
  <si>
    <t>Department of Civil Engineering, University of Toronto, 35 St., George Street, Toronto, ON M5S 1A4, Canada</t>
  </si>
  <si>
    <t>Habib, M.A., Department of Civil Engineering, University of Toronto, 35 St., George Street, Toronto, ON M5S 1A4, Canada; Miller, E.J., Department of Civil Engineering, University of Toronto, 35 St., George Street, Toronto, ON M5S 1A4, Canada</t>
  </si>
  <si>
    <t>This paper presents housing price models by using multilevel modeling techniques. The key motivation of using the multilevel modeling technique is that it clearly identifies and differentiates between-cluster heterogeneity (i.e., intrinsic differences across aggregated units) and heterogeneity between units of analysis that are nested within aggregated clusters. Two different specifications are tested: two-level spatial and mixed two-level spatiotemporal random effects models. Whereas the first specification assumes that dwelling units are nested within spatial clusters (i.e., neighborhoods), the second specification hypothesizes that dwelling units are nested within spatiotemporal clusters (neighborhoods in a given time period). The unique contribution of this paper is that it accounts for temporal heterogeneity simultaneously with spatial heterogeneity in the housing price models. The study uses an extensive sample of more than 250,000 housing property transactions in 1987-1995 in the Greater Toronto Area of Canada. The paper examines the functional form of the hedonic price model and chooses a semilogaritlimic model for subsequent multilevel housing price modeling. The results suggest that the spatiotemporal model performs better in terms of explanatory power and parameter estimates.</t>
  </si>
  <si>
    <t>2-s2.0-61349152992</t>
  </si>
  <si>
    <t>Kang C.-D.</t>
  </si>
  <si>
    <t>56650470200;</t>
  </si>
  <si>
    <t>Effects of spatial access to neighborhood land-use density on housing prices: Evidence from a multilevel hedonic analysis in Seoul, South Korea</t>
  </si>
  <si>
    <t>10.1177/2399808317721184</t>
  </si>
  <si>
    <r>
      <rPr>
        <u/>
        <sz val="10"/>
        <color indexed="8"/>
        <rFont val="Helvetica Neue"/>
        <family val="2"/>
      </rPr>
      <t>https://www.scopus.com/inward/record.uri?eid=2-s2.0-85041529025&amp;doi=10.1177%2f2399808317721184&amp;partnerID=40&amp;md5=a8c2a6177e6b941a65632f2794637d36</t>
    </r>
  </si>
  <si>
    <t>Chung-Ang University, Republic of Korea</t>
  </si>
  <si>
    <t>Kang, C.-D., Chung-Ang University, Republic of Korea</t>
  </si>
  <si>
    <t>Attaining a mixture and diversity of land use within walkable neighborhoods is an essential principle within contemporary urban planning and design. Empirical studies by New Urbanists argue that mixed land use, neo-traditional, and walkable neighborhoods yield socioeconomic benefits and generate a substantial premium in residential property prices. However, few studies apply reliable metrics to capture the connections among urban form, the spatial distribution of land use, and travel behavior and then value their combined effects on housing prices. To bridge this gap, this study calculates the metrics of spatial accessibility and centrality, combining street nodes, networks, and built density by land use type within walkable neighborhoods. We investigate empirically the extent to which residents value spatial accessibility and centrality to residential, commercial, office, and industrial space regarding housing prices in Seoul, South Korea in 2010. The multilevel hedonic price models used suggest that residents highly value urban settings that access larger volumes of commercial and residential buildings in densely spaced areas along dense street networks. However, homeowners respond negatively to higher access to industrial property and weakly to office space. This analysis identifies the value of spatial access to heterogeneous land-use density in housing prices and provides policy implications for land use, transportation, and urban design. © 2017, The Author(s) 2017.</t>
  </si>
  <si>
    <t>Accessibility; centrality; housing prices; land-use density; Seoul</t>
  </si>
  <si>
    <t>2-s2.0-85041529025</t>
  </si>
  <si>
    <t>Chang Prof. C.-S., Chen S.-Y., Lan Y.-T., Huang Prof. J.-Y.</t>
  </si>
  <si>
    <t>55964836300;37030732700;37031518500;55966108900;</t>
  </si>
  <si>
    <t>Journal of Architecture and Planning</t>
  </si>
  <si>
    <r>
      <rPr>
        <u/>
        <sz val="10"/>
        <color indexed="8"/>
        <rFont val="Helvetica Neue"/>
        <family val="2"/>
      </rPr>
      <t>https://www.scopus.com/inward/record.uri?eid=2-s2.0-84890380847&amp;partnerID=40&amp;md5=fb6e9f9e08af4e580efa248dcd4c69a6</t>
    </r>
  </si>
  <si>
    <t>Department of Business Administration, Cheng-Shiu University, Taiwan; Department of Ophthalmology, Kaohsiung Medical University Hospital, Kaohsiung, Taiwan; Postgraduate Programs in Management, I-Shou University, Taiwan; College of Management, I-Shou University, Taiwan</t>
  </si>
  <si>
    <t>Chang Prof., C.-S., Department of Business Administration, Cheng-Shiu University, Taiwan; Chen, S.-Y., Department of Ophthalmology, Kaohsiung Medical University Hospital, Kaohsiung, Taiwan; Lan, Y.-T., Postgraduate Programs in Management, I-Shou University, Taiwan; Huang Prof., J.-Y., College of Management, I-Shou University, Taiwan</t>
  </si>
  <si>
    <t>As national income rises, housing requirements have been elevated from a basic shelter from rain and wind to an emphasis on both the internal conditions and external environment of a house. People have especially turned their attention from the convenience of living, amenity and quality of living to the less addressed residence safety since the 921 earthquake and numerous typhoon disasters. The majority of past studies investigated the influence of housing features on prices to measure customer satisfaction through the quality of service provided by relevant personnel, while in reality customer satisfaction in terms of residence lies in resident satisfaction with housing. Against this backdrop, this study aimed to explore the influence of the value of housing features and housing circumstance on residential satisfaction. 500 copies of the questionnaire were distributed, and 344 valid copies were retrieved, accounting for a valid response rate of 68.8%. The empirical results of this study revealed that the housing features including living space and housing structure and housing circumstance including neighborhood environment and accessibility had a significant positive influence on residential satisfaction of consumers. It is thus suggested that housing builders and planners should make recommendations based on major value of housing features and housing circumstance of the house when building and planning a house.</t>
  </si>
  <si>
    <t>Accessibility; Housing circumstance; Housing features; Housing structure; Living space; Neighborhood environment</t>
  </si>
  <si>
    <t>2-s2.0-84890380847</t>
  </si>
  <si>
    <t>Diappi L., Bolchi P.</t>
  </si>
  <si>
    <t>6507756292;23395914000;</t>
  </si>
  <si>
    <t>Smith's rent gap theory and local real estate dynamics: A multi-agent model</t>
  </si>
  <si>
    <t>Computers, Environment and Urban Systems</t>
  </si>
  <si>
    <t>10.1016/j.compenvurbsys.2006.11.003</t>
  </si>
  <si>
    <r>
      <rPr>
        <u/>
        <sz val="10"/>
        <color indexed="8"/>
        <rFont val="Helvetica Neue"/>
        <family val="2"/>
      </rPr>
      <t>https://www.scopus.com/inward/record.uri?eid=2-s2.0-38149140803&amp;doi=10.1016%2fj.compenvurbsys.2006.11.003&amp;partnerID=40&amp;md5=30870be27a866090eb65137c1366ebe3</t>
    </r>
  </si>
  <si>
    <t>Department of Architecture and Planning, Politecnico di Milano, Via Bonardi 3, 20133 Milano, Italy</t>
  </si>
  <si>
    <t>Diappi, L., Department of Architecture and Planning, Politecnico di Milano, Via Bonardi 3, 20133 Milano, Italy; Bolchi, P., Department of Architecture and Planning, Politecnico di Milano, Via Bonardi 3, 20133 Milano, Italy</t>
  </si>
  <si>
    <t>The aim of this paper is to investigate local housing market dynamics by applying an urban spatial model of gentrification based on Smith's rent gap theory [Smith, N. (1979). Toward a theory of gentrification: a back to the city movement by capital, not people. APA Journal, 538-548]. Smith's supply side approach explains the emergence of gentrifying neighbourhoods on the basis of investments spent in "large scale renewal projects" which only investors or developers looking for profits are able to carry out. They invest in degraded areas on the base of the gap between the actual rent and the potential rent after rehabilitation (rent gap). Afterwards the process is sustained by an imitative cooperative behaviour of property owners having advantage in investing in their properties since the quality of the nearby buildings, and their rents, arises. In Smith's thesis home owners, landlords and developers are the leading actors coming into play of gentrification; they behave according to the search of profit or to the enhancement of their property rents, but their decisions to invest or not are conditioned by the quality of the neighbourhood. Space is a founding element in Smith's approach to gentrification. In this paper, multi-agent systems and cellular automata have been envisaged as offering the most suitable modelling approach to the rent gap theory. A set of behavioural rules for each agent involved (homeowner, landlord, tenant and developer, and the passive agent "property unit") has been formalized in the model and implemented on a NetLogo platform. A wide range of urban system simulations have been carried on with different parameter values concerning size of the neighbourhood, rent gap threshold, and amount of capital invested. The state of each cell (property unit) at each cycle is defined in terms of rent value and a maintenance level. All the simulations show in the long run an oscillatory behaviour of the system. The study identifies the critical parameter values which affect radical changes in the system evolution. © 2007 Elsevier Ltd. All rights reserved.</t>
  </si>
  <si>
    <t>Cellular automata; Multi-agent systems; Real estate market; Rent gap</t>
  </si>
  <si>
    <t>2-s2.0-38149140803</t>
  </si>
  <si>
    <t>Brandli L., Kohler R., Frandoloso M.A.L.</t>
  </si>
  <si>
    <t>15925025000;23485643700;23484858700;</t>
  </si>
  <si>
    <t>Sustainability indicators for the housing market: Proposals and applications</t>
  </si>
  <si>
    <t>10.2495/ECO070161</t>
  </si>
  <si>
    <r>
      <rPr>
        <u/>
        <sz val="10"/>
        <color indexed="8"/>
        <rFont val="Helvetica Neue"/>
        <family val="2"/>
      </rPr>
      <t>https://www.scopus.com/inward/record.uri?eid=2-s2.0-38849088024&amp;doi=10.2495%2fECO070161&amp;partnerID=40&amp;md5=6b5e5c5e0c21831193fc9f60d7c70663</t>
    </r>
  </si>
  <si>
    <t>Universidade de Passo Fundo, Brazil; Universidade Regional do Noroeste do Rio Grande do Sul, Brazil</t>
  </si>
  <si>
    <t>Brandli, L., Universidade de Passo Fundo, Brazil; Kohler, R., Universidade Regional do Noroeste do Rio Grande do Sul, Brazil; Frandoloso, M.A.L., Universidade de Passo Fundo, Brazil</t>
  </si>
  <si>
    <t>In this paper, the concept of sustainability, as applied to the housing market, is discussed and an evaluation methodology of building performance is proposed. Sustainability is presented and evaluated by dividing it in relation to the costs of a buildings life cycle, including the location characteristics, convertibility and flexibility, internal living conditions, environmental capacities in operation and environmental capacities during construction, safety characteristics, comfort and the impact of the building in the neighborhood. The paper presents the sustainability indicators and suggests the manner of collection for each one, in order to characterize the existing sustainability performance. Thus, the result is a checklist for application in the housing market. Depending on the indicator, this can be answered by the dweller, researcher and/or measured with appropriate tools. The indicators were applied to four dwellings in the south of Brazil. The results show indicator values between 55 and 69 sustainability for the studied constructions.</t>
  </si>
  <si>
    <t>Buildings; Performance indicators; Sustainability</t>
  </si>
  <si>
    <t>2-s2.0-38849088024</t>
  </si>
  <si>
    <t>Zavadskas E., Raslanas S., Kaklauskas A.</t>
  </si>
  <si>
    <t>6602254601;8922271700;55926913900;</t>
  </si>
  <si>
    <t>The selection of effective retrofit scenarios for panel houses in urban neighborhoods based on expected energy savings and increase in market value: The Vilnius case</t>
  </si>
  <si>
    <t>10.1016/j.enbuild.2007.04.015</t>
  </si>
  <si>
    <r>
      <rPr>
        <u/>
        <sz val="10"/>
        <color indexed="8"/>
        <rFont val="Helvetica Neue"/>
        <family val="2"/>
      </rPr>
      <t>https://www.scopus.com/inward/record.uri?eid=2-s2.0-37349132394&amp;doi=10.1016%2fj.enbuild.2007.04.015&amp;partnerID=40&amp;md5=16cce5156db1013b460d20f1c506d9c2</t>
    </r>
  </si>
  <si>
    <t>Department of Construction Technology and Management, Vilnius Gediminas Technical University, Sauletekio al. 11, LT-10223 Vilnius, Lithuania; Department of Construction Economics and Property Management, Vilnius Gediminas Technical University, Sauletekio al. 11, LT-10223 Vilnius, Lithuania</t>
  </si>
  <si>
    <t>Zavadskas, E., Department of Construction Technology and Management, Vilnius Gediminas Technical University, Sauletekio al. 11, LT-10223 Vilnius, Lithuania; Raslanas, S., Department of Construction Economics and Property Management, Vilnius Gediminas Technical University, Sauletekio al. 11, LT-10223 Vilnius, Lithuania; Kaklauskas, A., Department of Construction Economics and Property Management, Vilnius Gediminas Technical University, Sauletekio al. 11, LT-10223 Vilnius, Lithuania</t>
  </si>
  <si>
    <t>Some of the problems associated with assessing the retrofit effectiveness of apartment buildings in urban areas are considered. The retrofit of houses should be followed by the amelioration of their surroundings. The priority order of districts to be renovated depends on the condition of the buildings in a district and on strategic urban development programmes. In order to determine the profitability of investments in housing retrofit, a number of retrofit scenarios should be developed. The authors of this paper offer a new approach to determining the retrofit effectiveness of houses based both on expected energy savings and the increase in market value of renovated buildings. In line with the proposed approach, retrofit scenarios for apartment buildings in Vilnius were developed, i.e. retrofit investment packages for various districts were prepared and arranged in the priority order for their application according to the method of geographical analysis suggested by the authors. © 2007 Elsevier B.V. All rights reserved.</t>
  </si>
  <si>
    <t>Energy savings; Increase in market value; Investment packages; Large-panel buildings; Method of geographical analysis; Retrofit scenarios; Vilnius case</t>
  </si>
  <si>
    <t>2-s2.0-37349132394</t>
  </si>
  <si>
    <t>Chau K.W., Wong S.K.</t>
  </si>
  <si>
    <t>24830082500;7404591021;</t>
  </si>
  <si>
    <t>Externalities of Urban Renewal: A Real Option Perspective</t>
  </si>
  <si>
    <t>10.1007/s11146-013-9418-z</t>
  </si>
  <si>
    <r>
      <rPr>
        <u/>
        <sz val="10"/>
        <color indexed="8"/>
        <rFont val="Helvetica Neue"/>
        <family val="2"/>
      </rPr>
      <t>https://www.scopus.com/inward/record.uri?eid=2-s2.0-84897057140&amp;doi=10.1007%2fs11146-013-9418-z&amp;partnerID=40&amp;md5=04d232ec13883b270a44801e9a20bafd</t>
    </r>
  </si>
  <si>
    <t>Ronald Coase Centre for Property Rights Research, The University of Hong Kong, Hong Kong, Hong Kong; Department of Real Estate and Construction, The University of Hong Kong, Pokfulam Road, Hong Kong, Hong Kong</t>
  </si>
  <si>
    <t>Chau, K.W., Ronald Coase Centre for Property Rights Research, The University of Hong Kong, Hong Kong, Hong Kong, Department of Real Estate and Construction, The University of Hong Kong, Pokfulam Road, Hong Kong, Hong Kong; Wong, S.K., Ronald Coase Centre for Property Rights Research, The University of Hong Kong, Hong Kong, Hong Kong</t>
  </si>
  <si>
    <t>If carefully planned, urban renewal may play an important role in regenerating a decaying neighborhood and mitigating the negative externality generated by dilapidated buildings in densely populated areas. Despite its potential benefits, in urban areas dominated by high-rise developments, urban renewal has an unintended negative impact on nearby properties since it reduces their redevelopment option values. In this study, we develop a number of hypotheses on how an urban renewal project, once made known to the public, affects neighborhood housing prices and test them with data in Hong Kong. Our empirical findings suggest that the degree of positive externalities brought by urban renewal depends on the scale of an urban renewal project, as well as the amount of commercial areas included in the project. Most importantly, through examining changes in the age coefficient, we found that an urban renewal project reduces the value of nearby buildings beyond the boundaries of the project. The negative effect was stronger for older buildings and for those buildings located closer to the project's boundaries. These unintended consequences of urban renewal have not been analyzed or tested in previous studies. © 2013 Springer Science+Business Media New York.</t>
  </si>
  <si>
    <t>Age effect; Externality; Redevelopment option; Transaction cost; Urban renewal</t>
  </si>
  <si>
    <t>2-s2.0-84897057140</t>
  </si>
  <si>
    <t>Jalaludin B., Maxwell M., Saddik B., Lobb E., Byun R., Gutierrez R., Paszek J.</t>
  </si>
  <si>
    <t>17035269300;21742868300;23020079300;6603544711;6507609077;55308702300;55309211700;</t>
  </si>
  <si>
    <t>A pre-and-post study of an urban renewal program in a socially disadvantaged neighbourhood in Sydney, Australia</t>
  </si>
  <si>
    <t>10.1186/1471-2458-12-521</t>
  </si>
  <si>
    <r>
      <rPr>
        <u/>
        <sz val="10"/>
        <color indexed="8"/>
        <rFont val="Helvetica Neue"/>
        <family val="2"/>
      </rPr>
      <t>https://www.scopus.com/inward/record.uri?eid=2-s2.0-84863696532&amp;doi=10.1186%2f1471-2458-12-521&amp;partnerID=40&amp;md5=a6781e714b961add9ec4165e27010643</t>
    </r>
  </si>
  <si>
    <t>Centre for Research, Evidence Management and Surveillance, South Western Sydney Local Health District, Sydney, Australia; School of Public Health and Community Medicine, University of New South Wales, Sydney, Australia; Population Health Directorate, South Western Sydney Local Health District, Sydney, Australia; College of Public Health and Health Informatics, King Saud Bin Abdulaziz University for Health Sciences, Riyadh, Saudi Arabia; Department of Family and Community Services, Housing NSW, Sydney, Australia</t>
  </si>
  <si>
    <t>Jalaludin, B., Centre for Research, Evidence Management and Surveillance, South Western Sydney Local Health District, Sydney, Australia, School of Public Health and Community Medicine, University of New South Wales, Sydney, Australia; Maxwell, M., School of Public Health and Community Medicine, University of New South Wales, Sydney, Australia, Population Health Directorate, South Western Sydney Local Health District, Sydney, Australia; Saddik, B., College of Public Health and Health Informatics, King Saud Bin Abdulaziz University for Health Sciences, Riyadh, Saudi Arabia; Lobb, E., Centre for Research, Evidence Management and Surveillance, South Western Sydney Local Health District, Sydney, Australia; Byun, R., Centre for Research, Evidence Management and Surveillance, South Western Sydney Local Health District, Sydney, Australia; Gutierrez, R., Department of Family and Community Services, Housing NSW, Sydney, Australia; Paszek, J., Department of Family and Community Services, Housing NSW, Sydney, Australia</t>
  </si>
  <si>
    <t>Background: Urban renewal programs aim to target both the physical and social environments to improve the social capital, social connectedness, sense of community and economic conditions of residents of the neighbourhoods. We evaluated the impact of an urban renewal program on the health and well-being of residents of a socially disadvantaged community in south-western Sydney, Australia. Methods. Pre- and post-urban renewal program surveys were conducted with householders by trained interviewers. The urban renewal program was conducted over 16months and consisted of internal upgrades (including internal painting; replacement of kitchens, bathrooms and carpets; general maintenance), external upgrades (including property painting; new fencing, carports, letterboxes, concrete driveways, drainage and landscaping), general external maintenance, and social interventions such as community engagement activities, employment initiatives, and building a community meeting place. The questionnaire asked about demographic characteristics, self-reported physical activity, psychological distress, self-rated health, and perceptions of aesthetics, safety and walkability in the neighbourhood. We used the paired chi-square test (McNemars test) to compare paired proportions. A Bonferroni corrected p-value of &lt;0.0013 denoted statistical significance. Results: Following the urban renewal program we did not find statistically significant changes in perceptions of aesthetics, safety and walkability in the neighbourhood. However, post-urban renewal, more householders reported there were attractive buildings and homes in their neighbourhood (18% vs 64%), felt that they belonged to the neighbourhood (48% vs 70%), that their area had a reputation for being a safe place (8% vs 27%), that they felt safe walking down their street after dark (52% vs 85%), and that people who came to live in the neighbourhood would be more likely to stay rather than move elsewhere (13% vs 54%). Changes in psychological distress and self-rated health were not statistically significant. Conclusions: We found an increase, in the short-term, in the proportion of householders reporting improvements in some aspects of their immediate neighbourhood following the urban renewal program. It will be important to repeat the survey in the future to determine whether these positive changes are sustained. © 2012 Jalaludin et al.; licensee BioMed Central Ltd.</t>
  </si>
  <si>
    <t>Evaluation; Pre-and-post study design; Social housing; Socio-economic disadvantage; Urban renewal</t>
  </si>
  <si>
    <t>2-s2.0-84863696532</t>
  </si>
  <si>
    <t>Fraser J.C., Kick E.L.</t>
  </si>
  <si>
    <t>7202394297;6701555892;</t>
  </si>
  <si>
    <t>Governing urban restructuring with city-building nonprofits</t>
  </si>
  <si>
    <t>10.1068/a46169</t>
  </si>
  <si>
    <r>
      <rPr>
        <u/>
        <sz val="10"/>
        <color indexed="8"/>
        <rFont val="Helvetica Neue"/>
        <family val="2"/>
      </rPr>
      <t>https://www.scopus.com/inward/record.uri?eid=2-s2.0-84902993918&amp;doi=10.1068%2fa46169&amp;partnerID=40&amp;md5=fb79b8de872ed094bfa93d6008850493</t>
    </r>
  </si>
  <si>
    <t>Department of Human and Organizational Development, Vanderbilt University, 203 Appleton Place, Peabody #90, Nashville, TN 37203, United States; Department of Agriculture and Resource Economics, Sociology and Sustainability, North Carolina State University, 3224 Nelson Hall, Raleigh, NC 27695, United States</t>
  </si>
  <si>
    <t>Fraser, J.C., Department of Human and Organizational Development, Vanderbilt University, 203 Appleton Place, Peabody #90, Nashville, TN 37203, United States; Kick, E.L., Department of Agriculture and Resource Economics, Sociology and Sustainability, North Carolina State University, 3224 Nelson Hall, Raleigh, NC 27695, United States</t>
  </si>
  <si>
    <t>Urban restructuring efforts aimed at redeveloping inner-city neighborhoods are common across the US. They typically involve coalitions of public and private actors that play complementary roles in promoting investments in locales that have been sites of disinvestment, rendering these geographies ripe for economic development and profitmaking (ie, gentrification). Nonprofits are not generally regarded as central players in these initiatives, although they often serve community-development functions for lowincome populations living in impoverished city spaces. In this paper we draw on the concept of the shadow state and Foucault's theory of governmentality to examine a city-building nonprofit created by a public-private growth coalition to execute the redevelopment of urban space and, as an integral part, manage neighborhood resident participation in these efforts. As residents began to see themselves as agents of neighborhood change, they came into conflict with the revitalization objectives of the nonprofit's funders. And, while many residents actively challenged the direction that the neighborhood initiative took in focusing on housing redevelopment for more affluent populations, a core group maintained their commitment to a community building approach toward neighborhood redevelopment. Between 1998 and 2014, during CIC's initiative, over half of the original residents were displaced or left as neighborhood housing values dramatically increased, rendering the area inaccessible for low-income populations.</t>
  </si>
  <si>
    <t>Community building; Governmentality; Neighborhood revitalization; Shadow state; Urban governance; Urban restructuring</t>
  </si>
  <si>
    <t>2-s2.0-84902993918</t>
  </si>
  <si>
    <t>Galster G., Tatian P., Pettit K.</t>
  </si>
  <si>
    <t>7003864833;7801598103;7003943763;</t>
  </si>
  <si>
    <t>Supportive housing and neighborhood property value externalities</t>
  </si>
  <si>
    <t>Land Economics</t>
  </si>
  <si>
    <t>10.2307/3147143</t>
  </si>
  <si>
    <r>
      <rPr>
        <u/>
        <sz val="10"/>
        <color indexed="8"/>
        <rFont val="Helvetica Neue"/>
        <family val="2"/>
      </rPr>
      <t>https://www.scopus.com/inward/record.uri?eid=2-s2.0-1342266579&amp;doi=10.2307%2f3147143&amp;partnerID=40&amp;md5=7b6ddbb4d8734d279f8e988727a28106</t>
    </r>
  </si>
  <si>
    <t>Coll. Urban Labor/Metropol. Affairs, Wayne State University, Detroit, MI, United States</t>
  </si>
  <si>
    <t>Galster, G., Coll. Urban Labor/Metropol. Affairs, Wayne State University, Detroit, MI, United States; Tatian, P., Coll. Urban Labor/Metropol. Affairs, Wayne State University, Detroit, MI, United States; Pettit, K., Coll. Urban Labor/Metropol. Affairs, Wayne State University, Detroit, MI, United States</t>
  </si>
  <si>
    <t>We analyzed impacts on single-family home prices of eleven, small-scale supportive housing facilities announced in Denver during 1989-1995. Using a difference in differences econometric specification, we found that these facilities produced a positive impact on house prices within 1,001 to 2,000 feet. We attributed this effect to countervailing externalities (building rehabilitation vs. resident behaviors) that vary in their spatial extent. Supportive housing facilities were systematically sited in neighborhoods with declining relative prices compared to elsewhere in the census tract. This location bias led a conventional econometric specification to erroneously estimate a negative property value impact from supportive housing.</t>
  </si>
  <si>
    <t>2-s2.0-1342266579</t>
  </si>
  <si>
    <t>Fuerst F., Oikarinen E., Harjunen O.</t>
  </si>
  <si>
    <t>35172743000;25930492200;57191413158;</t>
  </si>
  <si>
    <t>Green signalling effects in the market for energy-efficient residential buildings</t>
  </si>
  <si>
    <t>Applied Energy</t>
  </si>
  <si>
    <t>10.1016/j.apenergy.2016.07.076</t>
  </si>
  <si>
    <r>
      <rPr>
        <u/>
        <sz val="10"/>
        <color indexed="8"/>
        <rFont val="Helvetica Neue"/>
        <family val="2"/>
      </rPr>
      <t>https://www.scopus.com/inward/record.uri?eid=2-s2.0-84989853109&amp;doi=10.1016%2fj.apenergy.2016.07.076&amp;partnerID=40&amp;md5=c4d78116b25486e586c993e5a92fb4f1</t>
    </r>
  </si>
  <si>
    <t>University of Cambridge, United Kingdom; University of Turku, Finland; City of Helsinki Urban Facts, Finland</t>
  </si>
  <si>
    <t>Fuerst, F., University of Cambridge, United Kingdom; Oikarinen, E., University of Turku, Finland; Harjunen, O., City of Helsinki Urban Facts, Finland</t>
  </si>
  <si>
    <t>Empirical evidence from recent studies suggests that the price premium on energy-efficient buildings is potentially higher than the pure capitalisation of energy savings but the empirical evidence on the size of the non-savings components is scant. This study aims to fill this research gap by investigating whether the mandatory energy efficiency ratings for residential properties imply benefits that go beyond energy savings. Using a sample of several thousand apartment transactions from Helsinki, Finland, we first test if higher ratings were significantly associated with higher prices. In addition to a large number of property and neighbourhood characteristics, this dataset contains information on building-level energy usage which allows us to distinguish between the cost savings effect of energy consumption and the value of more intangible factors associated with the energy label. The hedonic model yields a statistically significant 3.3% price premium for apartments in the top three energy-efficiency categories and 1.5% when a set of detailed neighbourhood characteristics are included. When maintenance costs containing energy usage costs are added, a robust and significant price premium of 1.3% persists whereas no differentiation is found for the medium and lower rating categories. These findings may be indicative of energy-efficient buildings having signalling value – and therefore an additional incentive to invest in such buildings – for ‘green’ consumers. However, a favourable energy rating did not appear to speed up the sales process in the analysed market. © 2016 Elsevier Ltd</t>
  </si>
  <si>
    <t>Energy efficiency; Energy performance rating; Hedonic pricing; Housing; Signalling value; Time on market</t>
  </si>
  <si>
    <t>2-s2.0-84989853109</t>
  </si>
  <si>
    <t>Tanaka Y., Kanki K.</t>
  </si>
  <si>
    <t>57192110792;57192111317;</t>
  </si>
  <si>
    <t>Interview and Community Participation Event about the Area History for Finding Attractiveness of South Town in Prague</t>
  </si>
  <si>
    <t>Procedia Engineering</t>
  </si>
  <si>
    <t>10.1016/j.proeng.2016.08.535</t>
  </si>
  <si>
    <r>
      <rPr>
        <u/>
        <sz val="10"/>
        <color indexed="8"/>
        <rFont val="Helvetica Neue"/>
        <family val="2"/>
      </rPr>
      <t>https://www.scopus.com/inward/record.uri?eid=2-s2.0-84997776904&amp;doi=10.1016%2fj.proeng.2016.08.535&amp;partnerID=40&amp;md5=d163c2c44f0ea36ddf055d63aae8c28a</t>
    </r>
  </si>
  <si>
    <t>Kyoto University, Kyoto Daigaku-katsura, Nishikyo-ku, Kyoto, 615-8530, Japan</t>
  </si>
  <si>
    <t>Tanaka, Y., Kyoto University, Kyoto Daigaku-katsura, Nishikyo-ku, Kyoto, 615-8530, Japan; Kanki, K., Kyoto University, Kyoto Daigaku-katsura, Nishikyo-ku, Kyoto, 615-8530, Japan</t>
  </si>
  <si>
    <t>In the Czech Republic, the housing estates consist of prefab housings developed in socialist era are often have called as "uniform" with negative images. However, these housing estates continue to be one of main housing stocks in Czech until today and the regeneration of the housing estates have already started in some areas. Therefore, present environments of these housing estates can be revaluated from the viewpoint of area history. In this paper, South Town (Jižní Město, JM), one of the largest housing estates in Prague, is a case study area. By the cooperation with Prague 11 municipality, the interview research was done in October 2013 with 13 inhabitants and the community participation event "Interesting places of Prague 11" was held in September 2015 and about 400 comments were gathered in 3 days. The interviews and the event with inhabitants illustrated that public facilities and transportation systems have been evaluated since the beginning of the housing development because of their accessibility and convenience. At the same time, green areas around JM have been evaluated because they can be used for relaxation and outdoor exercise. In addition, open spaces in JM are highly evaluated compared with them in socialist era. Through the analysis of the development history of JM and the results of interviews and the event, one of the biggest problems of JM had been the time gap between the completion of housings and other living environmental conditions. Only the panel housings could be completed so quickly at the very beginning of the development, but recently regeneration works for improving the green spaces around housings have been operated. According to the interviews, the upgrading of the qualities of neighbourhoods was evaluated positively, but new housing developments in green spaces were often criticized. The values were pointed out by the inhabitants because of mainly four reasons; utility, memory, personal preference, and public value. About things which have utility, some of them have already existed since the socialist era and the others were made after democratization. Things which are connected with inhabitants' good memories have been accumulating since they start their lives in JM. Personal preference is for example, colour of building, design of art work, etc. Public value means things which have high evaluation by the public. It can be thought that value by utility can be getting better by adding amenities lacked in socialist era. Even after the utility achieves enough level, value by memory will have been accumulated without limitation and would be one of the important factors of the value of JM. Then, if these memories are shared with the inhabitants, they can be the public value. The results clarified lots of efforts for improvement and values of JM. It also shows a possibility that there are improvements and values in other prefab housing estates not only in the Czech Republic but also all around the world. In future, these 'uniform' prefab housing estates can be revaluated as 'unique' housing estates with their own area histories and values. © 2016 The Authors.</t>
  </si>
  <si>
    <t>community participation event; housing estate; interview; Prague; revaluation; South Town</t>
  </si>
  <si>
    <t>2-s2.0-84997776904</t>
  </si>
  <si>
    <t>Al-Kodmany K.</t>
  </si>
  <si>
    <t>6603005886;</t>
  </si>
  <si>
    <t>Residential visual privacy: Traditional and modern architecture and urban design</t>
  </si>
  <si>
    <t>10.1080/13574809908724452</t>
  </si>
  <si>
    <r>
      <rPr>
        <u/>
        <sz val="10"/>
        <color indexed="8"/>
        <rFont val="Helvetica Neue"/>
        <family val="2"/>
      </rPr>
      <t>https://www.scopus.com/inward/record.uri?eid=2-s2.0-0033397624&amp;doi=10.1080%2f13574809908724452&amp;partnerID=40&amp;md5=cce74de0007a0ec24f11469c8242cd18</t>
    </r>
  </si>
  <si>
    <t>Urban Planning and Policy Program, College of Urban Planning, University of Illinois at Chicago, 412 South Peoria Street, Chicago, IL 60607-7065, United States</t>
  </si>
  <si>
    <t>Al-Kodmany, K., Urban Planning and Policy Program, College of Urban Planning, University of Illinois at Chicago, 412 South Peoria Street, Chicago, IL 60607-7065, United States</t>
  </si>
  <si>
    <t>Colonial rule in the early to mid 1900s brought to the Middle East, as to other non-Western cultures, a deluge of Western values, new technology and urban design. This study examines residential visual privacy in two middle-class neighbourhoods in Damascus, one, based on its architecture and urban design, considered to be 'traditional', and the other 'modern'. Findings indicate that despite significant cultural changes and subcultural differences between the compared groups, the majority of women regard visual privacy at home from outsiders as extremely important. Women surveyed who live in the modern neighbourhood often modify the original design of their homes in order to increase the level of privacy. Thus, current urban design practices and ordinances resulting in the development of the modern sections of Damascus do not adequately meet women's desired level of visual privacy. This study concludes that urban designers need to understand and incorporate core values of the culture in which they are working, in order to meet the needs of a city's residents.</t>
  </si>
  <si>
    <t>2-s2.0-0033397624</t>
  </si>
  <si>
    <t>Nordwall U., Olofsson T.</t>
  </si>
  <si>
    <t>55542415600;56450405200;</t>
  </si>
  <si>
    <t>Architectural caring. Architectural qualities from a residential property perspective</t>
  </si>
  <si>
    <t>Architectural Engineering and Design Management</t>
  </si>
  <si>
    <t>10.1080/17452007.2012.664325</t>
  </si>
  <si>
    <r>
      <rPr>
        <u/>
        <sz val="10"/>
        <color indexed="8"/>
        <rFont val="Helvetica Neue"/>
        <family val="2"/>
      </rPr>
      <t>https://www.scopus.com/inward/record.uri?eid=2-s2.0-84871760012&amp;doi=10.1080%2f17452007.2012.664325&amp;partnerID=40&amp;md5=eac72fdc8492057a21b90c685855636c</t>
    </r>
  </si>
  <si>
    <t>Department of Applied Physics and Electronics, Umeå University, SE-901 87, Umeå, Sweden</t>
  </si>
  <si>
    <t>Nordwall, U., Department of Applied Physics and Electronics, Umeå University, SE-901 87, Umeå, Sweden; Olofsson, T., Department of Applied Physics and Electronics, Umeå University, SE-901 87, Umeå, Sweden</t>
  </si>
  <si>
    <t>A common definition of architectural qualities in general and the values of the qualities in particular can differ significantly in the understanding of different operators in the building construction sector. One platform to define and investigate architectural qualities is to use a property management perspective and focus on the tenants and their individual well-being in the accommodation. In this study, architectural qualities were investigated in three residential areas with multi-family buildings in Sweden: Backa Rd, Hgsbohjd and Nybodahjden. The data were collected from interviews with building industry people and the residential tenants. Three architectural qualities became the foundation for the interviews: properties and characteristics of the surroundings, usage flexibility within the apartment, the patina and mellowness of building components. The investigation of collected data was inspired by a method called grounded theory (GT). In this study, GT was used to discover and develop a theory of architectural caring, where architectural qualities have a bearing on the nature of a residential area. We found that a central focus in the residential property management perspective is architectural caring. To care for the houses, materials, construction and the neighbourhood environment is to care for the residents and give them a sense of belonging. © 2013 Taylor and Francis Group, LLC.</t>
  </si>
  <si>
    <t>architectural caring; architectural qualities; Architecture; belonging; grounded theory; property management; residential buildings; tenants</t>
  </si>
  <si>
    <t>2-s2.0-84871760012</t>
  </si>
  <si>
    <t>McKeon A.</t>
  </si>
  <si>
    <t>36898668100;</t>
  </si>
  <si>
    <t>Save it all!</t>
  </si>
  <si>
    <r>
      <rPr>
        <u/>
        <sz val="10"/>
        <color indexed="8"/>
        <rFont val="Helvetica Neue"/>
        <family val="2"/>
      </rPr>
      <t>https://www.scopus.com/inward/record.uri?eid=2-s2.0-78651305631&amp;partnerID=40&amp;md5=dffd3de57712057b1ba578a08cbda024</t>
    </r>
  </si>
  <si>
    <t>McKeon, A.</t>
  </si>
  <si>
    <t>Aaron McKeon discusses whether Syracuse, New York, could become a model for deconstruction, salvaging materials from buildings about to be demolished. There are dozens of houses like this in the Near Westside, a neighborhood with a 50 percent poverty rate and just over 20 percent owner occupancy. Vacant and abandoned houses are magnets for crime and arson and send a message of decline and disinvestment to potential home buyers. A 2009 MIT study found that a typical single-family home loses one percent of its value by being within a few hundred feet of a foreclosed property. With the number of foreclosures nationwide reaching a record three million in 2009, empty houses are increasingly common. Home HeadQuarters has been rehabilitating homes as funds allow and is buying up and holding onto as much of the city's inventory of abandoned properties as possible.</t>
  </si>
  <si>
    <t>2-s2.0-78651305631</t>
  </si>
  <si>
    <t>Huuhka S., Saarimaa S.</t>
  </si>
  <si>
    <t>55932225900;57203805018;</t>
  </si>
  <si>
    <t>Adaptability of mass housing: size modification of flats as a response to segregation</t>
  </si>
  <si>
    <t>International Journal of Building Pathology and Adaptation</t>
  </si>
  <si>
    <t>10.1108/IJBPA-01-2018-0011</t>
  </si>
  <si>
    <r>
      <rPr>
        <u/>
        <sz val="10"/>
        <color indexed="8"/>
        <rFont val="Helvetica Neue"/>
        <family val="2"/>
      </rPr>
      <t>https://www.scopus.com/inward/record.uri?eid=2-s2.0-85052985893&amp;doi=10.1108%2fIJBPA-01-2018-0011&amp;partnerID=40&amp;md5=792cfd94b095b2497dc540dbd0a69cce</t>
    </r>
  </si>
  <si>
    <t>School of Architecture, Tampere University of Technology, Tampere, Finland</t>
  </si>
  <si>
    <t>Huuhka, S., School of Architecture, Tampere University of Technology, Tampere, Finland; Saarimaa, S., School of Architecture, Tampere University of Technology, Tampere, Finland</t>
  </si>
  <si>
    <t>Purpose: When dwellings fail to respond to residents’ needs, housing will suffer from segregation and buildings will possibly be demolished ahead of their time. This paper focuses on the lack of variation in the sizes of dwellings as a factor in residential segregation. It examines this issue in the context of Finnish mass housing built in the 1960s and 1970s. The purpose of the paper is to review how mass housing layouts can be adapted to produce the currently absent flat sizes. Design/methodology/approach: The paper operates at the intersection of human geography, building stock research and adaptability research. First, statistical data are utilized to investigate how dwellings and households of different sizes are distributed over the Finnish housing stock. Second, the building layouts of mass housing are examined in detail. Third, the potential that flats in mass housing have for size modification is reviewed. Findings: There is a disparity of available dwelling sizes between different housing types, and statistics show that the proportion of large households has decreased significantly in blocks of flats over the last decades. The lack of large dwellings in mass housing may contribute as one factor to the segregation of the neighborhoods built in the 1960s and 1970s. The findings show how the variation of apartment sizes can be increased in mass housing. Originality/value: The housing stock is rarely examined in detail in segregation research, even though it is a major determinant for a city’s social structure. This paper argues that to address segregation sustainably, it is necessary to understand the housing stock better and to view it as an adaptable asset. © 2018, Emerald Publishing Limited.</t>
  </si>
  <si>
    <t>Adaptability; Apartment sizes; Flexibility; Housing stock; Mass housing; Residential segregation</t>
  </si>
  <si>
    <t>2-s2.0-85052985893</t>
  </si>
  <si>
    <t>Schwartz A.E., Voicu I., Horn K.M.</t>
  </si>
  <si>
    <t>55466114600;7003513659;53981349000;</t>
  </si>
  <si>
    <t>Do choice schools break the link between public schools and property values? Evidence from house prices in New York City</t>
  </si>
  <si>
    <t>Regional Science and Urban Economics</t>
  </si>
  <si>
    <t>10.1016/j.regsciurbeco.2014.08.002</t>
  </si>
  <si>
    <r>
      <rPr>
        <u/>
        <sz val="10"/>
        <color indexed="8"/>
        <rFont val="Helvetica Neue"/>
        <family val="2"/>
      </rPr>
      <t>https://www.scopus.com/inward/record.uri?eid=2-s2.0-84906810015&amp;doi=10.1016%2fj.regsciurbeco.2014.08.002&amp;partnerID=40&amp;md5=bb83a2483ce73ea4034cb6d1a28954d1</t>
    </r>
  </si>
  <si>
    <t>Wagner School of Public Service, New York University, 295 Lafayette Street, New York, NY 10012, United States; Office of the Comptroller of the Currency, United States Department of the Treasury, 400 7th Street SW Suite 3E-218, Washington, DC 20219, United States; Department of Economics, University of Massachusetts, Boston, 100 Morrissey Blvd, Boston, MA 02125, United States</t>
  </si>
  <si>
    <t>Schwartz, A.E., Wagner School of Public Service, New York University, 295 Lafayette Street, New York, NY 10012, United States; Voicu, I., Office of the Comptroller of the Currency, United States Department of the Treasury, 400 7th Street SW Suite 3E-218, Washington, DC 20219, United States; Horn, K.M., Department of Economics, University of Massachusetts, Boston, 100 Morrissey Blvd, Boston, MA 02125, United States</t>
  </si>
  <si>
    <t>While school choice has attracted much attention from policymakers and researchers, virtually all of the research has focused on the relationship between school choice and student academic performance. There is, in contrast, little work examining whether additional choice schools weaken the link between residential property values and locally zoned schools - despite the well accepted theoretical (and empirical) link between schools and housing. As school choice becomes more important in reforming urban school systems, and improving public schools is critical for attracting and retaining middle class families in urban neighborhoods, it is important to understand how increasing school choice shapes the long-term economic health and viability of the country's central cities. In this paper, we examine how choice schools affect house prices, particularly the link between the quality of locally zoned schools and surrounding housing values. Our study utilizes rich data on New York City public elementary schools geo-coded and matched to data on property sales for a fifteen-year period beginning in 1988. To identify the impact of a choice school on the capitalization of school quality into housing values first we incorporate a boundary discontinuity approach to compare the capitalization of zoned school quality into housing prices of buildings that are close to one another but in different elementary school attendance zones. We rely on smaller and smaller distances from the boundary to test the stability of our results. Second, we compare housing units that are within 3000. ft of a choice school to housing units outside of these rings, which is traditionally considered the 'walk zone' around a school. Third, we take advantage of choice school openings to look at the capitalization rates before and after the choice school opens. We find that the proximity of alternative school choices does weaken the link between zoned schools and property values. The opening of a choice school reduces the capitalization of test scores from zoned schools into housing values by approximately one third. © 2014.</t>
  </si>
  <si>
    <t>Boundary discontinuity; Choice schools; Housing values</t>
  </si>
  <si>
    <t>2-s2.0-84906810015</t>
  </si>
  <si>
    <t>Van Ryzin G.G., Genn A.</t>
  </si>
  <si>
    <t>7003787305;6505635153;</t>
  </si>
  <si>
    <t>Neighborhood change and the City of New York's ten-year housing plan</t>
  </si>
  <si>
    <t>Housing Policy Debate</t>
  </si>
  <si>
    <r>
      <rPr>
        <u/>
        <sz val="10"/>
        <color indexed="8"/>
        <rFont val="Helvetica Neue"/>
        <family val="2"/>
      </rPr>
      <t>https://www.scopus.com/inward/record.uri?eid=2-s2.0-0011764592&amp;partnerID=40&amp;md5=0d818bbc9d6f22591994109a830e2aea</t>
    </r>
  </si>
  <si>
    <t>Van Ryzin, G.G.; Genn, A.</t>
  </si>
  <si>
    <t>This article examines neighborhood changes associated with New York City's Ten-Year Plan - the largest municipal housing program in the United States. We examine indicators of change, in the context of two possible hypotheses about the program's impact: (1) neighborhood revitalization, including improved physical and housing market conditions, as well as gentrification, and (2) the concentration of poor and welfare-dependent households, as well as the possibility of residential segregation by race or ethnicity. Our results present a mixed picture, with some evidence favoring both hypotheses, especially when parts of the city, particularly the South Bronx, are examined separately. Specifically, the program is associated with steep declines in the rate of boarded-up buildings and some indications of increased home values, as well as rent burdens. However, it is also correlated with increases in maintenance deficiencies and a greater proportion of poor, single-parent, and welfare-dependent households, but there is little evidence of accentuated residential segregation.</t>
  </si>
  <si>
    <t>Development/revitalization; Local; Low-income housing</t>
  </si>
  <si>
    <t>2-s2.0-0011764592</t>
  </si>
  <si>
    <t>Dokmeci V., Berkoz L., Levent H., Yurekli H., Cagdas G.</t>
  </si>
  <si>
    <t>6701712147;6602224998;6505781705;6507732892;6602952073;</t>
  </si>
  <si>
    <t>Residential preferences in Istanbul</t>
  </si>
  <si>
    <t>Habitat International</t>
  </si>
  <si>
    <t>10.1016/0197-3975(95)00060-7</t>
  </si>
  <si>
    <r>
      <rPr>
        <u/>
        <sz val="10"/>
        <color indexed="8"/>
        <rFont val="Helvetica Neue"/>
        <family val="2"/>
      </rPr>
      <t>https://www.scopus.com/inward/record.uri?eid=2-s2.0-0030460271&amp;doi=10.1016%2f0197-3975%2895%2900060-7&amp;partnerID=40&amp;md5=12680065c62f47c3ec4e4c267b75788a</t>
    </r>
  </si>
  <si>
    <t>Istanbul Technical University, Istanbul, Turkey</t>
  </si>
  <si>
    <t>Dokmeci, V., Istanbul Technical University, Istanbul, Turkey; Berkoz, L., Istanbul Technical University, Istanbul, Turkey; Levent, H., Istanbul Technical University, Istanbul, Turkey; Yurekli, H., Istanbul Technical University, Istanbul, Turkey; Cagdas, G., Istanbul Technical University, Istanbul, Turkey</t>
  </si>
  <si>
    <t>Since the 1950s, the provision of housing, services and infrastructure has not kept pace with the rapid population expansion of Istanbul. While some of the modern districts have become comparatively more attractive, the historic districts have lost population due to the deterioration of their neighbourhoods. These changes have created locational advantages and disadvantages which are reflected in the urban land markets and have resulted in intra-urban migration. In this study, the residential preferences of individuals are investigated with respect to their socio-economic characteristics and the general characteristics of the districts. The result of a survey are evaluated with respect to a cross-tabulation. Thus, proximity to relatives, a clean and quiet neighbourhood and a stable social environment are common factors for all income groups. This illustrates the traditional social values that transcend income levels, as well as the universal desire to escape the environmental pollution and social deterioration of a large city. The results of the study can be useful in city development plans and house-building programmes.</t>
  </si>
  <si>
    <t>2-s2.0-0030460271</t>
  </si>
  <si>
    <t>Santana C.</t>
  </si>
  <si>
    <t>57196034083;</t>
  </si>
  <si>
    <t>Living in Fortaleza city centre. A study about multifamily residential buildings and urban vitality</t>
  </si>
  <si>
    <t>23.1</t>
  </si>
  <si>
    <t>23.12</t>
  </si>
  <si>
    <r>
      <rPr>
        <u/>
        <sz val="10"/>
        <color indexed="8"/>
        <rFont val="Helvetica Neue"/>
        <family val="2"/>
      </rPr>
      <t>https://www.scopus.com/inward/record.uri?eid=2-s2.0-85031091734&amp;partnerID=40&amp;md5=927d8cacdfd7d4672cc5430c69b967f4</t>
    </r>
  </si>
  <si>
    <t>Centro Universitário Estácio Do Ceará, Fortaleza, Brazil</t>
  </si>
  <si>
    <t>Santana, C., Centro Universitário Estácio Do Ceará, Fortaleza, Brazil</t>
  </si>
  <si>
    <t>Scenarios of development and degradation have marked the urban space of Fortaleza city centre. The intensification of the commercial and services occupation through the years promoted, paradoxically, the valorisation of the land price and the devalorization of the residential use. The residential occupation was consolidated in a discontinuous way, concentrated mainly in the external limits of the historical core of the city centre. The present paper has the objective of analysing how the multifamily residential buildings located in Fortaleza city centre relate to the public space, aiming to identify what aspects could promote or inhibit urban vitality. The research is structured over the delimitation of an area in this region and the selection of multifamily residential buildings, built since the 1960s, close to the central core of the neighbourhood. The first step involved the study of the selected residential buildings and the development of land use maps of their surrounding blocks. Subsequently, with the use of the software DepthmapX, axial and segment maps of Fortaleza urban grid were generated, with their respective data. This data was composed by values of integration (HH) and connectivity, considering global and local scales, which were compared with the land use maps and the points of access from the residential to the public space. The ways the private residential space interacts with the public urban surroundings and the access to diverse land uses reveal different aspects of the urban vitality. The collected data allowed to verify that the buildings are located in areas that present heterogeneous land uses, with a great number of residents and users. However, these aspects are not sufficient to promote the vitality of the public spaces in the neighbourhood, since the people movement in the streets is controlled by the opening hours of the predominant commercial use in the area. In addition, the residential space is marked by introspective space organization, with hierarchical and self-sufficient programmes. The conservation conditions of the public spaces and the insecurity influence the inhabitant's everyday relations with the neighbourhood, affecting fundamental aspects for the urban vitality in the central area of Fortaleza.</t>
  </si>
  <si>
    <t>Fortaleza city centre; Multifamily residential buildings; Urban vitality</t>
  </si>
  <si>
    <t>2-s2.0-85031091734</t>
  </si>
  <si>
    <t>Kłopotowski M.</t>
  </si>
  <si>
    <t>57192112031;</t>
  </si>
  <si>
    <t>Evolution of Greenery in Housing Estates</t>
  </si>
  <si>
    <t>10.1088/1757-899X/245/6/062045</t>
  </si>
  <si>
    <r>
      <rPr>
        <u/>
        <sz val="10"/>
        <color indexed="8"/>
        <rFont val="Helvetica Neue"/>
        <family val="2"/>
      </rPr>
      <t>https://www.scopus.com/inward/record.uri?eid=2-s2.0-85033793009&amp;doi=10.1088%2f1757-899X%2f245%2f6%2f062045&amp;partnerID=40&amp;md5=2114d981ea8cd595a48f47433971e0e8</t>
    </r>
  </si>
  <si>
    <t>Bialystok University of Technology, Faculty of Civil and Environmental Engineering, Landscape Architecture Teaching Team, Wiejska str. 45A, Białystok, 15-351, Poland</t>
  </si>
  <si>
    <t>Kłopotowski, M., Bialystok University of Technology, Faculty of Civil and Environmental Engineering, Landscape Architecture Teaching Team, Wiejska str. 45A, Białystok, 15-351, Poland</t>
  </si>
  <si>
    <t>One of the basic values of multi-family housing estates which were built in the second half of the 20th century was their green areas. It was assumed that open spaces would serve both recreational and health purposes (related to air ventilation or air purification). In Poland, as in other socialist countries, these areas were parameterized and their size was defined in the relevant legislative documents. The principles of location of these sites in the structure of the estate as well as their equipment have changed during the period taken under consideration. Comparative analysis of specific realizations allows for their characterization and evaluation and reference to contemporary views. In the 1940s and 1950s, these areas were designed in the form of small squares and green areas located in the neighbourhood of the streets. In the sixties and seventies there were small residential parks (usually less than 1 ha). In the 1980s, extensive green areas were being developed which, for economic reasons, remained untouched in a functional way. Another decade (1990s) is associated with political and economic changes in Poland. In the case of estate greenery, it resulted in a complete deviation from its implementation. However, green was introduced on the roofs of buildings (including underground garages). Nowadays, the return to the design of large areas of greenery connected with housing development is being re-established. Their main function is recreational and leisure. One of the new tasks assigned to them is the task of gathering precipitation water. As a result of the analyses conducted, the author indicates which of the historical realizations (chosen periods) best meet modern needs and which can be adapted. © Published under licence by IOP Publishing Ltd.</t>
  </si>
  <si>
    <t>2-s2.0-85033793009</t>
  </si>
  <si>
    <t>Braulio-Gonzalo M., Ruá Aguilar M.J., Bovea Edo M.D.</t>
  </si>
  <si>
    <t>56584595500;57197734381;6508312387;</t>
  </si>
  <si>
    <t>Analysis of the influence of variables linked to the building and its urban context on the passive energy performance of residential stocks</t>
  </si>
  <si>
    <t>Sustainable Development and Renovation in Architecture, Urbanism and Engineering</t>
  </si>
  <si>
    <t>10.1007/978-3-319-51442-0_2</t>
  </si>
  <si>
    <r>
      <rPr>
        <u/>
        <sz val="10"/>
        <color indexed="8"/>
        <rFont val="Helvetica Neue"/>
        <family val="2"/>
      </rPr>
      <t>https://www.scopus.com/inward/record.uri?eid=2-s2.0-85034235185&amp;doi=10.1007%2f978-3-319-51442-0_2&amp;partnerID=40&amp;md5=3447c468b07173cb01905e5c547d7769</t>
    </r>
  </si>
  <si>
    <t>Departamento de Ingeniería Mecánica y Construcción, Universitat Jaume I, Castellón de la Plana, Spain</t>
  </si>
  <si>
    <t>Braulio-Gonzalo, M., Departamento de Ingeniería Mecánica y Construcción, Universitat Jaume I, Castellón de la Plana, Spain; Ruá Aguilar, M.J., Departamento de Ingeniería Mecánica y Construcción, Universitat Jaume I, Castellón de la Plana, Spain; Bovea Edo, M.D., Departamento de Ingeniería Mecánica y Construcción, Universitat Jaume I, Castellón de la Plana, Spain</t>
  </si>
  <si>
    <t>Numerous aspects influence the passive energy performance of residential stocks. Besides building characteristics, urban planning is considered a key factor. This study analyses the influence of five covariates on both the building scale [shape factor (S/V), year of construction (Y)] and the urban scale [urban block (UB), street H/W ratio, and orientation (O)] on two response variables that assess the passive energy performance of residential stocks: energy demand for cooling (EDc) and for heating (EDh). By modelling the energy performance of a set of buildings in a neighbourhood of Castellón de la Plana (Spain) by conducting dynamic simulation with the EnergyPlus software, values for response variables can be obtained. Prediction models for response variables have been previously developed by considering a bottom-up approach and a multivariate analysis based on the Integrated Nested Laplace Approximation (INLA) methodology. The statistical analysis allowed the order of covariates to be found by level of significance: S/V, Y, H/W, UB and O. Despite the greater significance of building aspects, urban aspects also acquire notable relevance. Based on the results obtained herein, a set of design strategies is established and a new urban layout is proposed. The energy assessment of the new urban layout concludes that 57.12% of savings in energy demand can be made compared to the actual energy demand in the existing neighbourhood. © Springer International Publishing AG 2017.</t>
  </si>
  <si>
    <t>Energy demand; INLA; Passive strategies; Residential building stock</t>
  </si>
  <si>
    <t>2-s2.0-85034235185</t>
  </si>
  <si>
    <t>Petrović M., Milojević M.</t>
  </si>
  <si>
    <t>36551522200;56224488200;</t>
  </si>
  <si>
    <t>Spatial practices of designing desirable spatial and social distance - Reaffrmation of neighbourhood [Reafirmacija susedstva kroz prostorne prakse regulisanja požetjne prostorne i društvene distanciranosti]</t>
  </si>
  <si>
    <t>Sociologija i Prostor</t>
  </si>
  <si>
    <t>10.5673/sip.52.2.3</t>
  </si>
  <si>
    <r>
      <rPr>
        <u/>
        <sz val="10"/>
        <color indexed="8"/>
        <rFont val="Helvetica Neue"/>
        <family val="2"/>
      </rPr>
      <t>https://www.scopus.com/inward/record.uri?eid=2-s2.0-84902979785&amp;doi=10.5673%2fsip.52.2.3&amp;partnerID=40&amp;md5=6b3e84c9710d515b06ee2c5868ac02d9</t>
    </r>
  </si>
  <si>
    <t>University of Belgrade, Belgrade, Serbia</t>
  </si>
  <si>
    <t>Petrović, M., University of Belgrade, Belgrade, Serbia; Milojević, M., University of Belgrade, Belgrade, Serbia</t>
  </si>
  <si>
    <t>The paper aims to explore the relation between the concept of housing communities developed within designing and planning practices of residential settlements in the period of dominance of collective values and structures in Belgrade, and spatial practices of their actual users. Thereby it seeks to achieve the reaffirmation of the notion of neighborhood, which was not explicitly recognized in the dominant concept of housing communities and planning of large residential settlements in socialism. In the introductory part, the concept of housing dwellings is defined and then the concept of neighborhood, developed within social sciences. The initial assumption of the analysis is that respecting the principle of territorial gradient in the observed residential ensembles provides the basis for the development of neighborhood as communities of individual persons. In the central part of the analysis, the idea of neighborhood is brought into connection with the production of space, especially with the term spatial practices. Afterwards, based on specific examples of spatial practices in the settlements set up during socialism, residents' activities are shown. They generate cooperation and cohesion, creativity in use of mutual resources, which is the positive effect of spatial structures and their quality. The planning and design of such settlements confirm that they generate neighborly relations in smaller units. It is only to be expected that residents should jointly take care of common rooms in their buildings or corresponding land plots as well as maintain space of common interest for both public and civil sector. In order to reaffirm the neighborhood and the resulting spatial practices which are an important element of the production of space, some suggestions are offered in the domain of planning and designing. © 2014 Institute for Social Research in Zagreb. All rights reserved.</t>
  </si>
  <si>
    <t>Distance; Dwelling community; Neighbourhood; Spatial practices</t>
  </si>
  <si>
    <t>2-s2.0-84902979785</t>
  </si>
  <si>
    <t>Rogers J., Emerine D., Haas P., Jackson D., Kauffmann P., Rybeck R., Westrom R.</t>
  </si>
  <si>
    <t>57190013621;57193666330;26039083200;7404287952;56018228000;57193664556;57193668725;</t>
  </si>
  <si>
    <t>Estimating parking utilization in multifamily residential buildings in Washington, D.C.</t>
  </si>
  <si>
    <t>10.3141/2568-11</t>
  </si>
  <si>
    <r>
      <rPr>
        <u/>
        <sz val="10"/>
        <color indexed="8"/>
        <rFont val="Helvetica Neue"/>
        <family val="2"/>
      </rPr>
      <t>https://www.scopus.com/inward/record.uri?eid=2-s2.0-85015648363&amp;doi=10.3141%2f2568-11&amp;partnerID=40&amp;md5=a9e32c3b66488d843beeeea5047143af</t>
    </r>
  </si>
  <si>
    <t>District Department of Transportation, 55 M Street, SE, Washington, DC  20003, United States; District of Columbia Office of Planning, 1100 4th Street, SW, Suite E560, Washington, DC  20024, United States; Center for Neighborhood Technology, 2125 West North Avenue, Chicago, IL  60647, United States; Cambridge Systematics, Inc., 4800 Hampden Lane, Suite 800, Bethesda, MD  20901, United States; Gorove-Slade Associates, Inc., 1140 Connecticut Avenue, NW, Suite 600, Washington, DC  20036, United States; Just Economics, LLC, 1669 Columbia Road, NW, Suite 116, Washington, DC  20009, United States</t>
  </si>
  <si>
    <t>Rogers, J., District Department of Transportation, 55 M Street, SE, Washington, DC  20003, United States; Emerine, D., District of Columbia Office of Planning, 1100 4th Street, SW, Suite E560, Washington, DC  20024, United States; Haas, P., Center for Neighborhood Technology, 2125 West North Avenue, Chicago, IL  60647, United States; Jackson, D., Cambridge Systematics, Inc., 4800 Hampden Lane, Suite 800, Bethesda, MD  20901, United States; Kauffmann, P., Gorove-Slade Associates, Inc., 1140 Connecticut Avenue, NW, Suite 600, Washington, DC  20036, United States; Rybeck, R., Just Economics, LLC, 1669 Columbia Road, NW, Suite 116, Washington, DC  20009, United States; Westrom, R., District Department of Transportation, 55 M Street, SE, Washington, DC  20003, United States</t>
  </si>
  <si>
    <t>The District of Columbia's Department of Transportation and Office of Planning recently led a research effort to understand how parking utilization in multifamily residential buildings is related to neighborhood and building characteristics. Prior research has shown that the over-building of residential parking leads to increased automobile ownership, vehicle miles traveled, and congestion. Parking availability can affect travel mode choices and decrease the use of transportation alternatives. In addition, zoning regulations requiring supplies of parking that exceed demand can increase housing costs and inhibit the development of mixed-use, mixed-income, pedestrian-friendly neighborhoods. The primary research goal was to develop an empirical model for parking utilization in Washington, D.C., and to apply the model to an interactive web-based tool, named ParkRight DC, to support and guide parking supply decisions. A transparent, data-driven process for parking supply decisions may help relieve problems associated with over- or undersupply of parking. This paper outlines the data collection, model-development process, functionality of the resulting tool, and findings on key relationships and policy implications. The model and the associated tool rely on local information reflecting residential development and automobile ownership patterns drawn from a survey of multifamily residential parking use at 115 buildings covering approximately 20,000 dwelling units in the District of Columbia. The resulting model achieved an R2-value of .835, which indicates a strong model, given the complexity of the relationship being researched. © 2016, National Research Council. All rights reserved.</t>
  </si>
  <si>
    <t>2-s2.0-85015648363</t>
  </si>
  <si>
    <t>Klima E., Janiszewska A., Grabski L., Woldendorp T.</t>
  </si>
  <si>
    <t>55807114500;55700459800;57190388212;55674442900;</t>
  </si>
  <si>
    <t>Improving the quality of life with CPTED methodology: high-rise housing in Widzew, Łódź</t>
  </si>
  <si>
    <t>Journal of Place Management and Development</t>
  </si>
  <si>
    <t>10.1108/JPMD-09-2015-0032</t>
  </si>
  <si>
    <r>
      <rPr>
        <u/>
        <sz val="10"/>
        <color indexed="8"/>
        <rFont val="Helvetica Neue"/>
        <family val="2"/>
      </rPr>
      <t>https://www.scopus.com/inward/record.uri?eid=2-s2.0-84979665790&amp;doi=10.1108%2fJPMD-09-2015-0032&amp;partnerID=40&amp;md5=de2303eef180f131e182d674e0289a05</t>
    </r>
  </si>
  <si>
    <t>Łódź University of Technology, Łódź, Poland; University of Łódź, Łódź, Poland; DSP Groep, Amsterdam, Netherlands</t>
  </si>
  <si>
    <t>Klima, E., Łódź University of Technology, Łódź, Poland; Janiszewska, A., University of Łódź, Łódź, Poland; Grabski, L., Łódź University of Technology, Łódź, Poland; Woldendorp, T., DSP Groep, Amsterdam, Netherlands</t>
  </si>
  <si>
    <t>Purpose: The social context in Polish high-rise neighbourhoods varies from one in Western Europe. This typology is not associated with social housing and the ownership of the dwellings mixed. Moreover, nearly half of the population of Poland lives in this type of real estates. Sociological research shows that the subjective quality of life is decent. Nevertheless, the dwellings are still considered a rather poor place to live and there are various aspects that need to be improved. Widzew is a typical example of the 1970s and 80s concrete high-rise housing area. Many similar developments have been built during the communist era in Eastern Europe. There are many degenerated buildings, while new developments intrude the existing environment, obstructing social and urban structure. The purpose of this paper is to analyse this environment and investigate the social problems and the urban context. Design/methodology/approach: The authors have conducted sociological surveys and field observations to measure the subjective quality of life. After analysing the data, several problems appeared, such as lack of maintenance, poor quality of public space, the sense of insecurity and lack of social cohesion. The main scientific question is if and how the crime prevention through environmental design (CPTED) method can address those issues. This paper wants to address major problems found in the social research by using a combination of CPTED solutions. Findings: The necessity to apply the CPTED analysis in the quasi-public space is clearly noticeable. It is this space that is often perceived by the inhabitants as dangerous. It appears that it can be easily assessed via four criteria – visibility, accessibility, territoriality and attractiveness. Originality/value: The novel idea was to compare the findings of a sociological survey on quality of life with the results of space analysis based on the CPTED method. This study might bring general recommendations for high-rise neighbourhoods in Eastern Europe. © 2016, © Emerald Group Publishing Limited.</t>
  </si>
  <si>
    <t>CPTED methodology; Housing estates; Quality of life</t>
  </si>
  <si>
    <t>2-s2.0-84979665790</t>
  </si>
  <si>
    <t>Dong H.</t>
  </si>
  <si>
    <t>55317694700;</t>
  </si>
  <si>
    <t>Rail-transit-induced gentrification and the affordability paradox of TOD</t>
  </si>
  <si>
    <t>Journal of Transport Geography</t>
  </si>
  <si>
    <t>10.1016/j.jtrangeo.2017.07.001</t>
  </si>
  <si>
    <r>
      <rPr>
        <u/>
        <sz val="10"/>
        <color indexed="8"/>
        <rFont val="Helvetica Neue"/>
        <family val="2"/>
      </rPr>
      <t>https://www.scopus.com/inward/record.uri?eid=2-s2.0-85023209557&amp;doi=10.1016%2fj.jtrangeo.2017.07.001&amp;partnerID=40&amp;md5=4bb6ba387dcd483468d3f4fd95afd456</t>
    </r>
  </si>
  <si>
    <t>Department of Geography and City &amp; Regional Planning, California State University, Fresno, 2555 E San Ramon M/S SB69, Fresno, CA  93740-8034, United States</t>
  </si>
  <si>
    <t>Dong, H., Department of Geography and City &amp; Regional Planning, California State University, Fresno, 2555 E San Ramon M/S SB69, Fresno, CA  93740-8034, United States</t>
  </si>
  <si>
    <t>Numerous studies have shown that rail transit has a positive effect on raising property values and tax revenues. Such an effect is widely viewed as an economic benefit for property owners and is key to justifying the high cost of building rail transit infrastructure. In recent years, however, concerns have been raised about rail transit acting as a gentrification trigger and causing the affordability paradox. In this study, I evaluate whether rail transit in suburban Portland caused neighborhood gentrification and reduced home affordability through a longitudinal quasi-experimental design. I use the propensity score matching method to identify control neighborhoods for rail-transit-served neighborhoods. I then make pretest-posttest comparisons between rail-transit-served neighborhoods and their control neighborhoods at multiple observation points. In general, I did not find consistent evidence for rail-transit-induced gentrification in suburban Portland. I did not find evidence that rail transit reduced home affordability for tenants and home owners in rail transit-served neighborhoods either. I observed more changes in the neighborhoods served by the Eastside line (the oldest rail transit line in Portland) than their control neighborhoods in the past three decades: socially, they attracted older and less-educated population; physically, they experienced densification and faster increases of the share of rental units in their housing stock. Rail transit was more likely to be installed along low-income neighborhoods in suburban Portland, confirming the necessity of constructing appropriate control neighborhoods while evaluating the neighborhood and social effects of rail transit. © 2017</t>
  </si>
  <si>
    <t>Affordability; Gentrification; Propensity score matching; Transit-oriented development; Transportation equity</t>
  </si>
  <si>
    <t>2-s2.0-85023209557</t>
  </si>
  <si>
    <t>Portnov B.A., Fleishman L., Odish Y.</t>
  </si>
  <si>
    <t>6603723508;23097103400;11440000600;</t>
  </si>
  <si>
    <t>Changes and modifications in residential neighborhoods as a factor of housing pricing: Jerusalem and Haifa as case studies</t>
  </si>
  <si>
    <t>Journal of Real Estate Literature</t>
  </si>
  <si>
    <r>
      <rPr>
        <u/>
        <sz val="10"/>
        <color indexed="8"/>
        <rFont val="Helvetica Neue"/>
        <family val="2"/>
      </rPr>
      <t>https://www.scopus.com/inward/record.uri?eid=2-s2.0-33750585724&amp;partnerID=40&amp;md5=7ee163d9061f9672949fe411e43e0e99</t>
    </r>
  </si>
  <si>
    <t>Portnov, B.A., University of Haifa, Mount Carmel, Haifa 31905, Israel; Fleishman, L., Hebrew University of Jerusalem, Jerusalem, Israel; Odish, Y., Hebrew University of Jerusalem, Jerusalem, Israel</t>
  </si>
  <si>
    <t>Households may undertake housing changes and modifications (HCMs) for two basic reasons: increasing property value and gaining personal utility. In environmentally unfavorable or physically deteriorated neighborhoods, in which no substantial price gain can be expected, HCMs may be motivated mainly by improving personal utility, rather than by maximizing return on HCMs. As a result, in such neighborhoods relatively little accumulation of HCMs may occur. To verify this hypothesis, eight residential neighborhoods in two large cities in Israel, Jerusalem and Haifa, were analyzed. The incidence of HCMs was found to be related to neighborhood and building characteristics, while the amount of accumulated post-occupancy HCMs helped to explain the variation of selling prices of apartments and houses.</t>
  </si>
  <si>
    <t>2-s2.0-33750585724</t>
  </si>
  <si>
    <t>Al-Momani A.H.</t>
  </si>
  <si>
    <t>6602604753;</t>
  </si>
  <si>
    <t>Structuring information on residential building: A model of preference</t>
  </si>
  <si>
    <t>Engineering, Construction and Architectural Management</t>
  </si>
  <si>
    <t>10.1108/eb021143</t>
  </si>
  <si>
    <r>
      <rPr>
        <u/>
        <sz val="10"/>
        <color indexed="8"/>
        <rFont val="Helvetica Neue"/>
        <family val="2"/>
      </rPr>
      <t>https://www.scopus.com/inward/record.uri?eid=2-s2.0-84993079090&amp;doi=10.1108%2feb021143&amp;partnerID=40&amp;md5=9e2ec6e5659fb0585042bb92a1e893a1</t>
    </r>
  </si>
  <si>
    <t>Civil Engineering Department, Mu'tah University, P.O. Box 7, Karak—Mu'tah, Jordan</t>
  </si>
  <si>
    <t>Al-Momani, A.H., Civil Engineering Department, Mu'tah University, P.O. Box 7, Karak—Mu'tah, Jordan</t>
  </si>
  <si>
    <t>The purpose of this paper is to describe the methodological problems involved in planning and designing housing programmes and to discuss the cognitive structure and context of residential housing through a comprehensive questionnaire that examined various aspects of the housing environment. In the last two decades, Jordan has established several housing programmes consisting of multistory buildings for the limited income group. Such new programmes yield conflicts and face cultural constraints that need to be understood and resolved. Based on 400 mailed survey questionnaires, the major focus of the study has been the determination of the needs and preferences of the clients in housing and suggesting responses that are empathetic and consistent with their lifestyles, values and family patterns. The key to establishing a successful housing sector appears to be the ability of developers to adequately identify these issues. Several factors of cognitive structure were attained: space and the high cost of housing are the key considerations from a client's point of view; the interior design of buildings is below expectations; and outdoor space and materials used for the exterior are also important factors in determining a preference for some housing features. Other factors such as exterior appearance, functionality, kitchen size, type of community and neighbourhood, housing proximity to community facilities, and heating systems must also receive adequate consideration. Another important implication is that individuals within the same income and educational level may not necessarily share the same assumptions with regard to their needs and aspirations. Therefore, a clearly defined strategy will help designers and managers in a young expanding sector to establish various and high quality housing programmes; hence, the better the image, the more able it is to attract customers. The findings identify some of the barriers that could limit the acceptance of new housing features, and offer insights into how such features could be effectively explained and linked to the wants and needs of clients. Therefore, programme managers and developers must understand the sources of competitive advantage in the housing sector; this can make the difference in gaining and retaining customers. The customer's perception is a complex construct, and there are significant interrelations between housing design and human behaviour of which we are almost completely ignorant. © 2000, MCB UP Limited</t>
  </si>
  <si>
    <t>Client's needs; Construction; Housing context; Planning and design; Procurement; Project formulation</t>
  </si>
  <si>
    <t>2-s2.0-84993079090</t>
  </si>
  <si>
    <t>Farreny R., Gabarrell X., Rieradevall J.</t>
  </si>
  <si>
    <t>23987018700;6507774349;6508022118;</t>
  </si>
  <si>
    <t>Cost-efficiency of rainwater harvesting strategies in dense Mediterranean neighbourhoods</t>
  </si>
  <si>
    <t>Resources, Conservation and Recycling</t>
  </si>
  <si>
    <t>10.1016/j.resconrec.2011.01.008</t>
  </si>
  <si>
    <r>
      <rPr>
        <u/>
        <sz val="10"/>
        <color indexed="8"/>
        <rFont val="Helvetica Neue"/>
        <family val="2"/>
      </rPr>
      <t>https://www.scopus.com/inward/record.uri?eid=2-s2.0-79955482136&amp;doi=10.1016%2fj.resconrec.2011.01.008&amp;partnerID=40&amp;md5=dc7c3ad8680bac2969bc848ae3f27ddc</t>
    </r>
  </si>
  <si>
    <t>SosteniPrA (ICTA-IRTA-Indit), Institute of Environmental Science and Technology (ICTA), Universitat Autnoma de Barcelona (UAB), 08193 Bellaterra, Barcelona, Catalonia, Spain; Indit Innovació SL, UAB Research Park, Carretera de Cabrils, km 2. IRTA, 08348 Cabrils, Barcelona, Spain; Department of Chemical Engineering, Universitat Autnoma de Barcelona (UAB), 08193 Bellaterra, Barcelona, Catalonia, Spain</t>
  </si>
  <si>
    <t>Farreny, R., SosteniPrA (ICTA-IRTA-Indit), Institute of Environmental Science and Technology (ICTA), Universitat Autnoma de Barcelona (UAB), 08193 Bellaterra, Barcelona, Catalonia, Spain, Indit Innovació SL, UAB Research Park, Carretera de Cabrils, km 2. IRTA, 08348 Cabrils, Barcelona, Spain; Gabarrell, X., SosteniPrA (ICTA-IRTA-Indit), Institute of Environmental Science and Technology (ICTA), Universitat Autnoma de Barcelona (UAB), 08193 Bellaterra, Barcelona, Catalonia, Spain, Department of Chemical Engineering, Universitat Autnoma de Barcelona (UAB), 08193 Bellaterra, Barcelona, Catalonia, Spain; Rieradevall, J., SosteniPrA (ICTA-IRTA-Indit), Institute of Environmental Science and Technology (ICTA), Universitat Autnoma de Barcelona (UAB), 08193 Bellaterra, Barcelona, Catalonia, Spain, Department of Chemical Engineering, Universitat Autnoma de Barcelona (UAB), 08193 Bellaterra, Barcelona, Catalonia, Spain</t>
  </si>
  <si>
    <t>Rainwater harvesting (RWH) presents many benefits for urban sustainability and it is emerging as a key strategy in order to cope with water scarcity in cities. However, there is still a lack of knowledge regarding the most adequate scale in financial terms for RWH infrastructures particularly in dense areas. The aim of this research is to answer this question by analysing the cost-efficiency of several RWH strategies in urban environments. The research is based on a case study consisting of a neighbourhood of dense social housing (600 inhabitants/ha) with multi-storey buildings. The neighbourhood is located in the city of Granollers (Spain), which has a Mediterranean climate (average rainfall 650 mm/year). Four strategies are defined according to the spatial scale of implementation and the moment of RWH infrastructure construction (building/neighbourhood scale and retrofit action vs. new construction). Two scenarios of water prices have been considered (current water prices and future increased water prices under the EU Water Framework Directive). In order to evaluate the cost-efficiency of these strategies, the necessary rainwater conveyance, storage and distribution systems have been designed and assessed in economic terms through the Net Present Value within a Life Cycle Costing approach. The pipe water price that makes RWH cost-efficient for each strategy has been obtained, ranging from 1.86 to 6.42/m3. The results indicate that RWH strategies in dense urban areas under Mediterranean conditions appear to be economically advantageous only if carried out at the appropriate scale in order to enable economies of scale, and considering the expected evolution of water prices. However, not all strategies are considered cost-efficient. Thus, it is necessary to choose the appropriate scale for rainwater infrastructures in order to make them economically feasible. © 2011 Elsevier B.V.</t>
  </si>
  <si>
    <t>Ecocities; Life Cycle Cost; Net Present Value; Rainwater infrastructures; Urban retrofit</t>
  </si>
  <si>
    <t>2-s2.0-79955482136</t>
  </si>
  <si>
    <t>Kessler M.D.</t>
  </si>
  <si>
    <t>57023063100;</t>
  </si>
  <si>
    <t>The licit and illicit vandalizing of San Francisco's early garages</t>
  </si>
  <si>
    <t>Change Over Time</t>
  </si>
  <si>
    <t>10.1353/cot.2015.0011</t>
  </si>
  <si>
    <r>
      <rPr>
        <u/>
        <sz val="10"/>
        <color indexed="8"/>
        <rFont val="Helvetica Neue"/>
        <family val="2"/>
      </rPr>
      <t>https://www.scopus.com/inward/record.uri?eid=2-s2.0-84951999374&amp;doi=10.1353%2fcot.2015.0011&amp;partnerID=40&amp;md5=12afe00715375fc47fcd2d77ee9ad455</t>
    </r>
  </si>
  <si>
    <t>University of California, Davis, United States</t>
  </si>
  <si>
    <t>Kessler, M.D., University of California, Davis, United States</t>
  </si>
  <si>
    <t>Common urban utilitarian buildings experience a range of deleterious changes, including graffiti, building modifications, and demolition. When such buildings possess historical or architectural significance, these changes potentially damage the urban fabric and diminish a shared cultural heritage. Paradoxically, while graffiti - the most superficial change - is combated as vandalism, far more invasive changes are implemented with official approval. On both fronts, respect jor property underpins the regulatory policies and actions of local government. In neighborhoods experiencing rising housing prices and gentrification, these common buildings become especially vulnerable to demolition resulting from real estate development. This paper explores the possibility that if graffiti is illegal vandalism, then these other forms of change qualify as a legal vandalism. The thesis implicitly challenges the hegemony of property interests over those of other groups who inhabit the commons - including graffiti writers. The impact of graffiti, modifications, and demolition will be analyzed and compared, drawing examples from San Francisco's stellar collection of early public garages. These buildings, which are closely related by time of construction, use, structure, and aesthetics, provide a consistent profile against which all of the aforesaid changes can be assessed.</t>
  </si>
  <si>
    <t>2-s2.0-84951999374</t>
  </si>
  <si>
    <t>Flynn J.</t>
  </si>
  <si>
    <t>57188744874;</t>
  </si>
  <si>
    <t>Complete control: Developers, financial viability and regeneration at the Elephant and Castle</t>
  </si>
  <si>
    <t>City</t>
  </si>
  <si>
    <t>10.1080/13604813.2016.1143685</t>
  </si>
  <si>
    <r>
      <rPr>
        <u/>
        <sz val="10"/>
        <color indexed="8"/>
        <rFont val="Helvetica Neue"/>
        <family val="2"/>
      </rPr>
      <t>https://www.scopus.com/inward/record.uri?eid=2-s2.0-84962639672&amp;doi=10.1080%2f13604813.2016.1143685&amp;partnerID=40&amp;md5=89503d3ce21ff9acbd41b77636eec86d</t>
    </r>
  </si>
  <si>
    <t>Flynn, J.</t>
  </si>
  <si>
    <t>Regeneration has for several years been the favoured term of developers and local authorities for house building programmes in London. Regeneration promises new homes in rejuvenated neighbourhoods. This article tells of how such promises were instead used to lever the residents of one south London council estate, the Heygate, from their homes, leaving the benefits of regeneration for the more affluent to enjoy. It is also a case study of how private developers profit from regeneration, without building homes that most people could actually afford to either rent or buy, and how they evade a local authority's planning requirements for affordable housing by means of secret financial reports, so-called ‘viability assessments’. Finally it briefly recounts how some local communities are starting to challenge this so-far unchallenged power that puts developer profit above the need for truly affordable housing. © 2016 Informa UK Limited, trading as Taylor &amp; Francis Group.</t>
  </si>
  <si>
    <t>affordable housing; council estate; developers; displacement; financial viability assessment; land value; regeneration</t>
  </si>
  <si>
    <t>2-s2.0-84962639672</t>
  </si>
  <si>
    <t>Palicki S., Rącka I.</t>
  </si>
  <si>
    <t>56658662200;57189381873;</t>
  </si>
  <si>
    <t>Influence of urban renewal on the assessment of housing market in the context of sustainable socioeconomic city development</t>
  </si>
  <si>
    <t>Lecture Notes of the Institute for Computer Sciences, Social-Informatics and Telecommunications Engineering, LNICST</t>
  </si>
  <si>
    <t>10.1007/978-3-319-33681-7_76</t>
  </si>
  <si>
    <r>
      <rPr>
        <u/>
        <sz val="10"/>
        <color indexed="8"/>
        <rFont val="Helvetica Neue"/>
        <family val="2"/>
      </rPr>
      <t>https://www.scopus.com/inward/record.uri?eid=2-s2.0-84978250400&amp;doi=10.1007%2f978-3-319-33681-7_76&amp;partnerID=40&amp;md5=c4c01dc55f7ebf65dcce4b16a11292c6</t>
    </r>
  </si>
  <si>
    <t>Poznań University of Economics and Business, Poznań, Poland; The President Stanisław Wojciechowski University School of Applied Sciences in Kalisz, Kalisz, Poland</t>
  </si>
  <si>
    <t>Palicki, S., Poznań University of Economics and Business, Poznań, Poland; Rącka, I., The President Stanisław Wojciechowski University School of Applied Sciences in Kalisz, Kalisz, Poland</t>
  </si>
  <si>
    <t>The variability of the urban environment, where the symptoms are observed in terms of spatial, aesthetic, architectural, urban and socio-economic development, seems to be relevant to the functioning of the local real estate market. Housing issue is the vital component of sustainable socioeconomic city development. The perception of the property attractiveness is determined by price-setting attributes such as: building standard, area, utilities, zoning and also location and neighbourhood. The attractiveness of the residential property is manifested in its market value. As a part of the follow-urban transformation, it seems to be important to reconstruct the impact of the neighbourhood changes on the housing market. The authors attempt to explain the ensuing problem on the example of one of the streets in a Polish city - Kalisz, which over the years has gained a new face and market image and simulate changes in the market value of selected properties located on the street, in order to map the influence of changes on the value. © ICST Institute for Computer Sciences, Social Informatics and Telecommunications Engineering 2016.</t>
  </si>
  <si>
    <t>Housing market; Kalisz; Neighbourhood; Property value; Revitalization</t>
  </si>
  <si>
    <t>2-s2.0-84978250400</t>
  </si>
  <si>
    <t>Noonan D.S.</t>
  </si>
  <si>
    <t>10340017900;</t>
  </si>
  <si>
    <t>Finding an impact of preservation policies: Price effects of historic landmarks on attached homes in Chicago, 1990-1999</t>
  </si>
  <si>
    <t>Economic Development Quarterly</t>
  </si>
  <si>
    <t>10.1177/0891242406296326</t>
  </si>
  <si>
    <r>
      <rPr>
        <u/>
        <sz val="10"/>
        <color indexed="8"/>
        <rFont val="Helvetica Neue"/>
        <family val="2"/>
      </rPr>
      <t>https://www.scopus.com/inward/record.uri?eid=2-s2.0-34547577574&amp;doi=10.1177%2f0891242406296326&amp;partnerID=40&amp;md5=ae5da8246a4b929517a6319255767dd4</t>
    </r>
  </si>
  <si>
    <t>Georgia Institute of Technology, Athens, GA, United States</t>
  </si>
  <si>
    <t>Noonan, D.S., Georgia Institute of Technology, Athens, GA, United States</t>
  </si>
  <si>
    <t>The impact of landmark designation on prices of the property and its neighbors sits at the core of the policy debate and empirical research on historic preservation. Yet these studies suffer from serious methodological limitations and biases. First, as important unobserved characteristics likely correlate with landmark designation, an omitted-variable bias results. Second, if designations depend on property values or neighborhood housing market conditions, the endogenous selection process further undermines inferences about preservation policies' effects. This article outlines more robust empirical strategies and presents new evidence on landmark designation effects on property values. For a sample of Chicago home sales during the 1990s, a hedonic price analysis suggests that landmark buildings and districts sell at a small premium. To address the omitted-variable bias, a repeat-sales approach demonstrates significant spillover effects of landmark designation on prices. These estimates are also robust to sample-selection bias and some forms of spatial autocorrelation. © 2007 Sage Publications.</t>
  </si>
  <si>
    <t>Hedonics; Historic preservation; Price impacts</t>
  </si>
  <si>
    <t>2-s2.0-34547577574</t>
  </si>
  <si>
    <t>Elsinga M.</t>
  </si>
  <si>
    <t>23479607900;</t>
  </si>
  <si>
    <t>Relative cost of owner-occupation and renting: A study of six dutch neighborhoods</t>
  </si>
  <si>
    <t>Netherlands Journal of Housing and the Built Environment</t>
  </si>
  <si>
    <r>
      <rPr>
        <u/>
        <sz val="10"/>
        <color indexed="8"/>
        <rFont val="Helvetica Neue"/>
        <family val="2"/>
      </rPr>
      <t>https://www.scopus.com/inward/record.uri?eid=2-s2.0-0030404620&amp;partnerID=40&amp;md5=732be65517d06a3217c89e77e536693f</t>
    </r>
  </si>
  <si>
    <t>OTB Res. Inst. Plcy. and Technol., Delft University of Technology, Netherlands</t>
  </si>
  <si>
    <t>Elsinga, M., OTB Res. Inst. Plcy. and Technol., Delft University of Technology, Netherlands</t>
  </si>
  <si>
    <t>Who pays less for housing: the homeowner or the renter? It is widely accepted that the answer is related to the period in time and the income of the households involved. This contribution is concerned with the added effect of place (neighborhood). We calculated the user cost over the period 1978 to 1993 for six different neighborhoods with a stock similar of owner-occupied and rented dwellings. Six neighborhoods in Randstad Holland were selected, each representing a given building period. The data were derived from a questionnaire held in 1993 among renters and homeowners in these neighborhoods. National figures elucidate the differences between income groups and over time. Our data show that the influence of place is not negligible. The housing costs of homeowners and renters alike differ from one neighborhood to another. The influence of place may be attributed to several factors: the building period and the subsidy rules in force at that time; the development of the value of the owner-occupied dwellings; the rent policy; and the land policy.</t>
  </si>
  <si>
    <t>2-s2.0-0030404620</t>
  </si>
  <si>
    <t>Jennings M.G., Fisk D.J., Shah N.</t>
  </si>
  <si>
    <t>55615101400;55409427100;56846290400;</t>
  </si>
  <si>
    <t>Optimal scheduling of low carbon investment decisions for a social housing refurbishment case study</t>
  </si>
  <si>
    <t>Proceedings of the 24th International Conference on Efficiency, Cost, Optimization, Simulation and Environmental Impact of Energy Systems, ECOS 2011</t>
  </si>
  <si>
    <r>
      <rPr>
        <u/>
        <sz val="10"/>
        <color indexed="8"/>
        <rFont val="Helvetica Neue"/>
        <family val="2"/>
      </rPr>
      <t>https://www.scopus.com/inward/record.uri?eid=2-s2.0-84903618466&amp;partnerID=40&amp;md5=36bbffb137a937fb942ed4bf9c24bf07</t>
    </r>
  </si>
  <si>
    <t>Department of Civil and Environmental Engineering, Imperial College London, South Kensington Campus, London SW7 2AZ, United Kingdom; Department of Chemical Engineering and Chemical Technology, Imperial College London, South Kensington Campus, London SW7 2AZ, United Kingdom</t>
  </si>
  <si>
    <t>Jennings, M.G., Department of Civil and Environmental Engineering, Imperial College London, South Kensington Campus, London SW7 2AZ, United Kingdom; Fisk, D.J., Department of Civil and Environmental Engineering, Imperial College London, South Kensington Campus, London SW7 2AZ, United Kingdom; Shah, N., Department of Chemical Engineering and Chemical Technology, Imperial College London, South Kensington Campus, London SW7 2AZ, United Kingdom</t>
  </si>
  <si>
    <t>In recent years there has been an escalation in academic interest in making cities more sustainable, particularly through the refurbishment of buildings and heating networks. To answer the question of what is the optimal order in which neighbourhood scale interventions should be made, this study has been carried out to determine the optimized plan for low carbon investments in existing assets. First, a model has been constructed in the form of traditional mixed integer linear programming (MILP) using the resource-technology network (RTN) framework. This model is a multi-period spatially and temporally explicit case study over a period of twenty years of four neighbourhoods comprising more than 1,300 people. The main equations which have been extended include a resource balance and technology asset balance for the group of terraced houses in the neighbourhood. The neighbourhood is divided up into four nodes of interest. Each node has associated parameters for daily/seasonal heat and electricity demand and also 'year 1' initialised incumbent technologies. Annual investment decisions have been determined by both minimum and maximum annual budgetary constraints. The decision variables can be investments in more efficient technologies or improvements in thermal envelopes of buildings. The application of MILP optimizers to the refurbishment strategy of a neighbourhood scheme, as presented in this study, is a novel approach, as typically heuristics are used for refurbishment models on a similar scale. Specifically, MILP allows a number of exclusivity and inclusive decision functions to be formulated, such as the dependence of district heating networks on the investment in a discrete community scale CHP plant. Results from this model suggest that it is better for scheme managers to invest in demand side interventions before replacing current technologies when minimizing emissions towards a exogenous emissions trajectory. This study also indicates that there is value-added by using optimizers as applied to the management strategy of a low-carbon refurbishment project, although there remains work to be done as regards truly testing the methodology of RTN MILPs.</t>
  </si>
  <si>
    <t>MILP; Optimization; Planning; Refurbishment; RTN</t>
  </si>
  <si>
    <t>2-s2.0-84903618466</t>
  </si>
  <si>
    <t>Szibbo N.</t>
  </si>
  <si>
    <t>55954100500;</t>
  </si>
  <si>
    <t>Lessons for LEED® for Neighborhood Development, Social Equity, and Affordable Housing</t>
  </si>
  <si>
    <t>10.1080/01944363.2015.1110709</t>
  </si>
  <si>
    <r>
      <rPr>
        <u/>
        <sz val="10"/>
        <color indexed="8"/>
        <rFont val="Helvetica Neue"/>
        <family val="2"/>
      </rPr>
      <t>https://www.scopus.com/inward/record.uri?eid=2-s2.0-84952360674&amp;doi=10.1080%2f01944363.2015.1110709&amp;partnerID=40&amp;md5=ade263d7daf322be18e257292083f2e9</t>
    </r>
  </si>
  <si>
    <t>University of California, Berkeley, United States</t>
  </si>
  <si>
    <t>Szibbo, N., University of California, Berkeley, United States</t>
  </si>
  <si>
    <t>Problem, research strategy, and findings: Leadership in Energy and Environmental Design® for Neighborhood Development (LEED®ND) is a rating system designed to encourage sustainable development. I explore why and how most LEED®ND projects ultimately fail to meet the equity goals inherent in sustainability. I survey 114 LEED®ND accredited professionals (APs) and conduct 20 interviews with LEED®ND APs to illuminate the role of the rating system in developer decisions to include affordable housing in their projects. I also explore why nonprofit developers see value in seeking LEED®ND certification for their projects. Although a limited sample, it provides insights into how the certification process affects developer decisions. I find that the LEED®ND rating system does a poor job of encouraging developers to provide affordable housing: Only 40% of LEED®ND-certified projects include affordable housing. LEED®ND APs do not feel that the system offers sufficient incentives to overcome the risks and costs of providing affordable housing. Nonprofit developers might pursue LEED®ND to create savings for residents, but may be deterred by the cost of certification. Most respondents feel that the affordable housing credit should be increased and improved to provide adequate incentives to developers.Takeaway for practice: Planners cannot count on LEED®ND certification to ensure the provision of affordable and mixed housing in sustainable neighborhoods. The LEED®ND system could be improved by weighting the affordable housing credit more heavily; developers could also be incentivized to build a greater mix of housing. The certification costs could be lowered or subsidized for projects with affordable housing and assessed on a per unit basis. Additional credits could be given to projects that significantly reduce utility costs for low-income residents. © 2015 U.S. Green Building Council.</t>
  </si>
  <si>
    <t>affordable housing; LEED(r)ND; sustainable neighborhood</t>
  </si>
  <si>
    <t>2-s2.0-84952360674</t>
  </si>
  <si>
    <t>Washington E.</t>
  </si>
  <si>
    <t>55770941100;</t>
  </si>
  <si>
    <t>Role of walkability in driving home values</t>
  </si>
  <si>
    <t>Leadership and Management in Engineering</t>
  </si>
  <si>
    <t>10.1061/(ASCE)LM.1943-5630.0000222</t>
  </si>
  <si>
    <r>
      <rPr>
        <u/>
        <sz val="10"/>
        <color indexed="8"/>
        <rFont val="Helvetica Neue"/>
        <family val="2"/>
      </rPr>
      <t>https://www.scopus.com/inward/record.uri?eid=2-s2.0-84879239667&amp;doi=10.1061%2f%28ASCE%29LM.1943-5630.0000222&amp;partnerID=40&amp;md5=e154e4b9b2752645d14d01d70dd2060e</t>
    </r>
  </si>
  <si>
    <t>Mercatus Center, George Mason University, 3351 Fairfax Dr., Arlington, VA 22201, United States</t>
  </si>
  <si>
    <t>Washington, E., Mercatus Center, George Mason University, 3351 Fairfax Dr., Arlington, VA 22201, United States</t>
  </si>
  <si>
    <t>Jane Jacobs identified some of the reasons why people prefer urban living to the auto-centric lifestyle of the suburbs in her classic 1961 book, The Death and Life of Great American Cities. Her insights about the emergent orders of city streets and neighborhoods seem to stem from her appreciation of the sidewalk life that becomes possible with enough pedestrians and population density. At present, however, engineers and developers are not working to meet consumer demands in a free market. Rather they are constrained by land-use regulations, including zoning and parking requirements. Building the high-density housing that facilitates walkable neighborhoods is somewhat more expensive than building low-density suburban developments, and this cost difference is exacerbated by regulations that limit walkable development.</t>
  </si>
  <si>
    <t>2-s2.0-84879239667</t>
  </si>
  <si>
    <t>Rane A., Barde S.</t>
  </si>
  <si>
    <t>55910004400;55319501000;</t>
  </si>
  <si>
    <t>Chawls in mumbai: An inherent idiom of sustainable community, architecture and lifestyle</t>
  </si>
  <si>
    <t>Proceedings - 28th International PLEA Conference on Sustainable Architecture + Urban Design: Opportunities, Limits and Needs - Towards an Environmentally Responsible Architecture, PLEA 2012</t>
  </si>
  <si>
    <r>
      <rPr>
        <u/>
        <sz val="10"/>
        <color indexed="8"/>
        <rFont val="Helvetica Neue"/>
        <family val="2"/>
      </rPr>
      <t>https://www.scopus.com/inward/record.uri?eid=2-s2.0-84886772824&amp;partnerID=40&amp;md5=7c3c6434db40c57817b3f2075199ca0e</t>
    </r>
  </si>
  <si>
    <t>EN-Architecture, Mumbai, India</t>
  </si>
  <si>
    <t>Rane, A., EN-Architecture, Mumbai, India; Barde, S., EN-Architecture, Mumbai, India</t>
  </si>
  <si>
    <t>Mumbai is a metropolis with exponential population growth, with scarce space which is leading to undue commercial exploitation of built environment. Along with this modernization observed in the building industry, there still exists a housing typology known as "Chawls" - A medium density mass housing. Chawls have deeply rooted their community culture in Mumbai's history over the past century. Chawl culture has essentially grown on aspects like communal binding, interaction and sharing amongst the residents. This model is evolved as basis for sustainable lifestyle and community living along with typical low cost architecture that was initiated in mid-twentieth century. It becomes important to understand this architecture with which the chawl community has been evolving. This paper studies the housing typology of chawl and its intrinsic relation to sustainable lifestyle. The qualitative analysis investigates the factors instrumental in imbibing this sustainable lifestyle. Study of typical architectural elements of chawl brings to light the aspects which have been catalyst in encouraging the social interaction, while the quantitative analysis evaluates the user responses towards the built dwellings. With city's changing lifestyles and rapid turnaround in the building industry there is negligence towards maintaining this unique lifestyle observed in the chawls .There is a complete ignorance towards developing housing neighborhoods as a community living space. These trends of modern living is pushing the "chawl culture" towards extinction and resulting in depletion of an important hybrid housing typology of the society. Hence this study concludes with underlining the significance of preserving idea of sustainable living in chawls, which can be evolved as a sustainable mass housing alternative for congested cities like Mumbai. The study also emphasizes on unified efforts by governing authorities, developers and planning experts to recognize the sensitive balance of development schemes with sustainability.</t>
  </si>
  <si>
    <t>Chawl; Chawl culture; Community; Interaction; Sustainable lifestyle</t>
  </si>
  <si>
    <t>2-s2.0-84886772824</t>
  </si>
  <si>
    <t>Kim K., Nelson W.</t>
  </si>
  <si>
    <t>57199439878;57197267936;</t>
  </si>
  <si>
    <t>Predictability of residential property values in St. Louis area</t>
  </si>
  <si>
    <t>Proceedings - Annual Meeting of the Decision Sciences Institute</t>
  </si>
  <si>
    <r>
      <rPr>
        <u/>
        <sz val="10"/>
        <color indexed="8"/>
        <rFont val="Helvetica Neue"/>
        <family val="2"/>
      </rPr>
      <t>https://www.scopus.com/inward/record.uri?eid=2-s2.0-0030359647&amp;partnerID=40&amp;md5=f18ed87fa705ccc88f78910ad1b4d3d6</t>
    </r>
  </si>
  <si>
    <t>Southwest MO State Univ, Springfield, United States</t>
  </si>
  <si>
    <t>Kim, K., Southwest MO State Univ, Springfield, United States; Nelson, W., Southwest MO State Univ, Springfield, United States</t>
  </si>
  <si>
    <t>An estimation of residential property value is very complex and challenging to both academicians and practitioners because the market for residential properties is fragmented, localized, and composed of interrelated sub-markets. The purpose of this paper is to build a model that provides an accurate assessment of the market value of residential properties and to analyze the contributing factors that determine the market values by using the Abductive Learning Network (ALN), an artificial intelligence technique. In this model a comprehensive set of all major explanatory variables that constitute building, tenant, and neighborhood characteristics are considered explicitly. The results indicate that performance of the ALN model is much better than the multivariate statistical techniques that have been used primarily for assessing the value of residential housing.</t>
  </si>
  <si>
    <t>2-s2.0-0030359647</t>
  </si>
  <si>
    <t>Walton E.</t>
  </si>
  <si>
    <t>15761208100;</t>
  </si>
  <si>
    <t>“It's Not Just a Bunch of Buildings”: Social Psychological Investment, Sense of Community, and Collective Efficacy in a Multiethnic Low-Income Neighborhood</t>
  </si>
  <si>
    <t>City and Community</t>
  </si>
  <si>
    <t>10.1111/cico.12189</t>
  </si>
  <si>
    <r>
      <rPr>
        <u/>
        <sz val="10"/>
        <color indexed="8"/>
        <rFont val="Helvetica Neue"/>
        <family val="2"/>
      </rPr>
      <t>https://www.scopus.com/inward/record.uri?eid=2-s2.0-84987776718&amp;doi=10.1111%2fcico.12189&amp;partnerID=40&amp;md5=bd1c307f835b39cab5331fb92a4de992</t>
    </r>
  </si>
  <si>
    <t>Dartmouth College, United States</t>
  </si>
  <si>
    <t>Walton, E., Dartmouth College, United States</t>
  </si>
  <si>
    <t>This analysis of social life in a poor, multiethnic public housing neighborhood presents an opportunity for refinement of social disorganization theory. Drawing on data from interviews, focus groups, and participant observations among residents, I find that this neighborhood exhibits substantial collective efficacy, despite social disorganization theory's predictions that the structural conditions of high poverty and racial and ethnic diversity result in low collective efficacy. I explicate two social psychological investment strategies—sense of ownership and symbolic representation—that appear to facilitate a sense of community and ultimately collective efficacy, helping to explain this apparent anomaly. I argue that even in the presence of structural disadvantage, having a strong sense of community provides a basis for beneficial action on behalf of the collective because it constitutes a source of shared expectations about values and norms in the neighborhood. These findings suggest refinements to the social disorganization framework, but also provide foundational ideas for policy interventions that may improve the social lives of residents in disadvantaged neighborhoods. © 2016 American Sociological Association</t>
  </si>
  <si>
    <t>2-s2.0-84987776718</t>
  </si>
  <si>
    <t>Ghosh S., MacDonald H., Ge X.J.</t>
  </si>
  <si>
    <t>55478978800;7202132273;55636544400;</t>
  </si>
  <si>
    <t>Urban form and rail investment: Impacts on housing prices in Sydney</t>
  </si>
  <si>
    <t>6th Australasian Housing Researchers' Conference, AHRC 2012</t>
  </si>
  <si>
    <r>
      <rPr>
        <u/>
        <sz val="10"/>
        <color indexed="8"/>
        <rFont val="Helvetica Neue"/>
        <family val="2"/>
      </rPr>
      <t>https://www.scopus.com/inward/record.uri?eid=2-s2.0-84875680486&amp;partnerID=40&amp;md5=babc78a138d64e82d4cc0437419ba1ed</t>
    </r>
  </si>
  <si>
    <t>Urban Planning, University of Technology Sydney, School of the Built Environment, Australia; Property Economics, University of Technology Sydney, Australia</t>
  </si>
  <si>
    <t>Ghosh, S., Urban Planning, University of Technology Sydney, School of the Built Environment, Australia; MacDonald, H., Urban Planning, University of Technology Sydney, School of the Built Environment, Australia; Ge, X.J., Property Economics, University of Technology Sydney, Australia</t>
  </si>
  <si>
    <t>New infrastructure investments alter the locational attributes of nearby land uses, and these changes are often reflected in changes in property value. However, the effects of new amenities may differ based on local characteristics. This paper explores whether urban morphology and urban form differences are associated with differences in the impact that new rail investment has on housing prices. We focus on a single case study - the Macquarie University train station on the new Epping- Chatswood rail link in Sydney. Using Geographic Information Systems (GIS) and geocoded sales data from RP Data Australia, we investigate the impacts of the construction and completion of the rail line on housing prices, using a repeat-sales approach. We identified the urban form characteristics of two precincts within 1.5km of the station, using GIS to compare variables such as building footprints and bulk, dwelling densities, street patterns and intersection density, and tree canopy cover. On-site inspection and photographs enabled us to add assessments of the quality of the pedestrian environment, likely perceptions of safety, and the legibility of pedestrian connections. Statistical analyses of repeat sales in each of the precincts, controlling for dwelling characteristics, resident profiles, and other sales information, enabled us to determine that there were statistically significant associations between the rail line impacts and the urban form attributes of the local precinct. Our study suggests that public transit investment may offer more value-added in neighbourhoods with welldeveloped pedestrian environments.</t>
  </si>
  <si>
    <t>GIS; Housing prices; Rail investment; Sydney; Urban form</t>
  </si>
  <si>
    <t>2-s2.0-84875680486</t>
  </si>
  <si>
    <t>Benko M.</t>
  </si>
  <si>
    <t>36459545100;</t>
  </si>
  <si>
    <t>Budapest's large prefab housing estates: Urban values of yesterday, today and tomorrow</t>
  </si>
  <si>
    <t>Hungarian Studies</t>
  </si>
  <si>
    <t>1-2</t>
  </si>
  <si>
    <t>10.1556/044.2015.29.1-2.2</t>
  </si>
  <si>
    <r>
      <rPr>
        <u/>
        <sz val="10"/>
        <color indexed="8"/>
        <rFont val="Helvetica Neue"/>
        <family val="2"/>
      </rPr>
      <t>https://www.scopus.com/inward/record.uri?eid=2-s2.0-84958039645&amp;doi=10.1556%2f044.2015.29.1-2.2&amp;partnerID=40&amp;md5=66ad4b0e853be0fce6ae582e834a1e22</t>
    </r>
  </si>
  <si>
    <t>Budapest University of Technology and Economics, Hungary</t>
  </si>
  <si>
    <t>Benko, M., Budapest University of Technology and Economics, Hungary</t>
  </si>
  <si>
    <t>In Budapest, one third of the population lives in large prefabricated housing estates. Therefore, this Modern heritage of the Communist period is one of the key issues of sustainable urban development. The majority of scientific studies on mass housing focus on economic and social aspects, so this research intends to approach the subject from the built-up environment. Taking the people's needs and Budapest's specific situation in relation to the challenges of sustainability as a starting point, the paper attempts to use the back-casting method based on social, economic and environmental trends. Defining a theoretically desirable future for this dominant type of urban housing, the analysis works backwards to understand their principal historic turning points. What are the values of large prefabricated housing estates? What were they, and what could they be? How can this modern and open urban form be sustained? What elements of the existing built environment will disappear, and what can be adapted in the transition process? By introducing three different scales - city, neighborhood and building, along with their subcategories - it is possible to recognize the effects of changing socio-economic conditions upon the built context and indicate problem-oriented, locally-minded interventions. © Akadémiai Kiadó, Budapest.</t>
  </si>
  <si>
    <t>Assessment indicators; Budapest; Housing estates; Sustainable urban neighborhood; Urban history; Urban renewal</t>
  </si>
  <si>
    <t>2-s2.0-84958039645</t>
  </si>
  <si>
    <t>Jim C.Y., Chen W.Y.</t>
  </si>
  <si>
    <t>7006143750;35728317600;</t>
  </si>
  <si>
    <t>External effects of neighbourhood parks and landscape elements on high-rise residential value</t>
  </si>
  <si>
    <t>Land Use Policy</t>
  </si>
  <si>
    <t>10.1016/j.landusepol.2009.08.027</t>
  </si>
  <si>
    <r>
      <rPr>
        <u/>
        <sz val="10"/>
        <color indexed="8"/>
        <rFont val="Helvetica Neue"/>
        <family val="2"/>
      </rPr>
      <t>https://www.scopus.com/inward/record.uri?eid=2-s2.0-70449670372&amp;doi=10.1016%2fj.landusepol.2009.08.027&amp;partnerID=40&amp;md5=acc3d454849533765793cbbc3127fcdb</t>
    </r>
  </si>
  <si>
    <t>Department of Geography, The University of Hong Kong, Pokfulam Road, Hong Kong</t>
  </si>
  <si>
    <t>Jim, C.Y., Department of Geography, The University of Hong Kong, Pokfulam Road, Hong Kong; Chen, W.Y., Department of Geography, The University of Hong Kong, Pokfulam Road, Hong Kong</t>
  </si>
  <si>
    <t>Neighbourhood parks provide recreation opportunities and amenity to nearby residents and improve the quality of the environment and life. Their provision and protection could be facilitated by a deeper understanding of their multiple values. The hedonic pricing method, using statistical techniques to estimate the part of a price due to a particular attribute of a commodity, assessed the external effects of neighbourhood parks on the transaction price of high-rise private residential units in Hong Kong. The empirical results derived from 1471 transactions in a district indicated that neighbourhood parks could lift price by 16.88%, including 14.93% for availability and 1.95% for view. Comparing with other landscape elements, neighbourhood parks induced the heaviest investment intention in home-buying behaviour. Harbour view attracted a premium of 5.1%, but mountain view was surprisingly not welcomed. Street view, considered as unappealing, suppressed price. Residents were insensitive to building landscape due to its ubiquity in the compact city. The scarcity of neighbourhood parks in the city has pushed their hedonic value to an exceptionally high level, providing guidance to revamp the policies, planning and management of urban greenspaces in tandem with the sustainable city quest. © 2009 Elsevier Ltd. All rights reserved.</t>
  </si>
  <si>
    <t>Compact city; Environmental welfare; Hedonic pricing; Hong Kong; Housing price; Neighbourhood park; Sustainable city; Urban greenspace; Urban landscape</t>
  </si>
  <si>
    <t>2-s2.0-70449670372</t>
  </si>
  <si>
    <t>Nelson E.S.</t>
  </si>
  <si>
    <t>56100536600;</t>
  </si>
  <si>
    <t>Intimate Landscapes: The Social Nature of the Spaces Between</t>
  </si>
  <si>
    <t>Archaeological Prospection</t>
  </si>
  <si>
    <t>10.1002/arp.1472</t>
  </si>
  <si>
    <r>
      <rPr>
        <u/>
        <sz val="10"/>
        <color indexed="8"/>
        <rFont val="Helvetica Neue"/>
        <family val="2"/>
      </rPr>
      <t>https://www.scopus.com/inward/record.uri?eid=2-s2.0-84897629079&amp;doi=10.1002%2farp.1472&amp;partnerID=40&amp;md5=aff16325e705475641c5316c645898b0</t>
    </r>
  </si>
  <si>
    <t>University of North Carolina at Chapel Hill, 108 Alumni Building, Chapel Hill, NC, 27599, United States</t>
  </si>
  <si>
    <t>Nelson, E.S., University of North Carolina at Chapel Hill, 108 Alumni Building, Chapel Hill, NC, 27599, United States</t>
  </si>
  <si>
    <t>Domestic structures at Parchman Place are characterized by rectangular magnetic anomalies of high value, surrounded by haloes of low magnetic value. Site-wide magnetic gradiometer survey reveals discrete clusters of these anomalies, indicating the presence of at least three residential groups or neighbourhoods. However, the empty spaces on the map, the magnetically clean areas bounded by architecture, are also important for structuring daily interactions among individuals and groups. This paper explores the spaces between geophysical anomalies - the intimate landscapes of courtyards, plazas and paths that are common yet rarely investigated spatial components of Mississippi Period (ad 1000-1541) sites in the southeastern USA. Magnetic gradiometer data from Parchman illustrate how attributes of empty spaces - size, shape, orientation, visibility and proximity to other features - promoted different types of social interaction in the past. These data, supplemented by traditional archaeological data, indicate that early in the site's history, the focus of community members was inward - at the neighbourhood level toward courtyards and the lineages associated with them, and at the site level toward the central plaza and other social groups living at the site. Later, at least some community members became oriented away from the rest of the community and toward monumental architecture instead. As a result of this reorientation, many people were excluded from participating in mound-top activities. © 2014 John Wiley &amp; Sons, Ltd.</t>
  </si>
  <si>
    <t>Central/Lower Mississippi Valley; Community studies; Complex societies; Empty spaces; Mississippian; Remote sensing</t>
  </si>
  <si>
    <t>2-s2.0-84897629079</t>
  </si>
  <si>
    <t>Paris S., Bianchi R.</t>
  </si>
  <si>
    <t>57169832200;57169676200;</t>
  </si>
  <si>
    <t>Architectural and environmental retrofit of public social housing: Opportunity for contemporary city. A case history in Rome [La riqualificazione architettonica e ambientale dei quartieri moderni di edilizia residenziale pubblica: una opportunità per la città contemporanea. Un caso di studio a Roma]</t>
  </si>
  <si>
    <t>TECHNE</t>
  </si>
  <si>
    <t>10.13128/Techne-17517</t>
  </si>
  <si>
    <r>
      <rPr>
        <u/>
        <sz val="10"/>
        <color indexed="8"/>
        <rFont val="Helvetica Neue"/>
        <family val="2"/>
      </rPr>
      <t>https://www.scopus.com/inward/record.uri?eid=2-s2.0-84960854195&amp;doi=10.13128%2fTechne-17517&amp;partnerID=40&amp;md5=a75be7641ed83dcbc2fb8544d6d738a0</t>
    </r>
  </si>
  <si>
    <t>Dipartimento DISG, Sapienza Università di Roma, Italy; Dipartimento PDTA, Sapienza Università di Roma, Italy</t>
  </si>
  <si>
    <t>Paris, S., Dipartimento DISG, Sapienza Università di Roma, Italy; Bianchi, R., Dipartimento PDTA, Sapienza Università di Roma, Italy</t>
  </si>
  <si>
    <t>Declension of the terms Reduce, Reuse, Recycle in relation to urban development, nowadays offers the opportunity for a new generation of spaces and architectures that interpret construction - dilapidated, neglected worn out or abandoned - as a real resource and hence value. Renewal activities concern new programmes and projects for rethinking uses, meanings and values which existing construction - from the individual building to the neighbourhood - contain and which can change. Indeed, nowadays, a series of design approaches can be acknowledged and consolidated; European best practices which reinterpret renewal projects - including energy regeneration -, not limiting themselves to technological and typological updating of buildings, but also to urban and social implications. The paper proposes to document these advanced reference scenarios, flanked by educational experimentation and research being performed in case studies developed together with Rome's local building authority (ATER). © 2015 Firenze University Press.</t>
  </si>
  <si>
    <t>City; Construction; Regeneration; Retrofit; Suburb</t>
  </si>
  <si>
    <t>2-s2.0-84960854195</t>
  </si>
  <si>
    <t>Adair C.E., Kopp B., Lavoie J., Distasio J., Hwang S.W., Watson A., Veldhuizen S., Chislett K., Voronka J., Ahmad M., Ahmed N., Goering P.</t>
  </si>
  <si>
    <t>7006054641;56014594300;23135133500;35098540800;7404626815;36678236500;12242880400;56014657800;55627976700;56013946000;56014105900;7005137796;</t>
  </si>
  <si>
    <t>Development and initial validation of the observer-rated housing quality scale (OHQS) in a multisite trial of housing first</t>
  </si>
  <si>
    <t>Journal of Urban Health</t>
  </si>
  <si>
    <t>10.1007/s11524-013-9851-6</t>
  </si>
  <si>
    <r>
      <rPr>
        <u/>
        <sz val="10"/>
        <color indexed="8"/>
        <rFont val="Helvetica Neue"/>
        <family val="2"/>
      </rPr>
      <t>https://www.scopus.com/inward/record.uri?eid=2-s2.0-84899087821&amp;doi=10.1007%2fs11524-013-9851-6&amp;partnerID=40&amp;md5=ff1f9125e6c1c6227bf0e66edb51e018</t>
    </r>
  </si>
  <si>
    <t>Departments of Psychiatry and Community Health Sciences, University of Calgary, 1215 - 39 Ave.; SW, Calgary, AB T2T 2K6, Canada; Mental Health Commission of Canada, Calgary, AB, Canada; Department of Criminology, Wilfrid Laurier University, Brantford, ON, Canada; Institute of Urban Studies, University of Winnipeg, Winnipeg, MB, Canada; Centre for Research on Inner City Health, St. Michael's Hospital, Toronto, ON, Canada; Mental Health Commission of Canada, Toronto, ON, Canada; Centre for Addiction and Mental Health, Torontom, ON, Canada; Community Services Department, Regional Municipality of Niagara, St. Catharines, ON, Canada; Department of Humanities, Social Science and Social Justice, University of Toronto, Toronto, ON, Canada</t>
  </si>
  <si>
    <t>Adair, C.E., Departments of Psychiatry and Community Health Sciences, University of Calgary, 1215 - 39 Ave.; SW, Calgary, AB T2T 2K6, Canada; Kopp, B., Mental Health Commission of Canada, Calgary, AB, Canada; Lavoie, J., Department of Criminology, Wilfrid Laurier University, Brantford, ON, Canada; Distasio, J., Institute of Urban Studies, University of Winnipeg, Winnipeg, MB, Canada; Hwang, S.W., Centre for Research on Inner City Health, St. Michael's Hospital, Toronto, ON, Canada; Watson, A., Mental Health Commission of Canada, Toronto, ON, Canada; Veldhuizen, S., Centre for Addiction and Mental Health, Torontom, ON, Canada; Chislett, K., Community Services Department, Regional Municipality of Niagara, St. Catharines, ON, Canada; Voronka, J., Department of Humanities, Social Science and Social Justice, University of Toronto, Toronto, ON, Canada; Ahmad, M., Centre for Research on Inner City Health, St. Michael's Hospital, Toronto, ON, Canada; Ahmed, N., Centre for Research on Inner City Health, St. Michael's Hospital, Toronto, ON, Canada; Goering, P., Centre for Addiction and Mental Health, Torontom, ON, Canada</t>
  </si>
  <si>
    <t>Quality of housing has been shown to be related to health outcomes, including mental health and well-being, yet "objective" or observer-rated housing quality is rarely measured in housing intervention research. This may be due to a lack of standardized, reliable, and valid housing quality instruments. The objective of this research was to develop and validate the Observer-Rated Housing Quality Scale (OHQS) for use in a multisite trial of a "housing first" intervention for homeless individuals with mental illness. A list of 79 housing unit, building, and neighborhood characteristics was generated from a review of the relevant literature and three focus groups with consumers and housing service providers. The characteristics were then ranked by 47 researchers, consumers, and service providers on perceived importance, generalizability, universality of value, and evidence base. Items were then drafted, scaled (five points, half values allowed), and pretested in seven housing units and with seven raters using cognitive interviewing techniques. The draft scale was piloted in 55 housing units in Toronto and Winnipeg, Canada. Items were rated independently in each unit by two trained research assistants and a housing expert. Data were analyzed using classical psychometric approaches and intraclass correlation coefficients (ICC) for inter-rater reliability. The draft scale consisted of 34 items assessing three domains: the unit, the building, and the neighborhood. Five of 18 unit items and 3 of 7 building items displayed ceiling or floor effects and were adjusted accordingly. Internal consistency was very good (Cronbach's alpha∈=∈0. 90 for the unit items, 0.80 for the building items, and 0.92 total (unit and building)). Percent agreement ranged from 89 to 100 % within one response scale value and 67 to 91 % within one half scale value. Inter-rater reliability was also good (ICCs were 0.87 for the unit, 0.85 for the building, and 0.93 for the total scale). Three neighborhood items (e.g.; distance to transit) were found to be most efficiently rated using publicly available information. The physical quality of housing can be reliably rated by trained but nonexpert raters using the OHQS. The tool has potential for improved measurement in housing-related health research, including addressing the limitations of self-report, and may also enable documenting the quality of housing that is provided by publicly funded housing programs. © 2014 The New York Academy of Medicine.</t>
  </si>
  <si>
    <t>Homelessness; Housing quality; Housing-related health research; Mental health; Public housing; Standardized measures</t>
  </si>
  <si>
    <t>2-s2.0-84899087821</t>
  </si>
  <si>
    <t>Richardson L.</t>
  </si>
  <si>
    <t>35727077400;</t>
  </si>
  <si>
    <t>DIY Community Action: Neighbourhood problems and community self-help</t>
  </si>
  <si>
    <t>DIY Community Action: Neighbourhood Problems and Community Self-Help</t>
  </si>
  <si>
    <r>
      <rPr>
        <u/>
        <sz val="10"/>
        <color indexed="8"/>
        <rFont val="Helvetica Neue"/>
        <family val="2"/>
      </rPr>
      <t>https://www.scopus.com/inward/record.uri?eid=2-s2.0-77954382233&amp;partnerID=40&amp;md5=e7a02725fcff992e5e16fa41d8df7f4f</t>
    </r>
  </si>
  <si>
    <t>Institute for Political and Economic Governance, University of Manchester, United Kingdom</t>
  </si>
  <si>
    <t>Richardson, L., Institute for Political and Economic Governance, University of Manchester, United Kingdom</t>
  </si>
  <si>
    <t>How people can be persuaded to take more control of their own lives continues to be a subject of policy and academic debate, and the contribution of active citizens to improving societal well-being is high across different policy agendas. But the promotion of community self-help raises a wide range of questions - for people working in neighbourhoods, for policy makers, for politicians, and for residents themselves - about how we promote engagement, what would motivate people to become active, and more fundamentally about the ongoing relevance and value of community activity. "DIY Community Action" offers thought-provoking answers to these questions, based on detailed real-life evidence from over 100 community groups, each trying to combat neighbourhood problems. It presents a lively challenge to the existing thinking on contested debates, and proposes ways forward for community building. This timely publication is an engaging resource for policy makers, practitioners, academics, students and general readers interested in exploring community engagement and active citizenship. Its insightful analysis will be of interest to students of social policy, sociology, community work, housing and regeneration, local government studies and public policy. © Liz Richardson 2008. All rights reserved.</t>
  </si>
  <si>
    <t>Book</t>
  </si>
  <si>
    <t>2-s2.0-77954382233</t>
  </si>
  <si>
    <t>Ciglenečki M.</t>
  </si>
  <si>
    <t>55387908000;</t>
  </si>
  <si>
    <t>The urbanist likeness of Maribor in the 19th and 20th century [Urbanistična podoba Maribora v 19. In 20. Stoletju]</t>
  </si>
  <si>
    <t>Studia Historica Slovenica</t>
  </si>
  <si>
    <t>2-3</t>
  </si>
  <si>
    <r>
      <rPr>
        <u/>
        <sz val="10"/>
        <color indexed="8"/>
        <rFont val="Helvetica Neue"/>
        <family val="2"/>
      </rPr>
      <t>https://www.scopus.com/inward/record.uri?eid=2-s2.0-84893628967&amp;partnerID=40&amp;md5=28428615ab325c3eaa0440959c906854</t>
    </r>
  </si>
  <si>
    <t>University of Maribor, Faculty of Education, Department of Artistic Pedagogics, Koroška 160, Maribor, SI - 2000, Slovenia</t>
  </si>
  <si>
    <t>Ciglenečki, M., University of Maribor, Faculty of Education, Department of Artistic Pedagogics, Koroška 160, Maribor, SI - 2000, Slovenia</t>
  </si>
  <si>
    <t>Urbanistically, Maribor developed rather unevenly in the 19th and 20th century. The prior half of the 19th century was marked by the knocking down of city fortifications, causing initial major changes in the urban tissue. A major intervention in the urban infrastructure of the city was to be found in the construction of the Southern Railway (1846) and of railway workshops at Studenci, being the first major manufacturing facility in the city. By enhanced industrialization of the city, the number of inhabitants jumped by leaps. First workers' colonies were built for railway workers on the right bank of the Drava in the direct vicinity of the workshops in the sixties of the 19th century. In the old city nucleus and at its fringes, during the latter half of the 19th century, respectable public buildings in historicist styles were constructed, whereas in the Northern edge of the town a district of luxurious villas, encircled by gardens, came about. Opulence of greens and chestnut walking alleys were a Maribor peculiarity in the 19th century already, which is respected by contemporary urban likeness planners. The twentieth century began by the construction of a new road bridge, which hurtfully intervened into the Eastern edge of the Glavni trg (Main Square), where significant buildings were knocked down, whereas on the left bank of the bridge a new triangular square appeared. Numerous urbanists attempted to resolve the unfavourable likeness of the Glavni trg, the empty space being filled only in 1982 by architectural work of Vlado Jandl, not of best quality. One of the best Maribor urbanist achievements was to be found in the Vurnik workers' colony at Tabor, though modest, which provided during the 20ies, flats for numerous railway workers. On the left bank of the Drava, between the two Wars, some modern buildings were erected, planned primarily by Jaroslav Černigoj, Saša Dev and Ljubo Humek. The 30ies were the time for more demanding urbanist planning, initiated by Jaroslav Černigoj, continued by Marjan Mušič, whereas greatest achievements in this field are to be attributed to Ljubo Humek, who was one of the main proponents at the renovation and construction of the city, which was gravely ruined during the Second World War. Humek's urbanist plan of Maribor from 1949, conceptualized on the basis of theory of neighbourhoods, for a number of decades served for later projects. Although Humek did not succeed in transferring Carinthian railway to the foothills of Pohorje and construct a new Maribor centre, his plan was implemented in the area of housing construction as to housing construction and renewal of the old part of the city as fillings. In the centre of Maribor, he linked new buildings with old ones into strings, the city retaining the old ground plan and observing old templates. The best post-War housing construction on Gosposvetska ulica (Gosposvetska street) was modeled after Swedish patterns. The construction of neighbourhoods on the Drava right bank was less consistent, as the residents cannot avail themselves of utility facilities. The study of the regulation of Maribor Pohorje (Branko Kocmut, 1953) was a major achievement, by which the city is linked purposefully with the city edges. The construction of major manufacturing facilities, which were the basis of the Maribor economy for decades still remains unresearched. The efforts of the best Maribor urbanists, architects and engineers were directed towards these facilities. The protection of urbanist and architectural values causes major difficulties for Maribor, which goes for the old historical material and recent achievements, which are not all covered by regulations on protection. The Maribor unit of the Institute for the Protection of Cultural Heritage devotes significant attention to recent architecture and urbanism, but the proposals by competent conservers are not always observed. Industrial architecture is most endangered in Maribor, though it is the result of extensive knowledge on the part of the best Maribor urbanists, architects and engineers, as this chapter in the recent past of Maribor is completely unresearched and poorly documented as well. © 2006 Studia Historica Slovenica. All rights reserved.</t>
  </si>
  <si>
    <t>Branko Kocmut; Housing construction; Industrial construction; Ljubo Humek; Neighbourhood; Railway workshops; The Southern Railway; The vurnik colony; Urbanism</t>
  </si>
  <si>
    <t>2-s2.0-84893628967</t>
  </si>
  <si>
    <t>Holliman I.V.</t>
  </si>
  <si>
    <t>26029457200;</t>
  </si>
  <si>
    <t>From crackertown to model city?: Urban renewal and community building in Atlanta, 1963-1966</t>
  </si>
  <si>
    <t>Journal of Urban History</t>
  </si>
  <si>
    <t>10.1177/0096144208330402</t>
  </si>
  <si>
    <r>
      <rPr>
        <u/>
        <sz val="10"/>
        <color indexed="8"/>
        <rFont val="Helvetica Neue"/>
        <family val="2"/>
      </rPr>
      <t>https://www.scopus.com/inward/record.uri?eid=2-s2.0-60349121022&amp;doi=10.1177%2f0096144208330402&amp;partnerID=40&amp;md5=9e0c9a8fe99bbbe0616a6cab4e2d2350</t>
    </r>
  </si>
  <si>
    <t>University of Georgia, Athens, GA, United States</t>
  </si>
  <si>
    <t>Holliman, I.V., University of Georgia, Athens, GA, United States</t>
  </si>
  <si>
    <t>This article uses Atlanta as a case study to examine how proponents of two visions of urban renewal came into conflict in the mid-1960s. Atlanta's mayor, aldermen, and city planners, in conjunction with a few white downtown business associations and some of the city's African American middle class, believed that the purpose of federal renewal funding was to ensure economic growth for the city, either by protecting central business district property values from nearby slums or by constructing new revenue-generating structures. Many of the city's poorer residents rallied alongside housing advocates, civil rights organizations, and neighborhood activists, believing that federal renewal funding should be used to replace deteriorating housing stock, whether with new public housing or low-cost housing built by private developers. This article demonstrates how and where leaders expressing these two visions of urban renewal competed for limited funds, site selection, and planning control.</t>
  </si>
  <si>
    <t>African Americans; Atlanta; Housing; Ivan Allen; Model Cities; Student Non-Violent Coordinating Committee; Urban renewal</t>
  </si>
  <si>
    <t>2-s2.0-60349121022</t>
  </si>
  <si>
    <t>Smȩtkowski M.</t>
  </si>
  <si>
    <t>24179405000;</t>
  </si>
  <si>
    <t>Socio-spatial differentiation of Warsaw: Inertia or metamorphosis of the city structure? [Zróżnicowania społeczno-przestrzenne Warszawy - Inercja czy metamorfoza struktury miasta?]</t>
  </si>
  <si>
    <t>Przeglad Geograficzny</t>
  </si>
  <si>
    <t>10.7163/PrzG.2009.1.2</t>
  </si>
  <si>
    <r>
      <rPr>
        <u/>
        <sz val="10"/>
        <color indexed="8"/>
        <rFont val="Helvetica Neue"/>
        <family val="2"/>
      </rPr>
      <t>https://www.scopus.com/inward/record.uri?eid=2-s2.0-77952050813&amp;doi=10.7163%2fPrzG.2009.1.2&amp;partnerID=40&amp;md5=c957e3bcadde57c77be0d1cd61aef80c</t>
    </r>
  </si>
  <si>
    <t>Centrum Europejskich Studiów Regionalnych i Lokalnych (EUROREG), Uniwersytet Warszawski, Krakowskie Przedmieście 30, 00-927 Warszawa, Poland</t>
  </si>
  <si>
    <t>Smȩtkowski, M., Centrum Europejskich Studiów Regionalnych i Lokalnych (EUROREG), Uniwersytet Warszawski, Krakowskie Przedmieście 30, 00-927 Warszawa, Poland</t>
  </si>
  <si>
    <t>Warsaw has unquestionably been the city in Poland developing most dynamically during the period of economic transition. It might therefore be expected that, after nearly two decades of market mechanisms in actionplus a lack of administrative restrictions, visible changes in the social space of Warsaw should have arisen. With this in mind, an analysis of the socio-spatial structure of Poland's capital was carried out, using data from the 2002 National Census, and hence at the low level of aggregation represented by no fewer than 1442 statistical districts. Principal Component Analysis was used to reduce the number of investigated variables; this in turn allowing for the identification of the major dimensions to the existing socio-spatial differentiation. In selecting indicators for analysis, various aspects related to features of the population and the housing stock were taken into account, in particular the population's demographic features (sex, age and marital status), socio-economic features (education, occupation and source of income), household characteristics (household composition and family profiles), housing stock condition and quality (ownership profiles and functions of dwellings, housing conditions), and migration processes (inflow of population, degree to which peop are settled and foreign immigrants). On the basis of these variables, we identified five principal components (Varimax rotation) using the scree test to reveal differences between Warsaw's census districts. These included three basic bipolar components: family status, socio-economic status and social marginalisation. The first component pointed to a concentric distribution of spatial differentiation. The city's central districts were seen to be inhabited by older people (frequently old age pensioners), living alone. On the other hand, families with children were as a rule living in newer residential estates (built in the 1970s and 1980s), situated at some 5-10 km from the city centre. The spatial distribution of the socioeconomic component was largely sectoral; it identified districts inhabited by groups of varied social and career statuses. The north-south axis running across the city centre along the escarpment on the left bank of the Vistula River was particularly well visible indicating a high level of attractiveness of these housing estates. On the other hand, low values for this component were observable along the east-west axis (which to some extent corresponds to the main railway routes and adjoining industrial areas). The third component, relating to social marginalisation and poor housing conditions, was partly concentric and partly sectoral in shape. These components were supplemented by two more dimensions to the differences, in which the spatial system was of a mosaic-like nature, such as population inflow after 1988 and the importance of youth and students. It should be emphasised that all these components can only explain some 62.1% of total variance in the socio-economic differences observable in Warsaw. Furthermore, certain statistical areas and blocks displayed considerable internal disparities, which can be seen as a proof of marked social contrasts manifested for example by neighbourhoods in which detached houses and social housing are mixed or new single-family housing development adjoin farms in semi-rural areas. The aforementioned principal components to the socio-spatial differentiation of Warsaw were used in the classification of statistical areas by means of hierarchical cluster analysis drawing on Ward's method to optimise the results. The proposed classification showed a correlation between the time at which individual housing estates were built and the social profiles of their residents that is not perceptible at the level of the particular components. As a result, we were able to distinguish major types of area which in many cases formed clusters corresponding to individual housing estates i.e. a) prefabricated housing estates, b) areas of mixed types of buildings including: new housing, poor housing conditions, peripheral estates and detached housing and c) elderly buildings and estates including pre-War and post-War reconstruction housing and 1960s-1970s housing. On the basis of this analysis, we can conclude that the factors shaping the sociospatial structure of Poland's capital have become similar to those observable in Western European cities, since the key dimensions to the existing differences are connected with family status, socio-economic status and social marginalisation. The above notwith- standing, the spatial structures which had evolved earlier are continuing to manifest a great deal of inertia, this visible, inter alia, in a classification of census districts that points to some similarities between individual units, as regards, not only the prevalent character of their buildings, but also the time the buildings in question were erected. The inflow of new residents (including students) into Warsaw represented a significant dimension to the differentiation, but has not generated any more notable changes in the capital's social space. To sum up, the transformation and metropolitanisation processes have further reinforced disparities which had been discernible earlier, but have failed to visibly reshape the spatial distribution of these.</t>
  </si>
  <si>
    <t>2-s2.0-77952050813</t>
  </si>
  <si>
    <t>Hachem C., Athienitis A., Fazio P.</t>
  </si>
  <si>
    <t>8938351800;7003723013;7006254998;</t>
  </si>
  <si>
    <t>Investigation of solar potential of housing units in different neighborhood designs</t>
  </si>
  <si>
    <t>10.1016/j.enbuild.2011.05.008</t>
  </si>
  <si>
    <r>
      <rPr>
        <u/>
        <sz val="10"/>
        <color indexed="8"/>
        <rFont val="Helvetica Neue"/>
        <family val="2"/>
      </rPr>
      <t>https://www.scopus.com/inward/record.uri?eid=2-s2.0-79960739059&amp;doi=10.1016%2fj.enbuild.2011.05.008&amp;partnerID=40&amp;md5=9dd600869f9ae4ef7f8fac488b9587de</t>
    </r>
  </si>
  <si>
    <t>Department of Building Civil and Environmental Engineering (BCEE), Concordia University, 1455 de Maisonneuve Blvd., West Montreal, Montreal, QC H3G 1M8, Canada; Department of Building Civil and Environmental Engineering, Concordia University, Montreal, Canada; Centre for Building Studies, Department of Building Civil and Environmental Engineering, Concordia University, Montreal, Canada</t>
  </si>
  <si>
    <t>Hachem, C., Department of Building Civil and Environmental Engineering (BCEE), Concordia University, 1455 de Maisonneuve Blvd., West Montreal, Montreal, QC H3G 1M8, Canada; Athienitis, A., Department of Building Civil and Environmental Engineering, Concordia University, Montreal, Canada; Fazio, P., Centre for Building Studies, Department of Building Civil and Environmental Engineering, Concordia University, Montreal, Canada</t>
  </si>
  <si>
    <t>The paper presents a methodology for investigating the influence of three major parameters in the design of two-storey housing units in different neighborhood layouts, on solar energy utilization potential. The parameters are geometric shapes of individual units, density of units and site layouts. Rectangular and L shape with different values of the angle enclosed between the wings of this shape are studied. The density parameter is represented by detached and multiplexed units. The effect of parallel rows of units is also studied. Site layouts include a straight road and south and north facing semi-circular roads. The EnergyPlus simulation package is used to simulate 26 configurations consisting of combinations of the parameter values. Effects are evaluated as the change from reference configurations of the response parameters - incident and transmitted irradiation of facades and integrated PV electricity generation. The results indicate that the total electricity generation is governed by active roof surface area which is affected by both shape and orientation. Up to 50% increase in electricity generation can be achieved in some housing units of certain configurations, compared to the reference. Variation of surface orientation, particularly in curved layouts enables the spread of peak electricity generation over up to 6 h. © 2011 Elsevier B.V. All rights reserved.</t>
  </si>
  <si>
    <t>Building integrated photovoltaic system; Density; Electricity generation; Geometrical shape; Neighborhood design; Solar irradiation</t>
  </si>
  <si>
    <t>2-s2.0-79960739059</t>
  </si>
  <si>
    <t>Arquitectura M.</t>
  </si>
  <si>
    <t>57202136539;</t>
  </si>
  <si>
    <t>Patio chiloé building [Edificio patio chilo]</t>
  </si>
  <si>
    <t>ARQ</t>
  </si>
  <si>
    <t>10.4067/S0717-69962018000100132</t>
  </si>
  <si>
    <r>
      <rPr>
        <u/>
        <sz val="10"/>
        <color indexed="8"/>
        <rFont val="Helvetica Neue"/>
        <family val="2"/>
      </rPr>
      <t>https://www.scopus.com/inward/record.uri?eid=2-s2.0-85047268243&amp;doi=10.4067%2fS0717-69962018000100132&amp;partnerID=40&amp;md5=467595a48630c480b7c28fce46132002</t>
    </r>
  </si>
  <si>
    <t>Santiago, Chile</t>
  </si>
  <si>
    <t>Arquitectura, M., Santiago, Chile</t>
  </si>
  <si>
    <t>Urban densification implies an unavoidable paradox: in order to allow more people to live in it, it is necessary to disrupt something existent. Thus, in established neighborhoods with suitable facilities, new massive housing will always compete with the possibility of having left everything as it was before. This project is an opportunity to discuss this condition from the point of view of architecture, without implying with it to leave aside other aspects of a manifold problem. © 2018, Pontificia Universidad Catolica de Chile. All rights reserved.</t>
  </si>
  <si>
    <t>Façade; Grid; Mural; Real estate; Value</t>
  </si>
  <si>
    <t>2-s2.0-85047268243</t>
  </si>
  <si>
    <t>Karnutsch M., Netsch S., Reiter T.</t>
  </si>
  <si>
    <t>57201733887;57201398853;57201734375;</t>
  </si>
  <si>
    <t>Post-war strategy itzling—a methodological approach</t>
  </si>
  <si>
    <t>Green Energy and Technology</t>
  </si>
  <si>
    <t>10.1007/978-3-319-75774-2_30</t>
  </si>
  <si>
    <r>
      <rPr>
        <u/>
        <sz val="10"/>
        <color indexed="8"/>
        <rFont val="Helvetica Neue"/>
        <family val="2"/>
      </rPr>
      <t>https://www.scopus.com/inward/record.uri?eid=2-s2.0-85045983531&amp;doi=10.1007%2f978-3-319-75774-2_30&amp;partnerID=40&amp;md5=5e70db8744ea7692e641a925f62030c5</t>
    </r>
  </si>
  <si>
    <t>Department of Smart Building and Smart City, Salzburg University of Applied Sciences, Kuchl, 5431, Austria</t>
  </si>
  <si>
    <t>Karnutsch, M., Department of Smart Building and Smart City, Salzburg University of Applied Sciences, Kuchl, 5431, Austria; Netsch, S., Department of Smart Building and Smart City, Salzburg University of Applied Sciences, Kuchl, 5431, Austria; Reiter, T., Department of Smart Building and Smart City, Salzburg University of Applied Sciences, Kuchl, 5431, Austria</t>
  </si>
  <si>
    <t>Post-war neighborhoods all over Europe are facing various kinds of challenges in order to adapt them for use in the future. The predominant factor in many concepts of neighborhood refurbishment is the energy demand of the buildings. In connection, many research projects focus on the reduction of CO2 emissions, omitting the fact that this specific value does not have any immediate benefit for the residents themselves, neither on the psychological nor on the economic level. The sole positive effects can be found on the macroeconomic level, which rarely is calculated and most likely cannot be communicated as a benefit to the residents in a comprehensible fashion. This approach may lead to considerable resistance among the residents against ambitious redevelopment plans. The methodological approach presented in this paper reflects the establishment of a vision for a neighborhood-development strategy. Its core is an iterative process using the tools of questionnaires, workshops and focus-group discussions, which involves the owners of the buildings, the local energy provider, policy makers, representation of the residents and research experts. The methodological framework was developed based on the reference neighborhood Itzling, which is situated in the city of Salzburg/Austria. It is an urban area with mostly social housing erected between 1966 and 1976, which houses approximately 2500 inhabitants. The singular priorities of this neighborhood’s refurbishment plans were harmonized in the form of a questionnaire and multiple workshops. As a result of this process, five key areas of action (energy, living space, open space, social and mobility) were identified. The developed iterative process is multipliable and transferrable to comparable urban areas that share a set of similarities. It is the basis for future decisions and gives orientation to the building owners, the energy provider and policy makers. Besides the methodology, the outcomes of this process are a poster, a folder and a detailed catalog of measures. The poster and the folder visualize the neighborhood development strategy. A set of characters, icons and photos including easily comprehensible comics was developed. These design features are important in order to create a recognition value and to stimulate acceptance among the inhabitants of the neighborhood. Moreover, the low-threshold approach of the design facilitates future communication with the concerned public. The described methodology of the neighborhood-development strategy guarantees the inclusion of all stakeholders and supports a prioritization of future measures that can lead to a more energy-efficient and livable development of neighborhoods in need of adaptation. © Springer International Publishing AG, part of Springer Nature 2018.</t>
  </si>
  <si>
    <t>Adaption of building stock; Carbon neutrality; Neighborhood development strategy; Post war refurbishment; Stakeholder inclusion</t>
  </si>
  <si>
    <t>2-s2.0-85045983531</t>
  </si>
  <si>
    <t>Çavdar A.</t>
  </si>
  <si>
    <t>57191498580;</t>
  </si>
  <si>
    <t>Building, Marketing and Living in an Islamic Gated Community: Novel Configurations of Class and Religion in Istanbul</t>
  </si>
  <si>
    <t>International Journal of Urban and Regional Research</t>
  </si>
  <si>
    <t>10.1111/1468-2427.12364</t>
  </si>
  <si>
    <r>
      <rPr>
        <u/>
        <sz val="10"/>
        <color indexed="8"/>
        <rFont val="Helvetica Neue"/>
        <family val="2"/>
      </rPr>
      <t>https://www.scopus.com/inward/record.uri?eid=2-s2.0-84992513316&amp;doi=10.1111%2f1468-2427.12364&amp;partnerID=40&amp;md5=64af4b03323648a62187a06494157c70</t>
    </r>
  </si>
  <si>
    <t>Re-Configuration Network of the Center for Middle and Near Eastern Studies (CNMS), Philipps University, Deutschhausstraße 12, Marburg, 35037, Germany</t>
  </si>
  <si>
    <t>Çavdar, A., Re-Configuration Network of the Center for Middle and Near Eastern Studies (CNMS), Philipps University, Deutschhausstraße 12, Marburg, 35037, Germany</t>
  </si>
  <si>
    <t>This article analyses the development and marketing of Islamic gated communities in Basaksehir, Istanbul. It demonstrates how a blueprint of public–private urban development was appropriated by middle-class Islamists. The gated communities in Basaksehir—which, at the outset, were not explicitly religious—gradually became attractive to religious actors searching for enclosed urban enclaves where Islamic communities would be protected against perceived moral-urban threats. While urban-religious enclaves appear to bear similarities to pre-modern Ottoman Islamic urban enclaves, the rise of contemporary Islamic gated communities should be understood in light of the recent coming to power of the Islamist Turkish government. In cooperation with this government, housing development agencies approached Islamic investors to find capital for their public–private housing projects. One of the results of this form of urban development is that, contrary to pre-modern Ottoman Islamic urban enclaves, the Islamic gated communities are homogenous in terms of economic class, catering specifically to the Islamic middle classes. Moreover, people who invest in Basaksehir desire an urban-religious lifestyle that differs from the ‘traditional' religious lifestyle experienced in ‘traditional' Islamic neighbourhoods. The specific urban-religious configuration generates a new type of Islam that better fits middle-class values and a middle-class lifestyle. © 2016 Urban Research Publications Limited</t>
  </si>
  <si>
    <t>gated community; Islamism; Istanbul; neoliberal urbanism; postsecular city; profanation of religion; segregation; urban religion; worlding</t>
  </si>
  <si>
    <t>2-s2.0-84992513316</t>
  </si>
  <si>
    <t>Lee Y.S., Immergluck D.</t>
  </si>
  <si>
    <t>55486044500;6603633401;</t>
  </si>
  <si>
    <t>Explaining the Pace of Foreclosed Home Sales during the US Foreclosure Crisis: Evidence from Atlanta</t>
  </si>
  <si>
    <t>10.1080/02673037.2012.728576</t>
  </si>
  <si>
    <r>
      <rPr>
        <u/>
        <sz val="10"/>
        <color indexed="8"/>
        <rFont val="Helvetica Neue"/>
        <family val="2"/>
      </rPr>
      <t>https://www.scopus.com/inward/record.uri?eid=2-s2.0-84869158326&amp;doi=10.1080%2f02673037.2012.728576&amp;partnerID=40&amp;md5=67100a2136e235fbea7be64f45b9892b</t>
    </r>
  </si>
  <si>
    <t>School of City and Regional Planning, Georgia Institute of Technology, Atlanta, GA 30332-0155, United States</t>
  </si>
  <si>
    <t>Lee, Y.S., School of City and Regional Planning, Georgia Institute of Technology, Atlanta, GA 30332-0155, United States; Immergluck, D., School of City and Regional Planning, Georgia Institute of Technology, Atlanta, GA 30332-0155, United States</t>
  </si>
  <si>
    <t>As the US foreclosure crisis approached its climax in 2007 and 2008, the buildup of lender-owned homes had been building for some time. Around this time, however, lenders began selling homes, especially low-value properties, at a much faster pace, releasing them into local housing markets. This paper examines the sales of foreclosed single-family homes into the Atlanta market from January 2005 through early 2009. A primary goal is to understand the drivers of such sales. A proportional hazards model is used to identify factors affecting the time that homes spend as 'real estate owned' properties, with a special focus on low-value properties. We find that the pace of sales of low-value properties accelerated during 2007 and, especially, in late 2008 and early 2009, and the rate varied based on lender type, neighborhood characteristics, and submarket location. These findings have implications not simply for understanding real estate markets more broadly, but especially for housing market recovery and neighborhood stabilization policies. © 2012 Copyright Taylor and Francis Group, LLC.</t>
  </si>
  <si>
    <t>foreclosure; Housing finance; housing market; housing policy; lender-owned properties; vacant properties</t>
  </si>
  <si>
    <t>2-s2.0-84869158326</t>
  </si>
  <si>
    <t>Ibem E.O.</t>
  </si>
  <si>
    <t>26040775300;</t>
  </si>
  <si>
    <t>Residents' perception of the quality of public housing in urban areas in Ogun State, Nigeria</t>
  </si>
  <si>
    <t>International Journal of Quality and Reliability Management</t>
  </si>
  <si>
    <t>10.1108/02656711211272917</t>
  </si>
  <si>
    <r>
      <rPr>
        <u/>
        <sz val="10"/>
        <color indexed="8"/>
        <rFont val="Helvetica Neue"/>
        <family val="2"/>
      </rPr>
      <t>https://www.scopus.com/inward/record.uri?eid=2-s2.0-84866865207&amp;doi=10.1108%2f02656711211272917&amp;partnerID=40&amp;md5=3417e6573a959410cd6a79c10674acf4</t>
    </r>
  </si>
  <si>
    <t>Department of Architecture, Covenant University, Ota, Nigeria</t>
  </si>
  <si>
    <t>Ibem, E.O., Department of Architecture, Covenant University, Ota, Nigeria</t>
  </si>
  <si>
    <t>Purpose: The general aim of this research is to investigate residents' perception of the quality of public housing and factors influencing this in Ogun State Southwest Nigeria. This is in view of a paucity of published works on this subject matter and the need to upgrade the quality of public housing in urban areas in Nigeria. Design/methodology/approach: Data for the study were collected through a cross sectional survey of proportionately selected 517 household heads in newly constructed public housing estates, and 90 staff members of four key public housing agencies in urban areas of Ogun State, Nigeria. Structured questionnaires were used in the collection of primary data. Descriptive statistics and categorical regression analysis were used in data analysis. Findings: The results show that a majority of the respondents rated their current residential environment low on the quality scale. Whereas housing unit attributes were rated highest, neighbourhood facilities were rated very low on the housing quality scale. Housing delivery strategies, spatial deficiencies in housing units, organizational capacity of housing providers, age, income, education and tenure status of residents were found to be among the key factors influencing residents' perception of housing quality in the study area. Research limitations/implications: The survey was concentrated on newly constructed public housing by Ogun State government in selected urban areas. Other studies can examine housing constructed by the Federal Government of Nigeria in the study area. Practical implications: Lack of access to housing services, infrastructure and neighborhood facilities accounts for poor quality of public housing in the study area. This can be improved through adequate provision of basic social amenities, organizational capacity building and adoption of appropriate housing delivery strategies by public housing providers. Originality/value: A framework for studying the quality of public housing in Nigeria and other countries has been developed. The findings can assist public housing policy makers and programme managers to improve on the quality of public housing and services. © Emerald Group Publishing Limited.</t>
  </si>
  <si>
    <t>Housing; Housing delivery strategies; Housing quality; Nigeria; Organizational capacity; Public housing; Urban areas</t>
  </si>
  <si>
    <t>2-s2.0-84866865207</t>
  </si>
  <si>
    <t>Welch D., Kneipp S.</t>
  </si>
  <si>
    <t>12783894900;12777500600;</t>
  </si>
  <si>
    <t>Low-Income Housing Policy and Socioeconomic Inequalities in Women’s Health: The Importance of Nursing Inquiry and Intervention</t>
  </si>
  <si>
    <t>Policy, Politics, &amp; Nursing Practice</t>
  </si>
  <si>
    <t>10.1177/1527154405283300</t>
  </si>
  <si>
    <r>
      <rPr>
        <u/>
        <sz val="10"/>
        <color indexed="8"/>
        <rFont val="Helvetica Neue"/>
        <family val="2"/>
      </rPr>
      <t>https://www.scopus.com/inward/record.uri?eid=2-s2.0-33644982805&amp;doi=10.1177%2f1527154405283300&amp;partnerID=40&amp;md5=c81a63b5c60688e2c4a5fbb22574c2ab</t>
    </r>
  </si>
  <si>
    <t>College of Nursing, University of Florida, Gainesville, United States; Department of Health Care Environments and Systems, College of Nursing, University of Florida, Gainesville, United States</t>
  </si>
  <si>
    <t>Welch, D., College of Nursing, University of Florida, Gainesville, United States; Kneipp, S., Department of Health Care Environments and Systems, College of Nursing, University of Florida, Gainesville, United States</t>
  </si>
  <si>
    <t>Decent, affordable housing is the building block of healthy neighborhoods. Housing characteristics not only shape the quality of life in communities but also affect individual and family health. The structural and social aspects of housing have a significant impact on the health of individuals and populations. Early public health nursing pioneers such as Lillian Wald and Jane E. Hitchcock understood the adverse impact of substandard housing on population health and incorporated advocacy for housing and other social policy reforms as an integral aspect of their nursing interventions. Contemporary nursing literature, however, is lacking in its critical examination of relationships between housing and health. This article presents historical and current issues in low-income housing policy, discusses how low-income housing policy has contributed to social inequalities in health, and advocates for the importance and inherent value of nursing inquiry and intervention in this area. © 2005, Sage Publications. All rights reserved.</t>
  </si>
  <si>
    <t>health disparities; housing policy; women’s health</t>
  </si>
  <si>
    <t>2-s2.0-33644982805</t>
  </si>
  <si>
    <t>Arslanlı K.Y., Dökmecı V., Kolcu H.</t>
  </si>
  <si>
    <t>54890641500;6701712147;57195637774;</t>
  </si>
  <si>
    <t>The effect of the pedestrianization of İstiklal caddesi on land values and the transformation of urban land use</t>
  </si>
  <si>
    <t>A/Z ITU Journal of the Faculty of Architecture</t>
  </si>
  <si>
    <t>10.5505/itujfa.2017.60490</t>
  </si>
  <si>
    <r>
      <rPr>
        <u/>
        <sz val="10"/>
        <color indexed="8"/>
        <rFont val="Helvetica Neue"/>
        <family val="2"/>
      </rPr>
      <t>https://www.scopus.com/inward/record.uri?eid=2-s2.0-85029436796&amp;doi=10.5505%2fitujfa.2017.60490&amp;partnerID=40&amp;md5=ea222db27154bd8bea4810726525c2b0</t>
    </r>
  </si>
  <si>
    <t>Institute of Social Sciences, Istanbul Technical University, Istanbul, Turkey; Department of Urban and Regional Planning, Faculty of Architecture, Istanbul Technical University, Istanbul, Turkey; Istanbul Metropolitan Municipality, Istanbul, Turkey</t>
  </si>
  <si>
    <t>Arslanlı, K.Y., Institute of Social Sciences, Istanbul Technical University, Istanbul, Turkey; Dökmecı, V., Department of Urban and Regional Planning, Faculty of Architecture, Istanbul Technical University, Istanbul, Turkey; Kolcu, H., Istanbul Metropolitan Municipality, Istanbul, Turkey</t>
  </si>
  <si>
    <t>This study is focused on the effects of the pedestrianization of İstiklal Caddesi (Beyoğlu) on the land prices and the transformation of urban land use. Beyoğlu represents the modern culture and way of life that arose from Istanbul’s relationship with European countries; first, it began as a respectable neighborhood and from there modernization spread to the rest of the city. After the 1970s, the construction of the Bosphorus Bridge and the city’s ring roads, the multi-center development of the city and the abandonment of the old city center by higher and middle income people have caused the decline of the old city center. In 1986, the pedestrianization of İstiklal Caddesi was proposed as a means to revitalize the neighborhood. After the implementation of the project, there was a rapid increase in land values, which is still continuing. As a result of this, the restoration of historic buildings has accelerated and the area has become a focal point of domestic and foreign investment. The manufacturing and storage areas have been turned into hotels, coffee shops, restaurants, cultural centers, bookstores, galleries and music shops. Pedestrian flow is very high in this area, and the revitalization project is regarded as one of the most successful in the world. For this study, the factors which produce increases in land values have been analyzed by means of a regression analysis. According to the results, the relationship between the land values and the distance to Taksim square was negative. © 2017, Istanbul Teknik Universitesi, Faculty of Architecture. All rights reserved.</t>
  </si>
  <si>
    <t>Gentrification; Restoration; Urban planning; Urban transformation</t>
  </si>
  <si>
    <t>2-s2.0-85029436796</t>
  </si>
  <si>
    <t>Foster S., Giles-Corti B., Knuiman M.</t>
  </si>
  <si>
    <t>57195446750;6603710039;7005404334;</t>
  </si>
  <si>
    <t>Neighbourhood design and fear of crime: A social-ecological examination of the correlates of residents' fear in new suburban housing developments</t>
  </si>
  <si>
    <t>Health and Place</t>
  </si>
  <si>
    <t>10.1016/j.healthplace.2010.07.007</t>
  </si>
  <si>
    <r>
      <rPr>
        <u/>
        <sz val="10"/>
        <color indexed="8"/>
        <rFont val="Helvetica Neue"/>
        <family val="2"/>
      </rPr>
      <t>https://www.scopus.com/inward/record.uri?eid=2-s2.0-77957684403&amp;doi=10.1016%2fj.healthplace.2010.07.007&amp;partnerID=40&amp;md5=aa805781adc2f4eca2abe42764218789</t>
    </r>
  </si>
  <si>
    <t>Centre for the Built Environment and Health, School of Population Health, The University of Western Australia, 35 Stirling Highway, Crawley WA 6009, Australia</t>
  </si>
  <si>
    <t>Foster, S., Centre for the Built Environment and Health, School of Population Health, The University of Western Australia, 35 Stirling Highway, Crawley WA 6009, Australia; Giles-Corti, B., Centre for the Built Environment and Health, School of Population Health, The University of Western Australia, 35 Stirling Highway, Crawley WA 6009, Australia; Knuiman, M., Centre for the Built Environment and Health, School of Population Health, The University of Western Australia, 35 Stirling Highway, Crawley WA 6009, Australia</t>
  </si>
  <si>
    <t>This study explored the relationship between neighbourhood design and residents' fear of crime in new suburban housing developments. Self-report and objective data were collected as part of the RESIDential Environments (RESIDE) Project. A neighbourhood form index based on the planning and land-use characteristics that draw people into public space, facilitate pedestrian movement and ensure the presence of 'territorial guardians' was developed for each participant (n=1059) from objective environmental data. With each additional index attribute, the odds of being fearful reduced (trend test p value=0.001), and this persisted even after progressive adjustment for demographics, victimisation, collective efficacy and perceived problems. The findings support the notion that a more walkable neighbourhood is also a place, where residents feel safer, and provides further evidence endorsing a shift away from low density, curvilinear suburban developments towards more walkable communities with access to shops, parks and transit. © 2010 Elsevier Ltd.</t>
  </si>
  <si>
    <t>Built environment; Collective efficacy; Crime; Fear; Walking</t>
  </si>
  <si>
    <t>2-s2.0-77957684403</t>
  </si>
  <si>
    <t>Song Y., Knaap G.-J.</t>
  </si>
  <si>
    <t>35224016100;6701822112;</t>
  </si>
  <si>
    <t>New urbanism and housing values: A disaggregate assessment</t>
  </si>
  <si>
    <t>Journal of Urban Economics</t>
  </si>
  <si>
    <t>10.1016/S0094-1190(03)00059-7</t>
  </si>
  <si>
    <r>
      <rPr>
        <u/>
        <sz val="10"/>
        <color indexed="8"/>
        <rFont val="Helvetica Neue"/>
        <family val="2"/>
      </rPr>
      <t>https://www.scopus.com/inward/record.uri?eid=2-s2.0-0141798618&amp;doi=10.1016%2fS0094-1190%2803%2900059-7&amp;partnerID=40&amp;md5=b593f253aeddea096fb64a7267c4cda9</t>
    </r>
  </si>
  <si>
    <t>Natl. Center Smart Growth Res./Educ., University of Maryland, Caroline Hall, College Park, MD 20742, United States</t>
  </si>
  <si>
    <t>Song, Y., Natl. Center Smart Growth Res./Educ., University of Maryland, Caroline Hall, College Park, MD 20742, United States; Knaap, G.-J., Natl. Center Smart Growth Res./Educ., University of Maryland, Caroline Hall, College Park, MD 20742, United States</t>
  </si>
  <si>
    <t>In this paper, we attempt a formal analysis of the virtues of new urbanism, a movement hailed as the most significant movement in urban planning and architecture in this century. We proceed using the tools of Geographic Information Systems (GIS) to develop quantitative measures of urban form. We then incorporate those measures in a hedonic price analysis. We find that our measures of urban form capture meaningful differences in the characters of urban neighborhoods that could well have direct impacts on the utility of urban residents. Further, we find that such differences are capitalized into residential property values. The results imply that some but not all of the design features of new urbanism provide benefits for which urban residents are willing to pay. © 2003 Elsevier Inc. All rights reserved.</t>
  </si>
  <si>
    <t>Housing price; New urbanism; Quantitative measures; Urban form</t>
  </si>
  <si>
    <t>2-s2.0-0141798618</t>
  </si>
  <si>
    <t>Park J.H., Lee D.K., Park C., Kim H.G., Jung T.Y., Kim S.</t>
  </si>
  <si>
    <t>56395670900;55848986600;55935899600;56395656300;56966140200;57193391636;</t>
  </si>
  <si>
    <t>Park accessibility impacts housing prices in Seoul</t>
  </si>
  <si>
    <t>Sustainability (Switzerland)</t>
  </si>
  <si>
    <t>10.3390/su9020185</t>
  </si>
  <si>
    <r>
      <rPr>
        <u/>
        <sz val="10"/>
        <color indexed="8"/>
        <rFont val="Helvetica Neue"/>
        <family val="2"/>
      </rPr>
      <t>https://www.scopus.com/inward/record.uri?eid=2-s2.0-85013472927&amp;doi=10.3390%2fsu9020185&amp;partnerID=40&amp;md5=3fd4316206eeb03448c18083b634ce2f</t>
    </r>
  </si>
  <si>
    <t>Interdisciplinary Program in Landscape Architecture, Seoul National University, Seoul, 08826, South Korea; Department of Landscape Architecture, College of Agriculture and Life Sciences, Seoul National University, Seoul, 08826, South Korea; Department of Landscape Architecture, College of Urban Science, University of Seoul, Seoul, 02504, South Korea; Graduate School of International Studies, Yonsei University, Seoul, 03722, South Korea; Tourism Policy Research Division, Korea Culture and Tourism Institute, Seoul, 07511, South Korea</t>
  </si>
  <si>
    <t>Park, J.H., Interdisciplinary Program in Landscape Architecture, Seoul National University, Seoul, 08826, South Korea; Lee, D.K., Interdisciplinary Program in Landscape Architecture, Seoul National University, Seoul, 08826, South Korea, Department of Landscape Architecture, College of Agriculture and Life Sciences, Seoul National University, Seoul, 08826, South Korea; Park, C., Department of Landscape Architecture, College of Urban Science, University of Seoul, Seoul, 02504, South Korea; Kim, H.G., Interdisciplinary Program in Landscape Architecture, Seoul National University, Seoul, 08826, South Korea; Jung, T.Y., Graduate School of International Studies, Yonsei University, Seoul, 03722, South Korea; Kim, S., Tourism Policy Research Division, Korea Culture and Tourism Institute, Seoul, 07511, South Korea</t>
  </si>
  <si>
    <t>Housing prices are determined by a variety of factors, including the features of the building and the neighborhood environment, and a potential buyer decides to buy a house after reviewing these factors and concluding that it is worth the price. We used Hedonic Price Methods to find the relationship between monetary value of house and access conditions to urban parks. Two meaningful results were discovered in this study: first, as the distance from the park increases, the value of the park inherent in the housing price decreases; second, the greater walking accessibility, to the park, the higher the park value inherent in housing prices. Despite presenting shorter distances to walk and more entrances, poorly accessible zones were deemed as such due to the necessity of crossing an arterial road. This indicates that the results can define accessibility not as the Euclidian distance but as the shortest walking distance while considering crossroads and park entrances. The results of this study have significant implications for urban park economic impact analyses in Seoul. Also, the increase in housing prices closer to parks supports the idea that access is dependent on the residents' socioeconomic status. Lastly, the results of this study can improve walking accessibility to the park. © 2017 by the author.</t>
  </si>
  <si>
    <t>Ecosystem services; Hedonic price methods (HPM); Non-market value; Property price; Valuation</t>
  </si>
  <si>
    <t>2-s2.0-85013472927</t>
  </si>
  <si>
    <t>Herath S.</t>
  </si>
  <si>
    <t>55672905000;</t>
  </si>
  <si>
    <t>Discovering the urban structure using a spatial hedonic house price model</t>
  </si>
  <si>
    <t>ICCREM 2013: Construction and Operation in the Context of Sustainability - Proceedings of the 2013 International Conference on Construction and Real Estate Management</t>
  </si>
  <si>
    <t>10.1061/9780784413135.132</t>
  </si>
  <si>
    <r>
      <rPr>
        <u/>
        <sz val="10"/>
        <color indexed="8"/>
        <rFont val="Helvetica Neue"/>
        <family val="2"/>
      </rPr>
      <t>https://www.scopus.com/inward/record.uri?eid=2-s2.0-84889583641&amp;doi=10.1061%2f9780784413135.132&amp;partnerID=40&amp;md5=7847ceeeed7a23614aed0620c09592c4</t>
    </r>
  </si>
  <si>
    <t>City Futures Research Centre, Faculty of the Built Environment, University of New South Wales, Sydney, NSW 2052, Australia</t>
  </si>
  <si>
    <t>Herath, S., City Futures Research Centre, Faculty of the Built Environment, University of New South Wales, Sydney, NSW 2052, Australia</t>
  </si>
  <si>
    <t>This paper employs a spatial hedonic house price model that is capable of incorporating temporal dynamics within the model specification in addition to the location, the neighborhood and structural variations of house prices within the Ede municipality in the Netherlands. The dataset includes transaction prices and other information regarding houses sold within the municipality. The impact of distance from the town center on values of housing units is examined and the variants of the monocentric and polycentric models are estimated. Additional tests employed to search if there is spatial autocorrelation in the residual series suggest use of the spatial autoregressive error model (SEM) as appropriate. The estimation results are then used to shed light on the urban structure of the municipality. The spatial model suggests that the polycentric structure reflected in the non-spatial model may be an outcome of spatial dependence. The spatial model also indicates that the Bennekom sub-center is preferred to the Ede town which was purposely planned as the formal urban center. The cluster of neighborhood in which the housing units are located is the most important location variable compared to district and distances from the town centers. House prices are also sensitive to trend and the cyclical variation of income. © 2013 American Society of Civil Engineers.</t>
  </si>
  <si>
    <t>2-s2.0-84889583641</t>
  </si>
  <si>
    <t>Wanyeki I., Olson S., Brassard P., Menzies D., Ross N., Behr M., Schwartzman K.</t>
  </si>
  <si>
    <t>16426653600;8786395000;7004534250;7006221407;57203105312;7102978533;7003808796;</t>
  </si>
  <si>
    <t>Dwellings, crowding, and tuberculosis in Montreal</t>
  </si>
  <si>
    <t>Social Science and Medicine</t>
  </si>
  <si>
    <t>10.1016/j.socscimed.2005.12.015</t>
  </si>
  <si>
    <r>
      <rPr>
        <u/>
        <sz val="10"/>
        <color indexed="8"/>
        <rFont val="Helvetica Neue"/>
        <family val="2"/>
      </rPr>
      <t>https://www.scopus.com/inward/record.uri?eid=2-s2.0-33747133672&amp;doi=10.1016%2fj.socscimed.2005.12.015&amp;partnerID=40&amp;md5=9079e52c246cdc350dcda72e970367bf</t>
    </r>
  </si>
  <si>
    <t>Respiratory Epidemiology Unit, McGill University, Canada; Department of Geography, McGill University, Canada; Division of Clinical Epidemiology, McGill University, Canada; Respiratory Epidemiology Unit Respiratory Division, McGill University, Canada; Division of Infectious Diseases Medical Microbiology, McGill University, Canada</t>
  </si>
  <si>
    <t>Wanyeki, I., Respiratory Epidemiology Unit, McGill University, Canada; Olson, S., Department of Geography, McGill University, Canada; Brassard, P., Division of Clinical Epidemiology, McGill University, Canada; Menzies, D., Respiratory Epidemiology Unit Respiratory Division, McGill University, Canada; Ross, N., Department of Geography, McGill University, Canada; Behr, M., Division of Infectious Diseases Medical Microbiology, McGill University, Canada; Schwartzman, K., Respiratory Epidemiology Unit Respiratory Division, McGill University, Canada</t>
  </si>
  <si>
    <t>The association of tuberculosis (TB) with poverty has long been recognized, yet it may reflect not only characteristics of poor individuals, but also housing and neighborhood features which promote airborne spread. We sought to determine whether dwelling and building features, residential density and crowding are independently associated with TB occurrence in a low-incidence setting. We used residential addresses to geocode active TB cases reported in Montreal in 1996-2000. These "case dwellings" were linked to the municipal dwelling geodatabase from 2000, and to Canadian census data from 1996. We compared them with randomly selected Montreal dwellings ("controls," in a 1:10 ratio), using the same data sources. From multivariate logistic regression, the 595 case dwellings were more likely than the 5950 control dwellings to be in buildings &gt;5 stories tall (adjusted odds ratios [OR] 1.6; 95% CI: 1.0-2.5), constructed since 1970 (adjusted OR 2.5; 1.8-3.6), in the lowest quartile for resale valuation (adjusted OR 1.3; 1.0-1.6), and on blocks where lot coverage exceeded the median value (adjusted OR 1.3; 1.0-1.6). Case dwellings were also more often found in census tracts with more persons per room, and a higher proportion of inhabitants who had arrived in Canada within the last 5 years. We conclude that dwelling and building features-notably dwellings in taller and new buildings, with lower resale value, and dwellings on blocks with high residential density-as well as crowding, were associated with TB occurrence, after adjustment for sociodemographic factors. © 2006 Elsevier Ltd. All rights reserved.</t>
  </si>
  <si>
    <t>Canada; Crowding; Geographic information systems; Housing; Tuberculosis</t>
  </si>
  <si>
    <t>2-s2.0-33747133672</t>
  </si>
  <si>
    <t>Thériault M., Des Rosiers F., Villeneuve P., Kestens Y.</t>
  </si>
  <si>
    <t>7003640338;6505941911;7102602823;55906994500;</t>
  </si>
  <si>
    <t>Modelling interactions of location with specific value of housing attributes</t>
  </si>
  <si>
    <t>10.1108/02637470310464472</t>
  </si>
  <si>
    <r>
      <rPr>
        <u/>
        <sz val="10"/>
        <color indexed="8"/>
        <rFont val="Helvetica Neue"/>
        <family val="2"/>
      </rPr>
      <t>https://www.scopus.com/inward/record.uri?eid=2-s2.0-84986131154&amp;doi=10.1108%2f02637470310464472&amp;partnerID=40&amp;md5=83ffc38c2fb3a8c77964d61fbdcf325b</t>
    </r>
  </si>
  <si>
    <t>Laval University, Quebec, Canada</t>
  </si>
  <si>
    <t>Thériault, M., Laval University, Quebec, Canada; Des Rosiers, F., Laval University, Quebec, Canada; Villeneuve, P., Laval University, Quebec, Canada; Kestens, Y., Laval University, Quebec, Canada</t>
  </si>
  <si>
    <t>This paper presents a procedure for considering interactions of neighbourhood quality and property specifics within hedonic models of housing price. It handles interactions between geographical factors and the marginal contribution of each property attribute for enhancing values assessment. Making use of simulation procedures, it is combining GIS technology and spatial statistics to define principal components of accessibility and socio-economic census related to transaction prices of single-family homes. An application to the housing market of the Quebec Urban Community (more than 3,600 bungalows transacted in 1990 and 1991) illustrates its usefulness for building spatial hedonic models, while controlling for multicollinearity, spatial autocorrelation and heteroskedasticity. Distance-weighted averages of each property attribute in the neighbourhood and interactions of property attributes with each principal component are used to detect any spatial effect on sale price variations. This first-stage spatial hedonic model approximates market prices, which are then used in order to compare “expected” and actual property tax amounts, which are added to obtain a second-stage model incorporating fiscal effects on house values. Interactions between geographical factors and property specifics are computed using formulae avoiding multicollinearity problems, while considering several processes responsible for spatial variability. For each property attribute, they define sub-models which can be used to map variations, across the city, of its marginal value, assessing the cross-effect of geographical location (in terms of neighbourhood profiles and accessibility to services) and its own valuation parameters. Moreover, this procedure distinguishes property attributes, exerting a stable contribution to value (constant over the entire region) from those whose implicit price significantly varies over space. © 2003, MCB UP Limited</t>
  </si>
  <si>
    <t>Housing; Location; Modelling; Prices; Property management; Spatial management</t>
  </si>
  <si>
    <t>2-s2.0-84986131154</t>
  </si>
  <si>
    <t>Anacker K.B.</t>
  </si>
  <si>
    <t>6507113950;</t>
  </si>
  <si>
    <t>Still paying the race tax? Analyzing property values in homogeneous and mixed-race suburbs</t>
  </si>
  <si>
    <t>Journal of Urban Affairs</t>
  </si>
  <si>
    <t>10.1111/j.1467-9906.2008.00437.x</t>
  </si>
  <si>
    <r>
      <rPr>
        <u/>
        <sz val="10"/>
        <color indexed="8"/>
        <rFont val="Helvetica Neue"/>
        <family val="2"/>
      </rPr>
      <t>https://www.scopus.com/inward/record.uri?eid=2-s2.0-76249109374&amp;doi=10.1111%2fj.1467-9906.2008.00437.x&amp;partnerID=40&amp;md5=9874bd72774f0b442b56fc19a1814318</t>
    </r>
  </si>
  <si>
    <t>Metropolitan Institute, 1021 Prince Street, Suite 100, Alexandria, VA 22314, United States</t>
  </si>
  <si>
    <t>Anacker, K.B., Metropolitan Institute, 1021 Prince Street, Suite 100, Alexandria, VA 22314, United States</t>
  </si>
  <si>
    <t>Racial and ethnic inequality has manifested itself in wealth ownership and access to quality housing. Home ownership is considered a good basis on which to build equity. Whereas property values and their appreciation have been analyzed in those inner city neighborhoods that have high proportions of racially and ethnically underrepresented groups, not much systematic research has been undertaken on these issues in homogeneous versus mixed-race suburbs. By analyzing census tracts within select counties across the United States with weighted least squares (WLS) regressions, this article investigates differences among suburban census tracts in terms of several factors, including property values and their appreciation rates and factors, that have influenced property values. Based on the results, it is concluded that the assumption that home ownership in the suburbs leads to the building of housing wealth needs to be differentiated. © 2009 Urban Affairs Association.</t>
  </si>
  <si>
    <t>2-s2.0-76249109374</t>
  </si>
  <si>
    <t>Hurvitz P.M., Moudon A.V.</t>
  </si>
  <si>
    <t>6504347404;6603342378;</t>
  </si>
  <si>
    <t>Home versus nonhome neighborhood: Quantifying differences in exposure to the built environment</t>
  </si>
  <si>
    <t>American Journal of Preventive Medicine</t>
  </si>
  <si>
    <t>10.1016/j.amepre.2011.11.015</t>
  </si>
  <si>
    <r>
      <rPr>
        <u/>
        <sz val="10"/>
        <color indexed="8"/>
        <rFont val="Helvetica Neue"/>
        <family val="2"/>
      </rPr>
      <t>https://www.scopus.com/inward/record.uri?eid=2-s2.0-84858657873&amp;doi=10.1016%2fj.amepre.2011.11.015&amp;partnerID=40&amp;md5=7429f5f4242f747f56be3e962d637f0e</t>
    </r>
  </si>
  <si>
    <t>Department of Urban Design and Planning, College of Built Environments, University of Washington, 1107 NE 45th Street, Seattle, WA 98195-4802, United States</t>
  </si>
  <si>
    <t>Hurvitz, P.M., Department of Urban Design and Planning, College of Built Environments, University of Washington, 1107 NE 45th Street, Seattle, WA 98195-4802, United States; Moudon, A.V., Department of Urban Design and Planning, College of Built Environments, University of Washington, 1107 NE 45th Street, Seattle, WA 98195-4802, United States</t>
  </si>
  <si>
    <t>Background: Built environment and health research have focused on characteristics of home neighborhoods, whereas overall environmental exposures occur over larger spatial ranges. Purpose: Differences in built environment characteristics were analyzed for home and nonhome locations using GPS data. Methods: GPS data collected in 20072008 were analyzed for 41 subjects in the Seattle area in 2010. Environmental characteristics for 3.8 million locations were measured using novel GIS data sets called SmartMaps, representing spatially continuous values of local built environment variables in the domains of neighborhood composition, utilitarian destinations, transportation infrastructure, and traffic conditions. Using bootstrap sampling, CIs were estimated for differences in built environment values for home (&lt;833 m of home address) and nonhome (&gt;1666 m) GPS locations. Results: Home and nonhome built environment values were significantly different for more than 90% of variables across subjects (p&lt;0.001). Only 51% of subjects had higher counts of supermarkets near than away from home. Different measures of neighborhood parks yielded varying results. Conclusions: SmartMaps helped measure local built environment characteristics for a large set of GPS locations. Most subjects had significantly different home and nonhome built environment exposures. Considering the full range of individuals' environmental exposures may improve understanding of effects of the built environment on behavior and health outcomes. © 2012 American Journal of Preventive Medicine.</t>
  </si>
  <si>
    <t>2-s2.0-84858657873</t>
  </si>
  <si>
    <t>Alam M.R., St-Hilaire M., Kunz T.</t>
  </si>
  <si>
    <t>56031730000;6602135470;35242606500;</t>
  </si>
  <si>
    <t>Computational methods for residential energy cost optimization in smart grids: a survey</t>
  </si>
  <si>
    <t>ACM Computing Surveys</t>
  </si>
  <si>
    <t>10.1145/2897165</t>
  </si>
  <si>
    <r>
      <rPr>
        <u/>
        <sz val="10"/>
        <color indexed="8"/>
        <rFont val="Helvetica Neue"/>
        <family val="2"/>
      </rPr>
      <t>https://www.scopus.com/inward/record.uri?eid=2-s2.0-84964523866&amp;doi=10.1145%2f2897165&amp;partnerID=40&amp;md5=f697d5fb470abc938f2f9fe964eecb2e</t>
    </r>
  </si>
  <si>
    <t>Department of Systems and Computer Engineering, Carleton University, 1125 Colonel By Drive, Ottawa, ON  K1S5B6, Canada</t>
  </si>
  <si>
    <t>Alam, M.R., Department of Systems and Computer Engineering, Carleton University, 1125 Colonel By Drive, Ottawa, ON  K1S5B6, Canada; St-Hilaire, M., Department of Systems and Computer Engineering, Carleton University, 1125 Colonel By Drive, Ottawa, ON  K1S5B6, Canada; Kunz, T., Department of Systems and Computer Engineering, Carleton University, 1125 Colonel By Drive, Ottawa, ON  K1S5B6, Canada</t>
  </si>
  <si>
    <t>A smart power grid transforms the traditional electric grid into a user-centric, intelligent power network. The cost-saving potential of smart homes is an excellent motivating factor to involve users in smart grid operations. To that end, this survey explores the contemporary cost-saving strategies for smart grids from the users' perspective. The study shows that optimization methods are the most popular cost-saving techniques reported in the literature. These methods are used to plan scheduling and power utilization schemes of household appliances, energy storages, renewables, and other energy generation devices. The survey shows that trading energy among neighborhoods is one of the effective methods for cost optimization. It also identifies the prediction methods that are used to forecast energy price, generation, and consumption profiles, which are required to optimize energy cost in advance. The contributions of this article are threefold. First, it discusses the computational methods reported in the literature with their significance and limitations. Second, it identifies the components and their characteristics that may reduce energy cost. Finally, it proposes a unified cost optimization framework and addresses the challenges that may influence the overall residential energy cost optimization problem in smart grids. ©2016 ACM.</t>
  </si>
  <si>
    <t>Cost optimization; Demand and response; Dynamic price; Energy storage; Microgrid; Renewables; Smart grid; Smart homes; Survey</t>
  </si>
  <si>
    <t>2-s2.0-84964523866</t>
  </si>
  <si>
    <t>Asan H.S., Ozsoy A.</t>
  </si>
  <si>
    <t>57203801563;6602622461;</t>
  </si>
  <si>
    <t>The importance of user memory in understanding housing quality</t>
  </si>
  <si>
    <t>10.1108/IJBPA-02-2018-0017</t>
  </si>
  <si>
    <r>
      <rPr>
        <u/>
        <sz val="10"/>
        <color indexed="8"/>
        <rFont val="Helvetica Neue"/>
        <family val="2"/>
      </rPr>
      <t>https://www.scopus.com/inward/record.uri?eid=2-s2.0-85052997374&amp;doi=10.1108%2fIJBPA-02-2018-0017&amp;partnerID=40&amp;md5=2d0b4eb7c2a5dd746899c4dbda8fa6d0</t>
    </r>
  </si>
  <si>
    <t>Center for Environmental Design Research, University of California Berkeley, Berkeley, CA, United States; Architecture Department, Bahcesehir University, Istanbul, Turkey; Faculty of Architecture, Istanbul Technical University, Istanbul, Turkey</t>
  </si>
  <si>
    <t>Asan, H.S., Center for Environmental Design Research, University of California Berkeley, Berkeley, CA, United States, Architecture Department, Bahcesehir University, Istanbul, Turkey; Ozsoy, A., Faculty of Architecture, Istanbul Technical University, Istanbul, Turkey</t>
  </si>
  <si>
    <t>Purpose: Housing quality is determined by both objective and subjective dynamics. This research was conducted to explore the importance of users’ memory as a tool for assessing housing quality. While objective features of the surroundings generally require physical measurements, subjective features can be supported by residents’ memories. Memory studies can therefore be used as a research tool to understand the housing environment as they provide important references to the past, present, and future. The purpose of this paper is to explore the relationship between users’ (residents) memory and housing quality. Design/methodology/approach: The methodology comprised a literature review of spatial quality studies and a field study of a modern housing estate in Istanbul. For the field study, housing quality was examined through the memories of residents in the neighbourhood, buildings, and units. With the research, site observations were made, a questionnaire was issued to residents, and in-depth interviews were conducted with residents who had lived there the longest. New dimensions of housing quality problems were then discussed in the conclusion with reference to residents’ memories. Findings: Memory studies can be used as a research tool to understand the housing environment, as they provide important references to the past, present and future. In the conclusion, new dimensions of the housing quality problems were discussed with the help of the residents’ memories. It was seen that different dimensions of housing quality can be revealed with the help of user memory. Research limitations/implications: In all, 40 of the total residents (101) accepted to make questionnaires. In-depth interviews were conducted with three long-term residents that are the only ones still alive and had lived the area since the beginning of the life after construction. Originality/value: With the aim of developing new tools and methods to analyse housing quality, this research presents a new perspective by utilising users’ memories to evaluate spatial quality. © 2018, Emerald Publishing Limited.</t>
  </si>
  <si>
    <t>Housing quality; Housing stock; Modern housing estates; Spatial quality; User memory</t>
  </si>
  <si>
    <t>2-s2.0-85052997374</t>
  </si>
  <si>
    <t>Weinstein H.</t>
  </si>
  <si>
    <t>56732546800;</t>
  </si>
  <si>
    <t>Fighting for a place called home: Litigation strategies for challenging gentrification</t>
  </si>
  <si>
    <t>UCLA Law Review</t>
  </si>
  <si>
    <r>
      <rPr>
        <u/>
        <sz val="10"/>
        <color indexed="8"/>
        <rFont val="Helvetica Neue"/>
        <family val="2"/>
      </rPr>
      <t>https://www.scopus.com/inward/record.uri?eid=2-s2.0-84937691278&amp;partnerID=40&amp;md5=3a863f3c7994eea7cbb1f66e9ca4a438</t>
    </r>
  </si>
  <si>
    <t>UCLA School of Law, United States</t>
  </si>
  <si>
    <t>Weinstein, H., UCLA School of Law, United States</t>
  </si>
  <si>
    <t>Since the passage of the 1968 Fair Housing Act (FHA), there have been clear legal tools and strategies for combating segregation and promoting diverse cities and towns. While the FHA and zoning laws have been used successfully to ensure that formerly allwhite city neighborhoods and towns are accessible to diverse residents, a new problem is emerging for those who value integrated neighborhoods: the reversal of white flight. The 2010 Census showed a strong demographic shift of white residents moving back to the core of cities while black and Hispanic residents are pushed to the cities' perimeters. This racialized displacement is called gentrification, and there has been little analysis of how legal strategies could be used to challenge it in order to ensure that minority communities receive the benefits of revitalizing city neighborhoods and remain in their homes. This Comment will explain the role gentrification plays in many cities and the legal strategies available for ensuring that cities remain diverse and affordable. It explores how attorneys can use zoning laws to preserve or create more affordable housing in cities even before the gentrification of a neighborhood is underway, environmental impact statements to fight proposed luxury developments that often are built near the beginning or middle of the gentrification process, and the FHA to preserve affordable housing and to challenge the building of luxury developments in neighborhoods that have undergone significant gentrification. Copyright © 2015 UCLA Law Review-All Rights Reserved.</t>
  </si>
  <si>
    <t>2-s2.0-84937691278</t>
  </si>
  <si>
    <t>Baetens R., Saelens D.</t>
  </si>
  <si>
    <t>35072504100;6701583724;</t>
  </si>
  <si>
    <t>Modelling uncertainty in district energy simulations by stochastic residential occupant behaviour</t>
  </si>
  <si>
    <t>Journal of Building Performance Simulation</t>
  </si>
  <si>
    <t>10.1080/19401493.2015.1070203</t>
  </si>
  <si>
    <r>
      <rPr>
        <u/>
        <sz val="10"/>
        <color indexed="8"/>
        <rFont val="Helvetica Neue"/>
        <family val="2"/>
      </rPr>
      <t>https://www.scopus.com/inward/record.uri?eid=2-s2.0-84941248347&amp;doi=10.1080%2f19401493.2015.1070203&amp;partnerID=40&amp;md5=17c5374db7921863ce1615452debaa80</t>
    </r>
  </si>
  <si>
    <t>Building Physics Section, Department of Civil Engineering, KU Leuven, Leuven, Belgium; EnergyVille, Dennenstraat 7, Genk, 3600, Belgium</t>
  </si>
  <si>
    <t>Baetens, R., Building Physics Section, Department of Civil Engineering, KU Leuven, Leuven, Belgium, EnergyVille, Dennenstraat 7, Genk, 3600, Belgium; Saelens, D., Building Physics Section, Department of Civil Engineering, KU Leuven, Leuven, Belgium, EnergyVille, Dennenstraat 7, Genk, 3600, Belgium</t>
  </si>
  <si>
    <t>Occupant behaviour has long been of main interest in the domain of building energy-savings and indoor air quality and its importance is recognized by its wide coverage in the literature. In the recent developments of detailed transient building energy simulations, including the occupant behaviour as a boundary condition for the thermal comfort, system efficiency calculations have been a major research topic, given its significant impact. A simultaneous growing interest in district energy simulations raises similar questions at the aggregate level, where upscaling from the building to an aggregate neighbourhood level at the spatial scale of a low-voltage feeder results in a natural regression to the mean lowering uncertainty, compared to the level of the household. The presented work starts with the description of StROBe, a stochastic residential occupant behaviour for district energy simulations integrating the modelling of receptacle loads, internal heat gains, thermostat settings and hot water tappings based on occupancy and activity prerequisites. Given this model, the uncertainty for district energy simulations is addressed. The epistemic uncertainties are elaborated first by comparing the model results with the reference values and then denoting local disaggregation of demographic statistics as a possible main hiatus of general modelling methods for building energy occupant behaviour used at the neighbourhood level. Finally, the aleatory uncertainty caused by the StROBe in integrated district energy simulations is quantified. Here, the expected value of the objective functions has, to a large extent, the same minimizers as the measures of the proposed robustness. As such, optimizing an objective value for its expected value generally seems to result in a optimum near the optimum of robustness. However, 95% of the observed objectives lay between 0.81 and 1.6 times the expected value for a feeder larger than 10 houses, and between 0.88 and 1.3 times the expected value for more than 20 houses, denoting an overall ‘rather small’ uncertainty on the possible objective functions caused by the user behaviour. Furthermore, we show that the design of the building energy system has an impact on the robustness of the objective criteria and it could thus be minimized as part of an optimisation exercise. © 2015 International Building Performance Simulation Association (IBPSA).</t>
  </si>
  <si>
    <t>district simulation; occupant behaviour; stochastic modelling; uncertainty</t>
  </si>
  <si>
    <t>2-s2.0-84941248347</t>
  </si>
  <si>
    <t>Lazzarin A.</t>
  </si>
  <si>
    <t>57191906118;</t>
  </si>
  <si>
    <t>Use and adaptation of the experimental space in the Divino Espirito Santo do Cerrado Church - Lina Bo Bardi, 1976</t>
  </si>
  <si>
    <r>
      <rPr>
        <u/>
        <sz val="10"/>
        <color indexed="8"/>
        <rFont val="Helvetica Neue"/>
        <family val="2"/>
      </rPr>
      <t>https://www.scopus.com/inward/record.uri?eid=2-s2.0-84994644945&amp;partnerID=40&amp;md5=6f510d469a763c97d72d7587cf925ba3</t>
    </r>
  </si>
  <si>
    <t>Universidade de Uberaba, Minas Gerais, Brazil</t>
  </si>
  <si>
    <t>Lazzarin, A., Universidade de Uberaba, Minas Gerais, Brazil</t>
  </si>
  <si>
    <t>This paper1 presents the Franciscan church designed by Lina Bo Bardi in Uberländia between 1976 and 1982; a religious complex built on the outskirts of the prosperous country town. Its design and construction took place in the final phase of the authoritarian regime, when the Comunidades Eclesiais de Base [Ecclesial Base Communities] were established in the country as a result of the Vatican II Council, which were linked to people's real needs of fighting the dictatorship. This position relates to Franciscanism and the Latin American theological movement called Teologia da Libertacäo [Liberation Theology], which united its choice for the poor to political actions as a means to achieve social changes. The design came from the simplicity of the circular shape and has references to Paleo-Christian architecture as means of having meeting spaces, adapted to the sloping topography, for the intended uses - celebration, meetings, parties and housing for the religious women - and for the pre-existence of a soccer field. Such geometry has broken the traditional relationship between the rectangular corner lot and the streets, generating permeability to the religious complex through the interlacement of three round volumes. The belfry and the church were implanted on the highest elevation of the terrain utilizing the natural overhead light, which enters through a triangular face of translucent roof tiles, giving sacredness to the space. On the level below, another circle functions as housing for religious women, with cells facing a cloister followed by the third volume used for training and festivities. Local materials - which were donated or acquired through funds obtained from the German organization Adveniat - were used in the construction, which counted with the fruitful work between the architect, engineer, foreman, carpenters, bricklayers, maids and the support of the neighbourhood community through mutião2'. The first years after 1982 represented the harmony between the Franciscans, the community and the architecture, but this scenario has been altering since then through changes in the church itself, when the complex started to be administered by the secular order. This paper presents such changes and the consequences for the original architecture, as well as the modifications caused by the growth of the community and the recognition of the cultural and historical value of the architectural ensemble. © Pola Virgioli, 2016.</t>
  </si>
  <si>
    <t>2-s2.0-84994644945</t>
  </si>
  <si>
    <t>Narwold A.J.</t>
  </si>
  <si>
    <t>24290722900;</t>
  </si>
  <si>
    <t>Estimating the value of the historical designation externality</t>
  </si>
  <si>
    <t>10.1108/17538270810895123</t>
  </si>
  <si>
    <r>
      <rPr>
        <u/>
        <sz val="10"/>
        <color indexed="8"/>
        <rFont val="Helvetica Neue"/>
        <family val="2"/>
      </rPr>
      <t>https://www.scopus.com/inward/record.uri?eid=2-s2.0-84986131143&amp;doi=10.1108%2f17538270810895123&amp;partnerID=40&amp;md5=9e9f394ce1ecf0f6a6601c8d1d07c08e</t>
    </r>
  </si>
  <si>
    <t>School of Business Administration, University of San Diego, San Diego, California, United States</t>
  </si>
  <si>
    <t>Narwold, A.J., School of Business Administration, University of San Diego, San Diego, California, United States</t>
  </si>
  <si>
    <t>Purpose – A long-standing argument for historic preservation of houses has been the positive externalities that it produces. The purpose of this paper is to quantify the externality associated with the designation of historical houses in San Diego, California under the Mills Act. Design/methodology/approach – The Mills Act allows for individual houses to be designated as historically significant. This results in neighborhoods where historically designated houses are side-by-side with houses with no particular historic significance. The positive externality hypothesis predicts that the value of a house should be a function of the number of historically designated houses within the neighborhood. The proximity of historically designated houses on the sales price of other non-historic houses is valued using hedonic regression analysis. Findings – The results suggest that a house's value is increased by 3.8 per cent by having a historical house within 250 ft, and by 1.6 per cent by having a historical home located between 250 and 500 ft away. Under the Mills Act, property taxes are lowered on the historically designated properties, costing local governments tax revenues. Based on the results presented in this paper, the overall taxable basis for the neighborhood increases by $1.8 million for each historical home. Estimates are provided that show that local governments might expect a net tax revenue gain of US$14,000 per house per year. Originality/value – The Mills Act is a market-based approach to historic preservation. Homeowners are encouraged to pursue designation of their property for property tax reductions. This paper demonstrates that local governments also gain through this program through higher property tax revenues. © 2008, Emerald Group Publishing Limited</t>
  </si>
  <si>
    <t>Buildings; Housing legislation; Taxes; Unites States of America</t>
  </si>
  <si>
    <t>2-s2.0-84986131143</t>
  </si>
  <si>
    <t>Curado A., De Freitas V.P., Ramos N.M.M.</t>
  </si>
  <si>
    <t>55228582300;7004232133;57194543862;</t>
  </si>
  <si>
    <t>Variability assessment of thermal comfort in a retrofitted social housing neighborhood based on "in situ" measurements</t>
  </si>
  <si>
    <t>Energy Procedia</t>
  </si>
  <si>
    <t>10.1016/j.egypro.2015.11.627</t>
  </si>
  <si>
    <r>
      <rPr>
        <u/>
        <sz val="10"/>
        <color indexed="8"/>
        <rFont val="Helvetica Neue"/>
        <family val="2"/>
      </rPr>
      <t>https://www.scopus.com/inward/record.uri?eid=2-s2.0-84962549608&amp;doi=10.1016%2fj.egypro.2015.11.627&amp;partnerID=40&amp;md5=91b15bfd3bf6186a5fd20d5b623de5a6</t>
    </r>
  </si>
  <si>
    <t>CONSTRUCT-LFC, Faculty of Engineering (FEUP), University of Porto, Rua Dr. Roberto Frias s/n, Porto, 4200-465, Portugal; Polytechnic Institute of Viana do Castelo, School of Technology and Management, Department of Engineering Sciences and Technology, Avenida do Atlântico, Viana do Castelo, 4900-348, Portugal</t>
  </si>
  <si>
    <t>Curado, A., CONSTRUCT-LFC, Faculty of Engineering (FEUP), University of Porto, Rua Dr. Roberto Frias s/n, Porto, 4200-465, Portugal, Polytechnic Institute of Viana do Castelo, School of Technology and Management, Department of Engineering Sciences and Technology, Avenida do Atlântico, Viana do Castelo, 4900-348, Portugal; De Freitas, V.P., CONSTRUCT-LFC, Faculty of Engineering (FEUP), University of Porto, Rua Dr. Roberto Frias s/n, Porto, 4200-465, Portugal; Ramos, N.M.M., CONSTRUCT-LFC, Faculty of Engineering (FEUP), University of Porto, Rua Dr. Roberto Frias s/n, Porto, 4200-465, Portugal</t>
  </si>
  <si>
    <t>The current socio-economic conditions of social housing neighborhoods in Portugal, where people generally don't have heating or cooling habits, determines the adoption of passive retrofitting strategies. A social housing neighborhood in Porto, Portugal, named "Bairro de Lordelo", with 4 blocks, 179 dwellings and more than 400 inhabitants was recently retrofitted. The retrofitting investment was strictly limited to a maximum value per dwelling and involved the inclusion of thermal insulation in roofs, replacement of windows, and renovation of the ventilation systems. It's main goal was to increase thermal comfort, in a context of inexistence of any heating or cooling systems installed. An indoor climate measurement program was developed for the months of July, August and September of 2012, and the months of December 2012, January and February 2013, in order to evaluate, respectively, summer and winter thermal comfort of the dwellings. The experimental measurements were carried out in 24 dwellings - 4 of the dwellings were measured during the 3 months and the other 20 in periods of 2 and 3 weeks-. The study is focused on the importance of the variability of the vertical and horizontal alignment of an apartment and its occupation, for a certain measurement period, on the indoor air temperature and in the thermal comfort of the occupants, according to adaptive models presented in EN15251 and using some descriptive statistics. As a final result it is expected that its influence can be up to 4°C on the indoor air temperature. © 2015 The Authors.</t>
  </si>
  <si>
    <t>"in situ" measurements; Retrofitting; Thermal comfort; Variability</t>
  </si>
  <si>
    <t>2-s2.0-84962549608</t>
  </si>
  <si>
    <t>Askew M.</t>
  </si>
  <si>
    <t>7005014193;</t>
  </si>
  <si>
    <t>Community-building among the Bangkok middle class. Ethnographic perspectives on group identity and problem-solving in a suburban housing estate</t>
  </si>
  <si>
    <t>South East Asia Research</t>
  </si>
  <si>
    <t>10.1177/0967828X9900700104</t>
  </si>
  <si>
    <r>
      <rPr>
        <u/>
        <sz val="10"/>
        <color indexed="8"/>
        <rFont val="Helvetica Neue"/>
        <family val="2"/>
      </rPr>
      <t>https://www.scopus.com/inward/record.uri?eid=2-s2.0-0032802154&amp;doi=10.1177%2f0967828X9900700104&amp;partnerID=40&amp;md5=041fb772e4c147593ddbd14ab58e46ba</t>
    </r>
  </si>
  <si>
    <t>Askew, M.</t>
  </si>
  <si>
    <t>While the suburban-dwelling middle classes of Bangkok have been portrayed as essentially individualistic and materialistic, attention to the development of particular housing communities can reveal significant patterns of neighbourhood formation and commitment to localities. This paper will show that such commitment to 'place' can be revealed in a high capacity for mobilization and co-operation in efforts to improve the immediate physical and social environment. Such a capacity needs to be interpreted not only in organizational but in cultural terms as well. These cultural meanings are drawn from both common lifestyle patterns and expectations, personal histories, and occupations, as well as more broadly-shared Thai idioms. In this paper the author explores the importance to householders of key cultural defining terms which express their sense of well-being, ecological values, and perceptions of the community's development since their arrival. In the context of South East Asian mega-cities, with limited state capacity to provide urban services and steadily deteriorating environments, recognizing and encouraging the capacity of suburban neighbourhood groups to mobilize and co-operate in culturally meaningful ways to solve problems of mutual concern is crucial.</t>
  </si>
  <si>
    <t>2-s2.0-0032802154</t>
  </si>
  <si>
    <t>Moorhouse J.C., Smith M.S.</t>
  </si>
  <si>
    <t>12807496700;56170688300;</t>
  </si>
  <si>
    <t>10.1006/juec.1994.1016</t>
  </si>
  <si>
    <r>
      <rPr>
        <u/>
        <sz val="10"/>
        <color indexed="8"/>
        <rFont val="Helvetica Neue"/>
        <family val="2"/>
      </rPr>
      <t>https://www.scopus.com/inward/record.uri?eid=2-s2.0-38149148306&amp;doi=10.1006%2fjuec.1994.1016&amp;partnerID=40&amp;md5=eb520e1fd352d26719ed973d80c2d177</t>
    </r>
  </si>
  <si>
    <t>Department of Economics, Wake Forest University, Winston-Salem, NC 27109, United States; Department of Art, Wake Forest University, Winston-Salem, NC 27109, United States</t>
  </si>
  <si>
    <t>Moorhouse, J.C., Department of Economics, Wake Forest University, Winston-Salem, NC 27109, United States; Smith, M.S., Department of Art, Wake Forest University, Winston-Salem, NC 27109, United States</t>
  </si>
  <si>
    <t>This study explores the market response to a major 19th century American urban architectural form, the row house. The paper presents an hedonic price index for a set of housing characteristics including lot and house size, location amenities within the neighborhood, construction materials, architectural style, and detailed architectural features. The homogeneity in form and layout of the row houses coupled with the variety of architectural styles and detailed features provides an unusual opportunity to test the effect of architecture on market value. The housing characteristics included in the study account for 88% of the price variance across the sampled row houses. The evidence marshalled here suggests that residential architecture matters in the marketplace and that specific architectural features are more highly valued when they differentiate one row house from its immediate neighbors. © 1994 Academic Press. All rights reserved.</t>
  </si>
  <si>
    <t>2-s2.0-38149148306</t>
  </si>
  <si>
    <t>Rowe D., Morse S., Ratchford C., Haas P., Becker S.</t>
  </si>
  <si>
    <t>57198145792;55660789700;56764346300;26039083200;55660202500;</t>
  </si>
  <si>
    <t>Modeling of multifamily residential parking use in King County, Washington</t>
  </si>
  <si>
    <t>10.3141/2469-07</t>
  </si>
  <si>
    <r>
      <rPr>
        <u/>
        <sz val="10"/>
        <color indexed="8"/>
        <rFont val="Helvetica Neue"/>
        <family val="2"/>
      </rPr>
      <t>https://www.scopus.com/inward/record.uri?eid=2-s2.0-84938613669&amp;doi=10.3141%2f2469-07&amp;partnerID=40&amp;md5=9c89d2767eb5975ac0f66a765bdf48f7</t>
    </r>
  </si>
  <si>
    <t>King County Metro Transit, 201 South Jackson Street, KSC-TR-0411, Seattle, WA  98104, United States; Center for Neighborhood Technology, 2125 West North Avenue, Chicago, IL  60647, United States; Vermont Energy Investment Corporation, 128 Lakeside Avenue, Burlington, VT  05401, United States</t>
  </si>
  <si>
    <t>Rowe, D., King County Metro Transit, 201 South Jackson Street, KSC-TR-0411, Seattle, WA  98104, United States; Morse, S., Center for Neighborhood Technology, 2125 West North Avenue, Chicago, IL  60647, United States, Vermont Energy Investment Corporation, 128 Lakeside Avenue, Burlington, VT  05401, United States; Ratchford, C., King County Metro Transit, 201 South Jackson Street, KSC-TR-0411, Seattle, WA  98104, United States; Haas, P., Center for Neighborhood Technology, 2125 West North Avenue, Chicago, IL  60647, United States; Becker, S., Center for Neighborhood Technology, 2125 West North Avenue, Chicago, IL  60647, United States</t>
  </si>
  <si>
    <r>
      <rPr>
        <sz val="10"/>
        <color indexed="8"/>
        <rFont val="Helvetica Neue"/>
        <family val="2"/>
      </rPr>
      <t>Multifamily residential buildings often provide too much parking, which can be an impediment to a wide range of community goals. An over-supply of parking can have deleterious effects on economic development, consumers, the community at large, and the environment. Despite a recent surge in research, a lack of consensus still exists on the factors that drive demand for parking in multifamily buildings across a variety of urban and suburban contexts. Although sociodemographic, housing, and built environment variables have all been shown to have an impact on residential parking and vehicle availability, their relative influence is a source of debate. This research identified independent variables to be tested in a regression analysis of 208 multifamily parking use studies conducted in King County, Washington, in 2012. Parking use was correlated to building characteristics as well as to the neighborhood in which the building resided. The final model derived from this regression analysis contained a goodness of fit with an R2 value of 81.0% and incorporated seven variables: five pertained to the property or development characteristics and two to the built environment, specifically to access. The results of this study were intended for use by practitioners on an interactive website tool, the King County Multi-Family Residential Parking Calculator (</t>
    </r>
    <r>
      <rPr>
        <u/>
        <sz val="10"/>
        <color indexed="8"/>
        <rFont val="Helvetica Neue"/>
        <family val="2"/>
      </rPr>
      <t>www.rightsizeparking.org</t>
    </r>
    <r>
      <rPr>
        <sz val="10"/>
        <color indexed="8"/>
        <rFont val="Helvetica Neue"/>
        <family val="2"/>
      </rPr>
      <t>), which condensed the research findings into a simple, map-based format, accessible to a wide variety of stakeholders.</t>
    </r>
  </si>
  <si>
    <t>2-s2.0-84938613669</t>
  </si>
  <si>
    <t>Dockery A.M., Kendall G., Li J., Mahendran A., Ong R., Strazdins L.</t>
  </si>
  <si>
    <t>7005131638;7006008499;57203736366;55327268400;18133832500;6601971452;</t>
  </si>
  <si>
    <t>Housing and children's development and wellbeing: A scoping study</t>
  </si>
  <si>
    <t>AHURI Final Report</t>
  </si>
  <si>
    <r>
      <rPr>
        <u/>
        <sz val="10"/>
        <color indexed="8"/>
        <rFont val="Helvetica Neue"/>
        <family val="2"/>
      </rPr>
      <t>https://www.scopus.com/inward/record.uri?eid=2-s2.0-84907974379&amp;partnerID=40&amp;md5=4d4a5dd8f618e07a900dd7f37903fe7c</t>
    </r>
  </si>
  <si>
    <t>Curtin University, Australia; Australian National University, Australia</t>
  </si>
  <si>
    <t>Dockery, A.M., Curtin University, Australia; Kendall, G., Curtin University, Australia; Li, J., Curtin University, Australia; Mahendran, A., Curtin University, Australia; Ong, R., Curtin University, Australia; Strazdins, L., Australian National University, Australia</t>
  </si>
  <si>
    <t>The aim of this scoping study is to review the existing literature on the connections between housing and childhood development and wellbeing and to investigate the value and feasibility of conducting empirical research in the Australian context. Specifically, the research questions addressed are: → What aspects of housing and housing assistance have been demonstrated to influence children's development and wellbeing? → What are the implications of this influence for housing policy and programs? → What data sources are currently available that could be used to investigate the link between housing and housing assistance characteristics and child development and wellbeing outcomes in Australia? → Based on these data sources, what methodologies and analytic approaches could be employed to examine direct and indirect associations between housing and children's development and wellbeing? Links between housing and children's development and wellbeing. Child and adolescent wellbeing is crucial to Australia's social and economic future. Early child development is vital in setting the foundation for health as well as social and economic activity across the life-course. Developmental outcomes in terms of learning and school achievement play a considerable additional role in the school-to-work transition and subsequent labour market outcomes. Existing evidence has established that interventions are more effective if implemented earlier rather than later in life. The connections between housing and childhood development are well-recognised in the international literature. However, there is currently a dearth of empirical evidence about the nature of these connections in Australia. Bronfenbrenner's bio-ecological theory (Bronfenbrenner 1979b; Bronfenbrenner &amp; Ceci 1994) provides the overarching conceptual framework for understanding the factors that influence child development as revealed uncovered in the literature review. It is premised on the belief that features outside the child's ecology or immediate environment can, and frequently do, impact on the child's development. Bronfenbrenner's bio-ecological theory challenges the predominant view that individuals have the capacity to act independently and to make their own free choices by drawing attention to the proximal contexts of: → Family, school and community. → Distal structural components of society, culture, economic influence and politics that are largely outside the sphere of the child's and family's influence. Drawing on Bronfenbrenner's model (Bronfenbrenner 1979b; Bronfenbrenner &amp; Ceci 1994), recent studies such as Bartlett (1997) have pointed out that the material, spatial and symbolic aspects of a child's physical home environment significantly influences a child's development. This is founded on the view espoused by Bronfenbrenner (1979) that a child's development is embedded within a set of social settings. Aspects of the home that have been empirically identified by the existing literature to influence children's development include: → environmental allergens → toxicants → cleanliness, housing disrepair and safety → building height and opportunities for outdoor play → crowding → housing affordability → homeownership → frequent residential moves → homelessness → neighbourhoods. The literature review conducted in this study draws from a range of disciplines including sociology, epidemiology, economics, housing policy, social welfare, health, medicine, child development and psychology. The links between each housing or neighbourhood variable listed above and child developmental outcomes at various stages of child development are summarised in Table 1. Key findings include: 1. There are strong links between various housing variables and child development outcomes. Some of these links are irreversible and continue on into adulthood, such as the negative effects of toxicants on various dimensions of child development. 2. There are variations in the effects of a housing characteristic at different stages of a child's life course, For example, unaffordable housing affects children most during early childhood via its adverse impact on the family's ability to access basic necessities. Neighbourhood effects are strongest on adolescents - in particular their educational outcomes due to the influence of peers. 3. Factors shaping child development and wellbeing are complex, often interrelated and frequently multiplied by coincident factors. As a result, housing can impact on children's development and wellbeing through both direct and indirect mechanisms. For example, the inability to afford housing is linked to frequent moves, shared housing with other families, crowding, or even homelessness. However, there are trade-offs with potentially positive neighbourhood effects. 4. Housing aspects can exert strong indirect influences on children's development via influences on parental practices, especially for infants and young children who spend most of their time indoors under parental supervision. Policy implications, and limitations of the evidence to date. The majority of the studies reviewed have focused on children's neurological and cognitive development, mental health, school achievement and specific physical health outcomes. Most are from the United States. To date studies have uncovered both positive and negative effects of housing assistance on children's outcomes with no consensus on which effects dominate. There is noticeably a lack of empirical research conducted in Australia on the links between housing and child development, with the rare exception of an Australian study by Edwards and Bromfield (2008). The Australian statistical data on housing and child developmental outcomes and our review of Australian housing policies as pertains to children indicate that: → Associations between various housing aspects and child developmental outcomes uncovered in the overseas literature also exist within the Australian context. → There are housing policies in Australia that aim to promote positive developmental outcomes among Australian children. However, without empirical analysis using Australian data, it is not possible to assess the causal effects of housing and housing policies on child development in Australia. Three issues arise as being of particular policy concern and in urgent need of research attention in Australia: → Statistical data shows that children make up a significant proportion of the homeless in Australia. → The housing experiences of Indigenous children are significantly worse than those experienced by non-Indigenous children. → Housing stress is particularly prevalent among households with children in Australia. However, much of the evidence on factors determining child developmental outcomes arising from the international literature may not be wholly applicable in the Australian context. Policy analysis and development in Australia will be clouded by differences between features of the Australian socio-demographic, economic and institutional environment and those of other countries. It is by establishing (or rejecting) causal links between housing-related factors and children's developmental outcomes that empirical research can best inform policy. However, establishing causality is notoriously difficult in social research and there are added methodological challenges in the current context. The first is the need to simultaneously control for an array of housing and non-housing related factors that impact upon developmental outcomes, and in particular disentangling these from the well-established gradient between socio-economic status and children's outcomes. Second, there is no clear-cut temporal relationship between housing circumstances and outcomes. The effects may materialise with a lag or cumulate gradually making the link between contemporaneously measured housing and outcome variables somewhat tenuous. For this reason the usual econometric advantages of longitudinal data (associated with repeated observations) does not apply, but rather longitudinal surveys provide superior measurement of housing histories and developmental outcomes. Due to the fact that housing and outcome variables may have very different connotations for Indigenous and non-Indigenous families, it is argued that outcomes for Indigenous children need to be investigated separately. Addressing the evidence gap: an Australian data audit. In light of these methodological challenges, an extensive audit of national, state-based and Indigenous-specific child health surveys was undertaken to identify datasets that may be suitable for analysing the effect of housing on child developmental outcomes. The audit has revealed numerous datasets with an excellent range of child development outcome variables along with key housing variables and good controls for family socio-economic status and other potentially confounding variables.</t>
  </si>
  <si>
    <t>Children's; Development; Housing; Wellbeing study</t>
  </si>
  <si>
    <t>2-s2.0-84907974379</t>
  </si>
  <si>
    <t>Pyles L., Harding S.</t>
  </si>
  <si>
    <t>12799381100;12242019500;</t>
  </si>
  <si>
    <t>Discourses of post-katrina reconstruction: A frame analysis</t>
  </si>
  <si>
    <t>Community Development Journal</t>
  </si>
  <si>
    <t>bsr023</t>
  </si>
  <si>
    <t>10.1093/cdj/bsr023</t>
  </si>
  <si>
    <r>
      <rPr>
        <u/>
        <sz val="10"/>
        <color indexed="8"/>
        <rFont val="Helvetica Neue"/>
        <family val="2"/>
      </rPr>
      <t>https://www.scopus.com/inward/record.uri?eid=2-s2.0-84864010618&amp;doi=10.1093%2fcdj%2fbsr023&amp;partnerID=40&amp;md5=54fc739b32eda586b54f904c997d158f</t>
    </r>
  </si>
  <si>
    <t>School of Social Welfare, University at Albany, SUNY, Albany, NY 12222, United States; School Work, University of Connecticut, West Hartford, CT 06117, United States</t>
  </si>
  <si>
    <t>Pyles, L., School of Social Welfare, University at Albany, SUNY, Albany, NY 12222, United States; Harding, S., School Work, University of Connecticut, West Hartford, CT 06117, United States</t>
  </si>
  <si>
    <t>This article uses a framing perspective, an approach to social movement studies concerned with the social construction of values and beliefs that support the actions of social movement actors, to assess the narratives of community practitioners working in post-Katrina New Orleans on a variety of disaster recovery issues. The 25 practitioners worked for 25 different organizations that were focused on neighbourhood revitalization, community development, health/environment, housing, and civil rights. Based on a critical discourse analysis of the interviews, three main types of frames were identified: Restoration, Reform, and Radical Social Change. These discourses are analysed in relationship to the perceptions of success by practitioners of their post-Katrina community re-building work. © Oxford University Press and Community Development Journal. 2011 All rights reserved.</t>
  </si>
  <si>
    <t>2-s2.0-84864010618</t>
  </si>
  <si>
    <t>Rosenberg J.</t>
  </si>
  <si>
    <t>55113803100;</t>
  </si>
  <si>
    <t>Social housing, community empowerment and well-being: Part one – empowerment practice in social housing</t>
  </si>
  <si>
    <t>Housing, Care and Support</t>
  </si>
  <si>
    <t>10.1108/14608791111220908</t>
  </si>
  <si>
    <r>
      <rPr>
        <u/>
        <sz val="10"/>
        <color indexed="8"/>
        <rFont val="Helvetica Neue"/>
        <family val="2"/>
      </rPr>
      <t>https://www.scopus.com/inward/record.uri?eid=2-s2.0-84858632766&amp;doi=10.1108%2f14608791111220908&amp;partnerID=40&amp;md5=0659e8bd8ab4f3e515aca5fcf0c7c8c1</t>
    </r>
  </si>
  <si>
    <t>Resident Elected Vice Chair at Walterton and Elgin Community Homes (WECH), London, United Kingdom</t>
  </si>
  <si>
    <t>Rosenberg, J., Resident Elected Vice Chair at Walterton and Elgin Community Homes (WECH), London, United Kingdom</t>
  </si>
  <si>
    <t>Purpose – This paper gives an account of the development and pioneering management practices of a community-owned and managed agency, Walterton and Elgin Community Homes (WECH), locating these in the context of continuing concerns and emerging aspirations over the role of social housing, with developing UK national policy and a proposed statutory “Right to Transfer” for tenants. Design/methodology/approach – This report provides a narrative of the recent development of social housing policy development and the evolving practice of WECH. This is the essential historical and social policy background to a recent study into the health and well-being benefits of empowerment through community ownership of social housing. This first paper refers to and discusses the wider implications of the data collected during the well-being research and literature review, indicating that the population of the WECH estates experience a sense of belonging, and of being involved, which contrasts markedly with statistics for comparable populations in comparable areas of deprivation. Further analysis of the key findings of the original study will be published in Part two. Findings – The benefits of more community-owned services include the more efficient and holistic management of properties. Community-based, resident-controlled housing associations offer a secure foundation for building in additional services as part of the continued drive to devolve public services to the local level, including hosting of a substantial range of community services, for example the reintegration of the Police into the community. The principle of community ownership of council estates is also valuable in its own right for informing the direction of housing management and policy and where to target effort. The experience and practice of WECH supports the proposition that community ownership of social housing may be an exceptionally effective means for improving and sustaining wellbeing in poor neighbourhoods. Research limitations/implications – This paper argues that Government policy should actively support mass mutualisation as a means for improving wellbeing on council/social housing estates and for empowering poorer communities to take greater responsibility for their welfare. Regardless of the extent of mutualisation, many of the practices involved are transferable to non-mutual social landlords, and may be seen as markers of good practice for agencies intending to taken on social housing via transfer. Originality/value – There is continued interest in the transfer of social housing stock to new provider agencies. WECH has been the only large-scale statutory transfer until now of council housing in England and Wales to a mutual, community-owned housing association. WECH's experience is especially relevant for evidencing the significant advantages governments could obtain through encouraging many more transfers of council estates to community housing associations. © 2011, Emerald Group Publishing Limited</t>
  </si>
  <si>
    <t>Communities; Council estates; Government; Housing association; Mass mutualisation; Social housing; Walterton and Elgin Community Homes</t>
  </si>
  <si>
    <t>2-s2.0-84858632766</t>
  </si>
  <si>
    <t>Afshari H., Jaber M.Y., Searcy C.</t>
  </si>
  <si>
    <t>55393830800;7006492107;8453354600;</t>
  </si>
  <si>
    <t>Extending industrial symbiosis to residential buildings: A mathematical model and case study</t>
  </si>
  <si>
    <t>Journal of Cleaner Production</t>
  </si>
  <si>
    <t>10.1016/j.jclepro.2018.02.148</t>
  </si>
  <si>
    <r>
      <rPr>
        <u/>
        <sz val="10"/>
        <color indexed="8"/>
        <rFont val="Helvetica Neue"/>
        <family val="2"/>
      </rPr>
      <t>https://www.scopus.com/inward/record.uri?eid=2-s2.0-85043605750&amp;doi=10.1016%2fj.jclepro.2018.02.148&amp;partnerID=40&amp;md5=b10bf83ec1e779ffc7d1711050eea52b</t>
    </r>
  </si>
  <si>
    <t>Department of Mechanical and Industrial Engineering, Ryerson University, Toronto, Canada</t>
  </si>
  <si>
    <t>Afshari, H., Department of Mechanical and Industrial Engineering, Ryerson University, Toronto, Canada; Jaber, M.Y., Department of Mechanical and Industrial Engineering, Ryerson University, Toronto, Canada; Searcy, C., Department of Mechanical and Industrial Engineering, Ryerson University, Toronto, Canada</t>
  </si>
  <si>
    <t>Industrial symbiosis is a cost-effective and environmentally-friendly solution for industries. It reduces the consumption of energy and virgin material by extracting value from waste, lost heat and by-products. Energy symbiosis could fulfill a portion of industrial and non-industrial energy needs. This study discusses the opportunities and challenges of energy symbioses for non-industrial purposes, and develops a multi-objective mixed integer linear programming model for that purpose. The model minimizes the total cost and the environmental impact among energy suppliers and users. It includes the costs of implementing and operating an energy sharing network. The model is used to determine the optimal energy partners in an industrial area and residential neighborhoods in a western European industrial park. The proposed model also helps in studying the effects of uncertainties that may arise when establishing the energy network. The contribution of this paper is twofold. First, it proposes using industrial symbioses to identify the challenges and to find solutions to meet the increasing demand for energy in urban and rural areas. Second, it develops a method to access affordable sources of energy for non-industrial purposes under uncertainties. The results show that involving residential customers in the symbioses would increase the environmental and economic benefits for all stakeholders in an eco-industrial park. The paper also shows that industries can play a key role in reducing the environmental impact in residential neighborhoods. © 2018 Elsevier Ltd</t>
  </si>
  <si>
    <t>Eco-industrial park; Energy symbioses; Network optimization; Residential building</t>
  </si>
  <si>
    <t>2-s2.0-85043605750</t>
  </si>
  <si>
    <t>Smith M.S., Moorhouse J.C.</t>
  </si>
  <si>
    <t>56170688300;12807496700;</t>
  </si>
  <si>
    <t>Architecture and the Housing Market: Nineteenth Century Row Housing in Boston's South End</t>
  </si>
  <si>
    <t>Journal of the Society of Architectural Historians</t>
  </si>
  <si>
    <t>10.2307/990783</t>
  </si>
  <si>
    <r>
      <rPr>
        <u/>
        <sz val="10"/>
        <color indexed="8"/>
        <rFont val="Helvetica Neue"/>
        <family val="2"/>
      </rPr>
      <t>https://www.scopus.com/inward/record.uri?eid=2-s2.0-84968080879&amp;doi=10.2307%2f990783&amp;partnerID=40&amp;md5=81daa0409bc6cf906da8932d281f2f3b</t>
    </r>
  </si>
  <si>
    <t>Wake Forest University, United States</t>
  </si>
  <si>
    <t>Smith, M.S.; Moorhouse, J.C., Wake Forest University, United States</t>
  </si>
  <si>
    <t>This study combines historical and quantitative methods to determine the market response to a major nineteenth century American urban architectural form-the speculatively built row house. The paper estimates a hedonic price index which decomposes the original purchase price of the row house into a set of prices for the characteristics of the house, including detailed architectural features. In turn, the estimated prices for the architectural features reveal the market's response to the aesthetic design. With more than 3,500 row houses, its tree-lined streets, and scattered parks, Boston's South End is the largest Victorian residential district remaining in the United States. The homogeneity of the brick bowfront row house form, coupled with the variety of architectural features, provides an unusual opportunity to test the effect of architecture on market values. We find that variables for lot size, house size, and location within the neighborhood explain 74 percent of the price of a row house. Architectural style and features account for an additional 14 percent of the price of the house and are more highly valued when they differentiate a row house from its neighbors. These are significant results, for they provide systematic statistical evidence that architectural design matters in the marketplace. “But tell me: When you say; 'The value of a building,' do you really lay more stress on the subjective value than the dollar value?” “On both. For human nature determines that subjective value, sooner or later, becomes money value; and the lack of it, sooner or later, money loss. The subjective value is far higher, by far the more permanent; but money value is inseparable from the affairs of life; to ignore it would be moonshine.” © 1993, The Society of Architectural Historians. All right resereved.</t>
  </si>
  <si>
    <t>2-s2.0-84968080879</t>
  </si>
  <si>
    <t>Pollack C.E., Von Dem Knesebeck O., Siegrist J.</t>
  </si>
  <si>
    <t>7005228561;6701423624;7004851481;</t>
  </si>
  <si>
    <t>Housing and health in Germany</t>
  </si>
  <si>
    <t>Journal of Epidemiology and Community Health</t>
  </si>
  <si>
    <t>10.1136/jech.2003.012781</t>
  </si>
  <si>
    <r>
      <rPr>
        <u/>
        <sz val="10"/>
        <color indexed="8"/>
        <rFont val="Helvetica Neue"/>
        <family val="2"/>
      </rPr>
      <t>https://www.scopus.com/inward/record.uri?eid=2-s2.0-1342343946&amp;doi=10.1136%2fjech.2003.012781&amp;partnerID=40&amp;md5=9215453be24b255aa016af9f6d343f82</t>
    </r>
  </si>
  <si>
    <t>Department of Medical Sociology, University of Duesseldorf, PO Box 10 10 07, D-40001 Duesseldorf, Germany; School of Medicine, Univ. of California, San Francisco, San Francisco, CA, United States; Department of Medical Sociology, University of Duesseldorf, Duesseldorf, Germany</t>
  </si>
  <si>
    <t>Pollack, C.E., School of Medicine, Univ. of California, San Francisco, San Francisco, CA, United States; Von Dem Knesebeck, O., Department of Medical Sociology, University of Duesseldorf, PO Box 10 10 07, D-40001 Duesseldorf, Germany, Department of Medical Sociology, University of Duesseldorf, Duesseldorf, Germany; Siegrist, J., Department of Medical Sociology, University of Duesseldorf, Duesseldorf, Germany</t>
  </si>
  <si>
    <t>Study objectives: To examine the association between housing tenure and self rated health, controlling for socioeconomic measures and testing the mediating effects of physical features of the home, pollution in the local environment, and relationships with neighbours. Design: Cross sectional panel study with people nested within households. Analyses were performed using multilevel methods. Setting: Population based sample in Germany. Participants: People aged 16 or older were interviewed in the 1999 wave of the socio-economic panel study (n = 14 055) and nested within households (n = 7381). Main results: 44.0% of the population lived in homes that they owned. In bivariate analyses, women, people who live in apartment buildings, reside near cities, live in crowded homes, have homes in need of renovation, report higher pollution, and have distant contact with neighbours are more likely to live in rented homes. In multilevel analyses, renting a home was found to be associated with poor self rated health (OR 1.48, 95% Cl 1.31 to 1.68). This relation persisted after controlling for education and income and was partially mediated by the need for household renovation, the perception of air and noise pollution in the local area, and distant relationship with neighbours, all of which were significantly associated with self rated health. Conclusions: This study provides evidence that home ownership is significantly associated with self rated health in Germany, and this relation may be, in part, mediated by physical and social features of home and neighbourhood.</t>
  </si>
  <si>
    <t>2-s2.0-1342343946</t>
  </si>
  <si>
    <t>Green R.D., Kouassi M., Venkatachalam P., Daniel J.</t>
  </si>
  <si>
    <t>8881537500;54400148000;53870776300;54790715400;</t>
  </si>
  <si>
    <t>The Impact of Housing Stressors on the Mental Health of a Low-Income African-American Population</t>
  </si>
  <si>
    <t>Review of Black Political Economy</t>
  </si>
  <si>
    <t>10.1007/s12114-011-9109-z</t>
  </si>
  <si>
    <r>
      <rPr>
        <u/>
        <sz val="10"/>
        <color indexed="8"/>
        <rFont val="Helvetica Neue"/>
        <family val="2"/>
      </rPr>
      <t>https://www.scopus.com/inward/record.uri?eid=2-s2.0-84878107063&amp;doi=10.1007%2fs12114-011-9109-z&amp;partnerID=40&amp;md5=93d8e2bbec0038f334895484a1438ae2</t>
    </r>
  </si>
  <si>
    <t>Howard University, 1840 7th Street, NW #318, Washington, DC, 20001, United States; Howard University, 1840 7th Street, NW #313, Washington, DC, 20001, United States; Montgomery College, 51 Mannakee Street, Rockville, MD, 20850, United States; Department of Sociology and Anthropology, Howard University, Washington, DC, 20059, United States</t>
  </si>
  <si>
    <t>Green, R.D., Howard University, 1840 7th Street, NW #318, Washington, DC, 20001, United States; Kouassi, M., Howard University, 1840 7th Street, NW #313, Washington, DC, 20001, United States; Venkatachalam, P., Montgomery College, 51 Mannakee Street, Rockville, MD, 20850, United States; Daniel, J., Department of Sociology and Anthropology, Howard University, Washington, DC, 20059, United States</t>
  </si>
  <si>
    <t>Health and disease reflect broad social conditions including economic, environmental, and cultural components. The impact of challenging housing conditions experienced by low-income African American households on their mental health is an example of this principle. Do physical housing conditions, the presence of roaches and rodents, plumbing defects, and heating/cooling problems contribute to mental health dysfunction such as being depressed, feeling worried, feeling sad, feeling helpless, and feeling emotionally upset? To address this research question, a sample of 128 households that originally lived in public housing in Washington, D.C. were surveyed. These households had been relocated to other low-income housing during the demolition and reconstruction phase of a HOPE VI project, some to alternative public housing developments and others to private units based on vouchers. The survey included self-reports by heads of household on their housing conditions and mental health status using Likert scales. The survey also asked participants for demographic, socio-economic, and physical health data and for information on neighborhood characteristics. Correlation and regression analyses were used to estimate the impact of building structure, building systems, neighborhood characteristics, physical health, and socio-economic/demographic variables on mental health stresses. Specific housing issues included the number of bedrooms, plumbing, heating, cooling, rodents, roaches, and building security (the independent variables). Mental health stresses (the dependent variables) included feeling depressed, nervous, anxious, sad, helpless, and having trouble concentrating. Several alternative specifications and models were used and estimated. They generally demonstrated strong overall explanatory value. The findings from these models suggested that challenging housing conditions significantly contributed to many mental health disorders. For example, in the 2SLS model of "problem being depressed", the condition of the apartment (β = 0.278, t = 2.022) and plumbing (β = 0.182, t = 2.145) were significant and the model's explanatory power was reasonable with an adjusted R2 = 0.221. Many non-housing control variables were also significantly associated with mental health challenges. © 2011 Springer Science + Business Media, LLC.</t>
  </si>
  <si>
    <t>African Americans; HOPE VI; Housing; Mental health; Public housing; Social determinants of disease; Socioeconomic status</t>
  </si>
  <si>
    <t>2-s2.0-84878107063</t>
  </si>
  <si>
    <t>Ali Ikhsan F., Setioko B., Suprapti A.</t>
  </si>
  <si>
    <t>57200296215;57194497049;55596101500;</t>
  </si>
  <si>
    <t>Ecological wisdom of Hindu-Javanese community settlement in Cetho Hamlet, Lawu Mountains, Central Java, Indonesia</t>
  </si>
  <si>
    <t>10.1088/1755-1315/99/1/012016</t>
  </si>
  <si>
    <r>
      <rPr>
        <u/>
        <sz val="10"/>
        <color indexed="8"/>
        <rFont val="Helvetica Neue"/>
        <family val="2"/>
      </rPr>
      <t>https://www.scopus.com/inward/record.uri?eid=2-s2.0-85040641276&amp;doi=10.1088%2f1755-1315%2f99%2f1%2f012016&amp;partnerID=40&amp;md5=086968fa8d63a2804c68fb716ec9d8eb</t>
    </r>
  </si>
  <si>
    <t>Urbanism Doctoral Program, Diponegoro University, Semarang, Indonesia; Urban-Rural Design and Conservation Laboratory, Architecture Department, Sebelas Maret University, Surakarta, Indonesia</t>
  </si>
  <si>
    <t>Ali Ikhsan, F., Urbanism Doctoral Program, Diponegoro University, Semarang, Indonesia, Urban-Rural Design and Conservation Laboratory, Architecture Department, Sebelas Maret University, Surakarta, Indonesia; Setioko, B., Urbanism Doctoral Program, Diponegoro University, Semarang, Indonesia; Suprapti, A., Urbanism Doctoral Program, Diponegoro University, Semarang, Indonesia</t>
  </si>
  <si>
    <t>Dwelling culture of Java community has a long history. In Javanese community point of view, Javanese culture is not a homogeneous entity. There is a diversity characteristic of a regional nature of Javanese culture, which is caused by differences in the natural environment on the island of Java. Dwelling Culture settled in the mountains is a variant form of Javanese culture that has its own uniqueness. This study aimed to describe the local values of the rural settlement structure of in Lawu mountains with Hindu-Javanese culture background. This study used a qualitative approach with case study strategy. The locus of research is in the Cetho hamlet on the slopes of Mount Lawu Karanganyar, Central Java. The results showed that local values in the neighborhoods of Cetho hamlet is based on the Memayu Hayuning Bawana philosophy. These concepts are abstracted into various aspects of settlements in Cetho hamlet such as aspects of dwelling house setting, water management, and ritual activities related to environmental management. Memayu Hayuning Bawana philosophy becomes a cultural space coloring the ecological action of the population of Cetho hamlet. The comprehensive motivation of ecological action ultimately leads to one final goal, namely the desire to maintain a harmonic atmosphere with the surroundings. © Published under licence by IOP Publishing Ltd.</t>
  </si>
  <si>
    <t>Hindu-Javanese; Local wisdom; Mountains; Settlements</t>
  </si>
  <si>
    <t>2-s2.0-85040641276</t>
  </si>
  <si>
    <t>Rode P., Keim C., Robazza G., Viejo P., Schofield J.</t>
  </si>
  <si>
    <t>55839179600;56023898300;56024864300;36142520000;56024979800;</t>
  </si>
  <si>
    <t>Cities and energy: Urban morphology and residential heat-energy demand</t>
  </si>
  <si>
    <t>Environment and Planning B: Planning and Design</t>
  </si>
  <si>
    <t>10.1068/b39065</t>
  </si>
  <si>
    <r>
      <rPr>
        <u/>
        <sz val="10"/>
        <color indexed="8"/>
        <rFont val="Helvetica Neue"/>
        <family val="2"/>
      </rPr>
      <t>https://www.scopus.com/inward/record.uri?eid=2-s2.0-84893370061&amp;doi=10.1068%2fb39065&amp;partnerID=40&amp;md5=2b7b2442a47cca3299686e016e50825e</t>
    </r>
  </si>
  <si>
    <t>LSE Cities, London School of Economics and Political Science, Houghton Street, London WC2A 2AE, United Kingdom; EDF R and D Center, Asia Pacific Direction-China Division, Henderson Center, Tower 2, 12th floor, 18 Janguomennei Avenue, 100005 Beijing, China; European Institute for Energy Research, Karlsruhe Institute of Technology, Emmy-Noether-Strasse 11, 76131 Karlsruhe, Germany</t>
  </si>
  <si>
    <t>Rode, P., LSE Cities, London School of Economics and Political Science, Houghton Street, London WC2A 2AE, United Kingdom; Keim, C., EDF R and D Center, Asia Pacific Direction-China Division, Henderson Center, Tower 2, 12th floor, 18 Janguomennei Avenue, 100005 Beijing, China; Robazza, G., LSE Cities, London School of Economics and Political Science, Houghton Street, London WC2A 2AE, United Kingdom; Viejo, P., European Institute for Energy Research, Karlsruhe Institute of Technology, Emmy-Noether-Strasse 11, 76131 Karlsruhe, Germany; Schofield, J., LSE Cities, London School of Economics and Political Science, Houghton Street, London WC2A 2AE, United Kingdom</t>
  </si>
  <si>
    <t>Our aim is better understanding of the theoretical heat-energy demand of different types of urban form at a scale of 500 m × 500 m. The empirical basis of this study includes samples of dominant residential building typologies identified for Paris, London, Berlin, and Istanbul. In addition, archetypal idealised samples were created for each type through an analysis of their built form parameters and the removal of unwanted 'invasive' morphologies. The digital elevation models of these real and idealised samples were run through a simulation that modelled solar gains and building surface energy losses to estimate heat-energy demand. In addition to investigating the effect of macroscale morphological parameters, microscale design parameters, such as U-values and glazing ratios, as well as climatic effects were analysed. The theoretical results of this study suggest that urban-morphology-induced heat-energy efficiency is significant and can lead to a difference in heat-energy demand of up to a factor of six. Compact and tall building types were found to have the greatest heat-energy efficiency at the neighbourhood scale while detached housing was found to have the lowest.</t>
  </si>
  <si>
    <t>Building energy consumption; Digital elevation models; Heat energy; Urban form; Urban morphology</t>
  </si>
  <si>
    <t>2-s2.0-84893370061</t>
  </si>
  <si>
    <t>Lin T.-C.</t>
  </si>
  <si>
    <t>41561712600;</t>
  </si>
  <si>
    <t>Property tax inequity resulting from inaccurate assessment-The Taiwan experience</t>
  </si>
  <si>
    <t>10.1016/j.landusepol.2009.07.005</t>
  </si>
  <si>
    <r>
      <rPr>
        <u/>
        <sz val="10"/>
        <color indexed="8"/>
        <rFont val="Helvetica Neue"/>
        <family val="2"/>
      </rPr>
      <t>https://www.scopus.com/inward/record.uri?eid=2-s2.0-70449627793&amp;doi=10.1016%2fj.landusepol.2009.07.005&amp;partnerID=40&amp;md5=921f6d689428a5149bb630d1b7620006</t>
    </r>
  </si>
  <si>
    <t>Department of Land Economics, National Chengchi University, 64, Sec. 2, Zhi-Nan Rd, Taipei, 11605, Taiwan</t>
  </si>
  <si>
    <t>Lin, T.-C., Department of Land Economics, National Chengchi University, 64, Sec. 2, Zhi-Nan Rd, Taipei, 11605, Taiwan</t>
  </si>
  <si>
    <t>Real properties are periodically valued by governments in order to perform a variety of public functions. Time and resource constraints have often motivated a government to develop adhoc assessment rules to undertake expeditious valuation. The extent to which the properties are equitably valued, however, should be under constant scrutiny. Valuation equity is defined as properties being valued at the same, or similar, percentage of their sales price in the market. Violation of the equity criterion is deemed as evidence of valuation inequity. This study employs and expands the concept of assessment ratios to detect, and explain where possible, the property valuation inequity in Taipei City. Empirical evidence suggests no significant assessment regressivity or progressivity among individual properties. The assessment ratios between houses, low-rise condominiums, and high-rise condominiums, nevertheless, are found to be materially different. Spatial consideration is also explicitly added into the analysis. A distinct clustering of neighborhoods with similar assessment ratios is found. This non-random pattern infers valuation inequity in a spatial sense. The spatial inequity of assessment ratios suggests that certain location-associated social and economic price-determining factors are not properly accounted for in the assessment rules. The extraction method adopted by assessment rules to apportion land and structure values is believed to be responsible. A likely cause for the malfunction of the extraction method is thought to be the widely documented non-linear site size-land value relationship. After all, high buildings on sites that feature multi-ownership dominate the majority of areas in Taipei. © 2009 Elsevier Ltd. All rights reserved.</t>
  </si>
  <si>
    <t>Assessment ratio; Property valuation inequity; Taipei City</t>
  </si>
  <si>
    <t>2-s2.0-70449627793</t>
  </si>
  <si>
    <t>Jalal S.J., Bani R.K.</t>
  </si>
  <si>
    <t>57142022900;57142355800;</t>
  </si>
  <si>
    <t>Impact of orientation of residential neighborhoods on optimizing sustainable and equitable exposure of insolation-Case study of Sulaimani, Iraq</t>
  </si>
  <si>
    <t>Energy for Sustainable Development</t>
  </si>
  <si>
    <t>10.1016/j.esd.2015.12.004</t>
  </si>
  <si>
    <r>
      <rPr>
        <u/>
        <sz val="10"/>
        <color indexed="8"/>
        <rFont val="Helvetica Neue"/>
        <family val="2"/>
      </rPr>
      <t>https://www.scopus.com/inward/record.uri?eid=2-s2.0-84959199865&amp;doi=10.1016%2fj.esd.2015.12.004&amp;partnerID=40&amp;md5=287a6b919746538795c156ec10f322eb</t>
    </r>
  </si>
  <si>
    <t>Faculty of Engineering, Department of Architectural Engineering, University of Sulaimani, Sulaimani, 46001, Iraq</t>
  </si>
  <si>
    <t>Jalal, S.J., Faculty of Engineering, Department of Architectural Engineering, University of Sulaimani, Sulaimani, 46001, Iraq; Bani, R.K., Faculty of Engineering, Department of Architectural Engineering, University of Sulaimani, Sulaimani, 46001, Iraq</t>
  </si>
  <si>
    <t>In the northern hemisphere, neighborhoods are often preferred to be laid out in a rectilinear gridiron pattern with half of the houses in double-lot blocks having south-facing facades for optimal use of available solar energy. Adjoining houses, with north-facing facades, receive minimal insolation, leading to an overall inequitable use of available insolation. This paper presents a method of determining the overall optimal block orientation using 3ds Max software with linear regression models. The city of Sulaimani, Iraq, is used to illustrate. Obtaining the optimal orientation is essential for guiding planners in the land subdivision process, before the lots are designed. To optimize sustainable and equitable exposure to insolation in the city of Sulaimani, the annual insolation value (AIV) was calculated based on the algebraic sum of the amount of insolation energy for each double facade at each 5°, then factored by the cooling and heating degree-day ratio for each month. These values represent the annual energy required for cooling and heating for each orientation. The insolation inequity index (III) was proposed to measure the inequity between various opposite orientations. Accordingly, the value of (III) is equal to one for the ideal case (zero inequity). All orientations were examined, and the (0°-180°) demonstrated the highest inequity (III = 0.60), which indicates 40% inequity while the highest equity (III = 0.98) was (110°-290°). Nevertheless, the last orientation was not the most sustainable because its total (AIV) was not the minimum. The optimal direction was determined to be (100°-280°), which has the minimum total (AIV) of 484 kWh (maximum sustainability) with the largest value of (III = 0.92) (maximum equity). It was found that if this optimal orientation was applied in Sulaimani, the inequity would have been reduced by 22% from III = 0.70 in 1955 to III = 0.92 in 2003. © 2016 International Energy Initiative.</t>
  </si>
  <si>
    <t>Gridiron system; Insolation inequity index; Iraq; Opposite facades; Residential buildings' orientation; Sulaimani</t>
  </si>
  <si>
    <t>2-s2.0-84959199865</t>
  </si>
  <si>
    <t>Sharif S.M., Zain M.F.M., Surat M.</t>
  </si>
  <si>
    <t>36680941400;6603672409;26027299900;</t>
  </si>
  <si>
    <t>Adaptability of traditional Arab house to its environment in Core Tripoli, Libya</t>
  </si>
  <si>
    <t>Research Journal of Applied Sciences</t>
  </si>
  <si>
    <t>10.3923/rjasci.2012.199.207</t>
  </si>
  <si>
    <r>
      <rPr>
        <u/>
        <sz val="10"/>
        <color indexed="8"/>
        <rFont val="Helvetica Neue"/>
        <family val="2"/>
      </rPr>
      <t>https://www.scopus.com/inward/record.uri?eid=2-s2.0-84864031138&amp;doi=10.3923%2frjasci.2012.199.207&amp;partnerID=40&amp;md5=1da347d760232993143329af6c36d6fe</t>
    </r>
  </si>
  <si>
    <t>Department of Architecture, Universiti Kebangsaan Malaysia, 43600 Bangi, Malaysia</t>
  </si>
  <si>
    <t>Sharif, S.M., Department of Architecture, Universiti Kebangsaan Malaysia, 43600 Bangi, Malaysia; Zain, M.F.M., Department of Architecture, Universiti Kebangsaan Malaysia, 43600 Bangi, Malaysia; Surat, M., Department of Architecture, Universiti Kebangsaan Malaysia, 43600 Bangi, Malaysia</t>
  </si>
  <si>
    <t>Indigenous house form is a kind of vernacular architecture typical of valuable heritage sites like core Tripoli in Libya. These habitats are blessed with considerable traditional housing stock. A case study research approach qualitatively evaluates adaptation factors associated with traditional Arab family residences as at the year 2010 in Core Tripoli neighborhoods. Exclusively, physical and social housing typology characters were measured. Qualitatively, housing environments generate user adaptation from a combination competing social and physical requirements like thermal comfort. A double single storey Arab housing type, shared by multiple families seems to dominate Tripoli landscape. Here, spatial hierarchical order separates public from private zones with strong sense of neighborly interaction and social cohesiveness internally. The research findings suggest the congruence of social value of privacy and physical factor of natural ventilation. From these findings, it is evident that social and physical environmental determinants coincide hence, enhancing the sustainability housing total adaptability. © Medwell Journals, 2012.</t>
  </si>
  <si>
    <t>Coincide; Courtyard housing; Malaysia; Privacy; Thermal comfort; Vernacular housing</t>
  </si>
  <si>
    <t>2-s2.0-84864031138</t>
  </si>
  <si>
    <t>Imam S.</t>
  </si>
  <si>
    <t>55792681500;</t>
  </si>
  <si>
    <t>Assessment and review of infill designs' guidelines for residential urban conservation areas</t>
  </si>
  <si>
    <t>International Journal for Housing Science and Its Applications</t>
  </si>
  <si>
    <r>
      <rPr>
        <u/>
        <sz val="10"/>
        <color indexed="8"/>
        <rFont val="Helvetica Neue"/>
        <family val="2"/>
      </rPr>
      <t>https://www.scopus.com/inward/record.uri?eid=2-s2.0-84880085852&amp;partnerID=40&amp;md5=a43bdb12defb4996992238b42d4739c3</t>
    </r>
  </si>
  <si>
    <t>Faculty of Engineering, Cairo University, Giza, Egypt</t>
  </si>
  <si>
    <t>Imam, S., Faculty of Engineering, Cairo University, Giza, Egypt</t>
  </si>
  <si>
    <t>Building in traditional existing context has always presented a serious challenge, raising critical questions on how new designs should interact with the context. Some theories are claiming that interaction is achieved by relating the new buildings to older buildings' aesthetics and replicating the old style. Other theories are declaring that a new design should respond to its own period of time since architecture always represents its time. Old historical contexts are characterized by high level of mixed uses, and residential use is the highest. Therefore the cooperation and agreement of local community seems to be essential in each infill design case, in order to understand local communities' culture and needs, and thus aesthetics dilemma becomes a problem to be related to community not just keep it exclusive to designers and theorists. The current paper critically studies the guidelines and design criteria commonly applied to infill design in urban conservation areas by specialized control agencies and centers. It intends to assess the relation between these guidelines and. laypersons' response and preferences especially that many actors are involved in infill issues related to special historical contexts starting from local communities, control agencies, intellectuals to professionals and designers. Most of the guidelines' lists focus on the formal aesthetics of the environments and its physical qualities, especially visual and spatial qualities. The paper critically reviews the necessity of focusing on the content of the environment form and the way lay persons see it and relate to it, by having a comprehensive design brief specific to the site of infill, the brief has common key physical and formal guidelines to preserve area character and ways to include local community in design decisions in order to relate to community preferences, values and needs. The paper stresses the idea that including the community in the design brief helps the infill project to be deeply related to the context and the local community, thus increasing its chances of success. The paper deploys an Egyptian infill experience carried out by Agha Khan Trust of Culture (AKTC) in Al Darb Al Ahmar-Aslam neighborhood-a historical residential area in Islamic Cairo, assessing the processes followed by AKTC to include the community in the infill design process, and whether the results succeeded in meeting community preferences, values and needs. © 2013 IAHS.</t>
  </si>
  <si>
    <t>Design guidelines; Formal aesthetics; Historical contexts; Infill design; Symbolic aesthetics</t>
  </si>
  <si>
    <t>2-s2.0-84880085852</t>
  </si>
  <si>
    <t>Reddy A.L., Gomez M., Dixon S.L.</t>
  </si>
  <si>
    <t>37027001100;57202527899;7201479396;</t>
  </si>
  <si>
    <t>The New York State Healthy Neighborhoods Program: Findings from an Evaluation of a Large-Scale, Multisite, State-Funded Healthy Homes Program</t>
  </si>
  <si>
    <t>Journal of Public Health Management and Practice</t>
  </si>
  <si>
    <t>10.1097/PHH.0000000000000529</t>
  </si>
  <si>
    <r>
      <rPr>
        <u/>
        <sz val="10"/>
        <color indexed="8"/>
        <rFont val="Helvetica Neue"/>
        <family val="2"/>
      </rPr>
      <t>https://www.scopus.com/inward/record.uri?eid=2-s2.0-85012057856&amp;doi=10.1097%2fPHH.0000000000000529&amp;partnerID=40&amp;md5=0032d5624f35322a1f380f3273ab8fcb</t>
    </r>
  </si>
  <si>
    <t>National Center for Healthy Housing, 10320 Little Patuxent Pkwy, Ste 500, Columbia, MD  21044, United States; New York State Department of Health, Albany, NY, United States</t>
  </si>
  <si>
    <t>Reddy, A.L., National Center for Healthy Housing, 10320 Little Patuxent Pkwy, Ste 500, Columbia, MD  21044, United States; Gomez, M., New York State Department of Health, Albany, NY, United States; Dixon, S.L., National Center for Healthy Housing, 10320 Little Patuxent Pkwy, Ste 500, Columbia, MD  21044, United States</t>
  </si>
  <si>
    <t>Context: A growing evidence base suggests that a comprehensive healthy homes approach may be an effective strategy for improving housing hazards that affect health, but questions remain about the feasibility of large-scale implementation. Objective: To evaluate the impact of a large-scale, multisite, state-funded healthy homes program. Setting: Homes in high-risk neighborhoods of 13 counties funded under the New York State Healthy Neighborhoods Program (NYS HNP) from 2008 to 2012. Participants: A total of 28 491 homes received an initial visit and 6436 dwellings received a revisit (follow-up assessment 3 to 6 months after the intervention). A majority of residents are low-income renters living in buildings built prior to 1950. Intervention: The NYS HNP is a low-intensity healthy homes program. Participating homes undergo a visual assessment to identify potential environmental health and safety hazards, and interventions (education, referrals, and products) are provided to address any hazards identified during the visit. Main Outcome Measures: The proportion of homes affected by several types of housing hazards, improvement in hazards among revisited homes, and the change in the overall number of hazards per home were assessed. Results: Among the homes that were revisited, there were significant improvements in the conditions assessed for tobacco control, fire safety, lead poisoning prevention, indoor air quality, and other hazards (including pests and mold). There was a significant reduction in the number of hazards per home (2.8 to 1.5; P &lt;.001), but homes were not hazard-free at the revisit. Conclusion: This evaluation suggests that a comprehensive, low-intensity healthy housing approach can produce short-term impacts with public health significance. This evaluation provides information about hazards that are common, easily assessed, and easily corrected or improved, which may be of use to a variety of programs that already provide in-home services and are seeking to expand the scope of their visits or to inform the development of new programs. © 2017 Wolters Kluwer Health, Inc. All rights reserved.</t>
  </si>
  <si>
    <t>health and safety; healthy homes; healthy housing; home environment; housing; intervention; program evaluation</t>
  </si>
  <si>
    <t>2-s2.0-85012057856</t>
  </si>
  <si>
    <t>Behbehani L.J., Prokopy L.S.</t>
  </si>
  <si>
    <t>55090077200;7801522324;</t>
  </si>
  <si>
    <t>The appropriation of built heritage and pro-environmental behaviours: A case study of Leed-certified low-income multifamily housing</t>
  </si>
  <si>
    <t>Archnet-IJAR</t>
  </si>
  <si>
    <t>10.26687/archnet-ijar.v11i1.1195</t>
  </si>
  <si>
    <r>
      <rPr>
        <u/>
        <sz val="10"/>
        <color indexed="8"/>
        <rFont val="Helvetica Neue"/>
        <family val="2"/>
      </rPr>
      <t>https://www.scopus.com/inward/record.uri?eid=2-s2.0-85017636458&amp;doi=10.26687%2farchnet-ijar.v11i1.1195&amp;partnerID=40&amp;md5=de79179b938de1f8697429d66490274b</t>
    </r>
  </si>
  <si>
    <t>College of Architecture, Department of Communication Design and Interiors. Kuwait University, Kuwait; Department of Forestry and Natural Resources, Purdue University, West Lafayette, IN, United States</t>
  </si>
  <si>
    <t>Behbehani, L.J., College of Architecture, Department of Communication Design and Interiors. Kuwait University, Kuwait; Prokopy, L.S., Department of Forestry and Natural Resources, Purdue University, West Lafayette, IN, United States</t>
  </si>
  <si>
    <t>This interdisciplinary research study explores the environmental awareness, attitudes and behaviours of residents of a low-income, Leadership in Energy and Environmental Design (LEED) certified, multifamily, heritage-listed housing development in the Midwest region of the United States. Through in-depth semistructured face-to-face interviews and review of site photographs and online and archived news articles, the causal factors for and links between environmental behaviours, LEED and built heritage were explored. The findings reveal that the LEED features the residents valued in hierarchical order were: location, the building's historic and renovated characteristics, its energy conservation system and the cleanliness and upkeep of the premises. The valued non-LEED features were security and privacy. Additionally, the findings show that residents possess a level of critical thinking and opinion pertaining to the importance of their residence as a restored building. The residents were highly aware of their own, their social group's and the management's behaviors and of the value of their property in terms of its historic significance and public image and presence in the neighborhood and among their social networks. © 2017 Archnet-IJAR, International Journal of Architectural Research.</t>
  </si>
  <si>
    <t>Built heritage; Environmental behaviors; LEED; Low-income; Multifamily housing; Qualitative research</t>
  </si>
  <si>
    <t>2-s2.0-85017636458</t>
  </si>
  <si>
    <t>Power A.</t>
  </si>
  <si>
    <t>7006649116;</t>
  </si>
  <si>
    <t>Does demolition or refurbishment of old and inefficient homes help to increase our environmental, social and economic viability?</t>
  </si>
  <si>
    <t>Energy Policy</t>
  </si>
  <si>
    <t>10.1016/j.enpol.2008.09.022</t>
  </si>
  <si>
    <r>
      <rPr>
        <u/>
        <sz val="10"/>
        <color indexed="8"/>
        <rFont val="Helvetica Neue"/>
        <family val="2"/>
      </rPr>
      <t>https://www.scopus.com/inward/record.uri?eid=2-s2.0-55549099866&amp;doi=10.1016%2fj.enpol.2008.09.022&amp;partnerID=40&amp;md5=e43ab38f342adddfddb525cd10d4eebf</t>
    </r>
  </si>
  <si>
    <t>London School of Economics, Houghton Street, London, WC2A 2AE, United Kingdom; Sustainable Development Commission, c/o 3-8 Whitehall Place, London SW1A 2HH, United Kingdom</t>
  </si>
  <si>
    <t>Power, A., London School of Economics, Houghton Street, London, WC2A 2AE, United Kingdom, Sustainable Development Commission, c/o 3-8 Whitehall Place, London SW1A 2HH, United Kingdom</t>
  </si>
  <si>
    <t>Embodied energy; Sustainable communities; Urban regeneration</t>
  </si>
  <si>
    <t>2-s2.0-55549099866</t>
  </si>
  <si>
    <t>Dülgeroğlu Yüksel Y.</t>
  </si>
  <si>
    <t>41761397900;</t>
  </si>
  <si>
    <t>10.5505/itujfa.2017.88709</t>
  </si>
  <si>
    <r>
      <rPr>
        <u/>
        <sz val="10"/>
        <color indexed="8"/>
        <rFont val="Helvetica Neue"/>
        <family val="2"/>
      </rPr>
      <t>https://www.scopus.com/inward/record.uri?eid=2-s2.0-85029417636&amp;doi=10.5505%2fitujfa.2017.88709&amp;partnerID=40&amp;md5=40cd6fe92f6f3aa7c2bf84d96fc856a4</t>
    </r>
  </si>
  <si>
    <t>Department of Architecture, Faculty of Architecture, Istanbul Technical University, Istanbul, Turkey</t>
  </si>
  <si>
    <t>Dülgeroğlu Yüksel, Y., Department of Architecture, Faculty of Architecture, Istanbul Technical University, Istanbul, Turkey</t>
  </si>
  <si>
    <t>While scholars emphasize the importance of the role of the architect in shaping the urban fabric, they agree to that in the contemporary city, s/he has to confront the “planned urbanism” dictated by top-down policies and the market realities. The paper aims at projecting into the city after Urban Transformation in Istanbul at the end of the quarter of the 21st centuy. Will U.T. provide an innovative image to the city and enhance the building quality? The discussion of such questions will be carried through mostly the residential architecture, major zoning in the urban structure. Urban and architectural aesthetics can be adversely affected by relations between conflicting powers in the housing markets. The implementations of U.T raises two issues, namely, is the value of the demolished building for the sake of Architecture lost or diminished? Does the demolition break neighborhood ties embedded in the culture, leading to disruption and alienation? How can the ar­chitect resolve this dilemma? What are his design tools to intervene into urban structure? A critical assessment of the legal, cultural and physical frame in the ur­ban context is the main research approach, to be supported by project archives. In this paper, possible tools of the architect to lead U.T. will be explored; to provide few clues for further research. © 2017, Istanbul Teknik Universitesi, Faculty of Architecture. All rights reserved.</t>
  </si>
  <si>
    <t>Architectural crises; Architect’s changing role; Contemporary city; U.T; Urban and architectural aesthetics; Urban transformation</t>
  </si>
  <si>
    <t>2-s2.0-85029417636</t>
  </si>
  <si>
    <t>Song Y., Stevens M.</t>
  </si>
  <si>
    <t>35224016100;9943420200;</t>
  </si>
  <si>
    <t>The Economics of New Urbanism and Smart Growth: Comparing Price Gains and Costs between New Urbanist and Conventional Developments</t>
  </si>
  <si>
    <t>The Oxford Handbook of Urban Economics and Planning</t>
  </si>
  <si>
    <t>10.1093/oxfordhb/9780195380620.013.0023</t>
  </si>
  <si>
    <r>
      <rPr>
        <u/>
        <sz val="10"/>
        <color indexed="8"/>
        <rFont val="Helvetica Neue"/>
        <family val="2"/>
      </rPr>
      <t>https://www.scopus.com/inward/record.uri?eid=2-s2.0-84913618343&amp;doi=10.1093%2foxfordhb%2f9780195380620.013.0023&amp;partnerID=40&amp;md5=bb1648fc9902955132fcdb4c61f8e48e</t>
    </r>
  </si>
  <si>
    <t>Department of City and Regional Planning, University of North Carolina at Chapel Hill, United States; University of British Columbia, Canada</t>
  </si>
  <si>
    <t>Song, Y., Department of City and Regional Planning, University of North Carolina at Chapel Hill, United States; Stevens, M., University of British Columbia, Canada</t>
  </si>
  <si>
    <t>Smart Growth, New Urbanism, and other land-use reforms are ever-growing trends altering the style of sprawling residential developments throughout the United States. Deeply rooted in traditional concepts of town and neighborhood planning, design, and development, New Urbanist communities are based on the principles of walkability, connectivity, mixed land uses and diversity, mixed housing types, quality architecture and urban design, traditional neighborhood structure, increased density, multiple transportation choices, sustainability, and quality of life. This article provides a discussion on how to assess the values and costs of New Urbanist features. In the analysis prsented in this discussion, the article reviews the history of the New Urbanism movement and a list of amenities that New Urbanists attempted to deliver. It then explores the values and costs of New Urbanist features in comparison to conventional developments. Finally, it identifies understudied areas regarding the economics of New Urbanism and subsequent future research questions. © Oxford University Press, 2013.</t>
  </si>
  <si>
    <t>Land-use reforms; Neighborhood planning; New urbanism; Residential developments; Smart growth</t>
  </si>
  <si>
    <t>2-s2.0-84913618343</t>
  </si>
  <si>
    <t>Baranzini A., Schaerer C.</t>
  </si>
  <si>
    <t>16404462100;36465723800;</t>
  </si>
  <si>
    <t>A sight for sore eyes: Assessing the value of view and land use in the housing market</t>
  </si>
  <si>
    <t>Journal of Housing Economics</t>
  </si>
  <si>
    <t>10.1016/j.jhe.2011.06.001</t>
  </si>
  <si>
    <r>
      <rPr>
        <u/>
        <sz val="10"/>
        <color indexed="8"/>
        <rFont val="Helvetica Neue"/>
        <family val="2"/>
      </rPr>
      <t>https://www.scopus.com/inward/record.uri?eid=2-s2.0-80051827679&amp;doi=10.1016%2fj.jhe.2011.06.001&amp;partnerID=40&amp;md5=e81693f8b516c175f29cca8f2961bbaf</t>
    </r>
  </si>
  <si>
    <t>Geneva School of Business Administration (HEG-Ge), Centre for Applied Research in Management (CRAG), University of Applied Sciences of Western Switzerland (HES-SO), 7 Route de Drize, 1227 Carouge, Geneva, Switzerland</t>
  </si>
  <si>
    <t>Baranzini, A., Geneva School of Business Administration (HEG-Ge), Centre for Applied Research in Management (CRAG), University of Applied Sciences of Western Switzerland (HES-SO), 7 Route de Drize, 1227 Carouge, Geneva, Switzerland; Schaerer, C., Geneva School of Business Administration (HEG-Ge), Centre for Applied Research in Management (CRAG), University of Applied Sciences of Western Switzerland (HES-SO), 7 Route de Drize, 1227 Carouge, Geneva, Switzerland</t>
  </si>
  <si>
    <t>We apply a hedonic model to the Geneva-Switzerland rental market to assess the value of view from dwellings and of land uses around buildings. Using a geographic information system, we calculate three-dimensional view variables, accessibility and land use variables. To our knowledge, this is the first paper to develop precise view measures at the dwelling level, considering surrounding land uses, in an urban context and with a large sample of 13,000 observations. The results show that view of various environmental amenities and its size has a significant impact on rents. The estimated rent premium for a dwelling located in a neighbourhood with an extended surface of water can be as high as 3%, and a view of water-covered area can raise rent up to 57%. © 2011 Elsevier Inc.</t>
  </si>
  <si>
    <t>Geographic information system (GIS); Hedonic model; Housing market; Land use impact on rents; Rental market; Value of view</t>
  </si>
  <si>
    <t>2-s2.0-80051827679</t>
  </si>
  <si>
    <t>Dantzler P.A.</t>
  </si>
  <si>
    <t>57202191223;</t>
  </si>
  <si>
    <t>American dream, democratic nightmare: Refocusing governmental approaches to housing policy</t>
  </si>
  <si>
    <t>Community Development and Public Administration Theory: Promoting Democratic Principles to Improve Communities</t>
  </si>
  <si>
    <t>10.4324/9780203729878</t>
  </si>
  <si>
    <r>
      <rPr>
        <u/>
        <sz val="10"/>
        <color indexed="8"/>
        <rFont val="Helvetica Neue"/>
        <family val="2"/>
      </rPr>
      <t>https://www.scopus.com/inward/record.uri?eid=2-s2.0-85048904353&amp;doi=10.4324%2f9780203729878&amp;partnerID=40&amp;md5=f2fe71428939f2ebe810ec3d417df540</t>
    </r>
  </si>
  <si>
    <t>Sociology and Mellon Faculty, Colorado College, United States</t>
  </si>
  <si>
    <t>Dantzler, P.A., Sociology and Mellon Faculty, Colorado College, United States</t>
  </si>
  <si>
    <t>Democracy is messy. As Margaret Kohn (2016) argues, democracy is a way of imagining how conflicts about people and place can be reconciled. She states, “Democratic procedures and egalitarian principles are treated as intrinsically linked when in fact this connection is contingent and unstable. The rhetoric of democracy can legitimate state power, but it can also dismantle and reconfigure it” (Kohn, 2016, p. 4). Community development, as a building block of democracy, is certainly plagued with questions of equality. Dominated by historical debates around poverty, divergent views on state intervention, and conflict over who has the “right” to govern space, community development must question what “community” it is working to create. Central to this question is the role of housing. The Great Recession in the United States (US) and the subsequent global financial crisis made it clear that housing is intimately tied to social, economic, and political affairs (Ronald &amp; Elsinga, 2012). Housing costs are the largest expense among American households and issues related to its affordability stretch across demographic lines. A recent report outlined that nearly one in five renters were unable to pay their rent in full for at least one of the past three months (Salviati, 2017). Rising rents in the housing market create precarious situations for many households. Nearly 3.7 million American renters have experienced an eviction. Those without a college education are more than twice as likely to face an eviction compared to those with a four-year degree (Salviati, 2017). African American households face the highest rates of eviction and families with children are twice as likely to experience an eviction regardless of marital status (Salviati, 2017). While renters are experiencing a housing crisis, much of the federal government’s approach to addressing housing affordability focuses on promoting homeownership rather than assisting those unable to pay their rent. In 2015, according to the Center on Budget and Policy Priorities, federal housing expenditures favored higher-income households by a rate of four to one (Fischer &amp; Sard, 2017). When accounting for both tax expenditures and program spending, approximately 60 percent of federal spending on housing benefits households with incomes above $100,000 (Fischer &amp; Sard, 2017). While housing spending has consistently benefited high-income households, renter housing needs have grown significantly. And federal housing assistance is not keeping up with the pace. The number of low-income renters who receive federal housing assistance is only a fraction of those who need it (Kingsly, 2017). Primarily due to high rents rather than physical deficiencies, the housing affordability crisis is likely to grow within the next several years (Kingsly, 2017). As policymakers move forward in addressing the growing affordability crisis, it is crucial to consider the ways in which housing is tied to the overall well-being of individual families and communities at large. Housing policy is fundamentally a question of: “who gets what, when, and how?” (Lasswell, 1936). Moreover, housing policy shapes the character and makeup of a community, and thus, it provides an opportunity for individuals to influence the character of their own communities. At its most basic level, housing is about where people live. However, it is not just about the roof over one’s head. Housing is integral to where and how individuals access resources and opportunities within their local communities. As Shlay (1993) argues, because housing is central to fostering economic mobility, who is shaping housing policy is a key element in addressing the acute poverty facing many low-income neighborhoods. As such, housing is about both the home and the neighborhood; it is about people and communities. In this chapter, I begin by first revisiting the role of federal government in addressing housing issues. Since the 1930s, the Department of Housing and Urban Development’s (HUD) core goals have included increasing homeownership and assisting low-income renters (Thompson, 2006). Over the years, the government has used a variety of programs to pursue these objectives. More recently, with the fall of public housing and the rise of voucher-based rental programs, state and local governments have shifted ownership of housing affordability to the private sector, contributing to an increasingly unaffordable housing market. As a result, some communities have been transformed and revitalized while many have been disrupted and destroyed. The arguments in this chapter are threefold. First, I argue that the persistent lack of federal support for low-income, subsidized housing is a direct result of false notions of dependency and continued debates of deservedness. Supported by the myth of self-sufficiency, these two ideas have severely limited policies that address the immediate housing needs of low-income people, while continuing to promote homeownership as central to the perceived American Dream. Second, I critique homeownership as a tool of community development, specifically highlighting the ways in which it has often put property owners and renters against each other. As the value of homeownership has been reconsidered following the Great Recession, I argue that the government’s narrowing approach to housing policy, focused largely on homeownership, creates conflict within communities, by privileging homeowners above their neighbors. This is not to say that homeownership does not have its place within community development. However, in many ways, it is often “oversold” (Pitcoff, 2003). Third, I argue that instead of promoting homeownership, community development must draw its focus to residential stability as the ultimate form of community and neighborhood stabilization, recognizing that renting is an important function of neighborhoods. Residential stability involves allowing people in a community to stay in their communities regardless of housing tenure status. As Turney and Harknett (2010) argue, residential stability is associated with stronger personal safety nets irrespective of neighborhood quality. At the end of the chapter, I briefly share ways in which governments and communities can foster more communitycentered neighborhoods, inclusive of a myriad of housing options. Policy tools such as mixed-income developments and inclusionary zoning offer cases for policymakers to explore. By no means are these cases exhaustive. Rather, they illustrate the possibilities of community development practices that integrate people who are too often marginalized. © 2018 Taylor &amp; Francis.</t>
  </si>
  <si>
    <t>2-s2.0-85048904353</t>
  </si>
  <si>
    <t>McCrea R., Walters P.</t>
  </si>
  <si>
    <t>56183767800;29167575700;</t>
  </si>
  <si>
    <t>Impacts of Urban Consolidation on Urban Liveability: Comparing an Inner and Outer Suburb in Brisbane, Australia</t>
  </si>
  <si>
    <t>Housing, Theory and Society</t>
  </si>
  <si>
    <t>10.1080/14036096.2011.641261</t>
  </si>
  <si>
    <r>
      <rPr>
        <u/>
        <sz val="10"/>
        <color indexed="8"/>
        <rFont val="Helvetica Neue"/>
        <family val="2"/>
      </rPr>
      <t>https://www.scopus.com/inward/record.uri?eid=2-s2.0-84861597701&amp;doi=10.1080%2f14036096.2011.641261&amp;partnerID=40&amp;md5=a27b7b818851e871ee302185dd1bc632</t>
    </r>
  </si>
  <si>
    <t>Social and Economic Sciences Program, Commonwealth Scientific and Industrial Research Organisation (CSIRO), Australia; The Institute for Social Science Research, The University of Queensland, Australia; School of Social Science, The University of Queensland, Australia</t>
  </si>
  <si>
    <t>McCrea, R., Social and Economic Sciences Program, Commonwealth Scientific and Industrial Research Organisation (CSIRO), Australia, The Institute for Social Science Research, The University of Queensland, Australia; Walters, P., School of Social Science, The University of Queensland, Australia</t>
  </si>
  <si>
    <t>Urban consolidation involving increasing densification around existing nodes of urban infrastructure is a strategy pursued by all levels of government for addressing rapid population growth in urban regions. This has both positive and negative impacts on the everyday lives of residents (or their urban liveability as perceived by them), even though urban consolidation is commonly resisted by residents. This paper aims to better understand impacts of urban consolidation on liveability by comparing similarities and differences in impacts between two Brisbane suburbs: an outer fringe suburb (Wynnum) and an inner city suburb (West End). Wynnum residents generally expressed less resistance to urban consolidation, with some residents willing to trade additional densification for additional amenities. Two issues concerning residents in both suburbs were aesthetics of high-rise development and traffic congestion. Building heights more than a few storeys above surrounding buildings were commonly seen as detracting from urban liveability, though buildings up to 30 stories were accepted by some if close to the Commercial Business District. Traffic congestion was seen as a problem in both suburbs reflecting widespread car dependency. Other impacts differed between suburbs, reflecting their different values and ways of living. For example, most West End residents were concerned about losing social diversity with declining housing affordability while many Wynnum residents were concerned about gaining more public or social housing and disadvantaged residents. The impacts of urban consolidation on liveability differ between suburbs, and local neighbourhood plans should be sensitive to local notions of urban liveability because residents often stay after urban consolidation, even if they perceive negative impacts on their liveability. These interviews reinforce liveability as primary focus for urban planning, and thus urban consolidation at the expense of liveability is a poor outcome for both local residents and urban planning. © 2012 Copyright Taylor and Francis Group, LLC.</t>
  </si>
  <si>
    <t>Densification; NIMBY; Planning; Quality of life; Sprawl; Sustainability</t>
  </si>
  <si>
    <t>2-s2.0-84861597701</t>
  </si>
  <si>
    <t>Design methodology of solar neighborhoods</t>
  </si>
  <si>
    <t>10.1016/j.egypro.2012.11.141</t>
  </si>
  <si>
    <r>
      <rPr>
        <u/>
        <sz val="10"/>
        <color indexed="8"/>
        <rFont val="Helvetica Neue"/>
        <family val="2"/>
      </rPr>
      <t>https://www.scopus.com/inward/record.uri?eid=2-s2.0-84897033377&amp;doi=10.1016%2fj.egypro.2012.11.141&amp;partnerID=40&amp;md5=479e3b79e84403cc075e5fcc7a543cd4</t>
    </r>
  </si>
  <si>
    <t>Concordia University, 1455 de Maisonneuve Blvd. W, Montreal, QC, H3G 1M8, Canada</t>
  </si>
  <si>
    <t>Hachem, C., Concordia University, 1455 de Maisonneuve Blvd. W, Montreal, QC, H3G 1M8, Canada; Athienitis, A., Concordia University, 1455 de Maisonneuve Blvd. W, Montreal, QC, H3G 1M8, Canada; Fazio, P., Concordia University, 1455 de Maisonneuve Blvd. W, Montreal, QC, H3G 1M8, Canada</t>
  </si>
  <si>
    <t>This paper presents a study of the effect of key design parameters on energy performance of two-storey single family dwellings and small scale neighborhoods, in a mid-latitude northern climate. Design parameters include the geometric shapes of dwelling units and their assemblage in a neighborhood. The effects of the design parameters are presented in a matrix that relates design parameters to performance criteria. An example for an evaluation system of the performance of design alternatives is proposed, based on design parameter effects and weights assigned to different performance criteria. Performance criteria considered are heating and cooling energy consumptions, solar energy generation, and shift of peak of electricity generation. The evaluation system is a decision-aiding tool, which enables selection of design parameter values leading to optimal performance for the assumed performance criteria. A design methodology is proposed for the design of solar optimized housing units and neighborhoods, based on the matrix of results and the evaluation system. © 2012 The Authors.</t>
  </si>
  <si>
    <t>Building integrated photovoltaic systems; Energy performance; Geometrical shape; Solar potential</t>
  </si>
  <si>
    <t>2-s2.0-84897033377</t>
  </si>
  <si>
    <t>Pereković P., Aničić B., Hrdalo I., Rechner I., Andlar G.</t>
  </si>
  <si>
    <t>23095837800;23093276100;23469890100;23095343400;23093287000;</t>
  </si>
  <si>
    <t>Perceptive aesthetic features of open space in housing settlements - Examples of the city of Zagreb and Velika Gorica, Croatia [Percepcija osnovnih karakteristika otvorenih prostora u stambenim naseljima - Primjer grada Zagreba i Velike Gorice]</t>
  </si>
  <si>
    <t>Drustvena Istrazivanja</t>
  </si>
  <si>
    <r>
      <rPr>
        <u/>
        <sz val="10"/>
        <color indexed="8"/>
        <rFont val="Helvetica Neue"/>
        <family val="2"/>
      </rPr>
      <t>https://www.scopus.com/inward/record.uri?eid=2-s2.0-38349090515&amp;partnerID=40&amp;md5=00732994262b124630d70ba515e9bea0</t>
    </r>
  </si>
  <si>
    <t>Zavod za Krajobraznu Arhitekturu I Vrtnu Umjetnost, Agronomski Fakultet, Sveučilište U Zagrebu, Svetošimunska 25, 10 000 Zagreb, Croatia; Faculty of Agriculture, Zagreb, Croatia</t>
  </si>
  <si>
    <t>Pereković, P., Zavod za Krajobraznu Arhitekturu I Vrtnu Umjetnost, Agronomski Fakultet, Sveučilište U Zagrebu, Svetošimunska 25, 10 000 Zagreb, Croatia, Faculty of Agriculture, Zagreb, Croatia; Aničić, B., Faculty of Agriculture, Zagreb, Croatia; Hrdalo, I., Faculty of Agriculture, Zagreb, Croatia; Rechner, I., Faculty of Agriculture, Zagreb, Croatia; Andlar, G., Faculty of Agriculture, Zagreb, Croatia</t>
  </si>
  <si>
    <t>Open spaces associated with the architecture in housing settlements are spaces of stay and leisure used by the dwellers living outside of the areas of residential complexes. Since these are quite often the subject of dissatisfaction and criticism of its residents and are also being exposed to critiques written by experts taking part in the process of their design and planning, this paper represents an attempt at identifying the landscape values, and the parameters affecting its environmental attractiveness. The research is carried out striving for a goal based upon observation, as well as on an opinion survey measuring people's attitudes with the pertaining scale of semantic differential (SD). The procedure of a semantic differential is based on visual and aesthetic qualities of the space, in terms of monitoring experience, perception and emotional reactions of the interviewed respondents. Data processing obtained in such a way has established some of the elements of desirable spatial and structural relations which influence the quality of experiencing open spaces associated with housing architecture, which can be implemented as guidelines and criteria in their design.</t>
  </si>
  <si>
    <t>Design of the open space; Multi-storey dwelling; Open spaces within neighbourhood; Spatial perception</t>
  </si>
  <si>
    <t>2-s2.0-38349090515</t>
  </si>
  <si>
    <t>Lynch J.P., Cantor D.</t>
  </si>
  <si>
    <t>7403674991;57204344567;</t>
  </si>
  <si>
    <t>Ecological and behavioral influences on property victimization at home: Implications for opportunity theory</t>
  </si>
  <si>
    <t>Journal of Research in Crime and Delinquency</t>
  </si>
  <si>
    <t>10.1177/0022427892029003005</t>
  </si>
  <si>
    <r>
      <rPr>
        <u/>
        <sz val="10"/>
        <color indexed="8"/>
        <rFont val="Helvetica Neue"/>
        <family val="2"/>
      </rPr>
      <t>https://www.scopus.com/inward/record.uri?eid=2-s2.0-0026781961&amp;doi=10.1177%2f0022427892029003005&amp;partnerID=40&amp;md5=e919538522cbcf4b0d34b290dccdbaef</t>
    </r>
  </si>
  <si>
    <t>Lynch, J.P.; Cantor, D.</t>
  </si>
  <si>
    <t>The purpose of this article is to test criminal opportunity theories of victimization for the crimes of burglary and household larceny. Using the National Crime Survey and the Victim Risk Supplement, this test includes direct behavioral and ecological measures of concepts central to the theory. Ecological concepts are measured at several different levels of aggregation. Of particular importance is the introduction of a control for the dangerousness of the block in which the housing unit is located. Other ecological variables include (a) the environmental design of the housing unit (location, protective practices, single family versus other), (b) the degree of social disorganization in the neighborhood, (c) the location of commercial establishments in the neighborhood, and (d) the perceived dangerousness of the neighborhood. Measures of key behavioral concepts include (a) time spent in the house during the day, and (b) time spent in the house during the evening. None of the environmental design variables have a significant effect on victimization. The significance of the other ecological and behavioral measures differ by type of crime. These results are discussed in light of the importance of refining opportunity concepts, especially with respect to how they apply to different types of crime. © 1992, SAGE PUBLICATIONS. All rights reserved.</t>
  </si>
  <si>
    <t>2-s2.0-0026781961</t>
  </si>
  <si>
    <t>Standohar-Alfano C.D., Van De Lindt J.W.</t>
  </si>
  <si>
    <t>56488018800;6701580121;</t>
  </si>
  <si>
    <t>Tornado Risk Analysis for Residential Wood-Frame Roof Damage across the United States</t>
  </si>
  <si>
    <t>Journal of Structural Engineering (United States)</t>
  </si>
  <si>
    <t>10.1061/(ASCE)ST.1943-541X.0001353</t>
  </si>
  <si>
    <r>
      <rPr>
        <u/>
        <sz val="10"/>
        <color indexed="8"/>
        <rFont val="Helvetica Neue"/>
        <family val="2"/>
      </rPr>
      <t>https://www.scopus.com/inward/record.uri?eid=2-s2.0-84952690951&amp;doi=10.1061%2f%28ASCE%29ST.1943-541X.0001353&amp;partnerID=40&amp;md5=760a132b7a9dec5b9d052a0878843201</t>
    </r>
  </si>
  <si>
    <t>Civil and Environmental Engineering, Colorado State Univ., Fort Collins, CO  80523-1372, United States</t>
  </si>
  <si>
    <t>Standohar-Alfano, C.D., Civil and Environmental Engineering, Colorado State Univ., Fort Collins, CO  80523-1372, United States; Van De Lindt, J.W., Civil and Environmental Engineering, Colorado State Univ., Fort Collins, CO  80523-1372, United States</t>
  </si>
  <si>
    <t>Approximately 1,200 tornadoes impact the United States every year with a percentage of these resulting in significant damage, injuries, and fatalities. Initially, a probabilistic tornado hazard analysis was performed in order to develop tornado hazard curves at select locations across the United States. This analysis resulted in the annual probability of experiencing a tornado of any strength at the specific locations, which varied as a function of location-specific occurrence rates. Five different residential wood-frame building archetypes were designed at each of the locations based on current residential building code and/or practice. Fragilities for the roof sheathing and truss to wall top-plate connections were developed for each archetype. Because fragilities are independent of location, they were then convolved with the tornado hazard curves to compute annual failure probabilities for select roof components. This represents the first time absolute risk of roof failure due to tornadoes has been computed since the tornado hazard curve is convolved with the fragility curves. These probabilities quantify failure probabilities of residential wood-frame roofs to tornado winds. While this value is quite small for an individual home, applying this method to an individual city block or neighborhood can quantify a location's vulnerability to tornado wind damage. The Florida state building code is applied to other locations in the United States, fragilities are developed and convolved, and failure probabilities for these modified buildings are computed. The comparison of failure probabilities between local building code and the stricter Florida residential building code allowed for a quantitative assessment of strengthened construction practices for structures subjected to tornadic wind loads. Results indicate that stricter building codes may be beneficial in areas with a high annual tornado risk, such as Tornado Alley. © 2015 American Society of Civil Engineers.</t>
  </si>
  <si>
    <t>Convolution; Fragility; Hazard analysis; Residential structures; Tornado; Wood structures</t>
  </si>
  <si>
    <t>2-s2.0-84952690951</t>
  </si>
  <si>
    <t>Depro B., Rouse K.</t>
  </si>
  <si>
    <t>23024243600;55293802400;</t>
  </si>
  <si>
    <t>The effect of multi-track year-round academic calendars on property values: Evidence from district imposed school calendar conversions</t>
  </si>
  <si>
    <t>Economics of Education Review</t>
  </si>
  <si>
    <t>10.1016/j.econedurev.2015.09.006</t>
  </si>
  <si>
    <r>
      <rPr>
        <u/>
        <sz val="10"/>
        <color indexed="8"/>
        <rFont val="Helvetica Neue"/>
        <family val="2"/>
      </rPr>
      <t>https://www.scopus.com/inward/record.uri?eid=2-s2.0-84945123258&amp;doi=10.1016%2fj.econedurev.2015.09.006&amp;partnerID=40&amp;md5=7793508b3b017eba6f18fa4224ee866e</t>
    </r>
  </si>
  <si>
    <t>RTI International, RTP, 3040 Cornwallis RoadNC  27709, United States; Elon University, Department of Economics, 2075 CB, Elon, NC  27244, United States</t>
  </si>
  <si>
    <t>Depro, B., RTI International, RTP, 3040 Cornwallis RoadNC  27709, United States; Rouse, K., Elon University, Department of Economics, 2075 CB, Elon, NC  27244, United States</t>
  </si>
  <si>
    <t>Multi-track year-round school calendars allow a school to make continual use of its building over a calendar year by rotating students on separate tracks. Homeowners may a have a preference or distaste for year-round calendars for a variety of reasons, ranging from perceived academic effects to family home and work life disruptions. If households do favor one school calendar relative to another, they may have to pay an additional amount to move to a house with a different calendar. In this paper, we test this possibility. We exploit a natural experiment setting to examine how multi-track year-round calendars influence Wake County, NC residential housing prices. School assignment zone and school fixed effects are included to control for unobserved neighborhood and school characteristics that might be correlated with year-round calendars and housing prices. Our preferred estimates suggest year-round calendars are associated with a statistically significant price penalty of between one and a half to two percent. © 2015 Elsevier Ltd.</t>
  </si>
  <si>
    <t>Educational economics; Housing prices; Year-round school</t>
  </si>
  <si>
    <t>2-s2.0-84945123258</t>
  </si>
  <si>
    <t>Kobal Grum D.</t>
  </si>
  <si>
    <t>56615845800;</t>
  </si>
  <si>
    <t>Interactions between human behaviour and the built environment in terms of facility management</t>
  </si>
  <si>
    <t>Facilities</t>
  </si>
  <si>
    <t>10.1108/F-03-2017-0040</t>
  </si>
  <si>
    <r>
      <rPr>
        <u/>
        <sz val="10"/>
        <color indexed="8"/>
        <rFont val="Helvetica Neue"/>
        <family val="2"/>
      </rPr>
      <t>https://www.scopus.com/inward/record.uri?eid=2-s2.0-85042091338&amp;doi=10.1108%2fF-03-2017-0040&amp;partnerID=40&amp;md5=41709a2344cc3c44bf9b419379d2dfa5</t>
    </r>
  </si>
  <si>
    <t>Department of Psychology, University of Ljubljana, Ljubljana, Slovenia</t>
  </si>
  <si>
    <t>Kobal Grum, D., Department of Psychology, University of Ljubljana, Ljubljana, Slovenia</t>
  </si>
  <si>
    <t>Purpose: In comparison with the relations between the human and natural environments that have been the central focus of environmental psychology for many years, the interactions between the psychological processes underlying human behaviour and the built environment have only recently regained the interest of researchers. In this paper, the author first discusses the reasons for the slower development of human – built environment relations. Afterwards, the author systematically examines the impact that the research of environmental stress, namely, poor housing and poor neighbourhood quality, had on the contemporary understanding of human – built environment relations. Design/methodology/approach: The author focuses on social, biophilic and evidence-based design. The author proposes deeper psychological engagement in correlation with human behaviour, psychological well-being and society. The author highlights the inclusion of psychologists in interdisciplinary research teams addressing the development of sustainable solutions to the issues of residential environments. Findings: It has been shown that substandard house quality, high noise, lack of natural light in houses, poorer physical quality of urban neighbourhoods, living in a low-income neighbourhood, etc. are linked to elevated physiological and psychological stress. Despite this evidence, there is still a gap between building designers and building users in modern industrialised societies, which could deepen tenants’ dissatisfaction due to specific behavioural needs and consequently lower their psychological well-being and health risk behaviour. Research limitations/implications: These are potential risks of error arising from the use of assumptions, limited samples size and data from the secondary resources. Originality/value: The major contributions of this paper are as follows. If the environment is understood as a dynamic, constantly changing and complex system of a wide range of players, the author can discern in this environment a dynamic that is otherwise characteristic of emotional dynamics. Expressed participants’ high satisfaction with residential status does not necessarily generate high expectations regarding real estate factors. © 2018, Emerald Publishing Limited.</t>
  </si>
  <si>
    <t>Built environment; Facility management; Human behaviour; Interdisciplinarity; Psychological processes; Sustainable solutions</t>
  </si>
  <si>
    <t>2-s2.0-85042091338</t>
  </si>
  <si>
    <t>Chhipi-Shrestha G., Kaur M., Hewage K., Sadiq R.</t>
  </si>
  <si>
    <t>56329605000;35560840800;8384286700;7003604679;</t>
  </si>
  <si>
    <t>Optimizing residential density based on water–energy–carbon nexus using UTilités Additives (UTA) method</t>
  </si>
  <si>
    <t>Clean Technologies and Environmental Policy</t>
  </si>
  <si>
    <t>10.1007/s10098-018-1506-6</t>
  </si>
  <si>
    <r>
      <rPr>
        <u/>
        <sz val="10"/>
        <color indexed="8"/>
        <rFont val="Helvetica Neue"/>
        <family val="2"/>
      </rPr>
      <t>https://www.scopus.com/inward/record.uri?eid=2-s2.0-85042199494&amp;doi=10.1007%2fs10098-018-1506-6&amp;partnerID=40&amp;md5=ff20bca2219111e9bca0b263ab7ec4de</t>
    </r>
  </si>
  <si>
    <t>School of Engineering, University of British Columbia, Okanagan Campus, 3333 University Way, Kelowna, BC  V1V1V7, Canada</t>
  </si>
  <si>
    <t>Chhipi-Shrestha, G., School of Engineering, University of British Columbia, Okanagan Campus, 3333 University Way, Kelowna, BC  V1V1V7, Canada; Kaur, M., School of Engineering, University of British Columbia, Okanagan Campus, 3333 University Way, Kelowna, BC  V1V1V7, Canada; Hewage, K., School of Engineering, University of British Columbia, Okanagan Campus, 3333 University Way, Kelowna, BC  V1V1V7, Canada; Sadiq, R., School of Engineering, University of British Columbia, Okanagan Campus, 3333 University Way, Kelowna, BC  V1V1V7, Canada</t>
  </si>
  <si>
    <t>High-density housing is primarily constructed to decrease per capita civil infrastructure and land resource. Multi-family residences are preferred to single-family residences for neighbourhood densification changing per capita landscaping, affecting residential water and energy demand. These alterations also affect energy-associated carbon emissions and landscaping-associated carbon sequestration, revealing the existence of the water–energy–carbon (WEC) nexus. This study has developed a holistic framework for optimal residential density based on WEC nexus. The conflicting criteria water footprint, energy use, net carbon emissions, life cycle cost, aesthetic value, and government priority, associated with the WEC nexus in various densities, were evaluated using the UTilités Additives method. The developed framework was applied to a planned neighbourhood in the Okanagan Valley (British Columbia, Canada) by preparing 11 alternative designs with different residential densities. Neighbourhood scenarios with different criteria weights were studied. Results show that per capita water footprint, energy use, net carbon emissions, and life cycle cost have a power relationship with net residential density despite a linear relationship between population and net residential density. The estimated optimal net residential density is approximately 260 persons/ha for most of the scenarios. The findings present the benefits of building medium- to high-density housing to achieve an optimal WEC nexus. © 2018, Springer-Verlag GmbH Germany, part of Springer Nature.</t>
  </si>
  <si>
    <t>Life cycle cost (LCC); Multiple criteria analysis; Neighbourhood planning; Residential density; Water–energy–carbon (WEC) nexus</t>
  </si>
  <si>
    <t>2-s2.0-85042199494</t>
  </si>
  <si>
    <t>Blasco Lucas I.</t>
  </si>
  <si>
    <t>6505923037;</t>
  </si>
  <si>
    <t>Thermal energy refurbishment of envelope in mass neighbourhood housing, located in semi-arid climate of Argentina</t>
  </si>
  <si>
    <t>10.1007/978-3-319-51442-0_29</t>
  </si>
  <si>
    <r>
      <rPr>
        <u/>
        <sz val="10"/>
        <color indexed="8"/>
        <rFont val="Helvetica Neue"/>
        <family val="2"/>
      </rPr>
      <t>https://www.scopus.com/inward/record.uri?eid=2-s2.0-85034219057&amp;doi=10.1007%2f978-3-319-51442-0_29&amp;partnerID=40&amp;md5=e2eb14d4a091b1aead201264bfc9dd1d</t>
    </r>
  </si>
  <si>
    <t>Instituto Regional de Planeamiento y Hábitat, Facultad de Arquitectura Urbanismo y Diseño, Universidad Nacional de San Juan, Av. Ignacio de La Roza y Meglioli, San Juan, 5400, Argentina</t>
  </si>
  <si>
    <t>Blasco Lucas, I., Instituto Regional de Planeamiento y Hábitat, Facultad de Arquitectura Urbanismo y Diseño, Universidad Nacional de San Juan, Av. Ignacio de La Roza y Meglioli, San Juan, 5400, Argentina</t>
  </si>
  <si>
    <t>In order to propose variants for improving the energy performance of the thermal envelope in massive neighborhood housing built in the Gran San Juan -oasis city set in semi-arid climate of Argentina-, a three instances research is carried out, as they are: (a) climate analysis of a “typical year” formed by the average of 10 years, using different methods to determine the most appropriate design strategies for the region; (b) hygrothermal and energy dwelling’s characterization and diagnose, and also of their users, from stationary calculations, measurements and surveys in three witness-years; (c) Micro-Economic Evaluation in the Life Cycle (MEELC) of different selected alternatives, which contribute to greater thermal-energy efficiency of the housing. To reach this aim, specific procedures and tools were developed and implemented, being useful by similar studies. In the covered period of 14 years (1999-2013), energy consumption for air conditioning increased until 1121%, and the use of hot and cold air conditioning equipments grew by 386%. Building energy savings feasible to obtain vary between 20 and 60% depending on the level of invested capital. While in 1999 and 2006 MEELC indexes were not profitable, currently seems to be a more convenient panorama, because of the energy fluids prices increasing. Results show between 8 and 14 years for amortizations, calculated at an annual rate of 2% in 25 years, and recovery value of 15% of the initial investment. © Springer International Publishing AG 2017.</t>
  </si>
  <si>
    <t>Micro-economic assessment; Neighborhood refurbishment; Thermal-energy efficiency</t>
  </si>
  <si>
    <t>2-s2.0-85034219057</t>
  </si>
  <si>
    <t>Boake T.M.</t>
  </si>
  <si>
    <t>6507704043;</t>
  </si>
  <si>
    <t>The leap to zero carbon and zero emissions: Understanding how to go beyond existing sustainable design protocols</t>
  </si>
  <si>
    <t>Journal of Green Building</t>
  </si>
  <si>
    <t>10.3992/jgb.3.4.64</t>
  </si>
  <si>
    <r>
      <rPr>
        <u/>
        <sz val="10"/>
        <color indexed="8"/>
        <rFont val="Helvetica Neue"/>
        <family val="2"/>
      </rPr>
      <t>https://www.scopus.com/inward/record.uri?eid=2-s2.0-77953338379&amp;doi=10.3992%2fjgb.3.4.64&amp;partnerID=40&amp;md5=eb5e1dfb107894bba35993aef8cd756c</t>
    </r>
  </si>
  <si>
    <t>School of Architecture, University of Waterloo, Canada</t>
  </si>
  <si>
    <t>Boake, T.M., School of Architecture, University of Waterloo, Canada</t>
  </si>
  <si>
    <t>The greening of North American building seems to be taking hold. The intended market transformation of the LEED™ Certification system appears to be working. Statistics show that the numbers of certified green buildings in both the United States and Canada are increasing at an exponential rate. The proposed changes to the USGBC version of LEED™-2009/V.3-are intended to support changes in the system that recognize differences in credit values as well as regionalized differences in the required approach to green building. The introduction of LEED™ for Homes and Neighborhoods has extended the potential influence of the program beyond the original commercial building marketing target. ASHRAE's proposed Standard 189.1 is also taking aim at increasing the standards for high-performance Buildings of a non low-rise residential variety. However, with continuing environmental degradation, and more recent escalating concerns about global warming and CO2 levels in the environment, it is becoming clear that even the highest standards of construction that are being implemented in North America today are simply not enough. While the design and construction industries in the United States and Canada scramble to adopt and evolve green building guidelines such as LEED™ to increase their rigor and range of applicability, the United Kingdom is advancing in the implementation of regulations that are specifically intended to control carbon emissions, and not just for commercial buildings. Great Britain has already adopted policies that require all new housing stock to be carbon neutral by the year 2016. They are working towards the implementation of carbon taxes to motivate companies to look closely at the way that they consume energy and goods, and reward citizens that show initiative in responding to this crisis. The act of carbon counting is beginning to permeate a multitude of sectors in the UK. The issue of carbon is not a simple one. There is carbon involved in the extraction of the resources that we use to create products; in the transportation of these products to the site; in the physical construction of the buildings; in the operation of buildings; and in the lives of people as they carry on business. In order to be able to reach a state of carbon neutrality, lifestyle changes will be necessary. The status quo cannot be simply modified to reduce its carbon cost. Consumption patterns must change. Buildings and their programs may require downsizing or creative reinvention. Understanding the definitions of the terms that are associated with this elevated movement is important. This article will examine the means by which to understand the potential of ratcheting up the performance requirements of existing North American green protocols to achieve carbon neutral standards, as well as how to interpret and extend existing assessment criteria to highlight and include carbon neutral interests.</t>
  </si>
  <si>
    <t>2-s2.0-77953338379</t>
  </si>
  <si>
    <t>Chen W.Y., Li X.</t>
  </si>
  <si>
    <t>35728317600;55718247900;</t>
  </si>
  <si>
    <t>Cumulative impacts of polluted urban streams on property values: A 3-D spatial hedonic model at the micro-neighborhood level</t>
  </si>
  <si>
    <t>10.1016/j.landurbplan.2017.01.012</t>
  </si>
  <si>
    <r>
      <rPr>
        <u/>
        <sz val="10"/>
        <color indexed="8"/>
        <rFont val="Helvetica Neue"/>
        <family val="2"/>
      </rPr>
      <t>https://www.scopus.com/inward/record.uri?eid=2-s2.0-85012895380&amp;doi=10.1016%2fj.landurbplan.2017.01.012&amp;partnerID=40&amp;md5=81a7a0b23d9d3273fad9b77ac178d4fe</t>
    </r>
  </si>
  <si>
    <t>Chen, W.Y., Department of Geography, The University of Hong Kong, Pokfulam Road, Hong Kong; Li, X., Department of Geography, The University of Hong Kong, Pokfulam Road, Hong Kong</t>
  </si>
  <si>
    <t>Urban streams could concurrently bring about both positive amenities accruing to the view of waterscape and negative disamenities associated with water pollution. In this paper, we focus on a specific question that has not yet been explicitly answered in the extant literature: how to estimate the cumulative impacts of urban streams (which refer to the combined impacts of amenities and disamenities of multiple sources) in high density and high-rise urban contexts. A typical residential apartment complex (comprised of a number of apartment units located in dozens of mid- to high-rise commercial apartment buildings on a contiguous land parcel) in Guangzhou, south China, is used as a case study. A detailed palette of natural amenities and environmental disamenities of two bifurcated streams are quantified via the generalized spatial two-stage least squares (GS2SLS) model. In this model, an originally constructed 3-D spatial connectivity matrix, cube contiguity, is applied to address, in a sophisticated manner, an array of endogenous, exogenous, and error interactions along both horizontal and vertical dimensions that inherently exist in the spatial context of high-rise housing markets. Our results from spatial hedonic models at the micro-neighborhood level demonstrate that homebuyers tend to evaluate urban streams’ chemical, physical, and ecological features holistically. A cumulative impact is also found, as homebuyers would like to pay an extra premium for an apartment located farther away from both polluted streams. This study advances the extant literature by contributing to a novel and effective extension of the conventional two-dimensional spatial matrix which can capture the long-ignored spatial correlation existing amongst apartment units located on contiguous floors, as well as a robust estimation of the demand of urban natural and environmental amenities in the gradually rising mid- and high-rise housing market in both developing and developed countries. © 2017 Elsevier B.V.</t>
  </si>
  <si>
    <t>3-D spatial effect; Cube contiguity; Cumulative impact; Spatial hedonic model; Urban stream pollution</t>
  </si>
  <si>
    <t>2-s2.0-85012895380</t>
  </si>
  <si>
    <t>Wilde M.D.</t>
  </si>
  <si>
    <t>57190955751;</t>
  </si>
  <si>
    <t>Home is where the habit of the heart is governing a gendered sphere of belonging</t>
  </si>
  <si>
    <t>Home Cultures</t>
  </si>
  <si>
    <t>10.1080/17406315.2016.1190583</t>
  </si>
  <si>
    <r>
      <rPr>
        <u/>
        <sz val="10"/>
        <color indexed="8"/>
        <rFont val="Helvetica Neue"/>
        <family val="2"/>
      </rPr>
      <t>https://www.scopus.com/inward/record.uri?eid=2-s2.0-84984673640&amp;doi=10.1080%2f17406315.2016.1190583&amp;partnerID=40&amp;md5=b75acdf819c93f99de0d8229f6438e84</t>
    </r>
  </si>
  <si>
    <t>Wageningen University, Netherlands</t>
  </si>
  <si>
    <t>Wilde, M.D., Wageningen University, Netherlands</t>
  </si>
  <si>
    <t>Dutch neighborhood policy is increasingly, and quite literally, addressing the habits of the heart-residents' values, emotions, and intimate relationships-To encourage what we may call "affective citizenship." Central to this governmental strategy is the creation of communities as spheres of belonging. This article focuses on neighborhoods as potential spaces of belonging and the role that "feeling at home" plays in residents' community participation. More specifically, the article focuses on how immigrant women who are subject to the policy interventionism of a community participation program make use of a neighborhood center-A "parochial space"-in a Dutch urban neighborhood. I show how the program resonates with and affects their feelings of home; and, address how the practices, concerns, and emotions of an intimate, gendered, domestic sphere are given expression in "parochial spaces" through the encounters and activities of immigrant women, thereby blurring the boundaries between what is conventionally considered public and private. Also, I show how this enacts a gendered sphere of belonging that enables women to cultivate bonds of affinity with other women in the neighborhood. I argue that the governmental strategy of "affective citizenship" allows immigrant women to express their emotions, values, and morals through domesticating space, feminizing culture, and "whispering voice." Despite the feelings of belonging experienced by many immigrant women, the case study reveals how this does not lead to an inclusive community but often to a community that is fragile, temporary, and exclusive. The article thereby reveals the dynamism of belonging and why it is so difficult to plan and manage for the benefit of community building.</t>
  </si>
  <si>
    <t>Affective citizenship; Belonging; Community; Gender; Governance; Parochial space</t>
  </si>
  <si>
    <t>2-s2.0-84984673640</t>
  </si>
  <si>
    <t>Brzakala W., Herbut A., Rybak J.</t>
  </si>
  <si>
    <t>6602170159;56416534400;14024816900;</t>
  </si>
  <si>
    <t>Recommendations for ground vibrations survey in course of geotechnical works</t>
  </si>
  <si>
    <t>International Multidisciplinary Scientific GeoConference Surveying Geology and Mining Ecology Management, SGEM</t>
  </si>
  <si>
    <r>
      <rPr>
        <u/>
        <sz val="10"/>
        <color indexed="8"/>
        <rFont val="Helvetica Neue"/>
        <family val="2"/>
      </rPr>
      <t>https://www.scopus.com/inward/record.uri?eid=2-s2.0-84910133916&amp;partnerID=40&amp;md5=e6a0142b0f2e1955ea7bfe60c0e3c07f</t>
    </r>
  </si>
  <si>
    <t>Wroclaw University of Technology, Poland</t>
  </si>
  <si>
    <t>Brzakala, W., Wroclaw University of Technology, Poland; Herbut, A., Wroclaw University of Technology, Poland; Rybak, J., Wroclaw University of Technology, Poland</t>
  </si>
  <si>
    <t>Measurement techniques are developing to enable the monitoring of the vibrations transferred to the surroundings in course of geotechnical works, thus making it possible to carry out those works in a safer manner. A separate problem is posed when dealing with historic buildings, which may potentially come within the impact of vibrations. Intensive construction works carried out in the neighborhood of not infrequently old and valuable structures may threaten the historic housing, hence their safety aspect should be thoroughly considered. That concern for the existing buildings of historical value stimulated the development also of the new research area, namely the impact of deep foundations on the structure of the existing buildings. Inappropriate selection of technology for particular development conditions may lead to such problems as cracking of the adjacent structures or their settlement for unknown reasons. That negative impact can be reduced or even avoided when the vibration is investigated before (in order to get the picture of the so called „environment background”) and at the time when the construction works are initiated. Then, in carrying out construction works, the range of permissible vibration velocities and frequencies should be taken into account. As the old proverb says, necessity is the mother of invention; and so, on the market appeared a lot of firms offering a wide array of geotechnical technologies. The research conducted at the Faculty of Civil Engineering at Wroclaw University of Technology aim at defining the influence of ongoing works on the surroundings, as well as at preparing the guidelines on the selection and/or calibration of the technology. The experience gained so far is sufficient to offer services for companies. Those services are supposed to both: help with the calibration of the technology, as well as to protect the contractors from unjustified claims from the neighbors of the construction site. At the same time, the stored database of the surveys may, after being systematized, play a significant role in the non-destructive diagnostic testing of buildings. © SGEM 2014.</t>
  </si>
  <si>
    <t>Pile driving; Rapid impact compaction; Vibration monitoring</t>
  </si>
  <si>
    <t>2-s2.0-84910133916</t>
  </si>
  <si>
    <t>Manca P., Farina V., Gadau S., Lepore G., Genovese A., Zedda M.</t>
  </si>
  <si>
    <t>7005226883;57195496295;55894975400;7004502687;7006074840;6701344722;</t>
  </si>
  <si>
    <t>Phenotypic features of the domestic pigs bred in the roman settlements of pompeii and caralis</t>
  </si>
  <si>
    <t>Italian Journal of Anatomy and Embryology</t>
  </si>
  <si>
    <r>
      <rPr>
        <u/>
        <sz val="10"/>
        <color indexed="8"/>
        <rFont val="Helvetica Neue"/>
        <family val="2"/>
      </rPr>
      <t>https://www.scopus.com/inward/record.uri?eid=2-s2.0-4544369478&amp;partnerID=40&amp;md5=93972065132704d3c93e6072211550f9</t>
    </r>
  </si>
  <si>
    <t>Dipartimento di Biologia Animale, Università di Sassari, Italy; Dipto. Strutture, Funzioni T., Univ. di Napoli Federico II, Italy; Dipartimento di Biologia Animale, Università di Sassari, via Vienna 2, 07100 Sassari, Italy</t>
  </si>
  <si>
    <t>Manca, P., Dipartimento di Biologia Animale, Università di Sassari, Italy; Farina, V., Dipartimento di Biologia Animale, Università di Sassari, Italy; Gadau, S., Dipartimento di Biologia Animale, Università di Sassari, Italy; Lepore, G., Dipartimento di Biologia Animale, Università di Sassari, Italy; Genovese, A., Dipto. Strutture, Funzioni T., Univ. di Napoli Federico II, Italy; Zedda, M., Dipartimento di Biologia Animale, Università di Sassari, Italy, Dipartimento di Biologia Animale, Università di Sassari, via Vienna 2, 07100 Sassari, Italy</t>
  </si>
  <si>
    <t>A reconstruction of the morphological features of domestic pigs from two Roman settlements is here suggested by means of the study of skeletal and dental remains, with the aim at evaluating their degree of selection in comparison with wild boars. Material was formed by 111 bone and tooth fragments and was uncovered during the excavations of Polybius' House in Pompeii and of Roman buildings in the neighbourhood of Caralis harbour (Sardinia). The remains underwent morphological examination. The eruption of permanent teeth and ossification of epiphyseal cartilages let us establish that most animals were over 18-20 months. When possible, the determination of sex was made by detecting tusk features. The presence of anthropic signs on the bone surface provides some information about slaughtering and cooking procedure in the Roman period and supports the hypothesis that the animal remnants were food remains. Osteometric analysis was carried out on long and short bones and teeth through suitable multiplicative parameters, leading to the assessment of the withers height and other main phenotypic features. Logarithmic deviation pointed out the significant osteometric differences between the domestic pigs from the two Roman settlements. These data were also compared with those from wild boars and modern crossbred wild boars X non-selected pigs. In conclusion, our data show that pigs from Caralis bear much resemblance to wild boars, whereas those from Pompeii appear to be improved, so sharing some phenotypic features of modern improved breeds.</t>
  </si>
  <si>
    <t>Degree of selection; Osteometrics; Pigs; Roman period; Skeletal and dental remains</t>
  </si>
  <si>
    <t>2-s2.0-4544369478</t>
  </si>
  <si>
    <t>Matheson A., Jr.</t>
  </si>
  <si>
    <t>56378022400;</t>
  </si>
  <si>
    <t>Envision Utah: Building communities on values</t>
  </si>
  <si>
    <t>Regional Planning for a Sustainable America: How Creative Programs are Promoting Prosperity and Saving the Environment</t>
  </si>
  <si>
    <r>
      <rPr>
        <u/>
        <sz val="10"/>
        <color indexed="8"/>
        <rFont val="Helvetica Neue"/>
        <family val="2"/>
      </rPr>
      <t>https://www.scopus.com/inward/record.uri?eid=2-s2.0-84917513556&amp;partnerID=40&amp;md5=f09f1589d877bc974b316fd7810ac1e7</t>
    </r>
  </si>
  <si>
    <t>Matheson, A., Jr.</t>
  </si>
  <si>
    <t>Asked to describe the community we want for our children, most of us would paint a picture with common elements. We likely would want that community to provide good jobs; attainable housing; natural beauty and accessible recreational opportunities; safe, healthy, and active neighborhoods; a reasonable cost of living; strong schools; and evenings spent at the family dinner table rather than stuck in traffic. Although we generally know where we want our communities to be decades down the road, it is less clear how we get there. Utah tackled this problem in an innovative way, pioneering the process of regional visioning that today is guiding community form throughout the United States. © 2011 by Rutgers, The State University. All rights reserved.</t>
  </si>
  <si>
    <t>2-s2.0-84917513556</t>
  </si>
  <si>
    <t>Sternlieb G., Burchell R.W., Hughes J.W., James F.J.</t>
  </si>
  <si>
    <t>6506516883;7003748959;55449749500;7102917894;</t>
  </si>
  <si>
    <t>Housing Abandonment in the Urban Core</t>
  </si>
  <si>
    <t>10.1080/01944367408977488</t>
  </si>
  <si>
    <r>
      <rPr>
        <u/>
        <sz val="10"/>
        <color indexed="8"/>
        <rFont val="Helvetica Neue"/>
        <family val="2"/>
      </rPr>
      <t>https://www.scopus.com/inward/record.uri?eid=2-s2.0-0008615315&amp;doi=10.1080%2f01944367408977488&amp;partnerID=40&amp;md5=3dedc87236107cf97eb59f6ce105cc35</t>
    </r>
  </si>
  <si>
    <t>Rutgers University, United States; Center for Urban Policy Research, United States; Urban Planning, Rutgers, United States</t>
  </si>
  <si>
    <t>Sternlieb, G., Rutgers University, United States; Burchell, R.W., Center for Urban Policy Research, United States; Hughes, J.W., Urban Planning, Rutgers, United States; James, F.J., Center for Urban Policy Research, United States</t>
  </si>
  <si>
    <t>The essential act of residential abandonment is the owner’s decision to play end game, to minimize expenditures in the expectation, conscious or otherwise, of ultimately giving up claim to his property. This may result from the immediacies of current cash flow or from negative expectations of future value, or both. The detailed analysis of this phenomenon attempts to explore existing theory on abandonment and to document the resulting hypotheses empirically. The problems are approached in two directions: (1) environmental-using gross patterns of residential abandonment to examine the relationships of neighborhoods and abandonment, and (2) behavior- examining the abandonment decisions of a sample of Newark landlords. It was found that abandonment appears to be more a function of owner-tenant interplay, and neighborhood change than of the physical characteristics of the building itself. Analysis of abandonment’s precursors indicates that the phenomenon will grow in national importance. © 1974 Taylor &amp; Francis Group, LLC.</t>
  </si>
  <si>
    <t>2-s2.0-0008615315</t>
  </si>
  <si>
    <t>Neves D., Silva C.A.</t>
  </si>
  <si>
    <t>56019805900;9249548800;</t>
  </si>
  <si>
    <t>Modeling the impact of integrating solar thermal systems and heat pumps for domestic hot water in electric systems - The case study of Corvo Island</t>
  </si>
  <si>
    <t>Renewable Energy</t>
  </si>
  <si>
    <t>10.1016/j.renene.2014.06.046</t>
  </si>
  <si>
    <r>
      <rPr>
        <u/>
        <sz val="10"/>
        <color indexed="8"/>
        <rFont val="Helvetica Neue"/>
        <family val="2"/>
      </rPr>
      <t>https://www.scopus.com/inward/record.uri?eid=2-s2.0-84904580677&amp;doi=10.1016%2fj.renene.2014.06.046&amp;partnerID=40&amp;md5=9412d158634479f9934d12edd52ee324</t>
    </r>
  </si>
  <si>
    <t>SESUL, Faculdade de Ciências, Universidade de Lisboa, Portugal; WS Energia Chair, IN+ Instituto Superior Técnico, Universidade de Lisboa, Portugal</t>
  </si>
  <si>
    <t>Neves, D., SESUL, Faculdade de Ciências, Universidade de Lisboa, Portugal; Silva, C.A., WS Energia Chair, IN+ Instituto Superior Técnico, Universidade de Lisboa, Portugal</t>
  </si>
  <si>
    <t>The use of solar thermal systems with electricity backup and heat pumps as hot water suppliers in residential buildings seems to be a very promising way to increase energy efficiency. Nevertheless, the massive adoption of such solutions in small networks (neighborhood, village) may induce problems in the electric grid management. This study explores the impact of such systems in small electric grids, using an hourly electricity backup load model. To test and validate the model, we used the island of Corvo (Azores), a small isolated community where it is being implemented a project of electrification of domestic hot water systems (DHW). We consider different load scenarios to manage the backup of DHW systems and analyze its consequences on the peak load and overall energy demand. For Corvo, for the best case where the backup is limited and distributed along off-peak hours, we observed an increase of 24% in the peak load and 7.5% in the annual energy demand. Critical values of peak load are found in winter, when daily solar irradiation is lower than 2000Wh/m2/day. We conclude that the solar thermal systems are responsible for most of the peak load increase, but since they have the flexibility to adjust the electric backup hours due to the thermal storage capacity, the use of these systems can minimize the impact on the grid. Heat pumps on the other hand, albeit being more efficient in terms electric backup, are less flexible to contribute to the grid management as they operate continuously. © 2014 Elsevier Ltd.</t>
  </si>
  <si>
    <t>Domestic hot water; Heat pumps; Hybrid renewable energy systems contents; Isolated micro-communities; Renewable energy; Solar thermal</t>
  </si>
  <si>
    <t>2-s2.0-84904580677</t>
  </si>
  <si>
    <t>Benkő M., Balla R., Hory G.</t>
  </si>
  <si>
    <t>36459545100;57201801094;57193888660;</t>
  </si>
  <si>
    <t>Participatory place-making in the renewal of post-Communist large prefabricated housing estate: Újpalota case study, Budapest</t>
  </si>
  <si>
    <t>10.1108/JPMD-06-2017-0050</t>
  </si>
  <si>
    <r>
      <rPr>
        <u/>
        <sz val="10"/>
        <color indexed="8"/>
        <rFont val="Helvetica Neue"/>
        <family val="2"/>
      </rPr>
      <t>https://www.scopus.com/inward/record.uri?eid=2-s2.0-85046136020&amp;doi=10.1108%2fJPMD-06-2017-0050&amp;partnerID=40&amp;md5=959d3ac5988c0cfb6503dbd891b8fb73</t>
    </r>
  </si>
  <si>
    <t>Department of Urban Planning and Design, Budapest University of Technology and Economics, Budapest, Hungary</t>
  </si>
  <si>
    <t>Benkő, M., Department of Urban Planning and Design, Budapest University of Technology and Economics, Budapest, Hungary; Balla, R., Department of Urban Planning and Design, Budapest University of Technology and Economics, Budapest, Hungary; Hory, G., Department of Urban Planning and Design, Budapest University of Technology and Economics, Budapest, Hungary</t>
  </si>
  <si>
    <t>Purpose: The purpose of this paper is to introduce a Central-European perspective into the international discussion of the participatory place-making. The research focuses on the renewal of the large prefabricated housing estates, dominant type of urban housing in the area where after the privatisation process resident-owners own only a so-called floating plot under their block. In total, 80 per cent of the land of the whole neighbourhood remains public. The question is how participatory place-making works in this specific urban, social and cultural situation? Design/methodology/approach: By introducing the topic from a theoretical point of view, the study is based on research conducted in Budapest’s Újpalota Housing Estate. Fieldwork, project analysis and interviews uncover the complexity of this Hungarian case where appropriation of residents, municipality and European social regeneration projects are simultaneously present with different types of participatory methods. Findings: The majority of real changes in Újpalota – as well as in housing estates of post-Communist countries in general – are led by individual or common appropriation that sometimes becomes convincing participation. This informal transformation of the built or natural environment can create a small sense of place everywhere. At the same time, it can work against the architectural and urban character of a neighbourhood or a building, rendering a feeling of disorder. Originality/value: The paper based on this Hungarian case shows that the real culture of participatory place-making is still missing in post-Communist context, and despite some good examples, the majority of people are inactive, waiting for changes to be made by leaders. © 2018, Emerald Publishing Limited.</t>
  </si>
  <si>
    <t>Appropriation; Budapest; Large prefabricated housing estate; Participation; Shrinking city; Urban renewal</t>
  </si>
  <si>
    <t>2-s2.0-85046136020</t>
  </si>
  <si>
    <t>Choi W., Hu S., He M., Kozawa K., Mara S., Winer A.M., Paulson S.E.</t>
  </si>
  <si>
    <t>36494375000;12644925200;57188562689;8706544400;26321855900;56883137600;7005810268;</t>
  </si>
  <si>
    <t>Neighborhood-scale air quality impacts of emissions from motor vehicles and aircraft</t>
  </si>
  <si>
    <t>Atmospheric Environment</t>
  </si>
  <si>
    <t>10.1016/j.atmosenv.2013.07.043</t>
  </si>
  <si>
    <r>
      <rPr>
        <u/>
        <sz val="10"/>
        <color indexed="8"/>
        <rFont val="Helvetica Neue"/>
        <family val="2"/>
      </rPr>
      <t>https://www.scopus.com/inward/record.uri?eid=2-s2.0-84883369143&amp;doi=10.1016%2fj.atmosenv.2013.07.043&amp;partnerID=40&amp;md5=ac855b2fc9dd7f2e06a45a4ae2ec854f</t>
    </r>
  </si>
  <si>
    <t>Department of Atmospheric and Oceanic Sciences, University of California, Los Angeles, CA 90095-1772, United States; Department of Environmental Health Sciences, School of Public Health, University of California, Los Angeles, CA 90095-1772, United States; Research Division, California Air Resources Board, 1001 I St., Sacramento, CA 95814, United States</t>
  </si>
  <si>
    <t>Choi, W., Department of Atmospheric and Oceanic Sciences, University of California, Los Angeles, CA 90095-1772, United States; Hu, S., Department of Environmental Health Sciences, School of Public Health, University of California, Los Angeles, CA 90095-1772, United States; He, M., Department of Atmospheric and Oceanic Sciences, University of California, Los Angeles, CA 90095-1772, United States; Kozawa, K., Research Division, California Air Resources Board, 1001 I St., Sacramento, CA 95814, United States; Mara, S., Research Division, California Air Resources Board, 1001 I St., Sacramento, CA 95814, United States; Winer, A.M., Department of Environmental Health Sciences, School of Public Health, University of California, Los Angeles, CA 90095-1772, United States; Paulson, S.E., Department of Atmospheric and Oceanic Sciences, University of California, Los Angeles, CA 90095-1772, United States</t>
  </si>
  <si>
    <t>A mobile monitoring platform (MMP) was used to measure real-time air pollutant concentrations in different built environments of Boyle Heights (BH, a lower-income community enclosed by several freeways); Downtown Los Angeles (DTLA, adjacent to BH with taller buildings and surrounded by several freeways); and West Los Angeles (WLA, an affluent community traversed by two freeways) in summer afternoons of 2008 and 2011 (only for WLA). Significant inter-community and less significant but observable intra-community differences in traffic-related pollutant concentrations were observed both in the residential neighborhoods studied and on their arterial roadways between BH, DTLA, and WLA, particularly for ultrafine particles (UFP). HEV, defined as vehicles creating plumes with concentrations more than three standard deviations from the adjusted local baseline, were encountered during 6-13% of sampling time, during which they accounted for 17-55% of total UFP concentrations both on arterial roadways and in residential neighborhoods. If instead a single threshold value is used to define HEVs in all areas, HEV's were calculated to make larger contributions to UFP concentrations in BH than other communities by factors of 2-10 or more. Santa Monica Airport located in WLA appears to be a significant source for elevated UFP concentrations in nearby residential neighborhoods 80-400m downwind. In the WLA area, we also showed, on a neighborhood scale, striking and immediate reductions in particulate pollution (~70% reductions in both UFP and, somewhat surprisingly, PM2.5), corresponding to dramatic decreases in traffic densities during an I-405 closure event ("Carmageddon") compared to non-closure Saturday levels. Although pollution reduction due to decreased traffic is not unexpected, this dramatic improvement in particulate pollution provides clear evidence air quality can be improved through strategies such as heavy-duty-diesel vehicle retrofits, earlier retirement of HEV, and transition to electric vehicles and alternative fuels, with corresponding benefits for public health. © 2013 Elsevier Ltd.</t>
  </si>
  <si>
    <t>Emissions reduction; Freeway closure; High emitting vehicles; Traffic emissions; Ultrafine particles</t>
  </si>
  <si>
    <t>2-s2.0-84883369143</t>
  </si>
  <si>
    <t>Shelton T., Stuth T.</t>
  </si>
  <si>
    <t>26023734600;26036737800;</t>
  </si>
  <si>
    <t>Journal of Architectural Education</t>
  </si>
  <si>
    <t>10.1111/j.1531-314X.2010.01099.x</t>
  </si>
  <si>
    <r>
      <rPr>
        <u/>
        <sz val="10"/>
        <color indexed="8"/>
        <rFont val="Helvetica Neue"/>
        <family val="2"/>
      </rPr>
      <t>https://www.scopus.com/inward/record.uri?eid=2-s2.0-77957831186&amp;doi=10.1111%2fj.1531-314X.2010.01099.x&amp;partnerID=40&amp;md5=b135c03dcb3574aaf66b3c43a297e013</t>
    </r>
  </si>
  <si>
    <t>University of Tennessee, United States</t>
  </si>
  <si>
    <t>Shelton, T., University of Tennessee, United States; Stuth, T., University of Tennessee, United States</t>
  </si>
  <si>
    <t>The Ghost Houses project was not supposed to be possible - five units of housing and a studio in three structures on a one-quarter acre infill lot with an historic zoning overlay. Yet, by using the history of the site as a wedge, we were able to overcome ossified regulations to create a progressive project consistent with our interest in dense, walkable, mixed-use neighborhoods and architecture that is simultaneously responsive to both its locus and global environmental concerns. Through an improvised series of requests, meetings, and public hearings, the Ghost Houses became a project that explored the nature of zoning codes as a legal construct in which are embedded social, cultural, economical, and historical aspects of a community's self image. This process revealed the power of collective memory and positioned architecture as a critical practice that responds to, carefully evaluates, and ultimately helps to shape common values. By conceptually separating interior from exterior and esthetics from form, the Ghost Houses act as a Trojan Horse for instigating, through built form, a new dialog about the possibilities of a once overlooked neighborhood. © 2010 ACSA.</t>
  </si>
  <si>
    <t>2-s2.0-77957831186</t>
  </si>
  <si>
    <t>Kauko T.</t>
  </si>
  <si>
    <t>6602722279;</t>
  </si>
  <si>
    <t>What makes a location attractive for the housing consumer? Preliminary findings from metropolitan Helsinki and Randstad Holland using the analytical hierarchy process</t>
  </si>
  <si>
    <t>10.1007/s10901-006-9040-y</t>
  </si>
  <si>
    <r>
      <rPr>
        <u/>
        <sz val="10"/>
        <color indexed="8"/>
        <rFont val="Helvetica Neue"/>
        <family val="2"/>
      </rPr>
      <t>https://www.scopus.com/inward/record.uri?eid=2-s2.0-33748646753&amp;doi=10.1007%2fs10901-006-9040-y&amp;partnerID=40&amp;md5=23a951a98fc6de135b3fff6d6a6d7a36</t>
    </r>
  </si>
  <si>
    <t>OTB Research Institute for Housing, Urban and Mobility Studies, Delft University of Technology, Postbus 5030, NL-2600 GA Delft, Netherlands</t>
  </si>
  <si>
    <t>Kauko, T., OTB Research Institute for Housing, Urban and Mobility Studies, Delft University of Technology, Postbus 5030, NL-2600 GA Delft, Netherlands</t>
  </si>
  <si>
    <t>What determines the attractiveness of a location within a given housing market? The study reports some preliminary cross-country evidence on housing consumer preferences, based on expert elicited preference profiles generated by an analytic hierarchy process (AHP). The findings indicate fundamental differences between the two housing market contexts: metropolitan Helsinki (in 1998) and Randstad Holland (in 2003). In Helsinki housing quality and a spacious environment are always taken for granted. Therefore, an important choice criterion is location, particularly two aspects of it: accessibility and 'pleasantness'. The latter aspect characterises a pluralist consumer preference formation; it is based on various individual and idiosyncratic lifestyles that depend on value orientations. In Randstad Holland the situation is somewhat different. There, for most housing consumers, the functionality and spaciousness of the house matters more than its location. Furthermore, the tangible 'hard' characteristics have more weight than the intangible 'soft' ones when it comes to evaluating the physical surroundings. The image of the municipality does not matter as much as the neighbourhood factors. The difference is particularly evident for new developments in suburban areas. This has potential implications for the building industry when deciding on the most feasible strategy for production. © Springer Science+Business Media B.V. 2006.</t>
  </si>
  <si>
    <t>Analytic hierarchy process (AHP); Attractivenessof a location; Metropolitan Helsinki; Randstad Holland; Stated choice</t>
  </si>
  <si>
    <t>2-s2.0-33748646753</t>
  </si>
  <si>
    <t>Raysoni A.U., Armijos R.X., Weigel M.M., Montoya T., Eschanique P., Racines M., Li W.-W.</t>
  </si>
  <si>
    <t>42962272300;6603912988;19640776800;36849441100;57189255376;56337712100;8203643900;</t>
  </si>
  <si>
    <t>Assessment of indoor and outdoor PM species at schools and residences in a high-altitude Ecuadorian urban center</t>
  </si>
  <si>
    <t>Environmental Pollution</t>
  </si>
  <si>
    <t>10.1016/j.envpol.2016.04.085</t>
  </si>
  <si>
    <r>
      <rPr>
        <u/>
        <sz val="10"/>
        <color indexed="8"/>
        <rFont val="Helvetica Neue"/>
        <family val="2"/>
      </rPr>
      <t>https://www.scopus.com/inward/record.uri?eid=2-s2.0-84966706414&amp;doi=10.1016%2fj.envpol.2016.04.085&amp;partnerID=40&amp;md5=ff912eef602c9d95db5b9e9a4927e21b</t>
    </r>
  </si>
  <si>
    <t>Department of Public Health Sciences, University of Texas at El Paso, El Paso, TX  79968, United States; Department of Environmental Health, School of Public Health, Indiana University, Bloomington, IN  47405, United States; Proyecto Prometeo, Secretaria de Education Superior, Ciencia y Tecnologia (SENESCYT), Quito, Ecuador; Centro de Biomedicina, Universidad Central Del Ecuador, Quito, Ecuador; Department of Civil Engineering, The University of Texas at El Paso, El Paso, TX  79968, United States; Facultad de Medicina, Universidad Central Del Ecuador, Quito, Ecuador</t>
  </si>
  <si>
    <t>Raysoni, A.U., Department of Public Health Sciences, University of Texas at El Paso, El Paso, TX  79968, United States; Armijos, R.X., Department of Environmental Health, School of Public Health, Indiana University, Bloomington, IN  47405, United States, Proyecto Prometeo, Secretaria de Education Superior, Ciencia y Tecnologia (SENESCYT), Quito, Ecuador, Centro de Biomedicina, Universidad Central Del Ecuador, Quito, Ecuador; Weigel, M.M., Department of Environmental Health, School of Public Health, Indiana University, Bloomington, IN  47405, United States, Proyecto Prometeo, Secretaria de Education Superior, Ciencia y Tecnologia (SENESCYT), Quito, Ecuador, Centro de Biomedicina, Universidad Central Del Ecuador, Quito, Ecuador; Montoya, T., Department of Civil Engineering, The University of Texas at El Paso, El Paso, TX  79968, United States; Eschanique, P., Facultad de Medicina, Universidad Central Del Ecuador, Quito, Ecuador; Racines, M., Facultad de Medicina, Universidad Central Del Ecuador, Quito, Ecuador; Li, W.-W., Department of Civil Engineering, The University of Texas at El Paso, El Paso, TX  79968, United States</t>
  </si>
  <si>
    <t>An air monitoring campaign to assess children's environmental exposures in schools and residences, both indoors and outdoors, was conducted in 2010 in three low-income neighborhoods in Z1 (north), Z2 (central), and Z3 (southeast) zones of Quito, Ecuador - a major urban center of 2.2 million inhabitants situated 2850 m above sea level in a narrow mountainous basin. Z1 zone, located in northern Quito, historically experienced emissions from quarries and moderate traffic. Z2 zone was influenced by heavy traffic in contrast to Z3 zone which experienced low traffic densities. Weekly averages of PM samples were collected at schools (one in each zone) and residences (Z1 = 47, Z2 = 45, and Z3 = 41) every month, over a twelve-month period at the three zones. Indoor PM2.5 concentrations ranged from 10.6 ± 4.9 μg/m3 (Z1 school) to 29.0 ± 30.5 μg/m3 (Z1 residences) and outdoor PM2.5 concentrations varied from 10.9 ± 3.2 μg/m3 (Z1 school) to 14.3 ± 10.1 μg/m3 (Z2 residences), across the three zones. The lowest values for PM10-2.5 for indoor and outdoor microenvironments were recorded at Z2 school, 5.7 ± 2.8 μg/m3 and 7.9 ± 2.2 μg/m3, respectively. Outdoor school PM concentrations exhibited stronger associations with corresponding indoor values making them robust proxies for indoor exposures in naturally ventilated Quito public schools. Correlation analysis between the school and residential PM size fractions and the various pollutant and meteorological parameters from central ambient monitoring (CAM) sites suggested varying degrees of temporal relationship. Strong positive correlation was observed for outdoor PM2.5 at Z2 school and its corresponding CAM site (r = 0.77) suggesting common traffic related emissions. Spatial heterogeneity in PM2.5 concentrations between CAM network and sampled sites was assessed using Coefficient of Divergence (COD) analysis. COD values were lower when CAM sites were paired with outdoor measurements (&amp;lt;0.2) and higher when CAM and indoor values were compared (&amp;gt;0.2), suggesting that CAM network in Quito may not represent actual indoor exposures. © 2016 Elsevier Ltd.</t>
  </si>
  <si>
    <t>Air pollution; Indoor; Outdoor; Particulate matter; Public schools; Quito; Residences</t>
  </si>
  <si>
    <t>2-s2.0-84966706414</t>
  </si>
  <si>
    <t>Fehr M., De Sousa K.A., Santos M.Q., De Oliveira e Eomingues M.M.</t>
  </si>
  <si>
    <t>7006448011;57200787408;29167481200;29067648800;</t>
  </si>
  <si>
    <t>Using test communities to demonstrate household waste separation procedures in Brazil</t>
  </si>
  <si>
    <t>Environmental Practice</t>
  </si>
  <si>
    <t>10.1017/S1466046609090036</t>
  </si>
  <si>
    <r>
      <rPr>
        <u/>
        <sz val="10"/>
        <color indexed="8"/>
        <rFont val="Helvetica Neue"/>
        <family val="2"/>
      </rPr>
      <t>https://www.scopus.com/inward/record.uri?eid=2-s2.0-67749084309&amp;doi=10.1017%2fS1466046609090036&amp;partnerID=40&amp;md5=7324ac413181bfa7b0b860f96740339f</t>
    </r>
  </si>
  <si>
    <t>Federal University at Uberlandia, PO Box 811, 38400974 Uberlandia MG, Brazil; Federal University at Rio de Janeiro, Rio de Janeiro, Brazil; State University of São Paulo at Campinas, Campinas, Brazil</t>
  </si>
  <si>
    <t>Fehr, M., Federal University at Uberlandia, PO Box 811, 38400974 Uberlandia MG, Brazil; De Sousa, K.A., Federal University at Rio de Janeiro, Rio de Janeiro, Brazil; Santos, M.Q., Federal University at Uberlandia, PO Box 811, 38400974 Uberlandia MG, Brazil; De Oliveira e Eomingues, M.M., State University of São Paulo at Campinas, Campinas, Brazil</t>
  </si>
  <si>
    <t>Through source separation of biodegradable material, the Divided Waste Processing model, developed by the authors in Brazil, has the potential of diverting up to 85% of domestic waste away from landfills. Because a maximum diversion using traditional models of selective collection stands at 15%, the value put forward here introduces a new paradigm for consideration by municipal administrations. The success of divided processing of biodegradable and inert material depends on satisfactory source separation, which was demonstrated in residential sectors, condominium buildings, and grade schools. The destinations of biodegradable material were animal feed and compost; the composting operation was carried out in the neighborhoods of the test communities and can be accompanied by the residents. The inert material was disposed of by professional waste retailers. The long-term success of the source-separation procedure depends upon constant monitoring. In one of the test communities, the procedure continues to be operational after six years and diverts 67% of the community's waste from the landfill. The model is available for imitation in other test communities around the same city, until the extrapolation to larger sectors - through the application of appropriate managerial strategies - can be accomplished. Several possible strategies are discussed. Outside Brazil, the application will depend on local situations. © 2009 National Association of Environmental Professionals.</t>
  </si>
  <si>
    <t>2-s2.0-67749084309</t>
  </si>
  <si>
    <t>Rafieian M., Rad H.R., Sharifi A.</t>
  </si>
  <si>
    <t>14008943400;56245123000;55203967900;</t>
  </si>
  <si>
    <t>The necessity of using Sky View Factor in urban planning: A case study of Narmak neighborhood, Tehran</t>
  </si>
  <si>
    <t>Proceedings of the 2014 International Conference and Utility Exhibition on Green Energy for Sustainable Development, ICUE 2014</t>
  </si>
  <si>
    <r>
      <rPr>
        <u/>
        <sz val="10"/>
        <color indexed="8"/>
        <rFont val="Helvetica Neue"/>
        <family val="2"/>
      </rPr>
      <t>https://www.scopus.com/inward/record.uri?eid=2-s2.0-84903749330&amp;partnerID=40&amp;md5=fc1a6e7150e3fe5f7e81cfcb6dba08ed</t>
    </r>
  </si>
  <si>
    <t>College of Art and Architecture, Tarbiat Modares University, 14115-111 Tehran, Iran; Global Carbon Project, National Institute for Environmental Studies, 305-8506 Tsukuba, Japan</t>
  </si>
  <si>
    <t>Rafieian, M., College of Art and Architecture, Tarbiat Modares University, 14115-111 Tehran, Iran; Rad, H.R., College of Art and Architecture, Tarbiat Modares University, 14115-111 Tehran, Iran; Sharifi, A., Global Carbon Project, National Institute for Environmental Studies, 305-8506 Tsukuba, Japan</t>
  </si>
  <si>
    <t>Urban heat island is a phenomenon caused by increased urban activities and transformations in the natural environment. Increased urban population and increase in the height of buildings, particularly in metropolitan areas, have led to vast changes in the urban geometry, amount of released heat, pollution rate, and meteorological parameters. All these factors contribute to the occurrence of heat island phenomenon in urban areas. Sky View Factor (SVF) is one of the main factors related to pollution, temperature variations, heat island, and other environmental parameters. Housing density policies stipulated in Tehran's detailed plan would possibly have several impacts on the sky view factor. The SVF axis of the Envi-met software uses various parameters such as topography, wind velocity, and urban morphology to simulate and measure sky view factor. This study aims to evaluate impacts of the future high rise developments, in the Narmak neighborhood of Tehran, through modeling future changes in the sky view factor. For this purpose, data related to Haft Hoz square located in the Narmak neighborhood were obtained, simulated and analyzed using SVF. Results indicate that in the business as usual scenario the factor's value would be in a range between 0.19 and 0.77. Whereas, by implementing the scenario proposed in the detailed plan the factor will decrease to fall in a range between 0.08 and 0.69. This reduction in the intensity will possibly increase heat island impacts in the study area. This study emphasizes the necessity of taking compensatory policy measures and incorporating environmental considerations in urban development plans. © 2014 Asian Institute of Technology.</t>
  </si>
  <si>
    <t>High-rise Development; Meteorological Parameters; Narmak; Sky View Factor; Urban Heat Island</t>
  </si>
  <si>
    <t>2-s2.0-84903749330</t>
  </si>
  <si>
    <t>Hachem C., Athienitis A.</t>
  </si>
  <si>
    <t>8938351800;7003723013;</t>
  </si>
  <si>
    <t>ASHRAE Journal</t>
  </si>
  <si>
    <r>
      <rPr>
        <u/>
        <sz val="10"/>
        <color indexed="8"/>
        <rFont val="Helvetica Neue"/>
        <family val="2"/>
      </rPr>
      <t>https://www.scopus.com/inward/record.uri?eid=2-s2.0-84874087360&amp;partnerID=40&amp;md5=5b6094e3949534e78039a60cce99c2cd</t>
    </r>
  </si>
  <si>
    <t>Department of Building, Civil and Environmental Engineering, Concordia University, Montreal, Canada</t>
  </si>
  <si>
    <t>Hachem, C., Department of Building, Civil and Environmental Engineering, Concordia University, Montreal, Canada; Athienitis, A., Department of Building, Civil and Environmental Engineering, Concordia University, Montreal, Canada</t>
  </si>
  <si>
    <t>Building design plays a key role in influencing energy consumption of neighborhoods. It has a significant effect on thermal performance and can provide advantages in capturing solar energy. Heat loss from conduction through the envelope can be significantly reduced by increasing wall insulation levels, use of windows with lower U-values, and increased air tightness. However, cost-benefit of insulation is characterized by a diminishing returns curve, whereby, beyond a certain level of insulation, the cost of energy saving is not matched by the cost of increased insulation. There are some situations where it is not possible to design simple rectangular shapes, due to the site shape, road layouts, or simply for aesthetic and functional considerations. Location of a dwelling with respect to neighboring houses affects significantly their energy performance. Orientation of a dwelling relative to south (in the northern hemisphere) affects energy consumption for heating and cooling and electrical energy generation from building integrated photovoltaic system (BIPV).</t>
  </si>
  <si>
    <t>2-s2.0-84874087360</t>
  </si>
  <si>
    <t>Aravena A.</t>
  </si>
  <si>
    <t>26646203700;</t>
  </si>
  <si>
    <t>Elemental [Elemental]</t>
  </si>
  <si>
    <t>Revista 180</t>
  </si>
  <si>
    <r>
      <rPr>
        <u/>
        <sz val="10"/>
        <color indexed="8"/>
        <rFont val="Helvetica Neue"/>
        <family val="2"/>
      </rPr>
      <t>https://www.scopus.com/inward/record.uri?eid=2-s2.0-67049145663&amp;partnerID=40&amp;md5=26b33b4f2b419d88da1679b77e036838</t>
    </r>
  </si>
  <si>
    <t>Universidad Católica de Chile; Universidad de Harvard; Catholic University of Chile; Harvard University</t>
  </si>
  <si>
    <t>Aravena, A., Universidad Católica de Chile, Universidad de Harvard, Catholic University of Chile, Harvard University</t>
  </si>
  <si>
    <t>There are 200 million people in need of housing in Latin America, with 2.5 million Chileans, a significant figure, among this group. In general, the country has been able to generate coverage for this problem. The issue at stake, however, is whether we can develop quality housing without sacrificing the quantity of new low-cost housing that is built. It is important in this context to consider housing as an aspect of social investment, not an expense. The home is the most important form of assistance that a poor family can receive from the government, and each family can only receive one home ever. This assistance must satisfy not only the need to put a roof over their heads, but also serve as a springboard out of poverty. In ELEMENTAL, we identify a set of variables of architectural design that ought to enable a subsidized housing unit to increase in value over time. In the Quinta Monroy neighborhood of Iquique, we applied this theory. With a subsidy of 300 UF, we purchased land, developed utility infrastructure and built single-family housing units. Since Iquique represented a single case, we decided to expand the project to locations with different geographic, climatic and social conditions. To do so, we launched a worldwide competition to design seven projects totaling 1,000 homes throughout Chile. We received 700 proposals from around the world and chose the best seven, with the families and municipalities approving them all. They obtained government subsidies and were awarded to construction companies through a competitive bidding process. Groundbreakings start this year.</t>
  </si>
  <si>
    <t>Architecture; Elemental; Housing; Investment; Quinta Monroy</t>
  </si>
  <si>
    <t>2-s2.0-67049145663</t>
  </si>
  <si>
    <t>Topchiy D., Tokarskiy A.</t>
  </si>
  <si>
    <t>57201154714;56964438500;</t>
  </si>
  <si>
    <t>Formation of the organizational-managerial model of renovation of urban territories</t>
  </si>
  <si>
    <t>10.1051/matecconf/201819604029</t>
  </si>
  <si>
    <r>
      <rPr>
        <u/>
        <sz val="10"/>
        <color indexed="8"/>
        <rFont val="Helvetica Neue"/>
        <family val="2"/>
      </rPr>
      <t>https://www.scopus.com/inward/record.uri?eid=2-s2.0-85053761073&amp;doi=10.1051%2fmatecconf%2f201819604029&amp;partnerID=40&amp;md5=1369808f708ac3e5c44e3371439029e3</t>
    </r>
  </si>
  <si>
    <t>Moscow State University of Civil Engineering, Yaroslavskoe shosse, 26, Moscow, 129337, Russian Federation</t>
  </si>
  <si>
    <t>Topchiy, D., Moscow State University of Civil Engineering, Yaroslavskoe shosse, 26, Moscow, 129337, Russian Federation; Tokarskiy, A., Moscow State University of Civil Engineering, Yaroslavskoe shosse, 26, Moscow, 129337, Russian Federation</t>
  </si>
  <si>
    <t>The pace of modern urban development dictates special requirements for the structure of zoning and the designation of the territories of megacities. Formed requirements for the objects of residential and recreational areas, urban infrastructure and communications facilities. A special role in the issue of improving the comfort of the urban environment, is the process of renovation of production areas. One of the main principles of urban planning is the location of production in the outskirts of cities and settlements. However, with the development of urban areas, once located at the disposal of production, are surrounded by residential and administrative-office blocks. This "neighborhood" not only causes discomfort to residents, but also creates an excessive environmental burden on the environment. In addition, the territory of the city, and especially large megacities, have a much higher cadastral value of land, and, therefore, create an additional tax burden on production, as added value to the output. All these elements make the products uncompetitive, especially in comparison with similar products produced outside the metropolitan area. Thus, the process of output of production beyond the city limits is actually cyclical and uninterrupted. Territories that remain after the withdrawal of production facilities are subject to comprehensive analysis, taking into account the social needs of the city, and further renovation. © The Authors, published by EDP Sciences, 2018.</t>
  </si>
  <si>
    <t>2-s2.0-85053761073</t>
  </si>
  <si>
    <t>Mohtat N., Zargar A.H.I.</t>
  </si>
  <si>
    <t>57204633038;57204635632;</t>
  </si>
  <si>
    <t>Sustainability evaluation of post-disaster housing reconstruction after 55 years: Rudak village, Iran</t>
  </si>
  <si>
    <t>International Journal of Disaster Resilience in the Built Environment</t>
  </si>
  <si>
    <t>10.1108/IJDRBE-08-2017-0050</t>
  </si>
  <si>
    <r>
      <rPr>
        <u/>
        <sz val="10"/>
        <color indexed="8"/>
        <rFont val="Helvetica Neue"/>
        <family val="2"/>
      </rPr>
      <t>https://www.scopus.com/inward/record.uri?eid=2-s2.0-85056453204&amp;doi=10.1108%2fIJDRBE-08-2017-0050&amp;partnerID=40&amp;md5=d796e3996d800ef8e79ed5b186ad6df4</t>
    </r>
  </si>
  <si>
    <t>Faculty of Architecture, Shahid Beheshti University, Tehran, Iran</t>
  </si>
  <si>
    <t>Mohtat, N., Faculty of Architecture, Shahid Beheshti University, Tehran, Iran; Zargar, A.H.I., Faculty of Architecture, Shahid Beheshti University, Tehran, Iran</t>
  </si>
  <si>
    <t>Purpose: Focusing on Rudak, a village destroyed in the Buin-Zahra earthquake of 1962 in Qazvin, Iran, this paper aims to evaluate the reconstruction of this village in terms of sustainability. Rudak reconstruction has left long-term consequences on the physical structure of the village, as some of the people refused the constructed houses and built their own ones. Hence, after more than 50 years, this village is now consisted of two physically different neighborhoods. Examining the long-term consequences of this reconstruction through comparing housing and physical structure of the two different neighborhoods contains valuable lessons in terms of sustainability because sustainable reconstruction results unveil in long term. Design/methodology/approach: Using sustainable reconstruction theory as the conceptual framework, this research investigates social, economic and environmental sustainability of Rudak housing reconstruction and that leads to comprehensive lessons. The study has a qualitative method and is based on fieldwork allowing for dynamic interviews with the community. Furthermore, data are analyzed through descriptive and comparative approaches. Findings: The research concluded that sustainability related implications of post-disaster reconstruction policies are not restricted to the time of reconstruction or a limited interval after that. Lack of livelihood considerations, providing all people with similar houses and nontransparent decisions, resulted in unsustainable consequences such as building vulnerable extensions by people, social segregation and people unwillingness for participation. However, this experience was sustainable in terms of some other factors. For example, using local materials for building the structures of the new houses, putting the houses on the natural bedrock and building public services for people were sustainable measurements. Originality/value: This paper is a rare example of research focusing on impacts of post-disaster reconstruction after more than 50 years. It contains valuable lessons for planners and architects. © 2018, Emerald Publishing Limited.</t>
  </si>
  <si>
    <t>Buin-Zahra earthquake; Earthquake; Iran; Post disaster reconstruction; Rudak; Sustainable reconstruction</t>
  </si>
  <si>
    <t>2-s2.0-85056453204</t>
  </si>
  <si>
    <t>Arifin L., Widigdo W.K., Juniwati A., Mintorogo D.</t>
  </si>
  <si>
    <t>6508090780;57170924800;57170649000;55014536000;</t>
  </si>
  <si>
    <t>The value of corridor in flat as place attachment in the life of the dwellers</t>
  </si>
  <si>
    <t>AIP Conference Proceedings</t>
  </si>
  <si>
    <t>10.1063/1.4985501</t>
  </si>
  <si>
    <r>
      <rPr>
        <u/>
        <sz val="10"/>
        <color indexed="8"/>
        <rFont val="Helvetica Neue"/>
        <family val="2"/>
      </rPr>
      <t>https://www.scopus.com/inward/record.uri?eid=2-s2.0-85021400570&amp;doi=10.1063%2f1.4985501&amp;partnerID=40&amp;md5=1d1a5c4376873c3d216f9fd6c2cf5cb2</t>
    </r>
  </si>
  <si>
    <t>Architecture Department, Universitas Kristen Petra, Surabaya, Indonesia</t>
  </si>
  <si>
    <t>Arifin, L., Architecture Department, Universitas Kristen Petra, Surabaya, Indonesia; Widigdo, W.K., Architecture Department, Universitas Kristen Petra, Surabaya, Indonesia; Juniwati, A., Architecture Department, Universitas Kristen Petra, Surabaya, Indonesia; Mintorogo, D., Architecture Department, Universitas Kristen Petra, Surabaya, Indonesia</t>
  </si>
  <si>
    <t>Place attachment has been examined extensively in the behavioral and architecture studies over the past two decades. In the production of housing, designers mainly focus on the quality of the physical components. Place attachment is just the form of connection between a person and the environmental setting. However, it was challenging for this study to grasp the aspects of meanings and attachment, both in the level of personal, community and natural environment contexts, which are not adequately considered in the design process. In this study, three-dimensional model of personal and community attachments to their corridor in the flat was conceptually and empirically examined. The aim is to test an integrated approach to measuring place attachment at the corridor in flat in understanding the values of locations in the life of the dwellers. Sample cases included the examination of attachment to the hallway in three units located in Surabaya, Indonesia. It found out that the value of corridor as a place was affected by the daily experience of the places, social bonding, neighborhood interaction, and landscape values. © 2017 Author(s).</t>
  </si>
  <si>
    <t>2-s2.0-85021400570</t>
  </si>
  <si>
    <t>Dragićević S., Hatch K.</t>
  </si>
  <si>
    <t>6603441049;57119212500;</t>
  </si>
  <si>
    <t>Urban geosimulations with the Logic Scoring of Preference method for agent-based decision-making</t>
  </si>
  <si>
    <t>10.1016/j.habitatint.2017.09.006</t>
  </si>
  <si>
    <r>
      <rPr>
        <u/>
        <sz val="10"/>
        <color indexed="8"/>
        <rFont val="Helvetica Neue"/>
        <family val="2"/>
      </rPr>
      <t>https://www.scopus.com/inward/record.uri?eid=2-s2.0-85031925905&amp;doi=10.1016%2fj.habitatint.2017.09.006&amp;partnerID=40&amp;md5=7900dc7cbf97ff78854eb132a8280001</t>
    </r>
  </si>
  <si>
    <t>Spatial Analysis and Modeling Research Laboratory, Department of Geography, Simon Fraser University, 8888 University Drive, Burnaby, BC  V5A 1S6, Canada</t>
  </si>
  <si>
    <t>Dragićević, S., Spatial Analysis and Modeling Research Laboratory, Department of Geography, Simon Fraser University, 8888 University Drive, Burnaby, BC  V5A 1S6, Canada; Hatch, K., Spatial Analysis and Modeling Research Laboratory, Department of Geography, Simon Fraser University, 8888 University Drive, Burnaby, BC  V5A 1S6, Canada</t>
  </si>
  <si>
    <t>The Logic Scoring of Preference (LSP) method is a generalized multicriteria evaluation (MCE) decision making approach with origins in soft computing. The method can model a wide range of aggregators to suit various evaluation objectives that are close to human reasoning. The LSP method can aggregate an unlimited number of inputs without loss of significance. The main objective of this study is to develop and implement an integrated approach using the LSP method to represent the decision-making process of actors influencing urban residential development represented within an agent-based model (ABM). Geospatial data for the Clayton-Cloverdale neighborhood of the City of Surrey, Canada, was used to incorporate the LSP agent-based model to simulate land-use change at the cadastral level. The geosimulations incorporated the decision-making process and interactions of agents as residents, developers, and city planners known as the main stakeholders with separate and sometimes conflicting priorities. The simulation results indicate a higher number of residents tend to choose mid-rise to high-rise buildings over single residential dwellings for a longer period of the time. This can be attributed to the lack affordability and developable land for housing in the future. The LSP method captured different agent decision-making reasoning that is closer to actual human logic which has resulted in the modeling outcomes of urban residential land-use to be in accordance to long term city plans. © 2017 Elsevier Ltd</t>
  </si>
  <si>
    <t>Agent-based model; Geosimulations; Human decision-making process; Logic Scoring of Preference (LSP) method; Soft computing; Urban land use change</t>
  </si>
  <si>
    <t>2-s2.0-85031925905</t>
  </si>
  <si>
    <t>Joseph M.L.</t>
  </si>
  <si>
    <t>15048110200;</t>
  </si>
  <si>
    <t>Reinventing older communities through mixed-income development what are we learning from Chicago's public housing transformation?</t>
  </si>
  <si>
    <t>Neighborhood and Life Chances: How Place Matters in Modern America</t>
  </si>
  <si>
    <r>
      <rPr>
        <u/>
        <sz val="10"/>
        <color indexed="8"/>
        <rFont val="Helvetica Neue"/>
        <family val="2"/>
      </rPr>
      <t>https://www.scopus.com/inward/record.uri?eid=2-s2.0-84895683405&amp;partnerID=40&amp;md5=e79ec34e8cd6db4bace29e29afc04196</t>
    </r>
  </si>
  <si>
    <t>Saint Joseph's University, United States</t>
  </si>
  <si>
    <t>Joseph, M.L., Saint Joseph's University, United States</t>
  </si>
  <si>
    <t>A prevailing challenge for those working to revitalize older U.S. cities in the twenty-first century is the enduring inequity of social and economic opportunity that is starkly defined by place. Without addressing the uneven geographies of opportunity that exist throughout metropolitan areas' the United States will continue to subject significant portions of its population' predominantly racial and ethnic minorities' to a future with limited access to educational' labor market and other resources that are critical for economic mobility (Briggs 2005; Galster and Killen 1995). Furthermore' our metropolitan areas and nation as a whole' by failing to put human and built environment resources to their most productive uses' will fail to maximize their potential and global competitiveness (Brookings Institution 2007; Dreier' Mollenkopf' and Swanstrom 2004). The uneven geography of opportunity in urban America is most severely manifested in social and economically marginalized communities with high proportions of families in poverty (Jargowsky 1997). In these communities' not only do these families have to confront their own deprivation and social isolation' but they are also surrounded by other similarly challenged individuals and families (Wilson 1987' 1996). The most extreme concentrations of urban poverty in the United States are found in public housing developments' originally constructed as temporary housing for lower- And working-class families' which in the 1960s and 1970s become permanent enclaves of poverty and violence for generations of low-income' predominantly African American families (Bowly 1978; Hirsch 1998; Popkin et al. 2000a; Venkatesh 2000). In the United States' the last decade of the twentieth century saw increased federal and local government implementation of two strategies to deconcentrate these most severe manifestations of concentrated poverty (Goetz 2003; Khadduri 2001). First' through dispersal strategies' such as the Gautreaux program in Chicago' the national Moving to Opportunity (MTO) demonstration program' and the increased allocation of housing choice (formerly Section 8) vouchers' families living in public housing have been provided with an opportunity to leave their high-poverty' racially segregated neighborhoods and move to (hopefully) less economically and racially segregated neighborhoods elsewhere in the metropolitan region (for research on dispersal strategies see' for example' Briggs 1997; Goering and Feins 2003; Rosenbaum 1995; Varady and Walker 2003; and chapters by Briggs et al.' Clampet- Lundquist' Galster' and Gennetian et al. in this volume). Second' mixedincome development' a complementary poverty deconcentration strategy' seeks to attract middle-income families to the site of former public housing developments' while retaining a portion of the low-income population' by demolishing the buildings and rebuilding high-quality housing and investing in strong property management and local amenities (Joseph 2006a; Joseph' Chaskin' and Webber 2007; Kleit' 2005). Through the $4.5 billion HOPE VI program (Housing Opportunities for People Everywhere) launched in 1992' the federal government has supported mixed-income development on public housing sites throughout the country (for reviews of the HOPE VI program' see' for example' Popkin 2007; Popkin et al. 2004; Sard and Staub 2008). Mixed-income housing has also been built independently of public housing redevelopment across the country (see' for example' Brophy and Smith 1997' Smith 2002). Several Western European countries have also implemented mixed-income housing strategies to revitalize their public housing estates and reintegrate marginalized poor and immigrant families into the broader population (see' for example' Bailey et al. 2006; Berube 2005; Musterd and Andersson 2005; Silverman' Lipton' and Fenton 2005) What explains the wide-scale adoption of the mixed-income approach as a means of deconcentrating poverty? Dispersal strategies' such as housing choice vouchers' are a people-based strategy and address the poverty of place by trying to move people to neighborhoods of less deprivation and greater opportunity. Mixed-income development' on the other hand' is a people- And place-based strategy' seeking to improve the lives of low-income families at the same time that it improves the quality of urban neighborhoods and ultimately cities. In terms of benefits to low-income families' a basic expectation is that compared to their previous public housing residences' which were plagued by deteriorated buildings' crime' violence' and low-quality public services' their quality of life will be vastly improved by living in a new' clean' well-managed development in the midst of a revitalizing neighborhood. However' policymakers' practitioners' and' as my research has found' many residents themselves expect mixed-income development to accomplish much more than just improved housing quality for lowincome families (Joseph 2006a' 2006b' 2008; Joseph' Chaskin' and Webber 2007; Kleit 2001b). First' there is the hope that through living in proximity to more affluent families' low-income families can establish social networks that would increase their access to information and resources' such as jobs' beyond their own often-limited peer and familial social space. Second' there is an expectation that the presence of more affluent families' particularly homeowners' will lead to a greater degree of informal social control and collective efficacy' with families taking more responsibility for maintaining strong norms of local neighboring and civic responsibility. Third' it is hoped that the opportunity to observe and engage with residents who' it is presumed' may be more likely to display productive behavior such as working and less likely to be involved in delinquent or antisocial behavior would lead to a role modeling effect on the behavior of low-income residents. Finally' more pragmatically' it is expected that the higher-income residents will bring greater levels of economic and political power that will enable them to be more effective in generating and sustaining investments in local services and amenities. Briggs (1997)' Pattillo (2007)' and Vale (2006) have argued particularly convincingly that policymakers should also consider the possible downsides of mixed-income development and recognize some implicit biases in this approach. Most fundamentally' redeveloping public housing sites for a mix of less densely constructed units requires reducing the number of units available for low-income families at a time when affordable housing is in short supply throughout the country. Furthermore' the mixed-income focus on the social and economic resources to be imported with affluent families often leaves low-income families characterized solely in a deficit perspective framed by the culture of poverty (Pattillo 2007). Briggs (1997) cautioned that the new mixed environments may mean an increased sense of relative deprivation' increased stigma' and a loss of local power and influence for public housing residents. Finally' the fundamental problems of structural inequity in America can be obscured by discussions of income mixing. Clearly' physical integration alone will not be enough to counteract the entrenched inequities and racial discrimination-in schools' labor market opportunities' and the criminal justice system-that are prevalent in current U.S. society (Crump 2002; Joseph 2006a; Turner 2008). Much of the policy discussion of mixed-income development focuses on its aspirations as a people-based strategy' but it is important to consider its potential impact on places' particularly given the political support for investment in this approach that is derived from this possibility (Abt Associates 2003; Turbov and Piper 2005; Zielenbach 2003). With the renewed taste for urban living in cities across the United States' particularly among the young' upwardly mobile and empty-nesters' there is an increased demand for central city housing that has increased gentrification pressures in most metropolitan areas. With the large tracts of land consolidated for public housing in the mid-twentieth century' city governments face an opportunity and a dilemma. Private developers' at least prior to the recent housing market woes' have been hungry for opportunities for market-rate residential development in locations with easy access to downtowns and other urban amenities. Affordable housing advocates have been increasing pressure for greater production of subsidized housing for the metropolitan workforce and low-income families. Mixed-income development represents a win-win proposition with its mix of market-rate and subsidized housing and its potential to anchor the physical revitalization of central city neighborhoods with new housing and infrastructure improvements' decrease pockets of poverty and the associated social challenges and public sector costs' attract and retain more city residents' and increase property values and property tax revenues. This chapter reviews the insights and policy implications that are emerging from the early experiences of the nation's largest-scale effort at mixed-income development currently underway in Chicago. Launched in 1999' the Chicago Plan for Transformation (the Transformation) aims to completely remake the city's public housing landscape' demolishing 22'000 residential units' including all of the high rises that had become nationally renowned as symbols of the failure of large-scale public housing. Copyright © 2011 University of Pennsylvania Press. All rights reserved.</t>
  </si>
  <si>
    <t>2-s2.0-84895683405</t>
  </si>
  <si>
    <t>Dolan P., Sturm B., Wollmuth C., Arch M.</t>
  </si>
  <si>
    <t>36136887800;36100717500;36100587000;55203438700;</t>
  </si>
  <si>
    <t>Prairie crossing charter school: Comfort as a principal component of high performance school design</t>
  </si>
  <si>
    <t>10.3992/jgb.1.3.17</t>
  </si>
  <si>
    <r>
      <rPr>
        <u/>
        <sz val="10"/>
        <color indexed="8"/>
        <rFont val="Helvetica Neue"/>
        <family val="2"/>
      </rPr>
      <t>https://www.scopus.com/inward/record.uri?eid=2-s2.0-77953215328&amp;doi=10.3992%2fjgb.1.3.17&amp;partnerID=40&amp;md5=95c0aa349021265e2e1f62d202434823</t>
    </r>
  </si>
  <si>
    <t>Dolan, P.; Sturm, B.; Wollmuth, C.; Arch, M.</t>
  </si>
  <si>
    <t>The design and construction of sustainable buildings has had an evolving motivation. Initially, sustainable design was guided almost wholly by a desire of a few to minimize the environmental footprint of our buildings. Yet as sustainable design became better understood, the economic benefits of sustainable strategies have become an increasing motivation for many owners. For some, the focus is on the returns provided by decreased maintenance and operation costs, while for others the increase in worker productivity-through decreased absenteeism, a reduction in errors, and overall gains in worker output-is beginning to drive the decision-making process. But when we are talking about an educational environment, we are not talking about workers producing, but instead are concerned about children learning. Yet the fundamental goal of each remains similar: by providing comfortable, healthy environments designers can remove the impediments to productivity or learning directly attributable to our built environment. If we think specifically about schools, careful consideration to comfort is even more important than in a commercial setting precisely because of the primary occupants. School-aged children have lower body masses and are, therefore, more susceptible to many of the factors addressed by the design: allergens being distributed or accumulated in a building, toxins being released by building materials, and unwanted changes in indoor air temperature. In addition, children are more susceptible to breaks in concentration caused by environmental factors like those named above as well as changes in noise levels or illumination. Such disruption directly affects students' ability to focus on and retain their lessons. So while there is a greater body of evidence focused on worker productivity in sustainable buildings, the most cost-effective green building strategies for schools should focus on maintaining the highest level of comfort for their primary occupants-children. By considering comfort, sustainable strategies can be employed that directly affect the learning of students. As registered architects and engineers, we are required to maintain basic human health and welfare in school design, but few of us use student comfort as an overriding design principle that crosses all facets of the project design. Prairie Crossing Charter School (PCCS), a new school in Grayslake, Illinois, was designed with just such a thought process. The school building is an addition to an existing campus and was programmed to include only classrooms (no offices, cafeteria, or gymnasium). The surrounding buildings include a historical one-room schoolhouse and a barn with grain silo set in a new housing development with styling modeled on traditional Midwest farmhouses. It is a community that values environmental protection and enhancement, a sense of place, and a sense of neighborhood. As such, they wanted their school to reflect those goals and aesthetics, while providing a premier learning environment for their children. The following outlines the specific goals identified as key to student comfort and the specific strategies used in pursuit of those goals.</t>
  </si>
  <si>
    <t>2-s2.0-77953215328</t>
  </si>
  <si>
    <t>Pitt D.J.</t>
  </si>
  <si>
    <t>7102447154;</t>
  </si>
  <si>
    <t>The fast lane of urban fringe forest economics</t>
  </si>
  <si>
    <t>Forestry</t>
  </si>
  <si>
    <t>10.1093/forestry/65.2.189</t>
  </si>
  <si>
    <r>
      <rPr>
        <u/>
        <sz val="10"/>
        <color indexed="8"/>
        <rFont val="Helvetica Neue"/>
        <family val="2"/>
      </rPr>
      <t>https://www.scopus.com/inward/record.uri?eid=2-s2.0-0026496464&amp;doi=10.1093%2fforestry%2f65.2.189&amp;partnerID=40&amp;md5=13f8f8f31b10b8e59b4c72d68aaa50ab</t>
    </r>
  </si>
  <si>
    <t>Planning and Environment Department, Hertfordshire County Council, County Hall, Hertford SG13 8DN, England, United Kingdom</t>
  </si>
  <si>
    <t>Pitt, D.J., Planning and Environment Department, Hertfordshire County Council, County Hall, Hertford SG13 8DN, England, United Kingdom</t>
  </si>
  <si>
    <t>An urban fringe planting project in the South Hertfordshire Community Forest is described. Economic appraisal shows that eligibility for the Farm Woodland Scheme increases net present value significantly, but continuing agricultural use of the site would still be much more profitable than timber production.However, planting would redistribute and concentrate development hope value on to an adjacent unplanted area, open the prospect of redeveloping a redundant farm building site and improve neighbourhood amenity. Hence planning policy, development opportunities and the housing market will be important determinants of overall profitability. © 1992 Oxford University Press.</t>
  </si>
  <si>
    <t>2-s2.0-0026496464</t>
  </si>
  <si>
    <t>Impacts of urban stream pollution: A comparative spatial hedonic study of high-rise residential buildings in Guangzhou, south China</t>
  </si>
  <si>
    <t>Geographical Journal</t>
  </si>
  <si>
    <t>10.1111/geoj.12246</t>
  </si>
  <si>
    <r>
      <rPr>
        <u/>
        <sz val="10"/>
        <color indexed="8"/>
        <rFont val="Helvetica Neue"/>
        <family val="2"/>
      </rPr>
      <t>https://www.scopus.com/inward/record.uri?eid=2-s2.0-85044764734&amp;doi=10.1111%2fgeoj.12246&amp;partnerID=40&amp;md5=42532df672a83d076b72aabde58dfe92</t>
    </r>
  </si>
  <si>
    <t>Department of Geography, The University of Hong Kong, Hong Kong</t>
  </si>
  <si>
    <t>Chen, W.Y., Department of Geography, The University of Hong Kong, Hong Kong; Li, X., Department of Geography, The University of Hong Kong, Hong Kong</t>
  </si>
  <si>
    <t>Urban streams are scarce natural elements in compact cities, and suffer from pollution in the course of city expansion and densification, especially in developing nations like China. They may offer the amenity of a riverscape view, but also the dis-amenity associated with water pollution. Yet whether and how polluted urban streams affect high-rise residential property values remain under-investigated. Based on a total of 315 transaction records of apartment sales in two residential precincts located near two typical urban streams in Guangzhou, south China, this study attempts to assess the impacts of urban river pollution, in terms of view and proximity, at a neighbourhood level. A novel “cube contiguity”, consisting of a three-dimensional spatial weighting matrix, is developed to incorporate the effect of property height in hedonic price models. Comparison of the spatial hedonic analysis of the two selected residential precincts reveals that views of heavily polluted urban streams fail to command a premium, and the impacts of proximity to urban streams vary considerably in high-rise, compact urban contexts, when micro-level landscape variations are carefully represented in hedonic modelling. This could be associated with the hydro-morphological features and riverine landscape, as well as with homebuyers’ subjective perception of river pollution. Assessing the impacts of urban stream pollution could provide a basis for understanding the negative externalities of urban river pollution, establishing priorities for restoring polluted urban streams, and planning the provision of multi-functional green-blue spaces with respect to homebuyers’ demand for environmental amenities in mid- and high-rise housing markets in both developed and developing nations. The information, practices and views in this article are those of the author(s) and do not necessarily reflect the opinion of the Royal Geographical Society (with IBG). © 2018 Royal Geographical Society (with the Institute of British Geographers).</t>
  </si>
  <si>
    <t>cube contiguity; Guangzhou; high-rise residential building; spatial hedonic model; urban river pollution</t>
  </si>
  <si>
    <t>2-s2.0-85044764734</t>
  </si>
  <si>
    <t>De Jong U., Fuller R., Gray F.</t>
  </si>
  <si>
    <t>57200621450;56235584900;56438959200;</t>
  </si>
  <si>
    <t>From fibro shacks to McMansions: Considering the impact of housing change on the sense of place in the historic Victorian coastal towns of Sorrento and Queenscliff</t>
  </si>
  <si>
    <t>7th Australasian Housing Researchers' Conference, AHRC 2013: Refereed Proceedings</t>
  </si>
  <si>
    <r>
      <rPr>
        <u/>
        <sz val="10"/>
        <color indexed="8"/>
        <rFont val="Helvetica Neue"/>
        <family val="2"/>
      </rPr>
      <t>https://www.scopus.com/inward/record.uri?eid=2-s2.0-84915758363&amp;partnerID=40&amp;md5=d55df5b9aa755228933c31491b4922fa</t>
    </r>
  </si>
  <si>
    <t>School of Architecture and Built Environment, Deakin University, Geelong Waterfront Campus, Geelong, VIC  3220, Australia</t>
  </si>
  <si>
    <t>De Jong, U., School of Architecture and Built Environment, Deakin University, Geelong Waterfront Campus, Geelong, VIC  3220, Australia; Fuller, R., School of Architecture and Built Environment, Deakin University, Geelong Waterfront Campus, Geelong, VIC  3220, Australia; Gray, F., School of Architecture and Built Environment, Deakin University, Geelong Waterfront Campus, Geelong, VIC  3220, Australia</t>
  </si>
  <si>
    <t>Eighty per cent of Australians now live within 50 kilometres of the coast.1 While most of the population remains concentrated in the large capital cities, some people have chosen small coastal towns as their permanent and or second-home destination. Greater mobility and income has increased the feasibility and attractiveness of living in these once overlooked and forgotten towns. The arrival of these new residents has changed the towns in both positive and negative ways. Declining traditional industries have been replaced by tourism and service sectors, providing a much-needed economic revival. The expectations of new residents, both permanent and non-permanent, however, have also brought challenges to the towns. Metropolitan value systems sometimes impact negatively on the unique sense of place and neighbourhood character of these towns. This paper presents both quantitative and qualitative evidence of the impact on character and sense of place in two historic coastal towns, Queenscliff and Sorrento, in southern Victoria. Census data shows how employment and the number of permanent residents have changed radically over the last 50-60 years, altering the social fabric of the towns. An analysis of the building footprint over a similar timeframe shows a growth in building size as larger houses become more common, and a growth in planning appeals for the towns is indicative of a clash of expectations between the council, long-time and new residents. While these indicators demonstrate the impact on the character of the towns as defined by their built environment, some oral accounts of local residents are used to show the emotional impact of these changes on the traditional sense of place associated with these towns. Some specific examples of changes to the built environment are provided to demonstrate that local planning schemes are not always successful in protecting neighbourhood character and that further measures are required in order to safeguard the uniqueness of coastal towns from the negative aspects of development.</t>
  </si>
  <si>
    <t>Housing change; Neighbourhood character; Queenscliff; Sense of place; Sorrento</t>
  </si>
  <si>
    <t>2-s2.0-84915758363</t>
  </si>
  <si>
    <t>Benghida D.</t>
  </si>
  <si>
    <t>57188827032;</t>
  </si>
  <si>
    <t>The urban identity recovery in Seoul: The case of the outdoor markets</t>
  </si>
  <si>
    <r>
      <rPr>
        <u/>
        <sz val="10"/>
        <color indexed="8"/>
        <rFont val="Helvetica Neue"/>
        <family val="2"/>
      </rPr>
      <t>https://www.scopus.com/inward/record.uri?eid=2-s2.0-84943544887&amp;partnerID=40&amp;md5=8d70d47c0ff219c58a4ec22e78052f75</t>
    </r>
  </si>
  <si>
    <t>Department of Architecture, School of Design and Creative Technology, Dong-A University, 840, Hadan 2-Dong, Saha-Gu, Busan, 604-714, South Korea</t>
  </si>
  <si>
    <t>Benghida, D., Department of Architecture, School of Design and Creative Technology, Dong-A University, 840, Hadan 2-Dong, Saha-Gu, Busan, 604-714, South Korea</t>
  </si>
  <si>
    <t>Seoul has lived up to its reputation as a truly urbanized cosmopolitan Asian city and despite rapid industrialization; the authentic identity of market architecture is still maintained in many regions. However, the form and character of many markets is intrinsically connected with the evolution of trading. With the rapid economic development of Seoul since the 1990s, modern markets were created, the sellercustomer relationship changed, and many other factors led to a tangible decline in the consumer use of outdoor markets in Seoul. That is why it is important to revitalize these markets and make them into pedestrianized and inviting neighborhoods where locals can have a shopping experience that is informed by a "non-McDonaldized" architecture. This paper will examine the space vitality and urban identity in Seoul market areas. More specifically this paper will explore the importance of rejuvenation of self-contained developments through the revival of distinctive outdoor markets that have historic significance as a focus for social and communal activities. The paper suggests that a new and improved version of Seoul outdoor markets can be developed combining their rough and unplanned character with architectural adjustments to make them more attractive, beneficial, and resilient, especially in tourism spots. Thereby the focus is to revive the market as a space, improve its physical image, develop the domestic economy, and increase regional revenue.</t>
  </si>
  <si>
    <t>Mcdonaldization; Outdoor markets; Urban identity; Urban regeneration; Urban vitality</t>
  </si>
  <si>
    <t>2-s2.0-84943544887</t>
  </si>
  <si>
    <t>Gardzelewski J., Denzer A., Gilbert B.</t>
  </si>
  <si>
    <t>39361340200;24340577400;57203018492;</t>
  </si>
  <si>
    <t>Architecturally Integrated Photovoltaic Panels: Residential Design Methods and Consumer Preferences</t>
  </si>
  <si>
    <t>AEI 2017: Resilience of the Integrated Building - Proceedings of the Architectural Engineering National Conference 2017</t>
  </si>
  <si>
    <r>
      <rPr>
        <u/>
        <sz val="10"/>
        <color indexed="8"/>
        <rFont val="Helvetica Neue"/>
        <family val="2"/>
      </rPr>
      <t>https://www.scopus.com/inward/record.uri?eid=2-s2.0-85050256063&amp;partnerID=40&amp;md5=0992fa8be75fc1a62c46a737de087e92</t>
    </r>
  </si>
  <si>
    <t>Dept. of Civil and Architectural Engineering, Univ. of Wyoming, 1000 E. University Ave., Laramie, WY  82071-2000, United States</t>
  </si>
  <si>
    <t>Gardzelewski, J., Dept. of Civil and Architectural Engineering, Univ. of Wyoming, 1000 E. University Ave., Laramie, WY  82071-2000, United States; Denzer, A., Dept. of Civil and Architectural Engineering, Univ. of Wyoming, 1000 E. University Ave., Laramie, WY  82071-2000, United States; Gilbert, B., Dept. of Civil and Architectural Engineering, Univ. of Wyoming, 1000 E. University Ave., Laramie, WY  82071-2000, United States</t>
  </si>
  <si>
    <t>Since the commercialization of photovoltaic (PV) panels, architect, engineers, and builders have sought creative methods for aesthetically integrating PVs into buildings through either PV embedded materials or architectural composition strategies. PV integrated materials represent one approach that will hopefully yield more breakthroughs in the coming years, but is currently seen as novel and costly, particularly in the home building industry. Standard PV panels are better understood and preferred, yet they introduce aesthetic, construction, and regulatory challenges. Neighborhood covenants often prohibit solar for aesthetic reasons, however we are finding evidence that solar panels which are "architecturally integrated" into residential design can be desirable while adding value. This paper examines a number of examples of practical aesthetic solutions while presenting research findings from a survey of prospective home buyers which evaluates aesthetic preferences with solar and Zero Energy homes. In the survey conducted, four options have been shown including two solar option, one with typical solar and another with architecturally integrated solar. Initial data has shown a willingness in consumers to pay on average $6,200 to $7,300 extra for design integrated solar relative to standard rooftop solar, which indicates strong evidence of an aesthetic preference. In addition to presenting research findings, this paper explores residential solutions from multiple sources in search of a variety of PV integration solutions intended for future research and consideration. © 2017 American Society of Civil Engineers.</t>
  </si>
  <si>
    <t>2-s2.0-85050256063</t>
  </si>
  <si>
    <t>März S.</t>
  </si>
  <si>
    <t>56483110200;</t>
  </si>
  <si>
    <t>Beyond economics—understanding the decision-making of German small private landlords in terms of energy efficiency investment</t>
  </si>
  <si>
    <t>Energy Efficiency</t>
  </si>
  <si>
    <t>10.1007/s12053-017-9567-7</t>
  </si>
  <si>
    <r>
      <rPr>
        <u/>
        <sz val="10"/>
        <color indexed="8"/>
        <rFont val="Helvetica Neue"/>
        <family val="2"/>
      </rPr>
      <t>https://www.scopus.com/inward/record.uri?eid=2-s2.0-85029590576&amp;doi=10.1007%2fs12053-017-9567-7&amp;partnerID=40&amp;md5=c864d325d4de324142c3282e07eea25b</t>
    </r>
  </si>
  <si>
    <t>Wuppertal Institut für Klima, Umwelt, Energie gGmbH, Wuppertal, Germany</t>
  </si>
  <si>
    <t>März, S., Wuppertal Institut für Klima, Umwelt, Energie gGmbH, Wuppertal, Germany</t>
  </si>
  <si>
    <t>The German government aims to achieve virtually climate-neutral building stock by 2050 to tackle climate change. To realise this goal, comprehensive policy packages based on neoclassical economic theory are in place to foster energy efficiency investment. However, in the building sector, there is increasingly a gap between this aspiration and the reality. It is claimed that one of the main reasons for this is that the existing policy framework fails to address the specific characteristics and needs of different groups of building owners. This is a particular challenge in Germany, where 80% of all dwellings are owned privately and 37% are rented out by small private landlords (SPL). Despite the significant numbers of SPL, they often follow black box decision-making processes when considering energy renovations. In this study, the author uses an explanatory model to understand the decision-making processes of SPL, combining theoretical aspects from different research disciplines. This model was applied to a low-demand housing market in a neighbourhood in the Ruhr area. Eighteen semi-structured interviews (each lasting between 37 and 115 min) were conducted, demonstrating that in addition to economic factors, the values, beliefs, norms and routines of SPL—as well as their personal capabilities and contextual factors—play an important role in their decision-making. Based on the findings, recommendations are made for enhancing the effectiveness of existing energy efficiency policies and other supporting instruments (e.g. tenancy law and social legislation), tailored to the specific needs of SPL. © 2017, Springer Science+Business Media B.V.</t>
  </si>
  <si>
    <t>Decision-making process; Energy efficiency investment; German Energiewende; Qualitative study; Small private landlords</t>
  </si>
  <si>
    <t>2-s2.0-85029590576</t>
  </si>
  <si>
    <t>Tabibian M., Rezaie N., Nouraie H.</t>
  </si>
  <si>
    <t>7801559051;57195420429;56495365200;</t>
  </si>
  <si>
    <t>Impact of migration on the sustainability of residential environments (case study: Neighborhood of "Kan" in Zone 5 of Tehran)</t>
  </si>
  <si>
    <t>Journal of Environmental Studies</t>
  </si>
  <si>
    <r>
      <rPr>
        <u/>
        <sz val="10"/>
        <color indexed="8"/>
        <rFont val="Helvetica Neue"/>
        <family val="2"/>
      </rPr>
      <t>https://www.scopus.com/inward/record.uri?eid=2-s2.0-84921733094&amp;partnerID=40&amp;md5=397fc027541eed62110f7232e0e4cd31</t>
    </r>
  </si>
  <si>
    <t>Urban and Regional Planning Department, College of Fine Arts, University of Tehran, Iran; Urban and Regional Planning, College of Fine Arts, University of Tehran, Iran</t>
  </si>
  <si>
    <t>Tabibian, M., Urban and Regional Planning Department, College of Fine Arts, University of Tehran, Iran; Rezaie, N., Urban and Regional Planning, College of Fine Arts, University of Tehran, Iran; Nouraie, H., Urban and Regional Planning, College of Fine Arts, University of Tehran, Iran</t>
  </si>
  <si>
    <t>Introduction: Following developments in contemporary urban context and the new urban tissue replacement (with new needs and issues) instead of the old urban environment, the importance of urban neighborhoods have been extraordinary. The process of evolution and development of old urban neighborhoods suits the needs of residents, in both individual and social levels. Cities in general and in particular localities have had considerable negative effects on their performance and placement in the evolution of sustainable inner city. What has gripped today's urban modern neighborhoods in common and specifically in the metropolitan areas like Tehran, is the adverse effects caused by immigration in the last decades. Metropolitan neighborhoods like "Kan" in Tehran have faced with issues like physical dispersion, lack of safety, low quality of environment, community structure degradation, identity degradation, lack of Supplementary housing patterns, the presence of cars, etc. Therefore, review is necessary when considering the various factors for the settlers in the selected areas. These factors include: housing price and level of cultural and living expenses in the area etc. factors in the next priority may be moving - as the next factor - by household income. The presence of different classes with different ownership type s (private or leased) could raise issues in different levels to suit different classes of immigrants. Migration at various levels i.e. International, national, and local, subject to a hierarchy of needs, expectations and aspirations in different stages of human life. In fact, human spatial behavior can be a function of values and standards that he has experienced at different times and situations. These values not only comes from his economic, social and cultural conditions, but also is affected by the conditions that the environment imposes upon him. Such values provide explanation to change human's lifestyle and location. The result of this sentiment - any stimulus that occurs - will follow the social-spatial Impact. The process of interaction between humans and space in the form of social-spatial dialectics has been considered at micro-level (urban areas) due to unavoidable cause-effect relationship between changes in location (inside urban migration) and their social-spatial structure in urban studies - especially analysis of social geography of cities. In the analyzing of urban issues In Iran, focus has often been raised on rural-urban migration, without paying attention to migration within the cities. However, the migration within the cities affects the social-spatial structure of urban areas. This kind of migration is increasing and also has its own rules. Thus, for maintaining urban sustainability, attention to this kind of migration is the inevitable urgency to achieve the appropriate strategies in urban planning. Therefore, among important issues, which must be considered in the organization and realization of Tehran metropolitan sustainability development, migration within the city is included. This migration mainly based on changes in economic, social, physical and partly cultural conditions, has caused lifestyle changes in different areas of Tehran. Social-cultural heterogeneity arising from this migration, not only decreases the participation feelings of neighborhoods in the performance of urban projects, but also leads to increasing the migration motives in the primary population. Failure to understand the mechanism of this movement, to which attention has not been paid as an important issue, applies through different parts of Tehran by different tastes in construction, and has been a major and rapid land use modification. Influx of population to some areas and lack of attention to these areas has been the reason for the lack of access to essential facilities and public services (shopping centers, education services at various levels etc). "Kan" is one of the neighborhoods of Tehran that has experienced such changes in less than two decades, which is located in zone five of Tehran. Kan has been a rural-urban area in the course of urban expansion of Tehran. As a result of uncontrolled rural-urban migration, since 1994 to date according to the specific historical and natural situations, the dramatic growth of the land market, and demolition and renovation of buildings built years ago, this area is undergoing very impressive social-cultural and physical-spatial changes. Urban sustainable development is a new approach in the last decades that has been welcomed at international level. One of the interests of this approach especially is urban neighborhoods as the first pillar of sustainable development of cities. The overall goal of this study is to investigate the impact of migration on the sustainability of "Kan" residential environment. On this basis the following three hypotheses were designed, trying to identify factors influencing inter-urban migration and its social-spatial impacts: • The lower Land and housing prices range compared with other districts in Tehran at early times is among the most important reasons for location by community within the case study. • Social consequences resulting from irregular migration in the case study, is that identity and vitality is in the lower limit in case. • Consequences of irregular migration and lack of appropriate urban management on private sector in the compound of housing and services were not met and physical changes in case study. Materials and Methods: Establishing the criteria in this research as the identity, vitality, dynamism and adaptability, providing equipment and services, diversity, access, density and carrying capacity of community are realized for requirements of sustainable communities. The above-mentioned principles and criteria are considered as a theoretical framework in this research. This research, according to the nature of the subject has been followed based on the dialectics of social-spatial approach that tries to explain the interaction between people's behavior and city structure (relationship between man and space). The method of this research is descriptive-analytic and data collection in this regard has been conducted though library and field studies. In this field study, the data collection tool was a questionnaire with an interview method. The neighborhood of Kan is considered an Unlimited statistical community and individuals in this statistical community research, are ordinary households living in the neighborhood of Kan. Using the formula (Equation presented), and considering d=0.083, the sample size is calculated to be 145 and the validity of this sampling is %95. In this study, multi-stage sampling is used as follows. For the selected samples it is used according to the detailed plan map of the area selected for field study - that located in the district 5 of Tehran and has been limited from north to Abshenasan Highway, from south to Hemmat Highway, from East to Soulaghan Boulevard and from West to the Kan River - of cluster random sampling method. The district was divided into six sub-districts (mainly given by the separation of the main routes into the area and also according to the distribution and population density). Each field was considered as a major cluster and within them according to their classification system, each block was considered a sub-cluster. Thereafter, the resident population was estimated according to the number of residential units. Within each sub-cluster (blocks or neighborhoods) some of the residential units were chosen with systematic sampling. Residential units were selected in such a way that the clusters according to the limited access to demographic information of each field, each field was assigned 24 questionnaires. In this questionnaire set general information of housing and household with an emphasis on the principles and criteria for sustainable communities were asked. Major axes of these studies were related to the identity, vitality, dynamism and adaptability, providing equipment and services, diversity, access, density and carrying capacity. To achieve the study objectives, based on the assumptions, based on research and theoretical framework, a questionnaire was designed. Since this study is a scientific research and the application of any term (such as low, many, Mainly and etc) are defined and considering the fact that most qualitative variables are used, a method of assessment has been introduced for each variable. It has also considered quantitative comparisons range for defining the quality values. In Table 2 these comparisons and their relationship with each of the study hypotheses are shown. Conclusion: Current Study approach has been done based on social-spatial dialectic attempted to explore the causes and social-spatial impacts of inter-urban migration in Kan located in district 5 of Tehran Municipality, with the aim of understanding the mechanisms governing this type of mobility to provide proper solutions for Tehran planning. The case study with regard to the previous rural social-Economic context was almost considered homogeneous. It is the proper case to show the unbridled impacts of human-space interaction to create and shape disorganized and heterogeneous social-spatial structure. Old pattern of Kan because of many weakly built houses within the area of 200 square meters, after the construction legislation and regulations which allows the construction of four stories buildings in the ground of over 200 m2, and the existence of barrens and garden lands provide a good field for profiteer private sector activities with imposing personal preferences on the construction.</t>
  </si>
  <si>
    <t>Housing price; Kan neighborhood; Migration; Neighborhood; Sustainable neighborhood</t>
  </si>
  <si>
    <t>2-s2.0-84921733094</t>
  </si>
  <si>
    <t>Taylor M., Buys L.</t>
  </si>
  <si>
    <t>57202525137;14830280000;</t>
  </si>
  <si>
    <t>Ageing in Suburbia: Designing for demographic change in Australia and New Zealand</t>
  </si>
  <si>
    <t>Architectural Design</t>
  </si>
  <si>
    <t>10.1002/ad.1728</t>
  </si>
  <si>
    <r>
      <rPr>
        <u/>
        <sz val="10"/>
        <color indexed="8"/>
        <rFont val="Helvetica Neue"/>
        <family val="2"/>
      </rPr>
      <t>https://www.scopus.com/inward/record.uri?eid=2-s2.0-84897896267&amp;doi=10.1002%2fad.1728&amp;partnerID=40&amp;md5=3a5d5d445fa953ea04f7a7a616a7bdbd</t>
    </r>
  </si>
  <si>
    <t>Taylor, M.; Buys, L.</t>
  </si>
  <si>
    <t>In the next half-century, Australia's population of people aged over 65 is set to almost double. As a consequence, there is an urgent need in both Australia and New Zealand, where older people value their independence, for housing that fully supports them in their own suburban homes. With only a handful of models in place, Mark Taylor, Professor of Architecture at the University of Newcastle, Australia, and Laurie Buys, a Professor in the School of Design at Queensland University of Technology in Brisbane, have tracked down some promising precedents for suburban living in adapted homes and within community-based shared housing. © 2014 John Wiley and Sons, Ltd.</t>
  </si>
  <si>
    <t>'Dwelling, Land and Neighbourhood Use by Older Home Owners'; Aged Care Act of 1997; Aged Persons Homes Act; Ageing of Aquarius project; Australian Housing and Urban Research Institute; Australian Research Council; Beyond Beige; Brightside 2, East Malvern, Australia; Country Women's Association; Deicke Richards Architects, Infill Development for Older Australians in South East Queensland; Folts and Muir; Garlick, Jones and Luscombe; Jones and colleagues; Judd and colleagues; Martin Hanley and Anna Kemble Welch; Red Cross; Red Design Architects, Brookside Garden House, Nelson, New Zealand; Royal Australian Institute of Architects; Salvation Army; Shane Murray; University of the Sunshine Coast; Weeroona Senior Citizens Residence</t>
  </si>
  <si>
    <t>2-s2.0-84897896267</t>
  </si>
  <si>
    <t>Kramer J., Neef R.</t>
  </si>
  <si>
    <t>56212555300;6701848340;</t>
  </si>
  <si>
    <t>( Crisis and conflicts in the large city under advanced capitalism). [Krise und Konflikte in der Grosstadt im entwickelten Kapitalismus.]</t>
  </si>
  <si>
    <t>Geographische Hochschulmanuskripte</t>
  </si>
  <si>
    <r>
      <rPr>
        <u/>
        <sz val="10"/>
        <color indexed="8"/>
        <rFont val="Helvetica Neue"/>
        <family val="2"/>
      </rPr>
      <t>https://www.scopus.com/inward/record.uri?eid=2-s2.0-0022190883&amp;partnerID=40&amp;md5=e4e8fb436fa12fb9e6b160024361c441</t>
    </r>
  </si>
  <si>
    <t>Kramer, J.; Neef, R.</t>
  </si>
  <si>
    <t>This volume contains a number of articles on the city in the western world. Section I deals with main trends in theory formation and has articles by P.Saunders on Space, city and urban sociology, and by D.Harvey, The development of the urban built environment under capitalism: theoretical tool for any analysis. Section II discusses city development and urban social movements, with articles by N.Fainstein and S.Feinstein, A comparative study of the restructuring of the American city, by J.Mollendorf, On political developments in neighbourhood areas and urban growth policy, and by D.Mehl, Development trends in urban struggles. Part III concerning state policy at the communal level, has articles by J.Lojkine, Urban policy and the communal political system, by S.Duncan and M.Goodwin, The local state and the restructuring of social relationships: theory and practice, and by R.Friedland, F.Priven and R.Alford, Political conflicts, political-administrative structure of cities and the financial crisis. Part IV discusses housing problems under modern capitalism, with articles by M.Harloe, The re-privatizing of housing, by N.Ginatempo, Structural contrasts and development tendencies in the building industry in Italy and the significance of new housing laws. Section V deals with aspects of urban living with articles by F.Godard and J.-R.Pendaries, Ownership relationships, segregation and social action in the housing sector, and by R.Pahl and C.Wallace, Working strategies of households in periods of economic recession. -D.J.Davis</t>
  </si>
  <si>
    <t>2-s2.0-0022190883</t>
  </si>
  <si>
    <t>Kraus N.</t>
  </si>
  <si>
    <t>24448200300;</t>
  </si>
  <si>
    <t>The significance of race in urban politics: The limitations of regime theory</t>
  </si>
  <si>
    <t>Race and Society</t>
  </si>
  <si>
    <t>10.1016/j.racsoc.2005.05.004</t>
  </si>
  <si>
    <r>
      <rPr>
        <u/>
        <sz val="10"/>
        <color indexed="8"/>
        <rFont val="Helvetica Neue"/>
        <family val="2"/>
      </rPr>
      <t>https://www.scopus.com/inward/record.uri?eid=2-s2.0-27844449569&amp;doi=10.1016%2fj.racsoc.2005.05.004&amp;partnerID=40&amp;md5=03fb241ef369303b3bbe152a7fe9756c</t>
    </r>
  </si>
  <si>
    <t>Department of Political Science, Valparaiso University, Valparaiso, IN 46383, United States; Department of Political Science, University of Wisconsin, River Falls, WI 54022-5001, United States</t>
  </si>
  <si>
    <t>Kraus, N., Department of Political Science, Valparaiso University, Valparaiso, IN 46383, United States, Department of Political Science, University of Wisconsin, River Falls, WI 54022-5001, United States</t>
  </si>
  <si>
    <t>Regime theory, the dominant paradigm in the study of urban politics, maintains that cities are governed by informal arrangements consisting of public and private sector elites. Because economic growth is the main policy objective of regimes, research has tended to focus on mayoral coalition building and development policy. Thus much less attention has been paid to policies that more directly impact residential neighborhoods and more fully illustrate the role of race, such as housing and education. This paper suggests that regime theory sharply limits the subjects for inquiry, and in the process, substantially understates the role of race and racism in urban political outcomes. Further, the lack of explicit discussion of race has prevented scholars of urban politics from participating in debates which have become central to the larger field of urban studies involving residential segregation and concentrated poverty. Thus, other explanations of concentrated poverty, emphasizing either economic or demographic trends, or the alleged failure of national social welfare policies, have become increasingly accepted. In this paper, I examine the politics of housing, education, urban renewal, and highway construction in Buffalo, New York, over the past several decades. This analysis is intended to illustrate the powerful influence of race in urban politics as well as the role that local policy making has played in the formation of residential segregation and concentrated poverty. © 2005 Elsevier Inc. All rights reserved.</t>
  </si>
  <si>
    <t>2-s2.0-27844449569</t>
  </si>
  <si>
    <t>Lentz S.</t>
  </si>
  <si>
    <t>7102703486;</t>
  </si>
  <si>
    <t>More gates, less community?: Guarded housing in Russia</t>
  </si>
  <si>
    <t>Private Cities: Global and Local Perspectives</t>
  </si>
  <si>
    <t>10.4324/9780203336182</t>
  </si>
  <si>
    <r>
      <rPr>
        <u/>
        <sz val="10"/>
        <color indexed="8"/>
        <rFont val="Helvetica Neue"/>
        <family val="2"/>
      </rPr>
      <t>https://www.scopus.com/inward/record.uri?eid=2-s2.0-84906122872&amp;doi=10.4324%2f9780203336182&amp;partnerID=40&amp;md5=4cc992c5b5a6106e03fa8427eff87daf</t>
    </r>
  </si>
  <si>
    <t>University of Leipzig, Germany</t>
  </si>
  <si>
    <t>Lentz, S., University of Leipzig, Germany</t>
  </si>
  <si>
    <t>In the mid-1990s gated communities first appeared on the Russian property market. Since then their number has been increasing constantly. Some wealthier members of society choose to retreat behind walls, fences and gates, protected by electronic devices, patrols and guard dogs. Such housing complexes are to be found in a growing number of large Russian cities, but the greatest number and concentration are in Moscow and its hinterland. The architecture and exterior design of these communities and their internal structure and organisation are extremely varied, so that it is not always easy to compare them with 'classical' gated communities in the West. In a society that was permeated by the ideology of social equality and where the idea of 'community' was defined by values which were not bound to private property, the phenomenon is discussed in opposing ways: as a symptom of a sick, fragmented capitalist society or as a sign of a new freedom of choice, in this case to choose one's own neighbourhood. Two types of interpretation are offered. According to the first, gated communities can be seen as a new phenomenon, related to rapid economic, legal and societal transformation. Prompted by real and imagined threats in a quickly changing, confusing society, they became a successful, new, private housing model. A process of innovation and diffusion is suggested, with Moscow as the initial node whence the phenomenon has been adopted by other cities and city-regions, depending on their success under the new economic order. The second interpretation points out that gated communities are not a new phenomenon but were already established in Soviet society. In spite of official self-representation to the contrary and widespread perception in the West, Soviet society was deeply fragmented and spatially subdivided, the housing sector being a very good example. The leading cadres of the Communist Party, politics and the armed forces (nomenklatura) had access to elite housing, which included gated communities in the strict sense of the word, from city apartments in big housing blocks to elite dacha colonies. Thus the current rise of gated com-munities can be seen as an extension of a long-established trend, continued by the wealthier classes instead of political and functional elites.</t>
  </si>
  <si>
    <t>2-s2.0-84906122872</t>
  </si>
  <si>
    <t>Zheleznyak E.V., Khripach L.V.</t>
  </si>
  <si>
    <t>57138513800;6602106375;</t>
  </si>
  <si>
    <t>Gigiena i sanitariia</t>
  </si>
  <si>
    <r>
      <rPr>
        <u/>
        <sz val="10"/>
        <color indexed="8"/>
        <rFont val="Helvetica Neue"/>
        <family val="2"/>
      </rPr>
      <t>https://www.scopus.com/inward/record.uri?eid=2-s2.0-84959070633&amp;partnerID=40&amp;md5=06f3a8057fcc873a9aa929a73dc0f20d</t>
    </r>
  </si>
  <si>
    <t>Zheleznyak, E.V.; Khripach, L.V.</t>
  </si>
  <si>
    <t>There was suggested a new method of the assessment of certain social-lifestyle factors in hygienic health examination of the urban population, based on the work with the open real estate databases on residential areas of the given city. On the example of the Moscow FlatInfo portal for a sample of 140 residents of the city of Moscow there was studied the distribution of such available for analysis factors as a typical design of the building, where studied citizen resides, the year of its construction and the market price of 1m2 of housing space in this house. The latter value is a quantitative integrated assessment of the social and lifestyle quality of housing, depending on the type and technical condition of the building, neighborhood environment, infrastructure of the region and many other factors, and may be a useful supplemental index in hygienic research.</t>
  </si>
  <si>
    <t>2-s2.0-84959070633</t>
  </si>
  <si>
    <t>Listokin D., Berkhout D., Hughes J.W.</t>
  </si>
  <si>
    <t>57193948418;57195345868;55449749500;</t>
  </si>
  <si>
    <t>New Brunswick, New Jersey: The decline and revitalization of urban America</t>
  </si>
  <si>
    <t>New Brunswick, New Jersey: The Decline and Revitalization of Urban America</t>
  </si>
  <si>
    <r>
      <rPr>
        <u/>
        <sz val="10"/>
        <color indexed="8"/>
        <rFont val="Helvetica Neue"/>
        <family val="2"/>
      </rPr>
      <t>https://www.scopus.com/inward/record.uri?eid=2-s2.0-85027329664&amp;partnerID=40&amp;md5=eedeccbb568c37ab6c3f068c56e11908</t>
    </r>
  </si>
  <si>
    <t>The Edward J. Bloustein School of Planning and Public Policy at Rutgers, The State University of New Jersey, United States</t>
  </si>
  <si>
    <t>Listokin, D., The Edward J. Bloustein School of Planning and Public Policy at Rutgers, The State University of New Jersey, United States; Berkhout, D., The Edward J. Bloustein School of Planning and Public Policy at Rutgers, The State University of New Jersey, United States; Hughes, J.W., The Edward J. Bloustein School of Planning and Public Policy at Rutgers, The State University of New Jersey, United States</t>
  </si>
  <si>
    <t>While many older American cities struggle to remain vibrant, New Brunswick has transformed itself, adapting to new forms of commerce and a changing population, and enjoying a renaissance that has led many experts to cite this New Jersey city as a model for urban redevelopment. Featuring more than 100 remarkable photographs and many maps, New Brunswick, New Jersey explores the history of the city since the sixteenth century, with an emphasis on the dramatic changes of the past few decades. Using oral histories, archival materials, census data, and surveys, authors David Listokin, Dorothea Berkhout, and James W. Hughes illuminate the decision-making and planning process that led to New Brunswick’s dramatic revitalization, describing the major redevelopment projects that demonstrate the city’s success in capitalizing on funding opportunities. These projects include the momentous decision of Johnson &amp; Johnson to build its world headquarters in the city, the growth of a theater district, the expansion of Rutgers University into the downtown area, and the destruction and rebuilding of public housing. But while the authors highlight the positive effects of the transformation, they also explore the often heated controversies about demolishing older neighborhoods and ask whether new building benefits residents. Shining a light on both the successes and failures in downtown revitalization, they underscore the lessons to be learned for national urban policy, highlighting the value of partnerships, unwavering commitment, and local leadership. Today, New Brunswick’s skyline has been dramatically altered by new office buildings, residential towers, medical complexes, and popular cultural centers. This engaging volume explores the challenges facing urban America, while also providing a specific case study of a city’s quest to raise its economic fortunes and retool its economy to changing needs. © 2016 by David Listokin, Dorothea Berkhout, and James W. Hughes. All rights reserved.</t>
  </si>
  <si>
    <t>2-s2.0-85027329664</t>
  </si>
  <si>
    <t>Grum B.B.</t>
  </si>
  <si>
    <t>6505570824;</t>
  </si>
  <si>
    <t>Impact of facilities maintenance on user satisfaction</t>
  </si>
  <si>
    <t>7-8</t>
  </si>
  <si>
    <t>10.1108/F-03-2016-0034</t>
  </si>
  <si>
    <r>
      <rPr>
        <u/>
        <sz val="10"/>
        <color indexed="8"/>
        <rFont val="Helvetica Neue"/>
        <family val="2"/>
      </rPr>
      <t>https://www.scopus.com/inward/record.uri?eid=2-s2.0-85020538645&amp;doi=10.1108%2fF-03-2016-0034&amp;partnerID=40&amp;md5=b7f199031992ec4c457bdf75a685f561</t>
    </r>
  </si>
  <si>
    <t>Constructa, Ljubljana, Slovenia</t>
  </si>
  <si>
    <t>Grum, B.B., Constructa, Ljubljana, Slovenia</t>
  </si>
  <si>
    <t>Purpose: This paper aims to focus on how participants link the degree of satisfaction regarding the living conditions and the level of maintenance of facilities. The authors were interested in cross-cultural comparison between Slovenia and Serbia. Design/methodology/approach: The main instrument for measuring the participants’ level of satisfaction is a questionnaire formed by the authors. The study of the questionnaire was conducted in two phases. Statistical analysis of the first phase covering factor analysis of the questionnaire and analysis of the reliability of the questionnaire (Cronbach’s alpha) in the second phase, descriptive statistics and analysis of variance were used. The study involved 1,006 Slovenian and 385 Serbian participants. Data were statistically analyzed by analysis of variance. Findings: The results show that the Slovenian and Serbian participants express a statistically significant difference in the degree of satisfaction regarding the level of maintenance of the living environment, namely, with regard to the location of the real estate, the size of housing units, central heating and a sense of social belonging to the neighborhood. The overall picture shows that Slovenian participants have a considerably higher degree of satisfaction regarding the living conditions in the neighborhood and regarding the level of maintaining facilities than Serbian participations. Research limitations/implications: These are potential risks of error arising from the use of assumptions, limited sample size and data from the secondary resources. Practical implications: The results show that the law must clearly define the obligations of professional managers who will have to hold licenses to manage buildings. The residential community could be put into receivership if it is not organized in compliance with the law until it is regulated. That leads to efficient and streamlined maintenance costs and results in a better-quality living environment where users expect to reflect a higher degree of sense of security, a sense of social belonging to the neighborhood and consequently a higher degree of satisfaction. Social implications: In this study, the authors were interested in how the participants link the level of satisfaction with the living conditions and the level of facilities maintenance. In doing so, the authors were also interested in living environment parameters, such as location, size, illumination, noise and old apartments, old neighborhoods, internet access, central heating and a sense of security in the neighborhood, a sense of social belonging and a sense of living environment and suitable economic status. Originality/value: The major contributions of this paper are as follows: the law must clearly define the obligations of professional managers who will have to hold a license to manage the building. The adoption of the “Facilities Maintenance Law” helped promote the overall legal and economic climate in the country, which led to the increase of investments in all areas of economic and social life, as well as to a higher level of residential “well-being” (sense of security, sense of social belonging to the neighborhood and consequently a higher level of satisfaction). © 2017, © Emerald Publishing Limited.</t>
  </si>
  <si>
    <t>Expectation; Facilities management; Maintenance; Serbia; Slovenia; User satisfaction</t>
  </si>
  <si>
    <t>2-s2.0-85020538645</t>
  </si>
  <si>
    <t>Yang L., Zhou J., Yan X.</t>
  </si>
  <si>
    <t>57198987768;57191733266;7403595745;</t>
  </si>
  <si>
    <t>Environmental strategies analysis of cohousing based on ecological footprint</t>
  </si>
  <si>
    <t>2010 International Conference on Mechanic Automation and Control Engineering, MACE2010</t>
  </si>
  <si>
    <t>10.1109/MACE.2010.5535520</t>
  </si>
  <si>
    <r>
      <rPr>
        <u/>
        <sz val="10"/>
        <color indexed="8"/>
        <rFont val="Helvetica Neue"/>
        <family val="2"/>
      </rPr>
      <t>https://www.scopus.com/inward/record.uri?eid=2-s2.0-77956085657&amp;doi=10.1109%2fMACE.2010.5535520&amp;partnerID=40&amp;md5=7b65d2ec8a997ba60167076c99dcc6ac</t>
    </r>
  </si>
  <si>
    <t>School of Urban Design, Wuhan University, Wuhan, China; College of Life Sciences, Wuhan University, Wuhan, China</t>
  </si>
  <si>
    <t>Yang, L., School of Urban Design, Wuhan University, Wuhan, China; Zhou, J., School of Urban Design, Wuhan University, Wuhan, China; Yan, X., College of Life Sciences, Wuhan University, Wuhan, China</t>
  </si>
  <si>
    <t>Cohousing is a type of housing in which residents actively participate in the design and operation of their own neighborhoods. In order to reduce construction and living costs, most of cohousing reach a consensus of resource sharing and energy saving on the common values of pro-environment and sustainability. Five dimensions, site planning and design, food consumption, trip mode, resource usage and energy system, enter into environmental strategies analysis and assessment of cohousing based on ecological footprint. It is concluded that compact layout and building size cutback are direct ways to reduce footprint of cohousing; sharing common meals and resources, less driving and more recycling are proactive and effective environmental strategies by altering behaviors and lifestyle of cohousers; using renewable energy and energy-saving technologies to reduce energy consumption is an active approach conventionally applied in cohousing to reduce human ecological footprint. ©2010 IEEE.</t>
  </si>
  <si>
    <t>Cohousing; Ecological footprint; Environmental strategies; Sustainability</t>
  </si>
  <si>
    <t>2-s2.0-77956085657</t>
  </si>
  <si>
    <t>Appelbaum R.P., Campbell M.A.</t>
  </si>
  <si>
    <t>6602779758;56333783900;</t>
  </si>
  <si>
    <t>Economic, social, and political dimensions of the rental housing crisis</t>
  </si>
  <si>
    <t>Invisible City: Poverty, Housing, and New Urbanism</t>
  </si>
  <si>
    <r>
      <rPr>
        <u/>
        <sz val="10"/>
        <color indexed="8"/>
        <rFont val="Helvetica Neue"/>
        <family val="2"/>
      </rPr>
      <t>https://www.scopus.com/inward/record.uri?eid=2-s2.0-84906362290&amp;partnerID=40&amp;md5=c499ab9c1268ec5b0918aded8250cd01</t>
    </r>
  </si>
  <si>
    <t>Center for Global Studies, University of California at Santa Barbara, United States</t>
  </si>
  <si>
    <t>Appelbaum, R.P., Center for Global Studies, University of California at Santa Barbara, United States; Campbell, M.A.</t>
  </si>
  <si>
    <t>Housing is one of the most important problems facing the United States. Affordable, attractive, and accessible housing remains a major concern for millions of citizens in the United States and elsewhere. This chapter documents the dimensions of the housing crisis from an economic, social, and political perspective. Because of record economic growth, many observers mistakenly believe that housing as a social problem has been resolved. Their understanding is based on a simplistic analysis that relies on one or two economic indicators. This chapter presents the hidden dimensions of the housing problem in a more nuanced and sophisticated manner. My hope is to illustrate more precisely the nature of the housing problem. In western society, the home embodies much more than simply a structure for shelter. This is particularly true in the United States. The "American Dream" is a symbol of security, freedom, and self-sufficiency. The home as a "symbol of self" is prominent in a society that still glorifies its rugged individualists whose survival was dependent on their ability to house and provide for themselves. Sociologists and psychologists have long recognized that a house is an important symbol of self, reflecting the status of an individual: The house as symbol-of-self is deeply ingrained in the American ethos (albeit unconsciously for many), and this may partly explain the inability of society to come to grips with the housing problem, which is quite within technological and financial capabilities to solve and which [society] persistently delegates to a low level in the hierarchy of budgetary values. America is the home of the self-made man, and if the house is seen (even unconsciously) as the symbol of self, then it is small wonder that there is a resistance to subsidized housing or the State providing housing for people. The frontier image of the man clearing the land and building a cabin for himself and his family is not far behind us. To a culture inbred with this image, the house-self identity is particularly strong. Little wonder then that in some barely conscious way, society has decided to penalize those who, through no fault of their own, cannot build, buy or rent their own housing. They are not self-made men. (Cooper 1971, 12) The post-World War II years brought a dramatic growth in homeownership rates. A boom of housing construction in the suburbs and increased federal expenditures for mortgage financing, combined with the expansion of median real income, facilitated the escalation of homeownership. A steady increase in homeownership also occurred in the 1990s. More recent trends indicate that the record high homeownership rates in the United States have hit a plateau. In some parts of the country, rates have even begun to decline. The decline in homeownership rates is tied to rising interest rates, prices, and affordability, fuel cost increases, and a reduction in available building sites due to environmental regulations and homeowners' associations. The result has been to more deeply divide the nation into two camps: The haves and the have-nots. Homeownership, not renting, is responsible for the increased level of importance attached to owning, which is seen as a prize that rewards the middle class. The 1992 Fannie Mae National Housing Survey reported that by a three-to-one margin Americans would rather own a home than retire ten years early. By the same token, living in a good neighborhood was more important than living in a good house. This suggests that pushing homeownership out of reach has also contributed to declines in neighborhood quality. This may also reflect a certain lowering of expectations concerning the realistic chances of owning a home. Another significant dimension of homeownership is conveyed when income is constant. Homeownership is considered one of the most important long-term goals by 60 percent of those in the lowest income range, while only 31 percent of those in the highest income range share this opinion (Fannie Mae 1992). This suggests that those who do not own a home or those for whom homeownership has traditionally been out of reach attach more importance to owning a home than those who already own or those who have the means to be homeowners. Housing is more than shelter. Our dwellings shape our moods, how we think, our economic opportunities, and social relations. In the American mind, housing represents home and community as well as physical structure. Our housing is a symbol of self and a haven from the world outside. The house that is the American Dream is more than a square box and a roof. It combines shelter with the promise of security, peace, and independence. The American Dream is of comfortable living space for children and the disabled and couples and older people; it entails growth and nurturing, refuge and support. Spatial relationships influence housing, and housing influences spatial relationships. Housing provides a framework for the structuring of economic, social, and political relationships. Housing inequality and segregation limit educational and employment opportunities for low-income and minority families, especially as they force the families to pay more of their incomes for declining services. Housing design and location patterns reinforce the traditional division of labor within the male-dominant family. These patterns foster unpaid work in the home and restrict opportunities for female labor-force participation (Hayden 1984; Rothblatt, Garr, and Sprague 1979; Saegert 1981). In this way, housing reinforces and perpetuates economic and social divisions that exist within the larger society. Housing also has a tremendous impact on one's mental and physical health. For most middle-class Americans over the past fifty years, the promised security of homeownership appeared to be a realistic expectation-a part of the American Dream. The rapid development of suburban detached dwellings, the availability of federally insured long-term mortgage financing, and the postwar rise in average real income all contributed to that expectation. For more than a half-century, the proportion of renters steadily declined, and by 2000, two out of every three American households owned their own homes. The poor never have had the opportunity to share in the American Dream. For minority households, elderly renters living on fixed incomes, female-headed households, and a significant number of working-class white families, ownership has been, at best, a distant promise, and a vague hope for one's children. As long as most middle-class Americans felt secure in the dream, national policy could ignore the needs of those who were denied it. These forgotten people have become the face of the invisible class of the city. © 2008 by the University of Texas Press. All rights reserved.</t>
  </si>
  <si>
    <t>2-s2.0-84906362290</t>
  </si>
  <si>
    <t>Conroy S., Narwold A., Sandy J.</t>
  </si>
  <si>
    <t>7005550976;24290722900;35883347400;</t>
  </si>
  <si>
    <t>The value of a floor: Valuing floor level in high-rise condominiums in San Diego</t>
  </si>
  <si>
    <t>10.1108/IJHMA-01-2012-0003</t>
  </si>
  <si>
    <r>
      <rPr>
        <u/>
        <sz val="10"/>
        <color indexed="8"/>
        <rFont val="Helvetica Neue"/>
        <family val="2"/>
      </rPr>
      <t>https://www.scopus.com/inward/record.uri?eid=2-s2.0-84878220548&amp;doi=10.1108%2fIJHMA-01-2012-0003&amp;partnerID=40&amp;md5=9ea5e232a8b5eb9c0c259d07ca1a1221</t>
    </r>
  </si>
  <si>
    <t>School of Business Administration, University of San Diego, San Diego, CA, United States</t>
  </si>
  <si>
    <t>Conroy, S., School of Business Administration, University of San Diego, San Diego, CA, United States; Narwold, A., School of Business Administration, University of San Diego, San Diego, CA, United States; Sandy, J., School of Business Administration, University of San Diego, San Diego, CA, United States</t>
  </si>
  <si>
    <t>Purpose: This paper aims to analyze the effect of floor level on condominium prices in San Diego, California. The authors determine whether "higher-floor premiums" exist in the condominium market for a large California city. Further, they investigate how the floor premium varies throughout a building, particularly whether it is quadratic and whether there is a "penthouse premium" for top-floor units. Design/methodology/approach: The paper utilizes a data set of 2,395 condominium sales occurring in San Diego between 2006 and the second quarter of 2011. Using hedonic pricing analysis, the authors model the housing price as a function of condominium, building and neighborhood characteristics. Findings: The results suggest that there is a higher-floor premium for condominiums in San Diego. Specifically, an increase in the floor level is associated with about a 2.2 percent increase in sale price. The higher-floor premium appears to be quadratic in price, suggesting that price increases at a decreasing rate above the mean floor level. The authors also find evidence for a penthouse premium, though this effect disappears once "floor" is controlled for in the model. Originality/value: There has been little direct research on the floor effect in condominium prices. The studies that have used floor level as an explanatory variable have been predominately in Southeast Asia. The results suggest that the floor effect is more complex than previously modeled. © Emerald Group Publishing Limited.</t>
  </si>
  <si>
    <t>Condominium; Hedonic pricing; Higher-floor premium; Housing; Penthouse; Prices; San Diego; United States of America; Value of floor</t>
  </si>
  <si>
    <t>2-s2.0-84878220548</t>
  </si>
  <si>
    <t>Bobovec B., Mlinar I., Sentić D.</t>
  </si>
  <si>
    <t>55395457000;30767769100;55313614000;</t>
  </si>
  <si>
    <t>Zagreb trade fair as an incentive for the development of New Zagreb Centre [Zagrebački velesajam kao poticaj razvoju novozagrebačkog centra]</t>
  </si>
  <si>
    <t>Prostor</t>
  </si>
  <si>
    <r>
      <rPr>
        <u/>
        <sz val="10"/>
        <color indexed="8"/>
        <rFont val="Helvetica Neue"/>
        <family val="2"/>
      </rPr>
      <t>https://www.scopus.com/inward/record.uri?eid=2-s2.0-84863850622&amp;partnerID=40&amp;md5=bdaa1b8f064c5a2d3e0c351688f1c412</t>
    </r>
  </si>
  <si>
    <t>Ministry of Construction and Physical Planning, Vinogradska 25, HR - 10000 Zagreb, Croatia; University of Zagreb, Faculty of Architecture, Kačićeva 26, HR - 10000 Zagreb, Croatia</t>
  </si>
  <si>
    <t>Bobovec, B., Ministry of Construction and Physical Planning, Vinogradska 25, HR - 10000 Zagreb, Croatia; Mlinar, I., University of Zagreb, Faculty of Architecture, Kačićeva 26, HR - 10000 Zagreb, Croatia; Sentić, D., University of Zagreb, Faculty of Architecture, Kačićeva 26, HR - 10000 Zagreb, Croatia</t>
  </si>
  <si>
    <t>Spatial development of Zagreb in the late 19 th and the early 20 th centuries was stimulated by rapid industrialization and booming trade leading to an influx of population and the longitudinal expansion of the city eastwards and westwards. The city expansion was limited by the mountain to the north and by the railway to the south. The area south of the railway and north of the Sava river was mainly agricultural at first but was gradually transformed into an area of substandard single-family housing that soon became an obstacle to the urbanization of the south periphery. The 1936 plan of Zagreb shows an intention to connect this area with the city itself. The railway hindered the city expansion. The 1936 plan encompassed the Sava river as well as the area south of the river which were planned to become a sports and recreation zone. The Second World War prevented the implementation of the 1936 plan. A new plan from 1953 was developed in the context of the post-war social and political circumstances. The Sava river became a new dividing line of the city. By mid 1950s new building projects started to transform the area south of the Sava river: the construction of Brodarski Institute, the first New Zagreb residential developments and the Zagreb Trade Fair. Trade fairs in Zagreb have a very long history. Zagrebački zbor is the name of an international trade exhibition and joint stock company founded in 1909. The first fair was organized by this institution in 1911 in Martićeva st. From 1936 regular fairs were organized in Savska road. Zagrebački zbor changed its name into Zagreb Trade Fair in 1946 and was relocated to the New Zagreb area south of the Sava river. The political government at the time was eager to demonstrate the economic achievements of the newly-formed state and founded a major international fair in southeastern Europe. The managing board of the Zagreb Trade Fair and the city authorities were well aware of the significance and potential of such an international fair and in short time Zagreb Trade Fair project became a reality. It was the only world trade fair in the mid 20 th century (the period of the cold war between the socialist and the capitalist countries) visited by the exhibitors from all over the world, particularly those from nonaligned countries which soon became an important segment of the world market. The exhibition halls turned out to be inadequate for a large number of visitors. They were built in 1956 according to an urban planning concept developed by Marijan Haberle in 1955 and were not part of a more comprehensive urban-planning and architectural project. Due to tight schedules the projects of the individual pavilions (exhibition halls) were given priority over an urban design concept of the entire Trade Fair. The urban planning concept developed by Božidar Rašica in 1957 was based on the integration of the Trade Fair with the entire New Zagreb area with an emphasis on the central urban axis. A number of interesting and valuable pavilions were built mostly in the second half of the 1950s and in the early 1960s. In the 1970s and 1980s several new pavilions were built. A south entrance to the Zagreb Trade Fair was built in 1987. Since then, efforts have been made primarily to maintain the existing structures and infrastructure. The area south of Zagreb - later named New Zagreb - with the Zagreb Trade Fair, was mostly an unbuilt area in the 1950s. The Trade Fair building project was meant to provide appropriate spaces for trade fair development as well as to stimulate urbanization and construction in the New Zagreb area. The Zagreb Trade Fair project was soon followed by the first residential buildings. The New Zagreb plan from 1962 defined the program for a completely new town accommodating 250.000 inhabitants in residential neighbourhoods, housing developments and residential areas. The plan was characterized by an orthogonal street grid with residential buildings and other areas within it. Three residential developments and a new town center east of the Zagreb Trade Fair were planned along the central urban axis. Jakob Bakema, a Dutch architect offered his conception for the New Zagreb center in 1965. The plan was simple, yet it provided a range of possibilities for future additions without a need for substantial changes of the basic design concept. Six teams of urban planners in Zagreb worked out in 1982 studies of the central urban areas of Trnje, New Zagreb and Sava banks from Željeznički most to Most mladosti encompassing also the New Zagreb center. The studies were ambitiously conceived yet difficult to be carried out. However, they provided an impetus for creative ideas about further development and urban design of the city. In 1985 a competition was launched for a design of a business, commercial and conference centre with a hotel on the eastern side of Zagreb Trade Fair as well as of new office blocks. The result was the new INA trade building built in 1989, east of the Zagreb Trade Fair. The competition for the east entrance to the Zagreb Trade Fair complex and World Trade Center with a hotel was launched in 1991 but the realization did not follow. The Museum of Contemporary Art (2009) and Avenue Mall (2007) southeast of the Zagreb Trade Fair were the only major building projects in the first decade of the 21st century. Trade fairs proved many times as an important incentive for urbanization and modernization. Building the Zagreb Trade Fair in New Zagreb area brought along the needed infrastructure as a prerequisite for the development of this town area in the late 1950s. Zagreb Trade Fair and New Zagreb area are both part of an unfinished urban planning concept which used to adapt in the course of time and to a certain extent to current needs. Nowadays the Zagreb Trade Fair area is a dividing line between New Zagreb and the rest of the city having great difficulties in adjusting to contemporary urban and trade fair requirements. As an exceptionally attractive and valuable city area, the Zagreb Trade Fair complex has great potential for a functional and partly a structural transformation that actually began with the construction of the Museum of Contemporary Art.</t>
  </si>
  <si>
    <t>2-s2.0-84863850622</t>
  </si>
  <si>
    <t>des Rosiers F., Dubé J., Thériault M.</t>
  </si>
  <si>
    <t>6505941911;57196922943;7003640338;</t>
  </si>
  <si>
    <t>Do peer effects shape property values?</t>
  </si>
  <si>
    <t>Journal of Property Investment and Finance</t>
  </si>
  <si>
    <t>10.1108/14635781111150376</t>
  </si>
  <si>
    <r>
      <rPr>
        <u/>
        <sz val="10"/>
        <color indexed="8"/>
        <rFont val="Helvetica Neue"/>
        <family val="2"/>
      </rPr>
      <t>https://www.scopus.com/inward/record.uri?eid=2-s2.0-79961136300&amp;doi=10.1108%2f14635781111150376&amp;partnerID=40&amp;md5=1cb74e95fa58dc7c82a4b9da590f86a7</t>
    </r>
  </si>
  <si>
    <t>Urban and Real Estate Management, Faculty of Business Administration, Laval University, Quebec City, Canada; Département sociétés, territoires et développement, Université du Québec à Rimouski (UQAR), Rimouski, Canada; Graduate School of Land Planning and Regional Development, Laval University, Quebec City, Canada</t>
  </si>
  <si>
    <t>des Rosiers, F., Urban and Real Estate Management, Faculty of Business Administration, Laval University, Quebec City, Canada; Dubé, J., Département sociétés, territoires et développement, Université du Québec à Rimouski (UQAR), Rimouski, Canada; Thériault, M., Graduate School of Land Planning and Regional Development, Laval University, Quebec City, Canada</t>
  </si>
  <si>
    <t>Purpose: Both hedonics and the traditional sales comparison approach are derived from a similar paradigm with respect to how prices, hence market values, are determined. While the hedonic approach can provide reliable estimates of individual attributes' marginal contribution, it may - unlike the sales comparison approach - underestimate the prominent influence that surrounding properties exert on any given nearby housing unit and sale price. This paper seeks to develop a simple method for reconciling the two approaches within a rigorous conceptual and methodological framework. Design/methodology/approach: Peer effect models, an analytical device developed, and mainly used, by labour economists, are adapted to the hedonic price equation so as to incorporate nearby properties' influences, thereby controlling for non-observable neighbourhood effects. In addition to basic, intrinsic, building and land attributes, the ensuing model accounts for three types of effects, namely endogenous interactions effects (i.e. comparable sales influences, or peer effects), exogenous, or neighbourhood, effects and, finally, spatial autocorrelation effects. Findings: Preliminary findings suggest that integrating peer effects in the hedonic equation allows bringing out the combined impacts of endogenous, exogenous and spatially correlated effects in the house price determination process, with spatial autocorrelation of model residuals being significantly reduced, even without resorting to a spatial autoregressive procedure. Research limitations/implications: Further investigation is still needed in order to find out which submarket delineation should be used to obtain optimal model performances. Originality/value: The paper leads to the conclusion that the comparable sales approach, as used in traditional appraisal practice, is valid, although its application is typically flawed by the too small sample size generally used by appraisers. Further investigation is still needed, however, in order to find out which submarket delineation should be used to obtain optimal model performances. This raises the paramount question as to whether the peer effect variable is adequately measured and addresses the tricky issue of kernel determination in spatial statistics and related applications, such as GWR. © Emerald Group Publishing Limited.</t>
  </si>
  <si>
    <t>Asset valuation; Hedonic price modelling; Peer effect models; Property; Property values</t>
  </si>
  <si>
    <t>2-s2.0-79961136300</t>
  </si>
  <si>
    <t>Warren M.R.</t>
  </si>
  <si>
    <t>8714579300;</t>
  </si>
  <si>
    <t>Dry bones rattling: Community building to revitalize American democracy</t>
  </si>
  <si>
    <t>Dry Bones Rattling: Community Building to Revitalize American Democracy</t>
  </si>
  <si>
    <r>
      <rPr>
        <u/>
        <sz val="10"/>
        <color indexed="8"/>
        <rFont val="Helvetica Neue"/>
        <family val="2"/>
      </rPr>
      <t>https://www.scopus.com/inward/record.uri?eid=2-s2.0-84890657340&amp;partnerID=40&amp;md5=98cecddc54634cc5d4c1108a031e5e98</t>
    </r>
  </si>
  <si>
    <t>Warren, M.R.</t>
  </si>
  <si>
    <t>Dry Bones Rattling offers the first in-depth treatment of how to rebuild the social capital of America's communities while promoting racially inclusive, democratic participation. The Industrial Areas Foundation (IAF) network in Texas and the Southwest is gaining national attention as a model for reviving democratic life in the inner city--and beyond. This richly drawn study shows how the IAF network works with religious congregations and other community-based institutions to cultivate the participation and leadership of Americans most left out of our elite-centered politics. Interfaith leaders from poor communities of color collaborate with those from more affluent communities to build organizations with the power to construct affordable housing, create job-training programs, improve schools, expand public services, and increase neighborhood safety. In clear and accessible prose, Mark Warren argues that the key to revitalizing democracy lies in connecting politics to community institutions and the values that sustain them. By doing so, the IAF network builds an organized, multiracial constituency with the power to advance desperately needed social policies. While Americans are most aware of the religious right, Warren documents the growth of progressive faith-based politics in America. He offers a realistic yet hopeful account of how this rising trend can transform the lives of people in our most troubled neighborhoods. Drawing upon six years of original fieldwork, Dry Bones Rattling proposes new answers to the problems of American democracy, community life, race relations, and the urban crisis. © 2001 by Princeton University Press. All Rights Reserved.</t>
  </si>
  <si>
    <t>2-s2.0-84890657340</t>
  </si>
  <si>
    <t>Green T.F., Olshansky R.B.</t>
  </si>
  <si>
    <t>55440621500;7006262950;</t>
  </si>
  <si>
    <t>Rebuilding housing in New Orleans: The Road Home Program after the Hurricane Katrina disaster</t>
  </si>
  <si>
    <t>10.1080/10511482.2011.624530</t>
  </si>
  <si>
    <r>
      <rPr>
        <u/>
        <sz val="10"/>
        <color indexed="8"/>
        <rFont val="Helvetica Neue"/>
        <family val="2"/>
      </rPr>
      <t>https://www.scopus.com/inward/record.uri?eid=2-s2.0-84868153052&amp;doi=10.1080%2f10511482.2011.624530&amp;partnerID=40&amp;md5=04b3fdae3e855c281dce74b12b81b493</t>
    </r>
  </si>
  <si>
    <t>University of Illinois, Urbana-Champaign, 611 Taft Dr., Suite 111, Champaign, IL 61820, United States</t>
  </si>
  <si>
    <t>Green, T.F., University of Illinois, Urbana-Champaign, 611 Taft Dr., Suite 111, Champaign, IL 61820, United States; Olshansky, R.B., University of Illinois, Urbana-Champaign, 611 Taft Dr., Suite 111, Champaign, IL 61820, United States</t>
  </si>
  <si>
    <t>The flooding in New Orleans that followed Hurricanes Katrina and Rita damaged hundreds of thousands of homes. In response, the State of Louisiana created the Road Home Program using billions of Federal and State dollars. The program provided homeowners with money and the choice to rebuild their home or to sell it. Although it has helped thousands to recover, the program has been criticized for paltry payments, unfair procedures, and program delays. Through analysis of individual applications provided by the Louisiana Recovery Authority, we identify spatial patterns in program implementation and rebuilding option. We then combine those data with others from the US Army Corps of Engineers and the US Census Bureau. With the resulting data set - including information on damage levels, insurance payouts, award sizes, income, race, and location - we estimate a model of the effect of damage and socioeconomic factors on rebuilding choices. Finally, we examine the differential impacts of the method of calculating awards in the RHP. Our findings confirm those of several reports. The vast majority of residents elected to rebuild their homes, but the method of calculating grants provided insufficient funds to do so, particularly in neighborhoods with lower housing values. We conclude that the RHP was successful in funneling billions of dollars to homeowners for rebuilding and mitigation, but that the unresolved tension between its role as a rebuilding program and a compensation program created significant barriers to recovery. © 2011 Virginia Polytechnic Institute and State University.</t>
  </si>
  <si>
    <t>Affordability; Construction/building; New Orleans; Policy</t>
  </si>
  <si>
    <t>2-s2.0-84868153052</t>
  </si>
  <si>
    <t>Wee S.</t>
  </si>
  <si>
    <t>56781091200;</t>
  </si>
  <si>
    <t>The effect of residential solar photovoltaic systems on home value: A case study of Hawai'i</t>
  </si>
  <si>
    <t>10.1016/j.renene.2016.01.059</t>
  </si>
  <si>
    <r>
      <rPr>
        <u/>
        <sz val="10"/>
        <color indexed="8"/>
        <rFont val="Helvetica Neue"/>
        <family val="2"/>
      </rPr>
      <t>https://www.scopus.com/inward/record.uri?eid=2-s2.0-84956493280&amp;doi=10.1016%2fj.renene.2016.01.059&amp;partnerID=40&amp;md5=41f80066e3f5dc5b0cb39a0b670be604</t>
    </r>
  </si>
  <si>
    <t>Department of Economics, University of Hawai'i Economic Research Organization (UHERO), University of Hawai'i at Manoa, 2424 Maile Way, Saunders 540, Honolulu, HI  96822, United States</t>
  </si>
  <si>
    <t>Wee, S., Department of Economics, University of Hawai'i Economic Research Organization (UHERO), University of Hawai'i at Manoa, 2424 Maile Way, Saunders 540, Honolulu, HI  96822, United States</t>
  </si>
  <si>
    <t>An investment in solar photovoltaic (PV) is considered a home improvement, and should be reflected in home sales prices. However, uncertainty about PV policies and information asymmetries may result in an imperfect pass-through. Hawai'i serves as an illustrative case study to assess the impact of PV on home prices because Hawai'i has the highest number of PV installations per capita nationwide. Applying a hedonic pricing model using home resale and PV building permit data from 2000 to 2013 for O'ahu, I find that the presence of PV adds on average 5.4% to the value of a home. The value of PV exceeds total average installed costs because many of Hawai'i's electricity circuits have reached legal limits for PV installations and thus many neighborhoods could technically no longer install additional PV capacity. Therefore, the value of the system goes beyond its capital investment-on average, by $5000-to incorporate expected electricity savings. © 2016 Elsevier Ltd.</t>
  </si>
  <si>
    <t>Hedonic pricing model; Real estate prices; Solar photovoltaic</t>
  </si>
  <si>
    <t>2-s2.0-84956493280</t>
  </si>
  <si>
    <t>McGowan B.</t>
  </si>
  <si>
    <t>7003708756;</t>
  </si>
  <si>
    <t>Private spaces, open spaces and asylum</t>
  </si>
  <si>
    <t>Therapeutic Communities</t>
  </si>
  <si>
    <r>
      <rPr>
        <u/>
        <sz val="10"/>
        <color indexed="8"/>
        <rFont val="Helvetica Neue"/>
        <family val="2"/>
      </rPr>
      <t>https://www.scopus.com/inward/record.uri?eid=2-s2.0-0242521576&amp;partnerID=40&amp;md5=07b7e7f77453773a58346540fca6e518</t>
    </r>
  </si>
  <si>
    <t>Institute of Nursing and Midwifery, University of Brighton, 49 Darley Road, Eastbourne, East Sussex BN20 7UR, United Kingdom</t>
  </si>
  <si>
    <t>McGowan, B., Institute of Nursing and Midwifery, University of Brighton, 49 Darley Road, Eastbourne, East Sussex BN20 7UR, United Kingdom</t>
  </si>
  <si>
    <t>This paper addresses the theme of Social Ecology and Mental Health by attempting to bring together a range of concepts and ideas from health, social and urban geography, social ecology, urban sociology, architecture, psychoanalysis, and public health. The concept of 'social space' is used as an organising framework to illuminate the ways in which the built environment, and the wider social, economic and political structures may support or inhibit the 'expressive' function of asylum and the implications of this for our health and social wellbeing in our everyday lives in western urban cities. Concepts drawn from psychoanalytic literature are used to highlight the relationship between the internal world of the individual and the external environment through a discussion of the spatial and psychological significance of a range of public amenities i.e. housing, open green spaces, transport systems etc. The work of Anthony Giddens is used to set this discussion within a wider sociological context and a number of his ideas are used to locate and identify the therapeutic community as an important health promoting 'locale' within the context of the wider neighbourhood locality. A plea is made for the recognition and advancement of the therapeutic community as an important health promoting intervention within the field of public health.</t>
  </si>
  <si>
    <t>2-s2.0-0242521576</t>
  </si>
  <si>
    <t>Eisen L., García-Rejón J.E., Gómez-Carro S., Vázquez M.D.R.N., Keefe T.J., Beaty B.J., Loroño-Pino M.A.</t>
  </si>
  <si>
    <t>7004643414;6507305116;24758181000;56246965500;7005479448;7006598341;56000895500;</t>
  </si>
  <si>
    <t>Temporal correlations between mosquito-based dengue virus surveillance measures or indoor mosquito abundance and dengue case numbers in Mérida City, Mexico</t>
  </si>
  <si>
    <t>Journal of Medical Entomology</t>
  </si>
  <si>
    <t>10.1603/ME14008</t>
  </si>
  <si>
    <r>
      <rPr>
        <u/>
        <sz val="10"/>
        <color indexed="8"/>
        <rFont val="Helvetica Neue"/>
        <family val="2"/>
      </rPr>
      <t>https://www.scopus.com/inward/record.uri?eid=2-s2.0-84903782942&amp;doi=10.1603%2fME14008&amp;partnerID=40&amp;md5=20ee626bea020ab28e7f91e8ce01e925</t>
    </r>
  </si>
  <si>
    <t>Department of Microbiology, Immunology and Pathology, Colorado State University, 3185 Rampart Rd., Fort Collins, CO 80523, United States; Laboratorio de Arbovirología, Centro de Investigaciones Regionales, Universidad Autónoma de Yucatán, Calle 43 # 613 x Calle 90, Col. Inalambrica, C.P. 97069, Merida, Yucatan, Mexico; Servicios de Salud de Yucatán, Calle 72 # 463 por 53 y 55, Col. Centro, C.P. 97000, Mérida, Yucatán, Mexico; Department of Environmental and Radiological Health Sciences, Colorado State University, Fort Collins, CO 80523-1681, United States</t>
  </si>
  <si>
    <t>Eisen, L., Department of Microbiology, Immunology and Pathology, Colorado State University, 3185 Rampart Rd., Fort Collins, CO 80523, United States; García-Rejón, J.E., Laboratorio de Arbovirología, Centro de Investigaciones Regionales, Universidad Autónoma de Yucatán, Calle 43 # 613 x Calle 90, Col. Inalambrica, C.P. 97069, Merida, Yucatan, Mexico; Gómez-Carro, S., Servicios de Salud de Yucatán, Calle 72 # 463 por 53 y 55, Col. Centro, C.P. 97000, Mérida, Yucatán, Mexico; Vázquez, M.D.R.N., Servicios de Salud de Yucatán, Calle 72 # 463 por 53 y 55, Col. Centro, C.P. 97000, Mérida, Yucatán, Mexico; Keefe, T.J., Department of Environmental and Radiological Health Sciences, Colorado State University, Fort Collins, CO 80523-1681, United States; Beaty, B.J., Department of Microbiology, Immunology and Pathology, Colorado State University, 3185 Rampart Rd., Fort Collins, CO 80523, United States; Loroño-Pino, M.A., Laboratorio de Arbovirología, Centro de Investigaciones Regionales, Universidad Autónoma de Yucatán, Calle 43 # 613 x Calle 90, Col. Inalambrica, C.P. 97069, Merida, Yucatan, Mexico</t>
  </si>
  <si>
    <t>Surveillance of dengue virus (DENV) in Aedes (Stegomyia) aegypti (L.) females is of potential interest because human DENV infections are commonly asymptomatic, which decreases the effectiveness of dengue case surveillance to provide early warning of building outbreaks. Our primary aim was to examine if mosquito-based virological measures-monthly percentages of examined Ae. aegypti females infected with DENV or examined homes from which at least one DENV-infected Ae. aegypti female was collected-are correlated with reported dengue cases in the same or subsequent months within study neighborhoods in Mérida City, México. The study encompassed ≈30 neighborhoods in the southern and eastern parts of the city. Mosquitoes were collected monthly over a 15-mo period within study homes (average of 145 homes examined per month); this produced ≈5,800 Ae. aegypti females subsequently examined for DENV RNA. Although monthly dengue case numbers in the study neighborhoods varied &gt;100-fold during the study period, we did not find statistically significant positive correlations between monthly data for mosquito-based DENV surveillance measures and reported dengue cases in the same or subsequent months. Monthly average temperature, rainfall, and indoor abundance of Ae. aegypti females were positively correlated (P ≤ 0.001) with dengue case numbers in subsequent months with lag times of 3-5, 2, and 1-2 mo, respectively. However, because dengue outbreak risk is strongly influenced by serotype-specific susceptibility of the human population to DENV, the value of weather conditions and entomological indices to predict outbreaks is very limited. Potential ways to improve the sensitivity of mosquito-based DENV surveillance are discussed. © 2014 Entomological Society of America.</t>
  </si>
  <si>
    <t>Aedes aegypti; dengue virus; México; virological surveillance</t>
  </si>
  <si>
    <t>2-s2.0-84903782942</t>
  </si>
  <si>
    <t>Viseu A., Clement A., Aspinall J., Kennedy T.L.M.</t>
  </si>
  <si>
    <t>15046058500;7102139420;15043702800;15044520700;</t>
  </si>
  <si>
    <t>The interplay of public and private spaces in internet access</t>
  </si>
  <si>
    <t>Information Communication and Society</t>
  </si>
  <si>
    <t>10.1080/13691180600965633</t>
  </si>
  <si>
    <r>
      <rPr>
        <u/>
        <sz val="10"/>
        <color indexed="8"/>
        <rFont val="Helvetica Neue"/>
        <family val="2"/>
      </rPr>
      <t>https://www.scopus.com/inward/record.uri?eid=2-s2.0-33750332038&amp;doi=10.1080%2f13691180600965633&amp;partnerID=40&amp;md5=e4409f8c150719ce74a6717093302a5d</t>
    </r>
  </si>
  <si>
    <t>Department of Science and Technology Studies, Cornell University, Ithaca, NY, United States; Department of Science and Technology Studies, Cornell University, 311 Rockefeller Hall, Ithaca, NY 14853, United States; Faculty of Information Studies, University of Toronto, Information Policy Research Program, Toronto, Ont., Canada; Collaborative Graduate Program in Knowledge Media Design, Canada; Information Policy Research Program, Faculty of Information Studies, University of Toronto, 140 St George St, Toronto, Ont. M5S 3G6, Canada; Graduate Department of Sociology, University of Toronto, 725 Spadina Avenue, St. Catherine's, Ont. M5S 2J4, Canada</t>
  </si>
  <si>
    <t>Viseu, A., Department of Science and Technology Studies, Cornell University, Ithaca, NY, United States, Department of Science and Technology Studies, Cornell University, 311 Rockefeller Hall, Ithaca, NY 14853, United States; Clement, A., Faculty of Information Studies, University of Toronto, Information Policy Research Program, Toronto, Ont., Canada, Collaborative Graduate Program in Knowledge Media Design, Canada, Information Policy Research Program, Faculty of Information Studies, University of Toronto, 140 St George St, Toronto, Ont. M5S 3G6, Canada; Aspinall, J., Information Policy Research Program, Faculty of Information Studies, University of Toronto, 140 St George St, Toronto, Ont. M5S 3G6, Canada; Kennedy, T.L.M., Graduate Department of Sociology, University of Toronto, 725 Spadina Avenue, St. Catherine's, Ont. M5S 2J4, Canada</t>
  </si>
  <si>
    <t>The creation of public internet access facilities is one of the principal policy instruments adopted by governments in addressing 'digital divide' issues. The lack of plans for ongoing funding, in North America at least, suggests that this mode is regarded mainly as transitional, with private, home-based access being perceived as superior. The assumption apparently is that as domestic internet penetration rates rise, public access facilities will no longer be needed. Central to this issue are the varied characteristics of publicly provided and privately owned access sites and their implications for non-employment internet activities. What are the relative advantages and disadvantages of these two access modes? More fundamentally, how do people conceptualize public and private spaces and how does this perception influence their online activities? Finally, why do people choose one over the other, and how do they navigate between the two? This article attempts to answer these questions by drawing on data generated within the Everyday Internet Project, a 'neighborhood ethnography' of internet usage. It argues that the conventional view of private and public access facilities as immiscible, fixed alternatives is inadequate. Rather than 'pure' types, they are better understood as offering hybrid spaces whose identity and character are fluid, perceived differently by individuals in light of the activities being performed, life experiences, infrastructure and architecture. The picture emerging from our study is one where public and private access modes intertwine with each other in a variety of ways, their combination offering significant additional value for many users. From a public policy perspective, these findings suggest that if universal access is to be achieved, there is a continuing need for publicly supported broad-spectrum facilities with integrated technical support and learning opportunities, even if domestic penetration rates approach that of the telephone. © 2006 Taylor &amp; Francis.</t>
  </si>
  <si>
    <t>Digital divides; Internet access and use; Internet policy; Neighborhood ethnography; Spatial hybridity</t>
  </si>
  <si>
    <t>2-s2.0-33750332038</t>
  </si>
  <si>
    <t>Barba L., Ortiz A., Manzanilla L.</t>
  </si>
  <si>
    <t>56344946300;7201911812;56013732200;</t>
  </si>
  <si>
    <t>Commoner ritual at Teotihuacan, Central Mexico: Methodological considerations</t>
  </si>
  <si>
    <t>Commoner Ritual and Ideology in Ancient Mesoamerica</t>
  </si>
  <si>
    <r>
      <rPr>
        <u/>
        <sz val="10"/>
        <color indexed="8"/>
        <rFont val="Helvetica Neue"/>
        <family val="2"/>
      </rPr>
      <t>https://www.scopus.com/inward/record.uri?eid=2-s2.0-58149281472&amp;partnerID=40&amp;md5=94d8983d967c8281588629f6deba8366</t>
    </r>
  </si>
  <si>
    <t>Instituto de Investigaciones Antropológicas, Universidad Nacional Autónoma de México, D.F., Mexico</t>
  </si>
  <si>
    <t>Barba, L., Instituto de Investigaciones Antropológicas, Universidad Nacional Autónoma de México, D.F., Mexico; Ortiz, A., Instituto de Investigaciones Antropológicas, Universidad Nacional Autónoma de México, D.F., Mexico; Manzanilla, L., Instituto de Investigaciones Antropológicas, Universidad Nacional Autónoma de México, D.F., Mexico</t>
  </si>
  <si>
    <t>Prehispanic societies were integrated by different means. No one can doubt that ritual was one of the main integrative mechanisms, because it "links generations, unites men from different descent groups, unites women from different families, [and] connects the living to their ancestors" (Marcus 1998:1). As Marcus puts it, ritual is important in creating public spaces and structures but is also visible in the domestic domain. In village societies, women played an important role in domestic ritual (Marcus 1998), but in urban societies other participants were added to domestic ritual not only to communicate with the ancestors but also to offer special ceremonies and goods to the gods in ways that were sometimes dictated by the state (Manzanilla 2002). One of the most outstanding urban developments of Classic Mesoamerica was Teotihuacan, a huge, planned, multiethnic metropolis in Central Mexico (Figures 0.1 and 0.2) (Millon 1973). The importance of religion in this city can be assessed in different scales: The state religion is evident in the huge plazas (squares) and temples in the city's center, in the processions of priests and other officers portrayed in the mural paintings, and in the representations of the deities (in sculpture, battlements, vases, mural paintings, etc.). There seem to have been barrio temples that integrated people of particular sectors of the city. And the last scale is the domestic realm, where altars and temples were set in ritual courtyards and where ceremonies for the ancestors and deities, as well as termination rituals, may be traced (Manzanilla 2002). Joyce Marcus (1998:11) distinguishes three components in ritual: The content (the subject matter), the locus of performance (specific places where ancient rites were performed), and the performers. To assess the locus of performance and the objects involved in domestic ritual as well as other activity areas in Classic period apartment compounds at Teotihuacan, Mexico, we designed an interdisciplinary strategy that took into consideration chemical traces of activities preserved in plastered floors, as well as paleobiological macroremains, microscopic evidence (e.g., chemical compounds, pollen, phytoliths), architectural and funerary data, and distributions of artifacts and debris on floors of the Oztoyahualco (15B: N6W3) compound (Figure 3.1) (Barba et al. 1987; Manzanilla 1988-1989, 1993, 1996; Manzanilla and Barba 1990). Here, we consider ritual ceremonies as individual or group acts of a symbolic nature, which are repeated according to a set of rules. The same ritual ceremony may include prayers, sermons, taboos, games, immolations, sacrifices, magic, or mythical representations (Cazeneuve 1972). Such repeated activities leave their mark on the archaeological record. Experience (Barba et al. 1997) has demonstrated that floors made with lime plaster preserve chemical residues, providing evidence that can reveal ancient human activities. The contaminating liquids (blood, sweat, food, etc.) that were repeatedly spilled on the floors during rituals allow us to chemically identify the areas where the activity took place and characterize the perishable materials used. It is important to mention that most of our chemical analyses in archaeological sites have been oriented toward the study of domestic activities. The interpretations in these cases have been based on ethnographic analogies and ethnoarchaeological experiments in which food production, storage, and consumption activity areas, as well as rest and high traffic areas, have been determined (Barba 1986; Barba and Ortiz 1992; Barba et al. 1995). A few examples of the use of this method for the study of ancient ritual follow. Research on ritual activities in archaeological sites was carried out on floors of the Satunsat building, at Oxkintok in Yucatán, Mexico, to study a non-domestic archaeological structure (Ortiz and Barba 1992). Its architecture and associated archaeological material revealed that this building was devoted to initiation rituals, star observation, and time measurement (Rivera and Ferrándiz 1989:72-75). Its floors were systematically sampled and chemical results revealed very low phosphate values, totally different from the concentrations usually found in the household, confirming it was a non-domestic building (Ortiz and Barba 1992:124). Absence of phosphate precisely under Burial 1 at Room 6-in contrast with previous experiences with chemical residues in shaft tombs, where we found chemical residues produced by body decay (Barba, Linares et al. 1991; Ortiz 1996)-confirmed the hypothesis that it was a secondary burial, with bones exhumed from another place and carefully positioned on top of the floor, generating an event different from the original use of the structure (Ortiz and Barba 1992:124). In 1987, a small ritual structure was excavated in downtown Mexico City. This structure was an Aztec altar used around a.d. 1440, during the first developmental stages of Tenochtitlan, the Aztec capital. Based on the results of the chemical analyses, it was concluded that this structure played a role in the installation ceremony rituals of the Moyotlan neighborhood, close to the Great Temple of Tenochtitlan, and was used for community rituals later in time. The altar, or momoztli, at the corner of Palma and Venustiano Carranza streets in downtown Mexico City must be considered a sanctuary in the core of a cluster of domestic units where people once carried out daily ceremonies. Based on descriptions of ritual festivities and analytical chemical results, Fernando Getino and Agustín Ortiz (1997:128) suggested that evidence for a termination ritual marking the end of the structure's use was recovered; specifically two human burials, sacrificed birds, and pottery were interred just after the large flood during Ahuízotl's reign. They were contaminated by organic materials, primarily copal resins and blood spilled after the bird sacrifice. In addition, it was possible to recognize the difference between the sumptuous ceremonies performed at the Main Temple of Tenochtitlan and the modest rituals carried out by people in their own neighborhoods, both of which were part of an institutionalized religion (Getino and Ortiz 1997:134). One of the most successful studies of ritual activities was performed at the Hall of the Eagles at the Great Temple of Mexico-Tenochtitlan. The chemical analysis of almost 500 samples of the splendidly preserved hall floor offered evidence to reconstruct some of the ritual activities. The distribution map of chemical residues showed that the floor areas close to the altars had high concentrations of residues, especially fatty acids. Unexpectedly, significant amounts of carbohydrates and protein residues were concentrated on the floors just in front of the doorways. There are clear differences between residues found at the altars and those found in front of the access, suggesting different materials were involved in rituals. Some of the fatty acid concentrations in front of the main altar were identified as copal residues by gas chromatography (Barba et al. 1996). This research put together archaeological, iconographic, and ethnohistorical data, permitting us to define the functions of this Mexica building, its religious significance, and some of the materials involved in the rituals performed on its surfaces, such as blood, pulque, and copal (Barba et al. 1997). © 2007 by University Press of Colorado. All rights reserved.</t>
  </si>
  <si>
    <t>2-s2.0-58149281472</t>
  </si>
  <si>
    <t>Van Tussenbroe G.</t>
  </si>
  <si>
    <t>57194184550;</t>
  </si>
  <si>
    <t>Function and layout of the Amsterdam dwelling based on a number of sixteenth-century estate inventories [Functie en indeling van het amsterdamse woonhuis aan de hand van een aantal zestiende-eeuwse boedelinventarissen]</t>
  </si>
  <si>
    <t>KNOB Bulletin</t>
  </si>
  <si>
    <r>
      <rPr>
        <u/>
        <sz val="10"/>
        <color indexed="8"/>
        <rFont val="Helvetica Neue"/>
        <family val="2"/>
      </rPr>
      <t>https://www.scopus.com/inward/record.uri?eid=2-s2.0-85019129911&amp;partnerID=40&amp;md5=aa3c1758747f17aa2c2c8313a601f10e</t>
    </r>
  </si>
  <si>
    <t>Bouwhistoricus bij Monumenten en Archeologie van de gemeente Amsterdam en Hooglinked leraar Stedelijke Identiteit en Monumenten, Universiteit van Amsterdam, Netherlands</t>
  </si>
  <si>
    <t>Van Tussenbroe, G., Bouwhistoricus bij Monumenten en Archeologie van de gemeente Amsterdam en Hooglinked leraar Stedelijke Identiteit en Monumenten, Universiteit van Amsterdam, Netherlands</t>
  </si>
  <si>
    <t>Apart from a keen interest in materials, constructions and dating, Dutch housing research of the past fifty years has been dominated by a typological approach in which the typology of a house is equated with the floor plan, in combination with the external appearance of the building volume. In 2014 this approach was severely criticized in the doctoral thesis of Petra Maclot, who pointed out that it had led to untenable generalizations and ignores the functional use of the dwellings and their social ranking. This article investigates how sixteenth-century Amsterdam houses were laid out and used by residents from various social classes and occupational groups. The aim is to shed light on what spatial solutions existed for giving form to housing requirements. The estate inventories of the possessions of Amsterdam residents who had fled the city for religious reasons, drawn up in 1567 and 1568 at the behest of the city administration, are an especially rich source of information, owing to the inclusion of a great many spatial indications. These inventories, when combined with details of the occupation and social status of the residents and with details of the material manifestation of the house, provide insight into the internal spatial structure and use of a number of houses. The study looked at the possibility of accommodating various functions in the houses and examined how multifunctional and monofunctional spaces were used by different social groups. In a number of cases, thanks to tax assessment registers and other sources, it was possible to discover which houses these inventories referred to and their rental value. This was an important aid in assessing whether the spatial manifestation of the house could indeed be hooglinked to a social category or occupational group, and in ascertaining to what extent the value of the house was representative of the occupational group in question. A division into three income brackets helps to make a rough classification of houses and their users, although it does have a few important drawbacks. Chief of these is the place where the house stands; one neighbourhood is more expensive than another, with the result that a small house in such a neighbourhood is considerably more expensive than a comparable house in a less attractive location. Thus occupational group and income are not definitive indicators of the physical form of the resident's house. Estate inventories, combined with the occupation of the owner or resident and the rental value of the house, obviously provide greater insight into the appearance and status of the individual house and make it possible to recognize differences between houses that would appear to be roughly equivalent in spatial-typological terms. Research into spatial indications - and ideally into the space itself, if that is possible in the context of building history research - will in turn help our understanding of the layout of the house. The details that can be obtained from the estate inventories show the degree to which the traditional typological and material-based approach to the dwelling tells only part of the story with respect to a broad understanding of the dwelling in history. In the past in Amsterdam, building history details have usually been conceived as material phenomena, without further classification according to time, place and social significance. A functional approach to the dwelling in its social context is therefore urgently needed. © 2016 Bulletin KNOB &amp; auteurs.</t>
  </si>
  <si>
    <t>2-s2.0-85019129911</t>
  </si>
  <si>
    <t>Protopapadaki C., Saelens D.</t>
  </si>
  <si>
    <t>56741254500;6701583724;</t>
  </si>
  <si>
    <t>Corrigendum to “Heat pump and PV impact on residential low-voltage distribution grids as a function of building and district properties” [Applied Energy 192 (2017) 268–281], (S0306261916317329), (10.1016/j.apenergy.2016.11.103))</t>
  </si>
  <si>
    <t>10.1016/j.apenergy.2017.08.238</t>
  </si>
  <si>
    <r>
      <rPr>
        <u/>
        <sz val="10"/>
        <color indexed="8"/>
        <rFont val="Helvetica Neue"/>
        <family val="2"/>
      </rPr>
      <t>https://www.scopus.com/inward/record.uri?eid=2-s2.0-85029498319&amp;doi=10.1016%2fj.apenergy.2017.08.238&amp;partnerID=40&amp;md5=1b39ef79fcc29981373c07cf54f47845</t>
    </r>
  </si>
  <si>
    <t>KU Leuven, Civil Engineering Department, Building Physics Section, Leuven, 3001, Belgium; EnergyVille, Genk, 3600, Belgium</t>
  </si>
  <si>
    <t>Protopapadaki, C., KU Leuven, Civil Engineering Department, Building Physics Section, Leuven, 3001, Belgium, EnergyVille, Genk, 3600, Belgium; Saelens, D., KU Leuven, Civil Engineering Department, Building Physics Section, Leuven, 3001, Belgium, EnergyVille, Genk, 3600, Belgium</t>
  </si>
  <si>
    <t>The authors regret that an error occurred in the implementation of the simulation model, rendering its description inaccurate and altering few minor observations. Nevertheless, the main results and conclusions of the paper are not affected. More specifically, the domestic hot water (DHW) heating schedule has been mistakenly implemented the same in all buildings; therefore, the description in section 2.1.2 Modeling: Heating system, p. 272, would be more accurate as: “The water heating schedule is the same for all buildings, starting at 21:30 with a 5 h duration. Consumers are assumed to follow a certain advantageous tariff. Last, anti-legionella cycles are scheduled once a week during the evening, one hour after the daily heating starts [42]. The electrical immersion heater then boosts the water temperature from 55 to 65 °C.” Instead of: “The water heating schedule differs for the 100 simulated building cases, gradually starting between 21:30 and 00:30 with a 5 h duration. In this way diversity between consumers is taken into account, even though all are assumed to follow a certain advantageous tariff. Last, anti-legionella cycles are scheduled once a week during the evening, one hour after the daily heating starts [42]. The electrical immersion heater then boosts the water temperature from 55 to 65 °C. The day of the week varies from house to house.” The difference in results caused by this mistake has been investigated, with simulations performed as in the original description. The impact on the main results and conclusions was found to be insignificant, because the total demand remains the same, and the overall peak load and voltage were caused by high needs for space heating, rather than for DHW. Additionally, occupancy remains stochastic, leading to different space heating set points, lighting and plug loads. As an example, the 4th panel of Fig. 9 (p. 278) is reproduced for the new diversified DHW heating schedule, and compared to the one in the original paper (same schedule). The distribution of results for both indicators is largely the same, even when split by feeder size, heat pump (HP) penetration rate and cable type. Thus, the observations and conclusions made in the paper are still valid. [Figure presented] Comparison of Fig. 9 (4th panel) with same schedule (original) and with diversified DHW schedule: Imax and Vmin for rural feeders, based on number of buildings N, heat pump penetration rate HP and cable type. For each cable type the median, 5th and 95th percentiles of all feeders are plotted. Nevertheless, some differences exist for section 3.3 Load profile analysis, which are explained hereunder. [Figure presented] Comparison of Fig. 7 (panels b and c) with same schedule (original) and with diversified DHW schedule: Load duration curves for rural neighborhoods of N = 40 buildings and varying degrees of heat pump and PV penetration, as well as construction quality. Each curve is individually ordered after addition of a supplementary load. Starting from the base load, the heat pump load, DHW immersion back-up, HP instantaneous back-up heater and PV generation are successively included. Peak values are indicated by the dashed horizontal lines. In panels b and c of Fig. 7, the peak caused by addition of the DHW back-up element load is much lower, or non-existent, compared to previous results. This change can be easily justified by the difference in the DHW schedule implementation. The total peak load remains the same, however, because it occurs in times when space heating is needed rather than hot water. The comment on p. 276 should also be corrected to: [Figure presented] Comparison of Fig. 8 with same schedule (original) and with diversified DHW schedule: Simultaneity factors ks of different types of loads. Total is the combination of all other loads. Median (solid lines) and 5th and 95th percentiles are shown (filled areas). Significant decrease can be observed for the simultaneity factors for the DHW back-up loads and the heat pump loads, compared to the original results, as seen in the comparison of Fig. 8. This is explained by the correct implementation of the diversified schedule for DHW heating, which involves both the heat pump and back-up element. Nevertheless, for the total load, the factor remains largely the same, also indicating that the total load peaks are not related to DHW preparation. The relevant comment on p. 277 should be revised as: “On the contrary, heat pump loads have a much higher ks around 0.7, due to similar heating schedules for all houses, combined with the absence of buffer storage tanks. Even higher factors, but with wider spread, are found for the heat pump back-up, all operating in very cold weather conditions. For the DHW back-up, the simultaneity can be very high for some neighborhoods with 10 houses, but decreases fast as more houses are added, despite the fact that all consumers take advantage of the night tariff. When looking at the total electrical demand, the simultaneity varies between 0.25 and 0.6 for feeders with up to 40 consumers. It is important that these factors, used for network sizing, be updated to account for the use of heat pumps.” The authors would like to apologise for any inconvenience caused. © 2017</t>
  </si>
  <si>
    <t>Erratum</t>
  </si>
  <si>
    <t>2-s2.0-85029498319</t>
  </si>
  <si>
    <t>Chansoria M.</t>
  </si>
  <si>
    <t>57191199944;</t>
  </si>
  <si>
    <t>From reluctance to readiness: India’s foreign policy and diplomatic strategies in the twenty-first century</t>
  </si>
  <si>
    <t>Diplomatic Strategies of Nations in the Global South: The Search for Leadership</t>
  </si>
  <si>
    <t>10.1057/978-1-137-45226-9_4</t>
  </si>
  <si>
    <r>
      <rPr>
        <u/>
        <sz val="10"/>
        <color indexed="8"/>
        <rFont val="Helvetica Neue"/>
        <family val="2"/>
      </rPr>
      <t>https://www.scopus.com/inward/record.uri?eid=2-s2.0-85009654898&amp;doi=10.1057%2f978-1-137-45226-9_4&amp;partnerID=40&amp;md5=3b1a81412321b9eb275afb155e9dd6af</t>
    </r>
  </si>
  <si>
    <t>Center for Land Warfare Studies, New Delhi, India</t>
  </si>
  <si>
    <t>Chansoria, M., Center for Land Warfare Studies, New Delhi, India</t>
  </si>
  <si>
    <t>India has gone from being a reluctant global player after independence to an emerging player in the post-Cold War period, and finally to taking its place as one of the major powers within a remodeled multipolar architecture. India employs a unique blend of hard and soft power, aimed at ensuring that its presence and significance in the future arena of international politics and global power (re)structuring will not merely be tangential. This is especially seen in its behavior within international organizations and forums. This chapter describes the blend of foreign policy strategies employed by India and explains them in the context of historical and current influences and motivations. It also details India’s ambitions, applied strategies including economic statecraft and strategic autonomy, as well as the conceptual underpinnings of Indian diplomacy, the impact of societal variables including the role of the diaspora, and the performance of the foreign service. The chapter concludes that India has moved from being a regional power to having the potential to be a global power, but whether its ambitions are attained depends on its success in dealing with regional security issues, its progress in engendering trust in the states in its neighborhood, as well as its ability to sustain domestic economic and social gains. © The Editor(s) (if applicable) and The Author(s) 2016.</t>
  </si>
  <si>
    <t>2-s2.0-85009654898</t>
  </si>
  <si>
    <t>Minnite L.C., Ness I.</t>
  </si>
  <si>
    <t>55421354600;6507707018;</t>
  </si>
  <si>
    <t>Environmental risk and childhooddisease in an urban working-class Caribbean neighborhood</t>
  </si>
  <si>
    <t>Beyond Sun and Sand: Caribbean Environmentalisms</t>
  </si>
  <si>
    <r>
      <rPr>
        <u/>
        <sz val="10"/>
        <color indexed="8"/>
        <rFont val="Helvetica Neue"/>
        <family val="2"/>
      </rPr>
      <t>https://www.scopus.com/inward/record.uri?eid=2-s2.0-84917521595&amp;partnerID=40&amp;md5=754be8e929a4c7ed644186ddca5c1391</t>
    </r>
  </si>
  <si>
    <t>Barnard College, Columbia University, United States; Brooklyn College-CUNY, United States</t>
  </si>
  <si>
    <t>Minnite, L.C., Barnard College, Columbia University, United States; Ness, I., Brooklyn College-CUNY, United States</t>
  </si>
  <si>
    <t>The environmental justice movement of the last two decades has confronted dimensions of poverty and racism previously overlooked in movements for social justice: the socially and geographically inequitable distribution of the costs of environmental degradation and pollution accompanying industrialization (Freudenberg 1984; Bryant 1995; Novotny 2000; Rhodes 2003). The historically uneven pattern of this distribution reflects a class and racial bias tied to the position of poor and working-class whites and racial and ethnic minorities in the capitalist economy. Their residential segregation creates opportunities for spatially disaggregating the costs and benefits of industrial production and other polluting functions of the local economy, resulting in the disproportionate concentration of environmentally hazardous activities in low-income and minority neighborhoods across the United States (United Church of Christ Commission for Racial Justice 1987; U.S. Environmental Protection Agency 1992; Goldman and Fitton 1994). The decisions of businesses and governments to site noxious economic activities such as those producing high levels of air and water pollution, sewage treatment plants, toxic waste landfills, incinerators, and bus depots in or near lowincome neighborhoods, usually where land values are cheapest, compound the multiple burdens of poverty (Been 1993; Chase 1993; Bullard 1994; Centner, Kriesel, and Keeler 1996). Moreover, environmental racism, or the deliberate targeting of communities of color for toxic waste facilities, contributes to higher incidence of poor health and disease among people least likely to afford quality health care (Collin and Collin 1997; Institute of Medicine 1999; Cole and Foster 2001). In urban areas this form of discrimination is facilitated by a complex blend of political and economic forces that capitalize on existing segregated housing patterns, ghettoization, and minority disempowerment. In New York City, for example, toxic environmental hazards are more abundant in the neighborhoods of Mott Haven in the Bronx, Washington Heights in Upper Manhattan, and East New York and Sunset Park in Brooklyn, where the quality of housing is poor and large numbers of African Americans and people of Hispanic origin live. New York City's pattern of ethnically and racially divided neighborhoods diminishes the crisis of environmental decay for the general population of the city, since politicians and public health officials can isolate and ignore them without serious repercussions. This happens because many people living in these neighborhoods are usually inactive in or excluded from the political process. However, the environmental crisis in New York is not limited to politically excluded neighborhoods of poor housing quality. It is also important to understand the relationship between race, class, and de-industrialization. As the Puerto Rico- Northeast Environmental Justice Network stresses: Puerto Ricans have experienced the consequence of rapid industrialization on the island and de-industrialization in the Northeast that has left a legacy of environmental pollution and a range of occupational and community health impacts having the common effect of further impoverishing the community. (Puerto Rico-Northeast Environmental Justice Network 1995). This chapter addresses some of the risks to health from environmental pollution in an urban, working-class, mostly Caribbean immigrant neighborhood. It analyzes data from a survey of low-income parents and their awareness of the risks from the environmental hazards they face. It also assesses the role of social capital in helping these parents protect their children's health. The next section briefly discusses how patterns of immigration and settlement can complicate the work of urban public health providers in addressing health information needs in low-income immigrant neighborhoods. Next we present findings from our survey of Caribbean Hispanic immigrant parents in a Brooklyn, New York neighborhood and explore how connections to community institutions like schools and churches are associated with levels of awareness of environmental hazards and the risks they pose to health. We conclude with support for an emerging family-community paradigm in public health that emphasizes building on the strengths of a community's assets in combating the environmental health risks facing the urban minority and immigrant poor. Copyright © 2006 by Sherrie L. Baver and Barbara Deutsch Lynch. All rights reserved.</t>
  </si>
  <si>
    <t>2-s2.0-84917521595</t>
  </si>
  <si>
    <t>Chew G.L., Perzanowski M.A., Miller R.L., Correa J.C., Hoepner L.A., Jusino C.M., Becker M.G., Kinney P.L.</t>
  </si>
  <si>
    <t>7004497825;6701751370;7501586959;7102666275;6508143273;36744587100;7402281812;35600785900;</t>
  </si>
  <si>
    <t>Distribution and determinants of mouse allergen exposure in low-income New York City apartments</t>
  </si>
  <si>
    <t>Environmental Health Perspectives</t>
  </si>
  <si>
    <t>10.1289/ehp.6124</t>
  </si>
  <si>
    <r>
      <rPr>
        <u/>
        <sz val="10"/>
        <color indexed="8"/>
        <rFont val="Helvetica Neue"/>
        <family val="2"/>
      </rPr>
      <t>https://www.scopus.com/inward/record.uri?eid=2-s2.0-0042474463&amp;doi=10.1289%2fehp.6124&amp;partnerID=40&amp;md5=96846899edf14c3120f2d862bf2a4415</t>
    </r>
  </si>
  <si>
    <t>Dept. of Environmental Health Sci., Mailman School of Public Health, Columbia University, 60 Haven Ave., New York, NY 10032-4206, United States; Div. Pulmonary Allergy/Critical Care, Department of Medicine, Columbia Univ. Col. of Phys./Surg., New York, NY, United States; Gertrude H. Sergievsky Center, Columbia University, Mailman School of Public Health, 60 Haven Ave., New York, NY 10032-4206, United States; West Harlem Environ. Action Inc., New York, NY, United States; Ctr. Intl. Earth Sci. Info. Network, Columbia University, Palisades, NY, United States</t>
  </si>
  <si>
    <t>Chew, G.L., Dept. of Environmental Health Sci., Mailman School of Public Health, Columbia University, 60 Haven Ave., New York, NY 10032-4206, United States; Perzanowski, M.A., Dept. of Environmental Health Sci., Mailman School of Public Health, Columbia University, 60 Haven Ave., New York, NY 10032-4206, United States; Miller, R.L., Div. Pulmonary Allergy/Critical Care, Department of Medicine, Columbia Univ. Col. of Phys./Surg., New York, NY, United States; Correa, J.C., Dept. of Environmental Health Sci., Mailman School of Public Health, Columbia University, 60 Haven Ave., New York, NY 10032-4206, United States; Hoepner, L.A., Gertrude H. Sergievsky Center, Columbia University, Mailman School of Public Health, 60 Haven Ave., New York, NY 10032-4206, United States; Jusino, C.M., West Harlem Environ. Action Inc., New York, NY, United States; Becker, M.G., Ctr. Intl. Earth Sci. Info. Network, Columbia University, Palisades, NY, United States; Kinney, P.L., Dept. of Environmental Health Sci., Mailman School of Public Health, Columbia University, 60 Haven Ave., New York, NY 10032-4206, United States</t>
  </si>
  <si>
    <t>Previous studies of mouse allergens and laboratory-animal-worker-related allergy and asthma suggest that quantifying mouse allergen levels in homes could augment our understanding of inner-city asthma. We hypothesized that levels of mouse allergen in inner-city homes would be related to certain household characteristics. Dust samples were collected from the kitchens and beds of 221 mothers enrolled in a prospective birth cohort study, 92 of African American and 129 of Dominican ethnicity. Samples were analyzed for mouse urinary protein. The geometric mean for kitchen samples was 4.6 μg/g [95% confidence interval (95% CI), 3.2-6.5] and for bed samples was 0.9 μg/g (95% CI, 0.8-1.1). The variables associated with mouse allergen levels in the home were frequency of mouse sightings, use of traps or pesticides for mice, presence of holes in ceilings or walls, absence of a cat, and living in a building with fewer than eight floors. Statistically significant neighborhood differences in levels of mouse allergen and report of rodents in the home were also observed. In conclusion, mouse allergen was prevalent among inner-city apartments, and the positive predictive value of self-reported frequent mouse sightings was high (90% for kitchens). However high levels of mouse allergen were also found in many homes where mothers reported never seeing mice.</t>
  </si>
  <si>
    <t>Asthma; Home characteristics; Mouse allergen; Mus m 1</t>
  </si>
  <si>
    <t>2-s2.0-0042474463</t>
  </si>
  <si>
    <t>Villmoare A.H., Stillman P.G.</t>
  </si>
  <si>
    <t>23020572300;42162354900;</t>
  </si>
  <si>
    <t>Civic culture and the politics of planning for neighborhoods and housing in post-katrina New Orleans</t>
  </si>
  <si>
    <t>Culture after the Hurricanes: Rhetoric and Reinvention on the Gulf Coast</t>
  </si>
  <si>
    <r>
      <rPr>
        <u/>
        <sz val="10"/>
        <color indexed="8"/>
        <rFont val="Helvetica Neue"/>
        <family val="2"/>
      </rPr>
      <t>https://www.scopus.com/inward/record.uri?eid=2-s2.0-84899299178&amp;partnerID=40&amp;md5=fb08ea672cdc93777ea1ed3142f1a37b</t>
    </r>
  </si>
  <si>
    <t>Vassar College, United States</t>
  </si>
  <si>
    <t>Villmoare, A.H., Vassar College, United States; Stillman, P.G., Vassar College, United States</t>
  </si>
  <si>
    <t>The United States is enamored of the culture of opportunity, usually cast as the chance for individuals to improve their economic lots in life. In this culture, individuals can always remake themselves. And in rare circumstances, cities can, too. While the opportunity to remake implies betterment, it can involve erasure of things people take to be central to their lives. When openly debated, the meanings of opportunity and the role of government in creating opportunities are not a given; they may be highly contentious because individuals and groups have differing, even conflicting, interests and visions about courses of action if not the meanings of opportunity. To some observers, the human catastrophe following Hurricane Katrina forced a moment of "opportunity" to remake New Orleans. So much of the city had been damaged or destroyed that it was if not a blank slate, certainly a space where much reimagining and redoing of the city's infrastructure, neighborhoods, and housing could take place. Proposals for New Orleans ranged from Dennis Hastert's (2005) notorious comment that perhaps it should not be rebuilt at all to plans for a smaller footprint for the city (Meitrodt and Donze 2005) to more inclusive ideas for most neighborhoods to be largely reconstituted. But one person's opportunity may be another's catastrophe; one New Orleans Katrina survivor, for example, remarked, "This isn't an opportunity. It's a goddamned tragedy" (Klein 2007: 4). Responding to the tragedy or opportunity, the many plans for the future New Orleans expressed distinct interests, values, and visions. Because a planning process frequently begins with a willingness to think outside the box or to reject the usual socioeconomic and cultural constraints, a plan of an expression of hope, a statement of how the city can be not marginally but drastically improved. In this time of environmental concerns, for example, many plans proposed green ideas-open spaces, new types of housing, nonautomobile- based transportation. One plan, however, may negate others' aspirations. As two observers write, "But the vision of New Orleans' poorest neighborhoods being remade as mixed-income meccas, with tree-lined streets and bustling parks, has run smack up against another imperative of the post-Katrina era: building back low- income housing so that poor New Orleanians can return home and land jobs in the recovery economy" (Maggi and Filosa 2006). Eradicating the "blight" of public housing and building mixed-income housing runs against the "right of return, " asserted in different forums and derived in part from the United Nations statement on displaced persons (Inniss 2007).1 The earliest plan, Bring New Orleans Back (BNOB), drawn up by a group appointed by Mayor Ray Nagin in the weeks after Katrina, advocated more green spaces for the city, particularly in low-lying areas. Residents rejected the idea since those spaces would have eliminated their neighborhoods.3 One door opens only to close another; opportunities create and erase. Planning for a new New Orleans has suffered from many constraints that intensify this dynamic of creation and erasure and raise questions about government's contributions to this effort. The hurricane devastated the city and destroyed or severely damaged neighborhoods and the physical, economic, social, and governmental infrastructure. The city was and is poor, the tax base low, and the school system and criminal justice systems dysfunctional; residents struggle with day-to-day survival. Neither New Orleans nor Louisiana is noted for efficient or effective government, and since Katrina, the federal government has seemed to pay little constructive attention to the state or city. Some think that the George W. Bush White House was convinced that government cannot govern well and so did not try to make federal agencies competent (Wolfe 2006). Blunders by the Federal Emergency Management Agency (FEMA) during and after the storm are the federal government's best-known failures, but such failures continued after the storm. Another "deadly blow" was "Treasury Secretary [John W.] Snow's refusal to guarantee New Orleans municipal bonds, forcing Mayor Nagin to lay off 3, 000 city employees" (Davis 2006). Mike Davis wrote that by April 2006, "saving New Orleans was no longer high on the Bush agenda, " if it ever had been. The stakes for rebuilding a post-Katrina New Orleans are high. The future of one of the most deeply rooted African American cities is at risk, as is the role of government in supporting its citizens in times of crisis. Indeed, the politics of planning for this city casts serious doubt on government's ability and willingness to play a major part in reconstructing New Orleans in any kind of equitable fashion. With white flight from the 1950s on, New Orleans became a black-majority city in the 1960s and began to experience population loss.3 The city has long struggled with economic and political adversity but nevertheless has a history of vital neighborhoods across classes and deep connections of people to place.4 Until Katrina, New Orleans was a vibrant African American community. And post-Katrina, residents' reactions and activism, rooted in this community, have enlivened democratic culture and civil society and tested their role and government's in the ways in which democracy works in the United States. Contestation of visions enriched the civic culture of the city. The planning processes prompted energetic political engagement, especially around issues of neighborhoods and housing. Broad, impassioned political debate took place among those who lost the most as well as among those who thought they could profit the most in the rebuilding. The assemblies, actions, plans, and hopes of those participating brought people out to face one another in struggle over whose plans should prevail. Democratic engagement, even among the most marginalized, was notable as all kinds of different people entered civic space to have a role in rebuilding homes and communities. Democracy in its grandest visions requires a participatory public sphere in all its dimensions, and even a minimal level of democracy requires a functioning, vocal, and organized public sphere. Public here encompasses both government and civil society and speaks to the relationships among government and residents. In a democratic public sphere, people across class, race, and other hierarchies are actively involved with government and with one another in determining visions, opportunities, and outcomes. Some visions may prevail, some may be modified, and others may fail to win support, but everyone's voice can be expressed and should be respected. Silencing or erasure-where people's voices are widely excluded from the development and implementation of plans-does not occur in a vibrant public sphere. Further, a lively and open public sphere means that major decisions about social investment and rebuilding are not left solely or primarily to the market, where inequalities continually reinforce themselves. Those without property or the ability to invest funds in redevelopment are just as much a part of a genuinely public planning process as the more privileged members of society. In a fully functioning democracy, the public sphere offers protections against erasure of visions, communities, and neighborhoods through open debate, consideration of policy alternatives, and adoption of broadly representative policies. In post-Katrina New Orleans, government failures and rejections energized civil society. Intense community organization among Katrina survivors and nongovernmental organizations (NGOs) assured that their visions for their neighborhoods and homes have had a public airing and that they have been part of political action on the ground. Residents and NGOs have moved ahead with rebuilding, sometimes with governmental assistance, like the Road Home program, 5 sometimes independently of or in opposition to government.6 Advocates of public housing determinedly acted through protest and litigation to resist its demolition. Continual pulling and hauling has occurred over visions of opportunity and realities of responses. Government actions and inactions roiled residents, who organized to start rebuilding and to resist making New Orleans anew when doing so meant erasure of their neighborhoods or homes. The failures of one segment of the public sphere, government, have spurred action in another, civil society. While the civic culture of post-Katrina New Orleans has been greatly enriched, it has yet to produce the policy effects desired by many of those involved. Visions for housing have encountered other visions. And in some instances, government officials have directly thwarted goals for rebuilding. For example, federal and local public housing officials, including the city council, have decided to tear down the four major remaining public housing communities. Although New Orleanians have moved well beyond their initial shock from the devastation into action and sought a substantial role in rebuilding the city, the city, state, and federal governments have either failed to act on or have rejected many of the residents' visions.7 A democratic culture should but does not necessarily result in broad government responsiveness to the aspirations expressed by those actively involved. Democracy may work at one level but not at another. The civic culture may run up against government's limited resources, entrenched interest groups, bureaucracy, and lack of experience with an engaged citizenry. All of these factors have influenced the planning process in post- Katrina New Orleans and resulted in great disappointments for many of the participants. © 2010 by University Press of Mississippi. All rights reserved.</t>
  </si>
  <si>
    <t>2-s2.0-84899299178</t>
  </si>
  <si>
    <t>[No author name available]</t>
  </si>
  <si>
    <t>[No author id available]</t>
  </si>
  <si>
    <t>Introduction and overview</t>
  </si>
  <si>
    <r>
      <rPr>
        <u/>
        <sz val="10"/>
        <color indexed="8"/>
        <rFont val="Helvetica Neue"/>
        <family val="2"/>
      </rPr>
      <t>https://www.scopus.com/inward/record.uri?eid=2-s2.0-84906397666&amp;partnerID=40&amp;md5=8c12a48b4c63a1a67dc8120921cb5c95</t>
    </r>
  </si>
  <si>
    <t>In The Sociological Imagination, C. W. Mills (1959) asserts that social scientists should document the problems of society, find the causes of these problems, and advocate for policy changes. Invisible City refers to the people in our society whom we walk past every day and never truly see: The poor, disabled, elderly, and homeless. This book looks at the unseen forces that shape the location, design, and cost of housing and neighborhoods that impact disadvantaged populations. Invisible City moves past the front stage of a city (Michigan Avenue in Chicago, Times Square in New York, South Beach in Miami) and looks at the backstage of cities. It's a term that calls out to document the invisible city that moves past the grandeur to the unseen elements of the city. After Katrina, the term "invisible city" took on another kind of meaning with the disappearance of cities and neighborhoods in the Gulf Coast area. More importantly, Invisible City refers to viable solutions to housing and neighborhood problems that are not on the radar screen. We want to bring solutions to people and to generate a debate in our neighborhoods and cities. My view of the invisible city is shaped by a sociological perspective that integrates economic, historic, social, and political forces that are largely unseen to the casual observer. Place matters. But place is not just about location in a city or a neighborhood (see Dreier, Mollenkopf, and Swanstrom 2004) but also about the kind of housing in which we live and how it shapes us as people. Life chances are structured by place, such as the country, city, neighborhood, and house in which one lives. Our homes shape us in significant ways. Along with place, power and poverty shape the lives of the invisible classes. Inequality and poverty are not just created between the capitalist and the worker within the workplace-they are also created by the inequality of housing. In this book we hope to shed new light on these invisible forces and to challenge many of the conventional assumptions of how cities function. This book represents twenty-five years of work on the invisible city and its inhabitants. Much of this material came out of work that my consulting company has performed along with university-funded research focusing on hidden classes of people. Much of this work has been done in collaboration with my numerous graduate students and several respected academics. All of the chapters in this book are updates, elaborations, and revisions of many of the themes of my work. The focus of this work has always been on attractive, affordable, and accessible housing. A central concern of urban studies is to develop an understanding of the social and spatial constraints on basic necessities (e.g., housing, jobs, health care, and transportation) that are distributed on a non-random basis. British sociologist and neo-Weberian Ray Pahl (1975) states that a person's opportunities to secure adequate schooling, jobs, health care, and a safe neighborhood are shaped by the spatial and social allocation of housing and transportation services. Pahl further asserts that an individual's life opportunities are powerfully influenced by "managers" (the government, banks, developers, landlords, and tenants) who determine the use of space. A person's life is not determined solely by his or her relationship to the means of production, but by spatial location in the urban system. Inequalities are generated within and among cities. Why is it that certain cities can provide affordable housing and others cannot? What is the role of government, banks, developers, and landlords in the allocation of housing needs? While an economist might explain the cause of homelessness as a supply-and-demand problem, progressive urban scholars consider the institutional constraints such as the allocation of accessible, attractive, decent, and affordable housing. A critical examination must be made of how essential human needs are distributed within and across urban systems. The Weberian analyst attempts to understand how access to fundamental needs varies among urban areas and attempts to identify why certain urban places have difficulty allocating necessities while others do not. In Whose City?, Pahl argues that "access to resources is systematically structured in a local context" (1975, 203). Concerning housing, Pahl believed that urban scholars should focus on the key actors who manage the urban housing system (property owners) and the recipients of their housing ("those who must rent") (Pahl 1975, 244-246). Pahl writes: It is evident that I have taken as my starting point the fact that the whole society is urban, but that, since people's life chances are con strained to a greater or lesser degree by the non-random distribution of resources and facilities, urban sociology is concerned with the understanding of the causes and consequences of such distribution for relevant populations. The Weberian analysis is concerned with the understanding of the causes and consequences of such distribution for relevant populations. The values and ideologies of those in the distributing, organizing and care-taking professions, and the relations between the formal and informal patterns of social relationships, are of central concern to Weberian analysis. (206) Pahl's argument that the Weberian analyst should attempt to explain the causes and consequences of resource allocation provides a new direction and meaning for urban studies. An urbanist, according to Pahl, examines those resources that are "fundamental" (necessary to survive) and have a "spatial" dimension. The urbanist argues that "housing and transportation are elements in my view of the city, family allowances and pension schemes are not" (10). Pahl argues that since the allocation of space is inherently unequal (no two persons can occupy the same space), Weberian analysis must examine how these spatially distributed resources are dispersed. The progressive urbanist should also focus on the "gatekeepers" and "urban managers" as conscious social forces molding the urban environment. Progressive urbanists must abandon the assumption that subsocial urban forces compete against one another, a theory often called "human ecology." In Invisible City we have used Pahl's framework as a starting point for our research on cities. Because of the collapse of socialism, Marxism as both a tool of analysis and a policy solution seems increasingly irrelevant. Housing problems need to be repaired within the capitalist structure. This is something of interest not just to a Marxist but to neo-Weberians and others as well. Pahl has argued that the best way to examine the success or failure of a city is through the distribution of basic necessities to its citizens. Pahl argues that urban sociology must tightly focus on how basic needs such as housing, education, recreation, transportation, safety, and employment vary by city and that we must come to understand how urban managers and gatekeepers can increase or decrease these basic necessities for living in the city. Elected leaders, nonprofits, bureaucrats, social movements, and community organizers change, remake, rebuild, revitalize, and destroy the pattern and infrastructure of the city, which can have an impact on the life chances of all citizens. The gatekeepers allocate resources, make policy, and enforce police actions (building-code enforcement and planning approvals, along with the criminal justice system). Pahl has argued against those who thought that anything and everything that happens within a city is urban, since countries have become largely urban. Urban sociology, in order to survive, must have a focus that examines the allocation of basic resources. This is why the success of a city depends on social class and should not be defined only by the very rich. Social justice is still important even if you are not under the spell of a Marxist framework. With that said, it is surprising that some would take an economist position that the "success" of a city is measured by how high the rents have grown (the usual suspects such as New York, Boston, San Francisco, Los Angeles, and, increasingly, Chicago fall into this category). In other words, if people are able to pay relatively high rents, the city must be better at providing the good life. But if we use the framework of Pahl, these cities are failures, not successes, because they are not meeting the needs of a large number of people who lack affordable, attractive, and safe housing. As Michael Stone (1980, 1983) has argued, "shelter poverty" is the result of housing prices being so high that there are few resources left for other basic necessities. By using the criterion of meeting the basic necessities of poor and workingclass citizens, I think we need to look elsewhere. In the United States, I think smaller and midsize cities like Louisville do a better job in this regard. However, they still fall short, and their leadership is not under the rubric of a "progressive agenda." Joe Feagin's book on Houston highlights the many problems and challenges of a city that adopts a "free market" and limited government response to urban needs. Policy, planning, capital, government, and social movements play a role in shaping our cities. People and place matter in shaping our life chances. © 2008 by the University of Texas Press. All rights reserved.</t>
  </si>
  <si>
    <t>Editorial</t>
  </si>
  <si>
    <t>2-s2.0-84906397666</t>
  </si>
  <si>
    <t>Fitch Osuna J.M., Chávez Reyes H.S.</t>
  </si>
  <si>
    <t>43460928700;43461166200;</t>
  </si>
  <si>
    <t>Territorial dynamics of segregation. the case of "Ciudad Solidaria", Monterrey - Mexico [Dinámica territorial segregativa en Monterrey, México: El caso de Ciudad Solidaridad]</t>
  </si>
  <si>
    <t>Architecture, City and Environment</t>
  </si>
  <si>
    <r>
      <rPr>
        <u/>
        <sz val="10"/>
        <color indexed="8"/>
        <rFont val="Helvetica Neue"/>
        <family val="2"/>
      </rPr>
      <t>https://www.scopus.com/inward/record.uri?eid=2-s2.0-79960545468&amp;partnerID=40&amp;md5=583e87cd723ac54f11a38dd8795f4293</t>
    </r>
  </si>
  <si>
    <t>Universidad Autónoma de Nuevo León, San Nicolás de los Garza, Nuevo León, Mexico</t>
  </si>
  <si>
    <t>Fitch Osuna, J.M., Universidad Autónoma de Nuevo León, San Nicolás de los Garza, Nuevo León, Mexico; Chávez Reyes, H.S., Universidad Autónoma de Nuevo León, San Nicolás de los Garza, Nuevo León, Mexico</t>
  </si>
  <si>
    <t>Between 1960 and 1980 the Metropolitan Area of Monterrey (MAM) experienced a gradual transformation of its geoeconomical structure, reducing the relative importance of manufacturing but increasing services; raising their economy and participation in the national scene. Thereafter, in 1970-1990 period, MAM ranked third in largest population in Mexico. In the last two decades, it has been consolidating as a services node of Mexican northeast region. This has led to an intensive immigration phenomenon, seeking for a better quality of life. As a result, an urban growth with some environmental and social impacts, a non-well equipped urbanizations, higher mobility costs and time, territorial fragmentation, and the increase in insecurity and organized crime. This work is aimed to characterize and describe the types of residential segregation and its urban impacts in places with particular physical and social limits in response to the growing importance of insecurity; places where walls and private security devices has been appeared as marks of distinction. "Ciudad Solidaria" has been studied in this framework because there has been located this type of subdivisions (middle class type), surrounded by traditional lower class neighborhoods, which emphasizes the distinction in the quality of housing of different socioeconomic levels. The analysis used statistical data from the National institute of Statistics and Geography (INEGI), Cadastre and field survey, which was formed with a GIS. The empirical analysis is performed using descriptive statistics, summary measures of segregation and correlation. © Architecture, City, and environment.</t>
  </si>
  <si>
    <t>Land values; México; Monterrey; Segregation</t>
  </si>
  <si>
    <t>2-s2.0-79960545468</t>
  </si>
  <si>
    <t>Smith I., Williams K., Hopkins D., Joynt J., Payne C., Gupta R.</t>
  </si>
  <si>
    <t>7404426682;55459227300;35603758400;6506387187;54783249000;7501323603;</t>
  </si>
  <si>
    <t>Integrated suburban neighbourhood adaptation due to climate change: Local stakeholders' views on potential pathways for change</t>
  </si>
  <si>
    <t>Structural Survey</t>
  </si>
  <si>
    <t>10.1108/SS-01-2013-0008</t>
  </si>
  <si>
    <r>
      <rPr>
        <u/>
        <sz val="10"/>
        <color indexed="8"/>
        <rFont val="Helvetica Neue"/>
        <family val="2"/>
      </rPr>
      <t>https://www.scopus.com/inward/record.uri?eid=2-s2.0-84883115932&amp;doi=10.1108%2fSS-01-2013-0008&amp;partnerID=40&amp;md5=07cc544ccebf70916bd95b6c30bd4b7e</t>
    </r>
  </si>
  <si>
    <t>Centre for Sustainable Planning and Environments, Department of Planning and Architecture, University of the West of England, Bristol, United Kingdom; Director of the Oxford Institute for Sustainable Development (OISD), Oxford Brookes University, Oxford, United Kingdom</t>
  </si>
  <si>
    <t>Smith, I., Centre for Sustainable Planning and Environments, Department of Planning and Architecture, University of the West of England, Bristol, United Kingdom; Williams, K., Centre for Sustainable Planning and Environments, Department of Planning and Architecture, University of the West of England, Bristol, United Kingdom; Hopkins, D., Centre for Sustainable Planning and Environments, Department of Planning and Architecture, University of the West of England, Bristol, United Kingdom; Joynt, J., Centre for Sustainable Planning and Environments, Department of Planning and Architecture, University of the West of England, Bristol, United Kingdom; Payne, C., Centre for Sustainable Planning and Environments, Department of Planning and Architecture, University of the West of England, Bristol, United Kingdom; Gupta, R., Director of the Oxford Institute for Sustainable Development (OISD), Oxford Brookes University, Oxford, United Kingdom</t>
  </si>
  <si>
    <t>Purpose: This paper presents new research on the potential pathways for integrated adaptation that could make England's suburbs more resilient to future climate conditions. It focuses on the role of central government, local agencies and householders in making adaptations to the built and natural environment. Design/methodology: This paper uses evidence from three facilitated workshops run with built environment and policy professionals associated with climate change adaptation in three cities in England: Oxford, Bristol and Stockport. The workshop contributions are presented in relation to the potential role that central government, local agencies and residents could play in adapting suburbs. Findings: Central government, local agencies and householders form an interconnected network of agents responsible for adaptive action in suburbs. Professional and institutional stakeholders expect central government to take a lead and ensure planning policies and building regulations support effective adaptation. However, those local authorities and agencies that are expected to offer leadership locally do not have the resources to make adaptation happen on the ground. Overall, the stakeholders in this research believe that effective adaptation in suburbs may only happen once householders and government have experienced worsening climatic conditions. This could be a very costly stance in the long term. Originality/value: This paper provides empirical evidence on how stakeholders engaged in suburban adaptation are making changes now, and on how they envisage change in the future. It reveals clearly the challenges involved in integrating mitigation and adaptation actions and highlight the complexities around implementation on the ground. © Emerald Group Publishing Limited.</t>
  </si>
  <si>
    <t>Adaptation; Built environment; Climate change; Housing</t>
  </si>
  <si>
    <t>2-s2.0-84883115932</t>
  </si>
  <si>
    <t>Luo G.</t>
  </si>
  <si>
    <t>7401536289;</t>
  </si>
  <si>
    <t>A roadmap for designing a personalized search tool for individual healthcare providers</t>
  </si>
  <si>
    <t>Journal of Medical Systems</t>
  </si>
  <si>
    <t>10.1007/s10916-014-0006-4</t>
  </si>
  <si>
    <r>
      <rPr>
        <u/>
        <sz val="10"/>
        <color indexed="8"/>
        <rFont val="Helvetica Neue"/>
        <family val="2"/>
      </rPr>
      <t>https://www.scopus.com/inward/record.uri?eid=2-s2.0-84891896103&amp;doi=10.1007%2fs10916-014-0006-4&amp;partnerID=40&amp;md5=11daa0dc89009ae69accd6ab1091452c</t>
    </r>
  </si>
  <si>
    <t>Department of Biomedical Informatics, University of Utah, HSEB, 26 South 2000 East, Salt Lake City UT 84112, United States</t>
  </si>
  <si>
    <t>Luo, G., Department of Biomedical Informatics, University of Utah, HSEB, 26 South 2000 East, Salt Lake City UT 84112, United States</t>
  </si>
  <si>
    <t>Each year, a large percentage of people change their physicians and other individual healthcare providers (IHPs). Many of these people have difficulty identifying a replacement they like. To help people find satisfactory IHPs who are likely to be good at managing their health issues and serve their needs well, in a previous paper we proposed a high-level framework for building a personalized search tool for IHPs. There are many issues regarding designing a personalized search tool for IHPs, of which only a small portion are mentioned in our previous paper. This paper surveys various such issues that are not covered in our previous paper. We include some preliminary thoughts on how to address these issues with the hope to stimulate future research work on the new topic of personalized search for IHPs. © 2014 Springer Science+Business Media New York.</t>
  </si>
  <si>
    <t>Individual healthcare provider effect; Personalized search for individual healthcare providers; Predicting care quality measures; Predicting healthcare cost; Predicting patient satisfaction</t>
  </si>
  <si>
    <t>2-s2.0-84891896103</t>
  </si>
  <si>
    <t>Oke A.E., Aigbavboa C.O., Raphiri M.M.</t>
  </si>
  <si>
    <t>57193062077;54956705100;57196191171;</t>
  </si>
  <si>
    <t>Students’ satisfaction with hostel accommodations in higher education institutions</t>
  </si>
  <si>
    <t>Journal of Engineering, Design and Technology</t>
  </si>
  <si>
    <t>10.1108/JEDT-04-2017-0036</t>
  </si>
  <si>
    <r>
      <rPr>
        <u/>
        <sz val="10"/>
        <color indexed="8"/>
        <rFont val="Helvetica Neue"/>
        <family val="2"/>
      </rPr>
      <t>https://www.scopus.com/inward/record.uri?eid=2-s2.0-85032196315&amp;doi=10.1108%2fJEDT-04-2017-0036&amp;partnerID=40&amp;md5=2bda01b8e91f0214a78256e9d9f2a28b</t>
    </r>
  </si>
  <si>
    <t>Department of Construction management and Quantity Surveying, University of Johannesburg, Johannesburg, South Africa</t>
  </si>
  <si>
    <t>Oke, A.E., Department of Construction management and Quantity Surveying, University of Johannesburg, Johannesburg, South Africa; Aigbavboa, C.O., Department of Construction management and Quantity Surveying, University of Johannesburg, Johannesburg, South Africa; Raphiri, M.M., Department of Construction management and Quantity Surveying, University of Johannesburg, Johannesburg, South Africa</t>
  </si>
  <si>
    <t>Purpose: There are several types of accommodation available to students of higher education institutions, and it is the responsibility of the institutions to focus on factors that can attract and retain students to their residences. This study aims to investigate satisfaction of higher institutions students with on-campus accommodation with an emphasis on the ethnicity of the students. Design/methodology/approach: Using convenience sampling method, questionnaires were administered to students of selected residences in the study area. Mean item score was used to rank identified factors, whereas mean gap and Kruskal–Wallis K-test were adopted to examine the difference in opinion of students from various ethnic groups. Findings: Overall, major features that make students dissatisfied with university-owned accommodations are enforcement of rule that compels all students to move out with their belongings during each recess, the effectiveness of the lift system, the size of wardrobe and closet, laundry service in the residence, numbers of electrical sockets and window quality. Considering dwelling unit features, neighbourhood, environmental, building quality and services provided by residence management, this study reveals that there is a significant difference in the satisfaction of students of diverse ethnic groups with their accommodation. Research limitations/implications: The study was limited to on-campus residences owned by higher education institutions in South Africa. However, the findings of the study can be adopted for off-campus residences, and such owned by private individuals, agencies and other bodies provided are approved by the institutions. Originality/value: The findings of this study will help management of higher education institutions to improve quality of services in their residences for the satisfaction of their students. Developers, contractors and other stakeholders involved in construction of these residences will also find the findings useful in designing and construction of the facilities. © 2017, © Emerald Publishing Limited.</t>
  </si>
  <si>
    <t>Design strategies; Ethnic group; Hostel; Housing facilities; Student housing; User satisfaction</t>
  </si>
  <si>
    <t>2-s2.0-85032196315</t>
  </si>
  <si>
    <t>Cooper S.J.G., Hammond G.P., McManus M.C., Rogers J.G.</t>
  </si>
  <si>
    <t>55520590800;7202011676;23967852200;55458348300;</t>
  </si>
  <si>
    <t>Impact on energy requirements and emissions of heat pumps and micro-cogenerators participating in demand side management</t>
  </si>
  <si>
    <t>Applied Thermal Engineering</t>
  </si>
  <si>
    <t>10.1016/j.applthermaleng.2013.12.070</t>
  </si>
  <si>
    <r>
      <rPr>
        <u/>
        <sz val="10"/>
        <color indexed="8"/>
        <rFont val="Helvetica Neue"/>
        <family val="2"/>
      </rPr>
      <t>https://www.scopus.com/inward/record.uri?eid=2-s2.0-84908393807&amp;doi=10.1016%2fj.applthermaleng.2013.12.070&amp;partnerID=40&amp;md5=c3030872423c21f707d465b9473893cf</t>
    </r>
  </si>
  <si>
    <t>Department of Mechanical Engineering, University of BathBA2 7AY, United Kingdom; Institute for Sustainability, Energy and the Environment, University of BathBA2 7AY, United Kingdom</t>
  </si>
  <si>
    <t>Cooper, S.J.G., Department of Mechanical Engineering, University of BathBA2 7AY, United Kingdom; Hammond, G.P., Department of Mechanical Engineering, University of BathBA2 7AY, United Kingdom, Institute for Sustainability, Energy and the Environment, University of BathBA2 7AY, United Kingdom; McManus, M.C., Department of Mechanical Engineering, University of BathBA2 7AY, United Kingdom, Institute for Sustainability, Energy and the Environment, University of BathBA2 7AY, United Kingdom; Rogers, J.G., Department of Mechanical Engineering, University of BathBA2 7AY, United Kingdom</t>
  </si>
  <si>
    <t>The potential impacts of participating in demand side management (DSM) on the performance of air source heat pumps (ASHP) and micro-combined heat and power (mCHP) units are considered by this study. As significant consumers and generators of electricity at the distribution level, large numbers of heat pumps and micro-cogenerators would provide considerable scope for participation in DSM systems. However, it is possible that operating regimes which are optimised for grid considerations will not achieve the maximum performance that is possible from the units. Modelling has been conducted to investigate the significance of this effect, considering the case where local distribution constraints are the main driver for demand side interventions. A model of domestic electrical demand has been adapted to consider a neighbourhood of 128 dwellings in order to identify when interventions are necessary. This has been combined with dynamic models of two combustion engine micro-cogenerators, a solid oxide fuel cell micro-cogenerator and two ASHPs. A simple thermal model of each building is combined with a range of user preferences in order to determine the preferred operating profiles of the heating units. The DSM scheme analysed here is likely to have minimal impact on the emissions and energy requirements associated with each heating unit. Its effect is similar to that which occurs without DSM if the control system gain is relaxed such that equivalent thermal comfort is achieved. DSM can reduce the peak electrical demand of the neighbourhood. However, in the scenarios investigated, it is unlikely that the peaks can be reduced sufficiently such that they do not exceed the capacity of the local distribution transformer if ASHPs are used in all dwellings. By using a combination of mCHP units with ASHPs, it is possible to supply heating to all dwellings without exceeding this capacity. In this case, the use of DSM can increase the ratio of ASHPs used. In the context of a low carbon grid electricity supply, this will reduce the average carbon emissions associated with the neighbourhood. © 2014 Elsevier Ltd.</t>
  </si>
  <si>
    <t>Demand side management; Efficiency; Heat pump; Micro-cogenerator; Micro-combined heat and power</t>
  </si>
  <si>
    <t>2-s2.0-84908393807</t>
  </si>
  <si>
    <t>Moberg D.</t>
  </si>
  <si>
    <t>57201810901;</t>
  </si>
  <si>
    <t>Back to its roots: The industrial areas foundation and united power for action and justice</t>
  </si>
  <si>
    <t>The New Chicago: A Social and Cultural Analysis</t>
  </si>
  <si>
    <r>
      <rPr>
        <u/>
        <sz val="10"/>
        <color indexed="8"/>
        <rFont val="Helvetica Neue"/>
        <family val="2"/>
      </rPr>
      <t>https://www.scopus.com/inward/record.uri?eid=2-s2.0-84904713621&amp;partnerID=40&amp;md5=4fd406c301980ecc1d68824474134b3a</t>
    </r>
  </si>
  <si>
    <t>Moberg, D.</t>
  </si>
  <si>
    <t>MODERN AMERICAN community organizing traces its roots back to thework during the 1930s of Saul Alinsky, a tough-guy intellectual with an independent leftist outlook, who organized an impoverished eastern European neighborhood near Chicago's famed stockyards. Alinsky saw his Back of the Yards Organization, as well as later groups, such as The Woodlawn Organization (TWO, in an African American, South Side Chicago neighborhood), as the community counterparts of the industrial unions that were organizing at the time (Horwitt 1989). These "peoples' organizations" were intended to mobilize communities to fight for their self-interest outside the normal boundaries of politics and to challenge established political and business powers. Alinsky's organizing work-but most of all his writing and brilliant knack for public political theater-spawned a wide variety of organizing efforts across the country, but nowheremore so than in Chicago. Although Alinsky's own Industrial Areas Foundation (IAF) continued to organize throughout the country, many other related styles of organizing splintered off and evolved independently, often with different networks of organizers and organizations in competition with each other despite their common goals. Indeed, even the IAF changed significantly after Alinsky's death in 1972, mainly under the influence of its long- Time director and Alinsky prot́eǵe, Ed Chambers. Whatever their evolution, most community organizing strategists remain convinced that a need exists to organize citizens based on geographical community as much as on specific policy or ideological interests (as is the base for the Sierra Club) or on electoral action. While some community groups are conservative (and indeed Alinsky's Back of the Yards Organization for many years mainly fought to keep blacks out of the neighborhood), most organizers are politically progressive: They implicitly assume that if low- To moderate-income communities become engaged in civic life and begin to act on behalf of the self-interest of their neighborhoods, the results will be progress towards social and economic justice. Although rarely stated, an assumption also exists that community groups- especially if theyworkwith similar groups across ethnic or racial divides-will forge a common class interest in, for example, safe neighborhoods, affordable housing, better schools, more public and private investment in neighborhood economies, or better access to health care. But most community organizers also advocate participatory democracy, that is, civic life in which average citizens become powerful and in charge of their own lives, not just clients of the more powerful, even if beneficent. It is a sentiment captured in the "iron rule" of the IAF: Never do for others what they can do for themselves. Each historical stream or contemporary network of community organizing has changed in response, first, to its own internal dynamics and history, and second, in response to changes in political climate, the structure of the economy, and the characteristics of particular urban areas. But there is widespread recognition that the classic Alinskyite model is no longer adequate: Isolated community groups that are not part of a larger-scale organizing effort cannot provide the power that powerless communities need. As John McKnight and John Kretzmann have argued, many urban neighborhoods are increasingly fragmented and deprived of traditional social resources. This is partly a result of the decline of political parties, unions, and, in some cases, organizations of ethnic solidarity, as well as the growth of suburbanization, physical separation of work and home, and economic insecurity. Also, fewer local power centers are useful targets for community organizing (for example, today's neighborhood branch bank, currency exchange, or payday loan office does not wield the power or make the decisions that a local bank once did) (McKnight 1995).Even thoughmany organizers agree on the need for a different scale of operation, community organizations differ widely on the basics of how and whom to organize, how to work with potential allies, and how to engage with electoral politics. The Industrial Areas Foundation had already begun its transition from the classic local neighborhood model when it established a training school for organizers in Chicago in 1969. Soon afterwards,IAFlauncheda citywide groupcalled Campaign Against Pollution (later Citizens Action Program, when it expanded to fight a proposed expressway through working-class neighborhoods). But, by 1976, the organization had collapsed, and the IAF training institute moved to New York. The IAF has subsequently greatly expanded, forming more than 45 organizations in 17 states, including the politically powerful Communities Organized for Public Service (COPS) in San Antonio and the ambitious East Brooklyn Congregations, which helped bring about the construction of roughly 4,000 new single-family homes in a deeply troubled neighborhood (Freedman 1994). Increasingly, IAF groups have formed statewide alliances among different cities or expandedtoinclude suburbs as well as the central city, where most community organizations had traditionally been located. These more recent IAF-organized groups have overwhelmingly been based on religious congregations that joined as members and financial supporters. Religious institutions tend tobe anchored in communities and tolast longer than many other organizations. They have an independent financial base and an existing organized group of individuals. Whatever the religion, they are likely to profess a set of values- such as concern for the poor or a critique of commercialism- That challenges the dictates of the market. Originally based mainly in Catholic parishes or black community churches, IAF groups increasingly try to incorporate the Jewish community, Protestant denominations (some of which have been especially supportive of affordable-housing initiatives), and the growing Muslim community in many cities like Chicago. The aim of IAF is simple, according toChambers: Help the powerless in society organize to gain power to get what they need. But the strategy has evolved, partly reflecting IAF organizing experience, partly reflecting changes in American cities. In the mid 1990s, the IAF returned to Chicago after an absence of nearly two decades and launched an organizing project designed for a much different Chicago. The problems of the central city, in Chicago as elsewhere, were linked to metropolitan social, political, and economic patterns. Population, wealth and, to some extent, political power-especially power to influence crucial state government policies-had shifted toward the suburbs. To gain enough power to address central problems of inequality, housing, health care, and education, it was necessary to organize on a broader scale than IAF did in its early years by combining groups from both the city and the suburbs in the same organization. Despite historic city-suburban tensions, many of which were exacerbated during the decades of racial strife and "white flight," new grounds for cooperation had emerged. Many suburbs increasingly shared problems of the central city, and ethnic or religious communities linked city and suburban residents more than they had two decades earlier.More blacks lived in the suburbs, for example, but also ethnic immigrant communities often existed in both city and suburban neighborhoods. Chambers also hoped to bridge the divides of race, religion, class, and geography to create a grassroots strategy that paralleled the motivation of the business elite to undertake the Metropolis 2020 project. Starting in the mid 1980s, a small group of Catholic priests who were familiar with the IAF began urging then-Cardinal Joseph Bernardin to underwrite an IAF organizing project in Chicago. They found allies among black Protestants (such as the leaders of TWO) and among white Protestant groups (such as the Methodists, Episcopalians, andMissouri Synod Lutherans, who had helped to bankroll IAF's home-building project in East Brooklyn). On March 6, 1995, these sponsors pledged financial support (eventually $3.5 million, with the aid of additional sponsors) for a six-year organizing effort. After that, the member organizations would take responsibility for the organization and set its direction. Copyright © 2006 by Temple University.</t>
  </si>
  <si>
    <t>2-s2.0-84904713621</t>
  </si>
  <si>
    <t>Teng A.M., Blakely T., Ivory V., Kingham S., Cameron V.</t>
  </si>
  <si>
    <t>57191333278;7006795650;14028465400;6603581784;7006755240;</t>
  </si>
  <si>
    <t>Living in areas with different levels of earthquake damage and association with risk of cardiovascular disease: a cohort-linkage study</t>
  </si>
  <si>
    <t>The Lancet Planetary Health</t>
  </si>
  <si>
    <t>e242</t>
  </si>
  <si>
    <t>e253</t>
  </si>
  <si>
    <t>10.1016/S2542-5196(17)30101-8</t>
  </si>
  <si>
    <r>
      <rPr>
        <u/>
        <sz val="10"/>
        <color indexed="8"/>
        <rFont val="Helvetica Neue"/>
        <family val="2"/>
      </rPr>
      <t>https://www.scopus.com/inward/record.uri?eid=2-s2.0-85047229411&amp;doi=10.1016%2fS2542-5196%2817%2930101-8&amp;partnerID=40&amp;md5=692ef762bd125d561af5f653cd60c8ab</t>
    </r>
  </si>
  <si>
    <t>University of Otago Wellington, Wellington, New Zealand; Opus Research, Opus International Consultants, Lower Hutt, New Zealand; Department of Geography, University of Canterbury, Christchurch, New Zealand; University of Otago, Christchurch, New Zealand</t>
  </si>
  <si>
    <t>Teng, A.M., University of Otago Wellington, Wellington, New Zealand; Blakely, T., University of Otago Wellington, Wellington, New Zealand; Ivory, V., University of Otago Wellington, Wellington, New Zealand, Opus Research, Opus International Consultants, Lower Hutt, New Zealand; Kingham, S., Department of Geography, University of Canterbury, Christchurch, New Zealand; Cameron, V., University of Otago, Christchurch, New Zealand</t>
  </si>
  <si>
    <t>Background Cardiovascular disease rates are known to increase immediately after a severe earthquake. However, less is known about the magnitude of this increase over time in relation to the amount of housing damage. We assessed the effect of area housing damage from a major earthquake sequence in Christchurch, Canterbury province, New Zealand, on cardiovascular disease-related hospital admissions and deaths. Methods For this cohort-linkage study, we used linked administrative datasets from the Statistics New Zealand Integrated Data Infrastructure to identify individuals aged 45 years or older living in Christchurch from the date of the first earthquake on Sept 4, 2010. Individuals were assigned the average damage level for their residential meshblock (small neighbourhood generally comprising 10–50 dwellings) using the insurance-assessed residential building damage costs obtained from the Earthquake Commission as a proportion of property value. We calculated the rates of cardiovascular disease-related hospital admissions (including myocardial infarction) and cardiovascular disease-related mortality and rate ratios (adjusted for age, sex, ethnicity, small-area deprivation index, and personal income) by level of housing damage in the first year and the 4 subsequent years after the earthquake. The rate ratio association between earthquake housing damage and cardiovascular event was examined by Poisson regression, and linear test of trends across damage categories was done by regression modeling. Findings We identified 179 000 residents living in the earthquake-affected region of Christchurch, of whom 148 000 had complete data. For the first 3 months after the Feb 22, 2011 earthquake, the Poisson regression-adjusted rate ratio (RR) for cardiovascular disease-related hospital admissions for residents from areas that were most damaged (compared with residents from the least damaged areas) was 1·12 (95% CI 0·96–1·32; test for linear trend p=0·239). In the first year after the earthquake sequence, for residents from areas that were most damaged (vs the least damaged areas), Poisson regression-adjusted RRs were 1·10 (1·01–1·21; test for linear trend p=0·068) for cardiovascular disease-related hospital admissions, 1·22 (1·00–1·48; p=0·036) for myocardial infarction-related hospital admissions, and 1·25 (1·06–1·47; p=0·105) for cardiovascular disease-related mortality, corresponding to an excess of 66 (95% CI 7–125) cardiovascular disease-related hospital admissions, including 29 (0–53) additional myocardial infarction-related hospital admissions and 46 (13–73) additional deaths from cardiovascular disease. In the 4 subsequent years, we found no evidence of an association of these outcomes with earthquake damage. Interpretation Rates of cardiovascular disease and myocardial infarction were increased in people living in areas with more severely damaged homes in the first year after a major earthquake. Policy responses to reduce the effect of earthquake damage on cardiovascular disease could include pre-earthquake measures to minimise building damage, early wellbeing interventions within the first year to address post-earthquake stress, and enhanced provision of cardiovascular disease prevention and treatment services. Funding Healthier Lives National Science Challenge and Natural Hazards Research Platform, Ministry of Business, Innovation and Employment. © 2017 The Author(s). Published by Elsevier Ltd. This is an Open Access article under the CC BY-NC-ND 4.0 license</t>
  </si>
  <si>
    <t>2-s2.0-85047229411</t>
  </si>
  <si>
    <t>Tong S.T.Y., Lam K.C.</t>
  </si>
  <si>
    <t>7201486801;7403656942;</t>
  </si>
  <si>
    <t>Home sweet home? A case study of household dust contamination in Hong Kong</t>
  </si>
  <si>
    <t>Science of the Total Environment</t>
  </si>
  <si>
    <t>10.1016/S0048-9697(00)00471-X</t>
  </si>
  <si>
    <r>
      <rPr>
        <u/>
        <sz val="10"/>
        <color indexed="8"/>
        <rFont val="Helvetica Neue"/>
        <family val="2"/>
      </rPr>
      <t>https://www.scopus.com/inward/record.uri?eid=2-s2.0-0034632181&amp;doi=10.1016%2fS0048-9697%2800%2900471-X&amp;partnerID=40&amp;md5=de22b01df78444c3a1a5e4bf3fc49165</t>
    </r>
  </si>
  <si>
    <t>Department of Geography, University of Cincinnati, Cincinnati, OH 45221-0131, United States; Department of Geography, The Chinese Univ. of Hong Kong, N.T., Shatin, Hong Kong</t>
  </si>
  <si>
    <t>Tong, S.T.Y., Department of Geography, University of Cincinnati, Cincinnati, OH 45221-0131, United States; Lam, K.C., Department of Geography, The Chinese Univ. of Hong Kong, N.T., Shatin, Hong Kong</t>
  </si>
  <si>
    <t>It is well recognized that many heavy metals have chronic effects on humans and as such, they are potential environmental health hazards, particularly to young children (see, for example, Body P, Inglis G, Dolan P, Mulcahy D. Environmental lead: a review. Crit Rev Environ Control 1991;20:299-310). Considerable attention has been paid to the study of metal pollution in city air, roadside dusts and soils. However, there is a lack of concern of the presence of trace metals in house dust in the populous city of Hong Kong, where it has traditionally been assumed that such pollutants are rapidly dispersed by ocean breezes. This research aims at quantifying the concentrations of heavy metals within the home environment in Hong Kong and their relationships with environmental factors. The results of this study seem to suggest that traffic and the age of the building and neighborhood are more important factors than the types of industry and socioeconomic status in affecting household dust contamination. The metal burdens in Kwung Tong, an old area with heavy traffic, are significantly higher than other districts. When a Kruskal-Wallis one-way analysis of variance was performed on the ranked metal concentrations in different housing districts, the Chi-square values are all significant at a probability level of &lt;0.001. This might be attributable to the fact that there is no highly contaminating industries (such as metal smelters, battery plants and petrochemicals) in Hong Kong. The dust metals may travel from the roads, through the windows and balconies, into the houses, as those homes that do not have their windows opened often had a lower level of contaminants in their house dust (median Cd=3.6 μg/g; median Cu=313.2 μg/g; median Pb=144.6 μg/g; median Mn=211.6 μg/g; and median Zn=1333.7 μg/g). Moreover, those occupants who sweep their floors or dust their furniture on daily bases, or use vacuum cleaners, had a lower level of metals inside their houses. Another finding of interest is that the color of the wall paint used in the house may be another factor influencing the contamination levels. Copyright (C) 2000 Elsevier Science B.V.</t>
  </si>
  <si>
    <t>Heavy metal pollution; Household dust contamination; Lead poisoning</t>
  </si>
  <si>
    <t>2-s2.0-0034632181</t>
  </si>
  <si>
    <t>Fröding K., Geidne J., Elander I., Eriksson C.</t>
  </si>
  <si>
    <t>24832991100;54917207000;6602636756;11840137500;</t>
  </si>
  <si>
    <t>Towards sustainable structures for neighbourhood development?: Healthy city research in four Swedish municipalities 2003-2009</t>
  </si>
  <si>
    <t>Journal of Health, Organisation and Management</t>
  </si>
  <si>
    <t>10.1108/14777261311321798</t>
  </si>
  <si>
    <r>
      <rPr>
        <u/>
        <sz val="10"/>
        <color indexed="8"/>
        <rFont val="Helvetica Neue"/>
        <family val="2"/>
      </rPr>
      <t>https://www.scopus.com/inward/record.uri?eid=2-s2.0-84878215980&amp;doi=10.1108%2f14777261311321798&amp;partnerID=40&amp;md5=20c1cb2732e5b08f39d007f74d0c2596</t>
    </r>
  </si>
  <si>
    <t>School of Health and Medical Sciences, Örebro University, Örebro, Sweden; School of Humanities, Education, and Social Sciences, Örebro University, Örebro, Sweden</t>
  </si>
  <si>
    <t>Fröding, K., School of Health and Medical Sciences, Örebro University, Örebro, Sweden; Geidne, J., School of Health and Medical Sciences, Örebro University, Örebro, Sweden; Elander, I., School of Humanities, Education, and Social Sciences, Örebro University, Örebro, Sweden; Eriksson, C., School of Health and Medical Sciences, Örebro University, Örebro, Sweden</t>
  </si>
  <si>
    <t>Purpose: A vehicle to reduce health inequalities and improve public health has been provided by programmes at a neighbourhood level. The purpose of this paper is to analyse the development processes in four municipalities for achieving sustainable structures in area-based development programmes during and after a formal partnership period. Design/methodology/approach: A case-study database was compiled based on the strategic and local work of four municipalities and four municipal housing companies who cooperated in the Partnership for Sustainable Welfare Development 2003-2009. The case-study database includes nine in-depth studies with interviews (n=68), participant observations (n=125), a survey (n=1,160), and documents. The data are analysed using three theoretical concepts: political support, alliances, and citizen participation. Findings: Political support, alliances, and citizen participation are important building blocks in neighbourhood development work. However, when the partnership ended there was little left that could function as a sustainable structure. Political support seems to be a means to reach the target, including ensuring a consistent approach and allocation of resources. However, the support must continue also after the intervention period, when the formal partnership collaboration ends, otherwise the established structure will soon decompose. Citizen participation is another precondition for a sustainable structure able to continue despite reduced municipal support. Alliances have the best chance of forming sustainable structures when they involve both the strategic and the operational level. Originality/value: Even though many evaluations have been conducted to capture the process of interventions, little attention has been given to the challenges facing the outcomes of the intervention when it comes to making permanent the activities for reducing health inequalities. This paper is an attempt to deal with these challenges. © Emerald Group Publishing Limited.</t>
  </si>
  <si>
    <t>Alliances; Health; Inequality; Public health; Sweden</t>
  </si>
  <si>
    <t>2-s2.0-84878215980</t>
  </si>
  <si>
    <t>Jackson M.R.</t>
  </si>
  <si>
    <t>56111343400;</t>
  </si>
  <si>
    <t>Toward diversity that works: Building communities through arts and culture</t>
  </si>
  <si>
    <t>Twenty-First Century Color Lines: Multiracial Change in Contemporary America</t>
  </si>
  <si>
    <r>
      <rPr>
        <u/>
        <sz val="10"/>
        <color indexed="8"/>
        <rFont val="Helvetica Neue"/>
        <family val="2"/>
      </rPr>
      <t>https://www.scopus.com/inward/record.uri?eid=2-s2.0-84900975795&amp;partnerID=40&amp;md5=68e0253471539f1f06682ec338f06493</t>
    </r>
  </si>
  <si>
    <t>Urban Institute, Culture, Creativity and Communities Program, United States</t>
  </si>
  <si>
    <t>Jackson, M.R., Urban Institute, Culture, Creativity and Communities Program, United States</t>
  </si>
  <si>
    <t>Cities, neighborhoods, college campuses, and even businesses often herald diversity-the tolerance and celebration of difference-as a selling point, making the case that it broadens perspectives, enriches lives, promotes compassion and even leads to innovation. But just what does it take to have diversity, particularly racial and ethnic diversity, in a context where racial and ethnic groups have been divided by racism, discrimination, competition for resources, and fear of change? How can tolerance and celebration of difference that leads to compassion and innovation thrive in such a context? Within urban planning and related fields, concern for fostering racial and ethnic diversity has resulted typically in attention to eradicating housing segregation and redistributing wealth and economic opportunity (Cashin 2004; De Souza Briggs 2005; Rawlings et al. 2004). While these are areas that warrant analysis and action, not enough attention has been paid to understanding or affecting the actual processes by which people express or work to change racial ethnic dynamics within and among different groups. Much of this is being achieved through arts and cultural participation. This chapter uses examples of arts and cultural activity in communities around the United States to discuss how arts and cultural activity-through which people affirm, preserve, challenge, and transform racial ethnic identity and dynamics-is a precondition for true diversity, the tolerance and celebration of difference, and how that precondition is being achieved on the ground. Based on these examples, the chapter also discusses important implications for urban planners and policymakers concerned with efforts to create more equitable and diverse communities. My ultimate argument is that, without consideration for and inclusion of arts and cultural activity, such efforts are inherently flawed. I draw in my discussion from a decade of research on the presence and roles of arts and cultural activity in many different types of communities around the United States, including moderate- and low-income neighborhoods, communities of color, and immigrant communities. This research has included participant observation in cultural events, hundreds of interviews, and scores of focus group discussions with neighborhood residents, community leaders, artists, people who run cultural organizations and others involved in a range of community institutions. The research-which focuses always on the kinds of cultural activity that people value in their communities and the reasons why these are valued- is being done by the Arts and Culture in Communities Project (ACIP).1 Before launching into a discussion about how cultural participation contributes to diversity in communities, a few words are in order about how we interpret arts and culture in our work. © 2009 by Temple University Press. All rights reserved.</t>
  </si>
  <si>
    <t>2-s2.0-84900975795</t>
  </si>
  <si>
    <t>Matsuo Y., Kikuta K., Saito M., Hayama H.</t>
  </si>
  <si>
    <t>57089718700;37088754900;56266957000;7004217369;</t>
  </si>
  <si>
    <t>Journal of Environmental Engineering (Japan)</t>
  </si>
  <si>
    <t>10.3130/aije.82.67</t>
  </si>
  <si>
    <r>
      <rPr>
        <u/>
        <sz val="10"/>
        <color indexed="8"/>
        <rFont val="Helvetica Neue"/>
        <family val="2"/>
      </rPr>
      <t>https://www.scopus.com/inward/record.uri?eid=2-s2.0-85013859954&amp;doi=10.3130%2faije.82.67&amp;partnerID=40&amp;md5=49045e8465955995b1ed100ca3f3751f</t>
    </r>
  </si>
  <si>
    <t>Nihon Sekkei, Inc., Japan; Faculty of Eng., Hokkaido Univ., Japan; School of Design, Sapporo City Univ., Japan</t>
  </si>
  <si>
    <t>Matsuo, Y., Nihon Sekkei, Inc., Japan; Kikuta, K., Faculty of Eng., Hokkaido Univ., Japan; Saito, M., School of Design, Sapporo City Univ., Japan; Hayama, H., Faculty of Eng., Hokkaido Univ., Japan</t>
  </si>
  <si>
    <t>Introduction: In Hokkaido, passive ventilation system has been developed as the distinctive technology in cold region. It is essential to reduce the use of fossil fuel for space heating, therefore the planning of space heating system in high performance houses is required significant improvement of insulation as well as airtight. Over the past decades, the use of woody biomass resources for space heating and hot water supply system has been increased mainly in the mountainous areas in Japan. In some of these areas, there are "community heating system" as a small district heating system with small biomass boiler, which are consisted of some residential houses, city halls, and other public facilities. This is because woody biomass resources which can be obtained in the neighborhood mountain can contribute to reduce the use of fossil fuel and electricity. In this study from these backgrounds, we focused on how to design high-efficiency community heating system using woody biomass which supplies thermal energy to a group of high performance passive ventilation houses in a town of Hokkaido. Analytical model of supply and demand sides in community heating system: In the past studies regarding the district heating system, a size of the heating demand has been given as the numerical values of the basic unit about the energy use according to the building types. In this study, annual heating demands of communities were assumed based on the insulation performance of houses and the living activities of households. Three types of community: new-region, mixed-region, and old-region were assumed from the combinations of three different insulation levels of houses. New-region is composed of only high insulated houses, mixed-region is mixed the low insulated with the high insulated houses, and old-region is mainly composed of low insulated houses. Annual heating demands per a household (a ratio of load levelling) were calculated 11 MWh/year (37%) in new-region, 16 MWh/year (30%) in mixed-region, and 20 MWh/year (25%) in old-region. On the other hand, a size of the supply side system as a biomass boiler, pumps and pipes was assumed to satisfy the peak of heating demands of the communities. The energy efficiency of a biomass boiler of 85%, the insulation thickness of the polyethylene pipe lines of 30mm, and the flow velocity of hot water of 1.0 to 2.0 m/s were assumed. Energy and exergy analysis of community heating system: From the results of analysis, it was found that SCOP of community heating system tends to decrease gradually by the number of households increases despite the difference in new-region, mixed-region, and old-region. The reason is due to the fact that pump load gets larger with increasing speed. In the case of 20 to 100 households, SCOP is highest in newregion, followed in order by mixed-region and old-region. SCOP in all cases of community heating system is higher than that of individual heating system. In addition, the community heating system composed of the residential houses is required a combination with some public buildings such as office school, hospital, and day-service center for the elderly which have large heating demand in the daytime. From the exergy analysis in case of 40 households, total input exergy for the community heating system were 1.1 to 1.4 times larger than that for individual heating system. However, 72% of this input exergy of the community heating system was equivalent to the chemical exergy within woody biomass which can be obtained in the neighborhood.</t>
  </si>
  <si>
    <t>Community heating system; Exergy; Living activities; Passive ventilation house; Woody biomass</t>
  </si>
  <si>
    <t>2-s2.0-85013859954</t>
  </si>
  <si>
    <t>Siláči I., Vitková L.</t>
  </si>
  <si>
    <t>57192113901;56829427900;</t>
  </si>
  <si>
    <t>Public Spaces as the Reflection of Society and its Culture</t>
  </si>
  <si>
    <t>10.1088/1757-899X/245/4/042009</t>
  </si>
  <si>
    <r>
      <rPr>
        <u/>
        <sz val="10"/>
        <color indexed="8"/>
        <rFont val="Helvetica Neue"/>
        <family val="2"/>
      </rPr>
      <t>https://www.scopus.com/inward/record.uri?eid=2-s2.0-85033694959&amp;doi=10.1088%2f1757-899X%2f245%2f4%2f042009&amp;partnerID=40&amp;md5=8a1218fbe0d2ce9923471614a09c96c2</t>
    </r>
  </si>
  <si>
    <t>Department of Urbanism and Spatial Planning, Námestie slobody 2911/19, Bratislava, 812 45, Slovakia</t>
  </si>
  <si>
    <t>Siláči, I., Department of Urbanism and Spatial Planning, Námestie slobody 2911/19, Bratislava, 812 45, Slovakia; Vitková, L., Department of Urbanism and Spatial Planning, Námestie slobody 2911/19, Bratislava, 812 45, Slovakia</t>
  </si>
  <si>
    <t>Spatial structure of places has gone through significant changes in the last 70 years, caused by modernistic approach towards urban design. This approach has brought retraction from traditional spatial form and has started introducing free form design of urban spaces since the 1960's. Tighter urban structure has started to be applied since the 1980's, but in a less significant way than in other developed European countries, as a result of starting mass-housing period. However modernistic approach legacy is quite heavily maintained and present in our cities. Single-use commercial areas and family-house landscapes" located mostly on the outside of city border represent the mentioned system. In those structures, a man usually identifies himself with his own house or apartment rather than with space that commonly surrounds him. Therefore, the role of spaces, their image perceived by men and their character is more and more important. Supporting the distinctive individual character of a city and its places and the identification with districts is fundamental. Urban resident and occupant identify himself with the city and urban environment via arrangement of spaces. Social sustainability is an integral part of the effective urban development. Quality of public spaces, which support the city of neighborhoods, vibrant city and short distance city are the important pillars of sustainability. Cultural environment and the sense of place is another important dimension of sustainability. The paper is focused on mapping and evaluation of the public spaces in Bratislava with the emphasis of their social development and cultural value, as factors of their identity. © Published under licence by IOP Publishing Ltd.</t>
  </si>
  <si>
    <t>2-s2.0-85033694959</t>
  </si>
  <si>
    <t>Gabriel M., Faulkner D., Stirling C.</t>
  </si>
  <si>
    <t>25027309100;55150847600;14020410700;</t>
  </si>
  <si>
    <t>Housing priorities of people with dementia: Security, continuity and support</t>
  </si>
  <si>
    <r>
      <rPr>
        <u/>
        <sz val="10"/>
        <color indexed="8"/>
        <rFont val="Helvetica Neue"/>
        <family val="2"/>
      </rPr>
      <t>https://www.scopus.com/inward/record.uri?eid=2-s2.0-84933499910&amp;partnerID=40&amp;md5=c553029b9afbe520919d382b60efc467</t>
    </r>
  </si>
  <si>
    <t>University of Tasmania, Australia; University of Adelaide, Australia</t>
  </si>
  <si>
    <t>Gabriel, M., University of Tasmania, Australia; Faulkner, D., University of Adelaide, Australia; Stirling, C., University of Tasmania, Australia</t>
  </si>
  <si>
    <t>Overview: Over the past decade, dementia has gained prominence as a key health, aged care and social policy challenge. Dementia is predicted to become the leading cause of disability in Australia by 2016. Recent data analysis estimates that 298 000 Australians had dementia in 2011, with the number of people with dementia expected to reach almost 400 000 by 2020 (AIHW 2012, p.ix). Like other first world nations, Australia's population is ageing due to the combined effects of longevity and decreased fertility. Consequently prevalence of dementia is projected to increase into the future. AIHW (2012, p.ix) data indicates that the total direct health and aged care system expenditure on people with dementia in Australia in 2009-10 was at least $4.9 billion, of which about $2 billion was directly attributable to dementia. Dementia is an incurable syndrome that impacts on higher cognitive functions, behavioural and psychological traits, and physical function. It is terminal, but with varied trajectories of decline. While there is a comprehensive literature around managing dementia, to date, insights into the role of housing in supporting people living with dementia (PwD) and the planning and coordination of health and housing services has been limited. This project on the future housing and support needs of PwD begins to address this gap. The research has been structured around five major research questions: 1. What is known about the links between housing and care provision for people with dementia? 2. What are the current and projected living arrangements and housing pathways of people with 'mild, 'moderate' and 'severe' dementia in Australia? 3. To what extent are existing community care programs able to adequately support people with dementia effectively across a range of home settings, particularly those in low cost and insecure housing situations? 4. How do people's initial housing circumstances impact on their housing and care pathways, including their transition into residential care? 5. What policy responses and measures could better support practitioners, housing providers and family carers to respond effectively to the future housing and support needs of people with dementia? The research team relied on a mixed-method approach to answer these questions. In relation to the first two questions, the team undertook a comprehensive literature and policy review, as well as secondary data analysis of ABS and AIHW data. The results of this analysis were previously reported in a Positioning Paper (Gabriel et al. 2014). In relation to Research Questions 3, 4 and 5, the research team conducted interviews with relevant stakeholders across two study sites - South Australia (SA) and Tasmania. The research team consulted with 44 housing and community care service providers across 18 agencies between May and October 2014. The results of this analysis are reported in Chapter 3. The research team also consulted with PwD and their family carers. The team obtained insight into 12 people's experiences of living with dementia between August and December 2014. People's level of participation in the interview process varied. While in some instances PwD were able to actively participate and respond to questions, at other times the person with dementia was present but did not participate significantly. Four carers provided insight into their parent/partner's experience without their family member present. The results of this analysis are reported in Chapter 4. Stakeholder consultation: key findings: The stakeholder consultation, which forms the basis of Chapters 3 and 4, provides insight into the role of housing and support services in enabling PwD and their carers to retain quality of life. While many issues were canvassed in this wide-reaching and exploratory study, there were three recurring themes raised throughout the consultation. These include: the importance of secure housing, which over time has become a familiar and comforting home, in enabling PwD to maintain quality of life; the importance of continuity in both the home environment and the care received in the home in reducing anxiety; and the importance of comprehensive home-based care and community support (including innovative respite services) in enabling people to retain independence and dignity as they experience decline in their cognitive function. Housing security: Among stakeholders. there is growing recognition of the advantages of enabling PwD to remain in a familiar environment. A key element in achieving this continuity is housing security. Our consultation with service providers and carers highlighted the advantages of owning your own home and having access to housing wealth for families coping with the challenges and stress of dementia. People who own their own home are able to readily make appropriate home modifications to support their changing needs. They are also potentially able to afford extra home-based care and support if it is required as their condition progresses. In other circumstances, people who own their own home and who are able to access wealth are potentially able to seek alternative, more appropriate housing options within the housing market that can better support their needs. People living in public rental housing share in common with home owners high levels of housing security. However, the process of obtaining suitable home modifications and/or accessing alternative, more appropriate housing options is more complex and more constrained. While service providers noted that there was capacity to move tenants to more appropriate housing options, the availability of better designed housing and/or service-integrated housing was limited. Further, the possibility of tenants accessing extra home-based care and support as their condition progresses is less feasible due to financial constraints. In contrast, housing security was a significant concern for PwD who are living in private rental and/or marginal housing situations, such as caravan parks and boarding houses. The major concerns raised by service providers were the PwDs' capacity to maintain the tenancy due to: problems with maintaining the residence, confusion about lease arrangements and rental payments, and problems with affording increasing rent and utility bills. They also noted that marginal housing situations such as caravan parks and boarding houses were problematic for managing personal care and accessing home-based support. Service providers emphasised the importance of inter-agency collaboration and the need for ongoing case management to ensure that people with complex needs at risk of homelessness were able to continue to access the supports they required. Service providers also raised the problem of the lack of appropriate, affordable housing options for people who have complex needs and who are marginally housed. Without this, there can be a push towards transition into residential care. Service providers noted that an expansion of brain health initiatives among the homelessness population and the introduction of outreach cognitive screening would address current delays in people living in marginal and precarious housing situations receiving diagnosis and support. Across the two case sites examined, there was greater evidence of collaboration underway in South Australia, compared with Tasmania. PwD talked about their strong attachment to their home and neighbourhood, as well as happy memories from the past. Housing security was a critical issue for PwD and their carers. It was tied to people's sense of wellbeing and quality of life. The home is a place where PwD feel at ease and they can function well. PwD and their carers organise the home to compensate for loss of short term memory. Importantly, the home is often a repository of longer term memories. In contrast, the idea of change and moving home was a source of frustration and anxiety for many. Continuity in housing environment and home-based support: Stakeholders emphasised the importance of continuity in terms of the home environment and also continuity in terms of available supports and care. Continuity was viewed as critical in enabling people experiencing memory loss to maintain quality of life and in reducing anxiety and stress. Home modification was viewed as a critical component of enabling PwD to remain in their homes and to retain quality of life. Service providers were critical of current housing design, which focuses on aesthetics above function for older people including those with mobility and cognitive issues. Service providers emphasised the value of timely access to home modification. This did not always occur due to lack of education, lack of resources and waiting lists. They noted that modifications for PwD are most effective when they are tailored to the specific needs of the individual. This is a challenge for public and community housing providers who are operating with constrained and declining budgets. Service providers also highlighted current challenges with accessing appropriate levels of home-based support. They noted that there was a need to work with families and try to establish a good, working partnership. In situations where people are living alone, it is a challenge to provide adequate levels of care as their condition progresses. They identified gaps in service provision including the need for regular prompts to take medication, limited service access over the weekend, and shortfalls in adequate respite care. Service providers also cited examples of discriminatory practices that impact on people's capacity to age in place within retirement village developments. There is a need for further research into barriers to ageing in place for PwD in retirement village settings. Family carers observed that any potential changes can be distressing for care-recipients: changes in care staff, changes in care routines, and conversations about moving house or into residential care. Family carers wanted care-recipients to remain at home in an environment that is familiar to them and which makes them feel good for as long as possible. However, children who were carers and in separate dwellings also expressed concerns about their parents' safety and capacity to manage alone. Many of the carers had made modifications to the bathroom to support care-recipients' independence with showering and toileting. Carers played an important role in making minor changes to the home environment to help the PwD to orientate themselves around the home and to reduce the risk of accidents. Providing continuity in the housing and support environment was recognised as problematic for particular groups in the community. Consultation highlighted that there are specific issues around communication and dementia in CALD communities and consequently that there is a need for specialised support services. In addition, service providers highlighted the challenges associated with supporting PwD who live in rural and regional areas to age in place. Major issues included a lack of diverse and appropriate community services that can reduce social isolation, the costs involved in delivering care in the home in regional locations, and the additional requirements of travel to access community and health services. Comprehensive home-based and community support: Service providers noted that in the past dementia was heavily stigmatised and a diagnosis of dementia was often made in late stages. Diagnosis was therefore often associated with significant and rapid decline in cognitive function and a pathway to residential care, but this situation is changing. Increased awareness of dementia and increased access to diagnostic services has seen earlier diagnoses of dementia. However, service providers highlighted that there remained scope for increasing awareness of the importance of early diagnosis in order to access appropriate support and maintain quality of life. Service providers noted that there was a need for increased awareness about dementia and the pathways to assessment within the social housing and homelessness sector. This is important in enabling service providers to respond appropriately to complex situations where mental health issues, memory loss and a dementia condition may be present. It is also important in achieving inter-agency collaboration and enabling PwD to access appropriate, stable housing and support services in a timely way. It was recognised by housing providers that structural changes in the public housing sector were impacting on the capacity of staff to provide adequate duty of care towards older tenants. This was a concern in Tasmania where recent structural changes had resulted in State Housing Authority (SHA) staff having reduced knowledge of and engagement with tenants. SA has also experienced some rationalisation of services, however, participants were optimistic that tenancy support would be targeted towards those in need, including older tenants. Service providers observed that the home-based care landscape was also changing with the introduction of Consumer Directed Care (CDC). In general, participants recognised the value of enabling clients and carers to be involved in developing a tailored package of services that might best support the individual person's circumstances and meet their personal care needs. However, participants also noted that the issue of choice was problematic for PwD. While a carer would be able to advocate for their care-recipient, a person living alone would need access to an advocate or would rely on trusted service providers to assist with this process. Participants were also concerned that in an environment that encourages competition between service providers and a focus on discrete service activities, some of the things that are less tangible and not easily calculated, such as building trust and rapport between clients, carers and service providers, might disappear. In particular, participants noted that CDC was problematic for vulnerable people living in marginal housing situations. Carers valued any home-based support they could access to reduce their care burden. However, they saw gaps in the range of services offered. They wanted help with: transport, the preparation of nutritious meals in the home, podiatry services, and a more comprehensive home-based service to manage medication and health needs. Carers were also concerned about being able to readily access information about their options. They felt that they were not being provided with an overview of the range of home-based support services available. When they asked for information, they were referred to online content, pamphlets and/or telephone numbers, but what they wanted was face-to-face, human support. This was important as they were time poor and they were struggling to absorb information during a time of emotional upheaval. © 2015, Australian Housing and Urban Research Institute. All rights reserved.</t>
  </si>
  <si>
    <t>2-s2.0-84933499910</t>
  </si>
  <si>
    <t>Marín L.S., Roelofs C.</t>
  </si>
  <si>
    <t>56844812300;6602791837;</t>
  </si>
  <si>
    <t>Engaging small residential construction contractors in community-based participatory research to promote safety</t>
  </si>
  <si>
    <t>Annals of Work Exposures and Health</t>
  </si>
  <si>
    <t>S72</t>
  </si>
  <si>
    <t>S80</t>
  </si>
  <si>
    <t>10.1093/annweh/wxy040</t>
  </si>
  <si>
    <r>
      <rPr>
        <u/>
        <sz val="10"/>
        <color indexed="8"/>
        <rFont val="Helvetica Neue"/>
        <family val="2"/>
      </rPr>
      <t>https://www.scopus.com/inward/record.uri?eid=2-s2.0-85054132309&amp;doi=10.1093%2fannweh%2fwxy040&amp;partnerID=40&amp;md5=1238e9abc2bde4bfd9ef1766d34fe4a3</t>
    </r>
  </si>
  <si>
    <t>Department of Safety Sciences, College of Health and Human Services, Indiana University of Pennsylvania, 1010 Oakland Avenue, Indiana, PA  15705, United States; Occupational Safety and Health Consultant, 45 Atherton St., Roxbury, MA  02119, United States; Department of Work Environment, University of Massachusetts, Lowell 1 University Ave., Lowell, MA  01854, United States</t>
  </si>
  <si>
    <t>Marín, L.S., Department of Safety Sciences, College of Health and Human Services, Indiana University of Pennsylvania, 1010 Oakland Avenue, Indiana, PA  15705, United States; Roelofs, C., Occupational Safety and Health Consultant, 45 Atherton St., Roxbury, MA  02119, United States, Department of Work Environment, University of Massachusetts, Lowell 1 University Ave., Lowell, MA  01854, United States</t>
  </si>
  <si>
    <t>Construction is a large employment sector with a high prevalence of small businesses. Despite the high injury rates reported for employees of small construction firms, these firms are under-represented in occupational safety research studies. Such studies are needed to understand barriers experienced by these firms and to examine ways to overcome them. However, challenges accessing and recruiting this hard-to-reach population are frequently reported. Traditional approaches of recruiting through unions or workers' compensation insurers may not be appropriate or effective for small construction businesses. Previous studies have demonstrated the value of academic collaborations with community-based organizations for recruiting participants from hard-to-reach populations for research studies. In accordance with the principles of Community-Based Participatory Research (CBPR), we formed a recruitment team comprised of staff from a local union, a community organization, and a community outreach team to recruit small construction contractors in Lawrence, MA. Media marketing strategies, participation in community events, exploring neighborhoods in search of ongoing residential projects, and partnership with vocational training institutions and building trade associations were some of the strategies implemented during this project. We recruited 118 contractors, supervisors, and foremen from more than 50 construction firms across the Greater Lawrence area to participate in an intervention project to reduce falls and silica exposure. The CBPR approach facilitated the development and implementation of recruitment strategies that resulted in the participation of a significant number of hard-to-reach small construction contractors. © The Author(s) 2018.</t>
  </si>
  <si>
    <t>hard-to-reach; Hispanic workers; participant recruitment; promotores; small business</t>
  </si>
  <si>
    <t>2-s2.0-85054132309</t>
  </si>
  <si>
    <t>Bostic R.W., Lee K.O.</t>
  </si>
  <si>
    <t>6602113341;26652313900;</t>
  </si>
  <si>
    <t>Homeownership: America's dream?</t>
  </si>
  <si>
    <t>Insufficient Funds: Savings, Assets, Credit, and Banking Among Low-Income Households</t>
  </si>
  <si>
    <r>
      <rPr>
        <u/>
        <sz val="10"/>
        <color indexed="8"/>
        <rFont val="Helvetica Neue"/>
        <family val="2"/>
      </rPr>
      <t>https://www.scopus.com/inward/record.uri?eid=2-s2.0-77951221624&amp;partnerID=40&amp;md5=abf6c3a2d3d4b2d20af4ad2b4f9beb23</t>
    </r>
  </si>
  <si>
    <t>University of Southern California, United States</t>
  </si>
  <si>
    <t>Bostic, R.W., University of Southern California, United States; Lee, K.O., University of Southern California, United States</t>
  </si>
  <si>
    <t>Living in a single-family, owner-occupied dwelling unit is central to the American conception of a secure and successful life-the quintessential "American dream." Study after study has justified the interest in homeownership among Americans by claiming that it confers benefits both to individuals and to the society as a whole. First and foremost, homeownership fosters asset-building and helps to insulate households from generally rising housing costs (Di, Yang, and Liu 2003). Homeownership is also thought to contribute to life satisfaction, psychological and physical health, positive child outcomes, and greater civic engagement (DiPasaquale and Glaeser 1999; Fannie Mae 1999; Galster 1987; Harkness and Newman 2002; Haurin, Parcel, and Haurin 2002; Kind et al. 1998; Lewis et al. 1998; Rohe and Stegman 1994a, 1994b; Rossi and Weber 1996; Saunders 1990; Tremblay, Dillman, and Van Liere 1980). On a broader scale, because homeownership limits household mobility, homeowners better maintain their properties and neighborhoods, which results in higher property values, greater neighborhood prosperity and sustainability, and reductions in crime (Boehm 1981; Galster 1983; Rohe and Stewart 1996; Rosenthal 2004). Finally, owner-occupied housing is also thought to have a beneficial effect on the local economy by increasing consumer spending, providing tax revenues and fees, and growing businesses and jobs (Collins 1998).1 Over the last decade, political and social efforts to promote homeownership among lower-income households have intensified, with the goal of promulgating these benefits. Questions remain, however, as to the efficacy and advisability of such efforts. For example, in spite of the potential benefits, are there risks and responsibilities associated with homeownership that lower-income families might be particularly vulnerable to and ill suited for? Mortgage payment stress and the risk of foreclosure could have significant negative impacts on lower-income homeowners and their families. Similarly, are lower-income households more likely to be subjected to geographically concentrated mortgage foreclosures, and what role does this play in the quality of the neighborhoods in which they live? More generally, what is the right framework for understanding the trade-offs between benefits and costs among different groups of low-income homeowners? These questions and concerns have become more relevant with recent developments in mortgage markets. Delinquency and foreclosure rates have increased dramatically since 2006, with mortgage failures accelerating through 2008. As of the second quarter of 2008, a Mortgage Bankers Association (2008) survey reported delinquency and foreclosure rates never before seen in the history of the survey. These trends have been most acute among holders of adjustable-rate mortgages (ARMs), a mortgage product more commonly found among lower-income populations. In the second quarter of 2008, subprime ARMs accounted for 36 percent of foreclosure starts despite historically accounting for less than 10 percent of all mortgages outstanding (Mortgage Bankers Association 2007). As discussed later, these products differ from the standard thirty-year fixed-rate mortgage, and successfully managing the variable payment streams they feature requires considerable sophistication. The recent delinquency and foreclosure developments highlight this difficulty and point to the increasing importance of instrument risk as a serious threat to lower-income households seeking to improve their financial and personal situations through homeownership. This chapter considers these broad questions and issues, with the goals of: • Documenting the rapid expansion of credit in the last two decades and the rise in homeownership rates among low-income and minority households • Summarizing trends and emerging issues in mortgage markets • Quantifying the benefits of successful low-income homeownership and assessing the likely distribution of these benefits • Evaluating the costs of failed low-income homeownership, including consideration of who is most likely to bear these costs • Discussing policy options for retaining the benefits of homeownership and ameliorating the potential costs of foreclosures and their negative impacts The main contribution of the analysis is its explicit consideration of both the benefits and costs of homeownership, particularly important in this context because low-income families are likely to be more exposed than others to the costs. The analysis details how newer tools for financing mortgages, such as the 2/28 mortgage, provide relatively limited benefits while introducing instrument risks that low-income homeowners had not previously encountered. In addition, a new, previously unused data set allows us to determine the spatial and neighborhood distribution of foreclosures. The data confirm that low-income communities have been more susceptible to negative ownership outcomes in the new mortgage-lending environment. This focus on low-income populations in the context of ownership performance is similar to research by Edwin Mills and Luan Lubuele (1994) and Harriet Newberger (2006), and our consideration of foreclosure's broader impacts is in the spirit of Dan Immergluck and Geoff Smith (2006a, 2006b). This portion of the study is similar in design to Immergluck and Smith (2005), but with more recent data and a broader geographic scope. Copyright © 2009 by Russell Sage Foundation. All rights reserved.</t>
  </si>
  <si>
    <t>2-s2.0-77951221624</t>
  </si>
  <si>
    <t>Kozlovsky R.</t>
  </si>
  <si>
    <t>36647405700;</t>
  </si>
  <si>
    <t>Temporal states of architecture: mass immigration and provisional housing in Israel</t>
  </si>
  <si>
    <t>Modernism and the Middle East</t>
  </si>
  <si>
    <r>
      <rPr>
        <u/>
        <sz val="10"/>
        <color indexed="8"/>
        <rFont val="Helvetica Neue"/>
        <family val="2"/>
      </rPr>
      <t>https://www.scopus.com/inward/record.uri?eid=2-s2.0-84903490839&amp;partnerID=40&amp;md5=e5ad385c47597ebd82cea920bed57855</t>
    </r>
  </si>
  <si>
    <t>School of Architecture, Princeton University, United States</t>
  </si>
  <si>
    <t>Kozlovsky, R., School of Architecture, Princeton University, United States</t>
  </si>
  <si>
    <t>This essay examines the provisional architecture of the ma'abaras (transit towns) that were built to temporarily house immigrants who came to Israel during the period of "mass immigration" (1948-51), and were to be dismantled without a trace once the Israeli government settled these immigrants in permanent housing.Official Israeli historiography depicts the creation of the ma'abaras as an improvised response to the problems caused bymass immigration. This study problematizes that account, and with it the understanding of temporary architecture. It recovers the history of the ma'abara so as to delineate an inherent contradiction of Zionism as first and foremost a modernist project that attempted to create a nation-state by radically altering the course of history, while presuming that this could be done rationally and peacefully, according to a plan. This tension informs the construction of the ma'abaras as negative temporal and spatial voids into which the e aects of accelerated historical transformation were to be channeled and contained without compromising Zionism's utopian self-image. But along with its material aspects, the ma'abara was also a social unit in which the political agency of its inhabitants and their status as autonomous citizens were temporarily suspended. My contention is that these two characteristics of thema'abara-as an instrument of planning and as a mode of governance-are inseparable because the Zionist nation-building project, from its inception, necessitated the momentary disempowerment of its subjects. Historically, the ma'abara was devised in response to the crisis of mass immigration that followed the establishment of Israel in 1948. In just three years, Israel's Jewish population had doubled, from 650,000 to 1.2 million (see fig. 6.1). Initially, the government assembled the immigrants into "immigration camps,"where theywere documented,medically examined, and then billeted to available housing, which included resettlement in evacuated Palestinian towns and villages. However, in less than a year, all housing options were exhausted, the camps ceased to function as relay centers, and the ever-increasing number of stranded immigrants remained for indefinite periods in the camps' tents and barracks, dependent on soup kitchens for daily subsistence. This failure to provide newcomers with the elementary necessities of shelter, food, employment, education, and health services soon threatened the very legitimacy of the newgovernment.With disillusioned camp inhabitants storming the Knesset on several occasions, the minister of agriculture and development Pinhas Lavon warned that "one day a hundred thousand such people, cooped up in the camps without any other outlet could get together and rise up against us, and cause an explosion that would blow away both the government and the Knesset."1 Levi Eshkol,whowas in charge of the JewishAgency's SettlementDepartment, confronted Prime Minister David Ben Gurion with similar alarm: "In the past three months death stared us in the face. . . . How could we bring Jews and settle them in tents? . . . If only we could repress our inclinations and decide to conduct the immigration according to some plan . . . satisfying both the needs of the immigrants and the needs of the state."2 The mass immigration to Israel has been seen as a spontaneous and messianic event, one that reflected the collective aspirations of Jews of the Diaspora to return to their ancestral homeland. But Eshkol's plea demonstrates that mass immigration was in fact the outcome of an explicit and contested policy promoted by Ben Gurion. Two strategic imperatives were behind the promotion of an unrestricted inflowof people, despite the risks and hardships this policy entailed. First, the government was concerned that Eastern European and Arab states would halt the outflow of their Jewish subjects to Israel. Restricting immigration while it was still free (albeit expensive-the Czechoslovakian government extorted a fee for each emigration certificate)would have left some Jewish communities behind, and, in the case of Arab countries, vulnerable to acts of retribution. Second, rapid immigrationwas strategically used by the state to take possession of territories that, prior to theWar of Independence (1947-49), were populated by Palestinians. As Ben Gurion stated, "We have conquered territories, but without settlements they have no decisive value. . . . Settlement-that is the real conquest!The future of the state depends on immigration."3 The result of this counter flow of two populations-Jews flowing in to the newstate of Israel, and Palestinians being driven out to neighboringArab states-was the simultaneous emergence of two complementary, but ideologically opposed, landscapes of roughly the same size: The Palestinian refugee camp and the Israeli ma'abara.4 Both were designed to prevent their inhabitants fromsettling permanently, but they had completely diaerent purposes. In this essay, however, I will analyze only the case of the Israeli ma'abaras and the politics of impermanency that applied to them. The concept of the ma'abara was an invention of Levi Eshkol, as a way to replace the "immigrant camp" system. It was a way to maintain the pace of immigrationwhile containing its explosive political impact. Between 1950 and 1951, 129 ma'abaraswere built, housing one out of every three Israelis. While the emergence of the ma'abara appears to have been chaotic and improvisatory, the communities themselves had an orderly, rational appearance. This can be seen in an aerial photograph, captioned "A neighborhood unit in the town of Yokneam, being constructed by the immigrants living in provisional shacks along the road" (see fig. 6.2), which was used in official representations of the ma'abara. The photo provides the starting point for my critique of the concept of the ma'abara. In the photo, the ma'abara of Yokneam can be seen in the valley below, and on the hilltop above is the New Town of Upper-Yokneam. The photograph implies an easy transition fromthe temporary to the permanent. The prospective settlers of Upper-Yokneamwould be housed for the duration of construction in the temporary settlement below, which in turn would be dismantled once its inhabitants had moved up the hill. This rationale provided a justification for the ma'abara as a self-destructing, disposable architecture: The eventual displacement and uprooting it projects is represented as progress, as a necessary stage in the ascension uphill toward the ideal, modern design of the permanent settlement. However, the orderly situation projected by this image was in no way typical. More often than not, the ma'abara would be erected without the assuring proximity of the permanent settlement, and the efficient transition between the transitory and the permanent only rarely materialized, causing widespread conflict on the ground. This suppressed reality will be recovered by examining the design and organization of the ma'abara along its three distinct scales-the prefabricated shelter unit, the individual settlement, and the nationwide distribution of ma'abaras. © 2008 by University of Washington Press. All rights reserved.</t>
  </si>
  <si>
    <t>2-s2.0-84903490839</t>
  </si>
  <si>
    <t>Ennuyer B.</t>
  </si>
  <si>
    <t>57194772145;</t>
  </si>
  <si>
    <t>Individual and society: Social link in question? [Individu et société : le lien social en question ?]</t>
  </si>
  <si>
    <t>Ethics, Medicine and Public Health</t>
  </si>
  <si>
    <t>10.1016/j.jemep.2016.10.003</t>
  </si>
  <si>
    <r>
      <rPr>
        <u/>
        <sz val="10"/>
        <color indexed="8"/>
        <rFont val="Helvetica Neue"/>
        <family val="2"/>
      </rPr>
      <t>https://www.scopus.com/inward/record.uri?eid=2-s2.0-85019309235&amp;doi=10.1016%2fj.jemep.2016.10.003&amp;partnerID=40&amp;md5=700133bd59f39c0345752480c231a6e4</t>
    </r>
  </si>
  <si>
    <t>EA 4569, laboratoire PHILéPOL et laboratoire d’éthique médicale et de médecine légale, 45, rue des Saints-Pères, Paris, 75006, France</t>
  </si>
  <si>
    <t>Ennuyer, B., EA 4569, laboratoire PHILéPOL et laboratoire d’éthique médicale et de médecine légale, 45, rue des Saints-Pères, Paris, 75006, France</t>
  </si>
  <si>
    <t>How can we still make society in a world where the rise of individualism appears as inevitable? Our company became an aggregate of single individuals claiming their independence. How can this society form a group with rights, rules and constraints acceptable by all the individuals who compose it? What is the link between the individual and a society of individuals, that is the question that runs through this article. The individualisation, i.e. the long-term process of building the individual as a singular subject, began at the turn of the 17th c. The conditions possibility of this phenomenon were essentially the loosening of the grip of religious and the emergence of private property. What some have called “the first modernity of individual” will gradually see the advent of “social property” that includes social protection, social housing, public services, a set of public goods made available to non-homeowners to avoid poverty, dependence and social decay. That is when the collective protects the individual who is not protected by private property. This social protection will develop in the late 19th c. and especially in 1945, with the etymological sense of “Social security”. The process of individualization experienced a second stage of its development, the second modernity of the individual, with the spread of education, objective foundation of the modern individual, and the gradual recognition of the right of women and children, allowing all individuals in a society to claim their independence more than autonomy. This resulted in the formation of an individual who arises to himself as his own end and that gives itself the objective of achieving unhindered. This new process of individualization questions the collective membership, and with which one loses both protections at work built by the state, but also the close protection, family, neighborhood, membership to a community, a loss that the sociologist Robert Castel called the process of “disaffiliation”. In a society where social ownership and social citizenship are threatened, the modern individual or “ultra modern” is more complex. The collective media get weak and let out a number of individuals who are no longer covered by these systems, a new form of negative individuality is taking place because of that stall collective and gives “individuals by default”. In contrast to previous, “individuals by excesses” are individuals whose main objective is to achieve as an individual by detaching affiliations and collective values. Today, we can say that everyone is likely to recess if the group does not supports, hence, the fear of decommissioning that is spreading in the younger generations for individuals whose employment status is not guaranteed. “The individual does not stand alone” is a required evidence. Assert the preeminence of the society is asking that the individual can only exist in a form of social link with a collective, it has rights and duties towards this group. So, to strengthen these links between the individual and the collective, several tracks are possible: relentlessly fight against the growing social inequality, a major source of disaffiliation of many individuals today, then expand the “capabilities” of individuals in the sense that the philosopher Martha Nussbaum gives to this term, i.e. a set of freedoms and real opportunities in the field of education, health, employment, housing, etc. not just formal rights and finally enable individuals to invent new forms of sociability, especially in a sharing and collaborative economy. All these new forms of sociability and solidarity that are trying to implement, sometimes groping, are paths for the future of “our” society of individuals in which we are inextricably “single individual” and “collective self” as Norbert Elias said. © 2016 Elsevier Masson SAS</t>
  </si>
  <si>
    <t>Autonomy; Disaffiliation; Independence; Individual; Individual defaults by individual excesses; Individualism; Individualization; Social insecurity; Social link; Society; Society of individuals; Solidarity</t>
  </si>
  <si>
    <t>Short Survey</t>
  </si>
  <si>
    <t>2-s2.0-85019309235</t>
  </si>
  <si>
    <t>Lisowski A.</t>
  </si>
  <si>
    <t>6701619398;</t>
  </si>
  <si>
    <t>Hopes and disappointments - Hard way to the University Quarter [Nadzieje i rozczarowania trudna droga do dzielnicy uniwersyteckiej]</t>
  </si>
  <si>
    <t>Prace i Studia Geograficzne</t>
  </si>
  <si>
    <r>
      <rPr>
        <u/>
        <sz val="10"/>
        <color indexed="8"/>
        <rFont val="Helvetica Neue"/>
        <family val="2"/>
      </rPr>
      <t>https://www.scopus.com/inward/record.uri?eid=2-s2.0-85027563311&amp;partnerID=40&amp;md5=e690836fa90155dc6df48d79e2deff6e</t>
    </r>
  </si>
  <si>
    <t>Wydzial Geografii i Studiów Regionalnych, Zaklad Geografii Miast i Organizacji Przestrzennej, Uniwersytet Warszawski, Poland</t>
  </si>
  <si>
    <t>Lisowski, A., Wydzial Geografii i Studiów Regionalnych, Zaklad Geografii Miast i Organizacji Przestrzennej, Uniwersytet Warszawski, Poland</t>
  </si>
  <si>
    <t>The idea of creation of the University Quarter in Warsaw, can be regarded as an exceptional situation, because the formation of a specific atmosphere of Latin Quarter, like in Paris takes a long time, though the contemporary dynamics of urban spatial transformations can accelerate this process. The Main Campus of University of Warsaw was located closed to the King's Route on the edge of War-saw Escarpment of the Vistula river valley in 1816. The growth potential of the University below the slope of the escarpment was noticed in 1916. First university building was erected there in 1970. University Quarter concept was presented by a team of architects lead by Jan Rutkiewicz in 1997. Design was an ambitious task. It had cover an area of approx. 5-7 hectares, with objects for research and teaching, and the areas for sports and recreation. University Quarter had to integrate areas situated above and below the escarpment and provide functional and spatial availability Vistula River. The project envisaged the construction of attractive objects, mixing the public interest with commercial functions, and extensive use of public spaces. The long-Term goal of the project was to increase the opportunities for development of Warsaw and its central part by revaluation of land on both sides of the river and the launch of the functional and spatial "return" of Warsaw to the Vistula river. Making succession of functions has never been an easy task for designers of space, due to the divergent interests of actors involved in these processes, ranging from policy-makers and planners, and ending with the current residents of such areas. The beginning was promising. In 1993 the development plan of University of Warsaw Library (UWL) was adopted in Powisle district and UWL building was opened in December 1999. The new investment drew the attention of potential users and investors in the previously neglected part of the city where a significant share of communal land allowed faster decisions on changes forms of land use. The project introduced new categories of users and service functions, not only related to academic life, but also the general public. In new library building the service and commercial spaces appeared, and the roof in the form of a garden became a place of leisure activities for visitors, including an increasing number of Warsaw residents and tourists. In the neighborhood attractive forms of catering services, small business and shops started to develop. The euphoria of the academic community after the opening of the University Library was short-lived, because during the next decade Powisle district was an area of the implementation of other public investments (the Swietokrzyski Bridge, the tunnel under Wisłostrada and the Copernicus Science Centre), which took into account a little of the expectations of academic community, and were partially implemented in the areas planned to be taken over by the University of Warsaw. University has lost the ability to use of some plots below the escarpment, south of Swietokrzyski Bridge and above the tunnel under Wisłostrada. Start of construction of the second metro line in 2009 (finished in 2015) additionally increased the attractiveness of the area. Spectacular public investments had been accompanied by a growing number of commercial projects carried out by the private sector for the purposes of office and residential services. Urban authorities at the time of construction UWL recognized the role of the University in the transformation of urban space in Powisle, but had finally changed the composition of the entities involved in the project. This impulse was enough to have taken the initiative to private sector, ready to bear the costs associated with the acquisition of expensive land. It seems that concept of the distribution of free areas for office and residential services, which were greatly facilitated by strategic public investment and ecological values (green areas) as well as communication advantages of Powisle district, won among the city authorities. The more steering development was replaced by filling development", as critics comment on such policies, but the higher standard housing and the services were to attract more affluent residents. Probably, such a policy would also indirectly ensure faster completion of the investment program. In the last decade, the University of Warsaw could only make an effort to rescue part of the original project of University Quarter. This period has its failures and successes. Areas attractive to the investors, unfortunately, were distributed without the university interests. Most of the planned investments included in the study of J. Rutkiewicz team were lost, but some new ones were approved for implementation. University preserved only locations (not all) north of the Lipowa street. In connection with the 200th anniversary of the University of Warsaw (1816-2016) the hopes to complete the planned projects by 2020 are still alive.</t>
  </si>
  <si>
    <t>Powisle district; University of warsaw; University quarter; Warsaw</t>
  </si>
  <si>
    <t>2-s2.0-85027563311</t>
  </si>
  <si>
    <t>Collins D., Morduch J.</t>
  </si>
  <si>
    <t>7403254164;6603408964;</t>
  </si>
  <si>
    <t>Banking low-income populations: Perspectives from South Africa</t>
  </si>
  <si>
    <r>
      <rPr>
        <u/>
        <sz val="10"/>
        <color indexed="8"/>
        <rFont val="Helvetica Neue"/>
        <family val="2"/>
      </rPr>
      <t>https://www.scopus.com/inward/record.uri?eid=2-s2.0-84903072280&amp;partnerID=40&amp;md5=ff4882a568d5e1c390c7dddf9cd33a76</t>
    </r>
  </si>
  <si>
    <t>Bankable Frontier Associ., Boston, United States; New York University, Wagner Graduate School of Public Service, United States</t>
  </si>
  <si>
    <t>Collins, D., Bankable Frontier Associ., Boston, United States; Morduch, J., New York University, Wagner Graduate School of Public Service, United States</t>
  </si>
  <si>
    <t>When Muhammad Yunus was starting Grameen Bank in Bangladesh in the late 1970s, Mary Houghton and Ron Grzywinski, founders of Shorebank, the leading community development bank in the United States, made repeated trips to Bangladesh to assist the novice banker and his funders. The international exchange went two ways. In the mid-1980s, Muhammad Yunus met Bill and Hillary Clinton in Washington, and Yunus inspired the Clintons to help launch a replication of the Grameen Bank in Arkansas (Taub 2004; Yunus 1999). Since then, exchanges have proliferated as the Grameen model has been replicated elsewhere in the United States, including Project Enterprise in New York City and Count-Me-In, a nationwide replication (Jurik 2005). The fundamental argument-that low-income households can be reliable bank customers and that access to finance can be a catalyst to help reduce poverty-has taken wider hold. This chapter provides evidence on the soundness of this argument by providing a better understanding of the financial lives of poor households: their constraints, objectives, and aspirations. We draw on a study of "Financial Diaries" that details the financial lives of poor households in three low-income communities in South Africa.1 The study includes households in low-income urban township and rural areas, drawing a sample from the (relatively) wealthiest households in the areas to the poorest.2 We argue that poor households have surprisingly active financial lives and use a variety of tools to manage their money. These tools are often informal, devised between families and neighbors, but hold potential keys to innovation in the formal banking sector. For the most part, conversations about poverty and finance in the United States and conversations in developing countries run along different lines. The assetbuilding framework-focusing on helping households build long-term assets to support investments in businesses, housing, and education-has been particularly influential in the United States. Policy initiatives like individual development accounts (IDAs, a subsidized long-term saving mechanism for low-income households) and children's savings accounts have captured the imaginations of policy-makers and activists, in part because they promise to reorient social welfare systems to foster greater autonomy for recipients (Sherraden 1991, this volume). The push to build long-term assets, however, has not been a top focus in poorer countries. Instead, policymakers in low-income countries focus on more immediate and instrumental concerns, especially on raising incomes through business loans (so-called micro-credit) and, to an increasing extent, expanding access to generalpurpose savings accounts and insurance. Microfinance advocates argue that reliable financial access can have strong positive social and economic impacts even when households, in the end, build few lasting assets.3 A second push away from the asset-building framework comes from a strong emphasis on commercially viable interventions. Rather than finding ways to redirect systems of public grants and subsidies (as with IDAs in the United States), policymakers in low-income countries have, of necessity, focused on delivering affordable, basic retail financial services to poor households-and doing so with limited subsidies. Our research on global microfinance leads us to argue that a strong focus on expanding reliable access to banks, credit unions, and other basic finance providers makes strategic sense in the United States as well. In principle, the vision entered legislation as the Community Reinvestment Act (CRA) of 1977 (Barr 2005), but while the CRA has spurred an expansion of banking in poor communities, there is still far to go. A recent study of bank branches in New York City, for example, finds that neighborhoods where half of households have incomes above $60,000 have one bank branch for every 2,165 people and that neighborhoods with a median income under $19,000 have just one bank for every 14,153 people (Office of Anthony Weiner 2007). Where banks are absent, residents turn to friends and relatives or the pawnshops, payday lenders, and check-cashers that serve as "fringe" banks (Caskey 1996), often with high costs. Deploying subsidies for long-term asset-building can complement expanding access to reliable banks but will not substitute for such access. Even where bank or credit union branches are located nearby, and despite the fact that a customer stands to save as much as $40,000 over time by replacing high-cost check-cashing services with a checking account, many individuals still find that the high-cost services deliver features missing elsewhere (Fellowes and Mabanta 2008). If there is growing international convergence around the need for a wider distribution of banks, the priorities in providing services remain ambiguous. Muhammad Yunus's stress on the importance of loans for productive purposes (to seed and expand small businesses) has proved popular with a wide audience from both the left and right. It strikes particular chords with people worried that entrepreneurship and self-reliance are values missing in traditional government transfer programs. We argue that business investment is important but only one of the needs for finance in low-income communities, and it is not particularly helpful for employed people who work for others. In the United States, many would-be small-scale entrepreneurs are hobbled by regulation and a lack of management and marketing skills, in addition to a lack of capital (Schreiner and Morduch 2002). Even without those limits, the need for credit extends beyond business needs. U.S. households that use pawnshops, for example, spend the funds to buy groceries, travel to work, pay utility bills, and keep up on rent payments (Fernandez 2007). The evidence presented in this chapter shows that the pattern is also broadly true in South Africa. The poor households we have studied face substantial ups and downs of income, both month to month and week to week, and cash flow management is a priority. Not surprisingly, a growing consumer finance industry is aggressively filling the voids left by banks (Porteous and Hazelhurst 2004). We argue that household financial needs begin with the need for basic, reliable ways to manage cash flows and short-term expenses. When households lack ways to do that easily, they are often forced in emergencies to rely on the mercy of predatory lenders or the kindness of friends and relatives with little of their own to spare. Both paths can be expensive in their own ways, and when neither path is sufficient, we too often see emergencies triggering downward spirals toward destitution. In less extreme cases, we see ongoing instability that hinders future-looking investment. Facilitating basic cash flow management is thus an often-neglected foundation for other initiatives. With that in place, the next steps will necessitate going beyond Yunus's focus on "micro-enterprise" loans - a process that has already started at the Grameen Bank itself and that holds lessons for U.S. finance as well. Copyright © 2009 by Russell Sage Foundation. All rights reserved.</t>
  </si>
  <si>
    <t>2-s2.0-84903072280</t>
  </si>
  <si>
    <t>Li J.</t>
  </si>
  <si>
    <t>55349056300;</t>
  </si>
  <si>
    <t>The visible hand: From struggling survival to viable sustainability</t>
  </si>
  <si>
    <t>56th Annual Meeting of the International Society for the Systems Sciences 2012, ISSS 2012: Service Systems, Natural Systems</t>
  </si>
  <si>
    <r>
      <rPr>
        <u/>
        <sz val="10"/>
        <color indexed="8"/>
        <rFont val="Helvetica Neue"/>
        <family val="2"/>
      </rPr>
      <t>https://www.scopus.com/inward/record.uri?eid=2-s2.0-84886919269&amp;partnerID=40&amp;md5=0227c395d6fb46acca02f874836b09dd</t>
    </r>
  </si>
  <si>
    <t>Institute for Public Science and Art, 1075 Olive Drive 4, Davis CA, United States</t>
  </si>
  <si>
    <t>Li, J., Institute for Public Science and Art, 1075 Olive Drive 4, Davis CA, United States</t>
  </si>
  <si>
    <t>Building an economy based on Family Sustainability through Community Information: Most of the global economy is hidden, and in a lot of trouble. This is a mechanism to turn the global economy inside out, so that most of it is transparent, and manageable. This is a model for a computer grid of a person's local economy. It should be user friendly and provide linkage of the information structure between an individual and the larger economy: decentralization in a global context. This is about re-conceptualizing our information world - so that the social systems work. About turning the economic information system inside out, so that instead of it being difficult for everyone, make it so intuitively useful that it is commonly practical and easy to obtain whatever information you need. Anatomically, a fig fruit is surrounded by its skin, all covered; if you invert it, and expose the fruit with the skin at the bottom, it is a strawberry. This idea is to invert the global economic information system so that it is easy to use. For everybody. Turn the global economic information system from a mystery that you spend your life losing out to (the "fig" that you cannot see into) into a transparent information structure that is designed for the user (the "strawberry" that you can see all the good parts whenever you need them). The main purpose of this model is for the INDIVIDUAL to be able to have a standard grid for her to put all of the important information in her life in an organized way. It needs to be supportive of different scales of data, for unique people, to help her organize her way out of her problems and challenges, social, organizational, and economic - both as a consumer and as a producer. Most current policy emphasizes nation, then state, maybe region. This model shifts the focus to the village and the community, so that neighborhoods and families get their needs met. The idea is that the model should be useful to individuals and families, and all business people as well as municipal bureaucrats and citizens investigating the government. The Power of Eudemony: Eudemony is an idea that Aristotle talked about. It means something like well-being. At its most human root, it is about a sense of self, in balance with the social and all around, in tune with the Universe. Pretty tough nut to crack, and the reason why most people need to seek religion or some other strategy to cope with the slings and arrows of the human condition. The power equation in eudemony is to balance the material, the technical, the physical, with the social, the nutritional, the cognitive, the spiritual and the natural environment. That equation is different for each person. Money emerged as the medium of exchange to balance all those values, but it was always seen as a way to have power over other people, or compared to other people. In Stafford Beer's introduction of eudemony in Platform for Change, he says "Money is terribly important, both to those paying and to those paid. But money is nonetheless an epiphenomenon of a system which actually runs on eudemony. It is for this reason that I have come to see money as a constraint on the behavior of eudemonic systems, rather than to see eudemony as a by-product of monetary systems." The new metric must be dynamic, and include money and technology in it, but it also must factor in how damaging a bias towards money and technology has been in the 20th century in terms of social, natural and cognitive costs for the 99%. It should be useful for families and communities to be self-sufficient. Notes on Education and Working Together as Art; The Power of Eudemony; Evolving Contemporary Thought; American Social Evolution; Ernest Callenbach's last public words; The Visible Hand: From Struggling Survival to Viable Sustainability; Do your own Viable System Model analysis; Housing Laws of Supply and Demand; References.</t>
  </si>
  <si>
    <t>Ecotopia; Ending homelessness globally; Eudemony; Planetwide sustainability for every woman and her children; Sustainability; Viable system model; Visible hand; Wikieconomy; Wikilife</t>
  </si>
  <si>
    <t>2-s2.0-84886919269</t>
  </si>
  <si>
    <t>Boyd A., Hokanson J.B., Johnson L.A., Schwab J.C., Topping K.C.</t>
  </si>
  <si>
    <t>56506426000;35334153600;15729504700;25936603300;35117210500;</t>
  </si>
  <si>
    <t>Planning for post-disaster recovery: Next generation</t>
  </si>
  <si>
    <t>APA Planning Advisory Service Reports</t>
  </si>
  <si>
    <r>
      <rPr>
        <u/>
        <sz val="10"/>
        <color indexed="8"/>
        <rFont val="Helvetica Neue"/>
        <family val="2"/>
      </rPr>
      <t>https://www.scopus.com/inward/record.uri?eid=2-s2.0-84922350444&amp;partnerID=40&amp;md5=f9b54281a369539c985058465889ceeb</t>
    </r>
  </si>
  <si>
    <t>Post-Disaster Redevelopment Planning InitiativeFL, United States; Federal Emergency Management Agency's Community, United States; Hazards Planning Center, American Planning Association, United States; City and Regional Planning Department, Cal Poly, San Luis Obispo, United States</t>
  </si>
  <si>
    <t>Boyd, A., Post-Disaster Redevelopment Planning InitiativeFL, United States; Hokanson, J.B., Federal Emergency Management Agency's Community, United States; Johnson, L.A.; Schwab, J.C., Hazards Planning Center, American Planning Association, United States; Topping, K.C., City and Regional Planning Department, Cal Poly, San Luis Obispo, United States</t>
  </si>
  <si>
    <t>OVERVIEW THE VISION OF A RESILIENT COMMUNITY Many are called, bui few are well-trained. That maywell sum up the state of affairs for most planners facing a disaster in their coinmunit) br lb. InsL tirnc which undci scores wh1 it is esscntnl boi a piolession l org Enhzation hkc thc Arncrican Planning Association (APA) to undei t ik thc rok of prp Iring thcm for thc t isk of in in iging post-disaster recovery. Most learn on the job when disaster strikes, For that reason, APA developed and prepared a PAS Report in 1998, Planning for Post-Disaster R1 101 cit and Ri 0ti sf1 ULt1O?l and It is now eleasi ng this second updated version. But times have changed. 'ibday there is a significant body of planning literature addressing post-disaster recov- ci', So man I ii s progi ms and conditions ha e clnnged however, that there is still considerable need among plan- neTs for this new report. In flict, APA undertook an cx- tensive needs assessment for the Federal Emergency Management Agency (FEMA) to demonstrate the value of this undertaking One thing learned in the interim is that cornniunities ne subject to majoi calastiophic ci cnts that arc quite literally, game changers that alter the under standing both of the extent of the vulnerahilities of communities and the magnitude of the events that are possible. Events such as Hurricane Katrina and the Tohoku earthquake in Japan have demonstrated that the best plans may not fully the magnitude of what is possible. Equally impor- federal disaster officials and local planners have had to grapple with the implications of mitigating flood hazards in densely developed waterfront neighborhoods. Ihere is also growing appreciation of the value of green infrastructure in helping to mitigate coast ii hiiaids an appriciation that is being reflected in changes in federal policy priorities. While preparing this report. the Al'A team had the oppoitunits to learn from ditect irnoh crncnt in the reoet from Hurricane Sandy in New York and New Jersey, where presented a series of training workshops on recovery p1 inning in pi il 201 l1ii ii is lust Smill pii t of thoicrill let U of dini t bt tedet il St ik and local planners in the region, but it helped the project team gain perspective on the event and what followed, One factor that became clear in the report of the Hurricane Sandy Rebuilding 'task Force headed by Shaun Donovan, then secretary of Housing Urban Development, was that there was a much greater emphasis on concepts of resilience than in any previous diIster [H iteniphisis includid explicit ricogriltion c,f the Ion tel Iii impacts of climate ch Enge Considci ibh gie itel emphasis was also placed on the development of green in- frastructure as part of an overall resilience strategy than had been the case before Sandy. At the same time, Sandy exposed operitional challenges for tht federal gui crnmcnt mc pli itly for the new Nalional Disaster Recovery Framework. 'Ihese new lessons do not obliterate ongoing challenges that predated Sandy. Ihese include: the need te, accept the inherent complexity of post-disaster rsco\ in nd the need for communities to take local ownership of their situation and gain a full understanding of the relationships among federal, state, and local entities. Still, amid all the frustrations-and sorrows of post-disasenvision ter recovery, there are opportunities. The most resilient corntarn, munitieS are those with the civic mindset to seize on those opportunities to create new visions for the future. What is resilience? According to the National Academy of Sciences, resilience is the cibjljtt' to fCJUft nid plan for, ,il'o 1' n coir 1 ft o,n and mat Luc sf it/li thfapf lv ath ; events. Part of the purpose of this report is to make clear that one effective Way Ifl which communities can advance public health satet', and welt lie is to Ihink and p1 in in id\ nice tor their foreseeable recovery needs following a disaster, in adAPA dition to taking appropriate steps to mitigate hazards before a dis istci Opportunities to idi ince communit', leslllcrcc may ansi dtu Ing long term reco ci', Ii om disistir that in I', not arise at any other time. Being prepared to optimize those opportumtie.s is one purpose ofa resilient community. It is important to embed the concept of resilience within the wider framework of sustainahiliiy. It is equally imporand tarn that susrainahility incorporate the concept of resilience. Resilience allows a community Lu respond to and recover effecti',e[ ti om specihc ci cnts sustitnabilit', is 'i ti line of I eterence th it ilnis to presci ii for future genel itluns the i e sources and opportunities that exist for current generations. ANTICIPATING DISRUPTION Planning is by its very nature an optimistic enterprise, but life can be messy Setbacks of all sorts happen to individu- als, their neighborhoods, whole communities, and even na- tions. in this context a communit's willingness to examine its hazards and to anticipate and plan tbr potentia] disasters important. Unless communities incorpolate an awal'eness of their hazards into their lOng-term planning, they may not confront the fact that land-use choices greatly ifhc t thc outc omc vs Ith thur rc suiting loss. s of liv s mci ptopcr t P1 innIng for seth Kkc is an essential ingiedient ot iesilience W h it distinguishes divmstei ti cm most other set backs in a community is the speed of their occurrence and the ccimpressed time frame in which recovery must occur. Thus, the important focus is on the problem of anticipating disruption by disasters and planning to minimize their det- impacts. State Roles in Recovery Planning States control the statutory framework for local planning and roning iuthoi ilics Ihis Ii vs soimic bc ii ing on thc st itc rok iii influencing local planning for post-disaster recovery, but so do emergency management policies. ihe most common feature of states is that their planning institutions are not set in a fashion that is parallel to those in cities, counties, and regions. Often there is no state planning office or function, al- though states perform numerous other functions that have a direct bearing on planning, and particularly on hazard iden Lilication and post-disaster recovery. States also act as agents of numerous federal progrm11i otten icting vs ith authot its delegated to them from tedei ii agencies Resilient Management The most essential element of resilient management may be a purely human one: the courage to make toLigh decisions. Without that, all else may fail, But it is also important to perceive the city as a system of systems, within which resilience can be embodied at a number of ]c'vels. Resilient systems base identifiable characteristics that include diversity, redun dancv, decentralization, transparency, collaboration, grace in failure, flexibility, and foresight, Risk management, closely related to resilient manage- ment, can he achieved through cost-heneht analysis. The Governmental Finance Officers Association has established a framework for such analysis to help ensure that cominu- ni[ies have the resources to overcome foreseeable setbacks. Risk management also occurs through mitigation, which in pai t is mattel ot propei I) investing i esoutces to achieve risk reduction, for instaice, by removing homes from the flood- plain and thus reducing the amount of vulnerable property iii need ci pmtection. The challenge with hazard mitigation as a risk reduction tool lies in incorporating it into the rest of the planning process rather than isolating it. It is equally im becomes portant for a community to understand how to incorporate mitigation into the recovery planning process. it is important to build resilience capacity in communi tit s 'Ihis ip ic its is most likely to In inifc St itselt in gi ate! tlei.ibilit md abilit to adapt The Planner's Role In some states, the planner's role is made clear through state requirements to include some type ofhazards-related element in the local comprehensive plan. California provides one ex rimental ample, wheiestate law mandate.s the inclusion of a 'safety' element, which has evolved to cover numerous hazards, such as floods and earthquakes. California is one of at least ten states with mandates or prescriptions for such elements. Lv cn vs ithout such pitscriptive I equn ements plmnners have skill sets that are vital in designing processes for public participation in hazards planning, including plans for post- disaster recovery They are or can become familiar with spe up cilic kinds of scenario planning and visualization software that can help make public participation more meaningful. The ai'rayof these tools is almost certain to grow in the future. Plans for Recovery There ii edistinct dv mt 1gev tor communities that tikc thc tiouble toplum for md iccess then recoy ci nccds ilRad of in avtu ml eventiliese I.. in be summ my ized is building a local culture of disaster awareness providing a focus for pre-disaster exercises establishing clear lines of responsibility . considering and reviewing financial needs . assessing overall preparedness stance.</t>
  </si>
  <si>
    <t>2-s2.0-84922350444</t>
  </si>
  <si>
    <t>Include?</t>
  </si>
  <si>
    <t>Paper Data</t>
  </si>
  <si>
    <t>Inclusion criteria</t>
  </si>
  <si>
    <t>Search terms: values OR significance AND architecture OR buildings AND neighbourhoods AND residential OR domestic OR housing</t>
  </si>
  <si>
    <t>License, via TU Delft</t>
  </si>
  <si>
    <t>Scopus database, retrieved dd 22.11.2018</t>
  </si>
  <si>
    <r>
      <rPr>
        <sz val="10"/>
        <color rgb="FF000000"/>
        <rFont val="Helvetica Neue"/>
        <family val="2"/>
      </rPr>
      <t>Main</t>
    </r>
    <r>
      <rPr>
        <b/>
        <sz val="10"/>
        <color rgb="FF000000"/>
        <rFont val="Helvetica Neue"/>
        <family val="2"/>
      </rPr>
      <t xml:space="preserve"> type of values</t>
    </r>
  </si>
  <si>
    <r>
      <t xml:space="preserve">Adressing values related to </t>
    </r>
    <r>
      <rPr>
        <b/>
        <sz val="10"/>
        <color rgb="FF000000"/>
        <rFont val="Helvetica Neue"/>
        <family val="2"/>
      </rPr>
      <t>architecture</t>
    </r>
  </si>
  <si>
    <r>
      <t xml:space="preserve">Adressing values related to </t>
    </r>
    <r>
      <rPr>
        <b/>
        <sz val="10"/>
        <color rgb="FF000000"/>
        <rFont val="Helvetica Neue"/>
        <family val="2"/>
      </rPr>
      <t>housing/domestic/ residential</t>
    </r>
  </si>
  <si>
    <t>English or Dutch</t>
  </si>
  <si>
    <r>
      <t xml:space="preserve">Comparing and discussing </t>
    </r>
    <r>
      <rPr>
        <b/>
        <sz val="10"/>
        <color rgb="FF000000"/>
        <rFont val="Helvetica Neue"/>
        <family val="2"/>
      </rPr>
      <t>different methods</t>
    </r>
    <r>
      <rPr>
        <sz val="10"/>
        <color indexed="8"/>
        <rFont val="Helvetica Neue"/>
        <family val="2"/>
      </rPr>
      <t xml:space="preserve"> to explore values</t>
    </r>
  </si>
  <si>
    <r>
      <t xml:space="preserve">Study that discussing </t>
    </r>
    <r>
      <rPr>
        <b/>
        <sz val="10"/>
        <color rgb="FF000000"/>
        <rFont val="Helvetica Neue"/>
        <family val="2"/>
      </rPr>
      <t>one method</t>
    </r>
    <r>
      <rPr>
        <sz val="10"/>
        <color indexed="8"/>
        <rFont val="Helvetica Neue"/>
        <family val="2"/>
      </rPr>
      <t xml:space="preserve"> to explore values</t>
    </r>
  </si>
  <si>
    <t>Yes</t>
  </si>
  <si>
    <t>No</t>
  </si>
  <si>
    <t>Unclear</t>
  </si>
  <si>
    <t>Maybe</t>
  </si>
  <si>
    <t>English</t>
  </si>
  <si>
    <t>Dutch</t>
  </si>
  <si>
    <t>Other</t>
  </si>
  <si>
    <t>Historic</t>
  </si>
  <si>
    <t>Aesthetical</t>
  </si>
  <si>
    <t>Social</t>
  </si>
  <si>
    <t>Economic</t>
  </si>
  <si>
    <t>Age</t>
  </si>
  <si>
    <t>Political</t>
  </si>
  <si>
    <t>Ecological</t>
  </si>
  <si>
    <t>Scientific</t>
  </si>
  <si>
    <t>Mixed</t>
  </si>
  <si>
    <t>+ Everyday architecture: "do not possess extraordinary aesthetic or archeological value. But (...) comfortable living environment"
- Technical study? "Empirical dat a on Heat transfer"</t>
  </si>
  <si>
    <t>- Not related to architectural attributes, social factors of neighbourhood change dominant</t>
  </si>
  <si>
    <t>+ Good fit: 1970 stock, housing, assessment of typology on neighbourhood and domestic scale
+ Method: 'syntactic analysis tools</t>
  </si>
  <si>
    <t>- Focus on application of solar energy. No values (only technical maybe)</t>
  </si>
  <si>
    <t>Technical</t>
  </si>
  <si>
    <t>Functional</t>
  </si>
  <si>
    <t>- Study about asbestos removal, mainly technical</t>
  </si>
  <si>
    <t>- Study on thermal comfort, mainly technical</t>
  </si>
  <si>
    <t>- It is not about a method assessing values, but describes 'recent trends'
+ it addresses multiple values of housing, in relation to home-ownership</t>
  </si>
  <si>
    <t>- On mental Health
+ participatory research could be interesting, but another field</t>
  </si>
  <si>
    <t>- financial focus (on gentrification processes)</t>
  </si>
  <si>
    <t>++ Seems ideal reference study: #postwar neighbourhood # resident survey #physical and social #everyday life</t>
  </si>
  <si>
    <t>+ good key words like, politico-economic, socio-cultural values, housing privatism, resident responses, (collective) problems localised at the level of streets, neighbourhoods or society
- however, maybe very economic focus</t>
  </si>
  <si>
    <t>- assesses renewal processes
- focus on land prices</t>
  </si>
  <si>
    <t>- about effect of new infrastructure (metro) on property values</t>
  </si>
  <si>
    <t>++ seems ideal study
+ assesses the appreciation of  3 different categories of urban design types
+ is about residents preferences on arch. elements</t>
  </si>
  <si>
    <t>- not about architecture
- is about demographics and social-financial values after renewal processes</t>
  </si>
  <si>
    <t>+ "Participatory Action Research and includes field notes and interviews"
+ link between affordable housing neighbourhoods and historic assets
- is about assessing rehabilitation process and gentrification and position of schools</t>
  </si>
  <si>
    <t>- is about (re)using churches</t>
  </si>
  <si>
    <t>- is about the effect of senior housing on the property value of neighbourhoods</t>
  </si>
  <si>
    <t>- is about energy consumption of several new housing estates</t>
  </si>
  <si>
    <t>- is about economic effect on property value of new apt blocks on surrounding</t>
  </si>
  <si>
    <t xml:space="preserve">- is about he effect of 'physical barrier' in israel between buildings and its social effect </t>
  </si>
  <si>
    <t>+ method of 'combined historical and typomorphological reading' on changes 2 traditional chinese housing types
+ identified at housing unit level and neighbourhood level
- not a clear search for values</t>
  </si>
  <si>
    <t>++ interesting study
+ assesses "individuals satisfaction and individuals importance values"
+ survey of residents questionairre
+ adresses wide range of values in housing satisfaction</t>
  </si>
  <si>
    <t>- is about technical aspects of thermal perforance and sustainability</t>
  </si>
  <si>
    <t>- is about listing a social housing project
- does not address a method but a case
+ it is about modern social housing complexes and their values</t>
  </si>
  <si>
    <t>- is about the effect of refurbishing highrise on the property value of neighbouring highrise</t>
  </si>
  <si>
    <t>+ relation analysed between 'environmental factors, building characteristics, rehabilitation activity and property values in these neighborhoods'
+ POE changes analysed
- economic focus?</t>
  </si>
  <si>
    <t>- is about waste management in building indutry in Nigria</t>
  </si>
  <si>
    <t>- testing user appreciation of facade renovations (TUDelft, oa Clarine van Oel)
+ method of valuation (Discrete Choice Modelling) could be interesting</t>
  </si>
  <si>
    <t>+ method: 'comparative analysis of traceability among different study cases'
+ is about medium scale Spanish towns
+ is about valuation of 'undervalued'
- urban focus (not architectural)</t>
  </si>
  <si>
    <t>- is about relation between 'prestigious schools and the value of housing properties' in Singapore</t>
  </si>
  <si>
    <t>- is about relation between 'prestigious schools and the value of housing properties' in Bejing</t>
  </si>
  <si>
    <t>- is about the legacy of one architect: Raúl Hestnes Ferreira</t>
  </si>
  <si>
    <t>+ is about values of traditional Iranian architecture
- mainly about how the archtitecture developed (external influences) so historic study and not values as experienced nowadays</t>
  </si>
  <si>
    <r>
      <t xml:space="preserve">Main </t>
    </r>
    <r>
      <rPr>
        <b/>
        <sz val="10"/>
        <color rgb="FF000000"/>
        <rFont val="Helvetica Neue"/>
        <family val="2"/>
      </rPr>
      <t>perspective</t>
    </r>
    <r>
      <rPr>
        <sz val="10"/>
        <color rgb="FF000000"/>
        <rFont val="Helvetica Neue"/>
        <family val="2"/>
      </rPr>
      <t xml:space="preserve"> </t>
    </r>
  </si>
  <si>
    <r>
      <t xml:space="preserve">Main </t>
    </r>
    <r>
      <rPr>
        <b/>
        <sz val="10"/>
        <color rgb="FF000000"/>
        <rFont val="Helvetica Neue"/>
        <family val="2"/>
      </rPr>
      <t>perspective</t>
    </r>
  </si>
  <si>
    <t>Owner</t>
  </si>
  <si>
    <t>Expert-history</t>
  </si>
  <si>
    <t>Expert-architecture</t>
  </si>
  <si>
    <t>Governments</t>
  </si>
  <si>
    <t>User/ Residents</t>
  </si>
  <si>
    <t>+ analysis of 'complex entanglement of very heterogeneous elements such as the materiality of the house, the meaning of home, the local home culture, real estate values, spatial policies, zoning plans and legislative framework'
+ about detached suburban Begium houses
+ preparing for new policies</t>
  </si>
  <si>
    <t>- is about developement and inhabitants appreciation of HongKong new apt</t>
  </si>
  <si>
    <t>- is about the relation of neighbourhood and cooling systems</t>
  </si>
  <si>
    <t>+ socio-cultural ecology of Jakart neighbourhoods
+ mixed method qualitative and quantative
- unclear text
- architecture??</t>
  </si>
  <si>
    <t>- is about impact of a view on residential property values</t>
  </si>
  <si>
    <t>- is about the impact of new residences on market values and the turnover of property transactions in Hong Kong</t>
  </si>
  <si>
    <t xml:space="preserve">- action/ renovation driven, nothing about finding values
</t>
  </si>
  <si>
    <t>- is about self-reported adverse health impacts and an adaptation index in neighbourhoods
+ interesting method of multilayered interviews in many households</t>
  </si>
  <si>
    <t>- is about examles of adaptive reuse</t>
  </si>
  <si>
    <t>- is about housing price levels
+ difference is tested between a spatial model and a tempospatial model</t>
  </si>
  <si>
    <t>+ is about how 'residents value spatial accessibility and centrality to residential, commercial, office, and industrial space regarding housing prices in Seoul'
+ interesting method to value neighbourhood accessibilty
- values tested by prices</t>
  </si>
  <si>
    <t>+ is about 'explore the influence of the value of housing features and housing circumstance on residential satisfaction' in Taiwan area
+ questionnaire method</t>
  </si>
  <si>
    <t>- is about 'rent gap theory', gentrification etc</t>
  </si>
  <si>
    <t>+ is about the 'sustainability indicators and suggests the manner of collection for each one, in order to characterize the existing sustainability performance'
+ collecting characteristics in order to prepare for sustainable renewal</t>
  </si>
  <si>
    <t>- assessing retrofit scenario's for residences in Vilnius</t>
  </si>
  <si>
    <t>- is about hypotheses on how an urban renewal project, once made known to the public, affects neighborhood housing prices and test them with data in Hong Kong
- not about existing neighbourhood</t>
  </si>
  <si>
    <t>- is about assessing improvements after renewal process in neighbourhoodin Sydney
+ extensive questionnair and many small, concrete and abstracter aspects are assessed</t>
  </si>
  <si>
    <t>- is about nonprofit organisations and resident groups involvement in neighbourhood improvements</t>
  </si>
  <si>
    <t>- is about price impact of residences in Denver</t>
  </si>
  <si>
    <t>- is about investigating whether the mandatory energy efficiency ratings for residential properties imply benefits that go beyond energy savings</t>
  </si>
  <si>
    <t>++ very interesting because of overlapping subject (prefab repetitive postwar) in Prague neighbourhood
+ evaluation of multiple values of which 'memory value'
+ participation of residents, events, survey etc</t>
  </si>
  <si>
    <t>- adresses visual privacy in housing typologies in Damascus
- interesting theme bust too much single-focussed
- no clear moethod mentioned</t>
  </si>
  <si>
    <t>+ seems ideal study from Sweden
+ Grounded Theory is used
+ studying various qualities and values on different scale levels from different perspectives (management and residents)</t>
  </si>
  <si>
    <t>- is about salvage of materials in empty homes in NY and devaluation of houses in vicinity</t>
  </si>
  <si>
    <t>- is about the lack of variation in 60s, 70s Finish mass housing and the possibilty to change them in order to prevent segregation</t>
  </si>
  <si>
    <t>- is about the impact of school choice on property values in NY</t>
  </si>
  <si>
    <t>- is about 'indicators of change' in NY neighbourhoods, but focussing on demographics (only)</t>
  </si>
  <si>
    <t xml:space="preserve">+ is about 'the residential preferences of individuals with respect to their socio-economic characteristics and the general characteristics of the districts' in old districts in Istanbul
+ resident surveys
- seems very general
- old study (1996)
</t>
  </si>
  <si>
    <t>- is about historic perspective on gren areas in poland neighbourhoods and their meanig and possibilties
- no clear method for values mentioned</t>
  </si>
  <si>
    <t>- is about possible passive energy performance of Spain neighbourhoods</t>
  </si>
  <si>
    <t>+ is about the relation between planning ideas about collectivity and the practice of actual users now
+ defines 'neighbourhood' and practices
- English text available??</t>
  </si>
  <si>
    <t>- is about parking models and influences on car ownership etc in Washington estates</t>
  </si>
  <si>
    <t>+ first part is interesting: sociological surveys and field observations to assess 'quality of life'
- second part is to see how characteristics influence crime
- is about Polish high-rise blocks</t>
  </si>
  <si>
    <t>- is about the effect of railway on gentrification and home affordability in Portland</t>
  </si>
  <si>
    <t>+ is about 'housing changes and modifications (HCMs)' for utility reasons in 2 Israelian cities
- focussed on functional changes and nothing mentioned about value</t>
  </si>
  <si>
    <t>+ is about residents perception and satisfaction of low-income housing in Jordan
+ extensive survey of many aspects and values
- might be very general</t>
  </si>
  <si>
    <t>- is about 'analysing the cost-efficiency of several RWH strategies in urban environments' in Spain</t>
  </si>
  <si>
    <t>- is about changes in market and property after renewal of streets/ neighbourhoods in Poland</t>
  </si>
  <si>
    <t>- is about relation between 'landmark designation effects on property values'</t>
  </si>
  <si>
    <t>- is about the influence of location/ place on the costs of renting ahouse in 6 Dutch cities
+ Study in Dutch (?) by M. Elsinga OTB</t>
  </si>
  <si>
    <t>- is about 'optimized plan for low carbon investments in existing assets'
- heat networks on neghbourhoods</t>
  </si>
  <si>
    <t>- is about walkibility of neighbourhoods
- no method mentioned</t>
  </si>
  <si>
    <t>- is about a Mumbai collective and sustinable housing typlogy 'Chawls' and its validity for contemporary planning
- too specific, although maybe good anlysis of arch aspects and responce of inhabitants</t>
  </si>
  <si>
    <t>- is about property value of housing
+ method might be interesting 'Abductive Learning Network (ALN), an artificial intelligence technique. Variables: building, tenant, and neighborhood characteristics are considered explicitly</t>
  </si>
  <si>
    <t>+ is about two social psychological investment strategies—sense of ownership and symbolic representation
+ interviews, focus groups, and participant observations among residents
- very social and demographic</t>
  </si>
  <si>
    <t>- is about the impact of infrastructure (rail) on property value</t>
  </si>
  <si>
    <t>- is about relation between parks and property value
+ method maybe interesting: 'statistical techniques to estimate the part of a price due to a particular attribute of a commodity, assessed the external effects of neighbourhood parks on the transaction price of high-rise private residential units'</t>
  </si>
  <si>
    <t>- is about the spaces in between such as courtyards, and how people use these spaces, now and in the far history
- acheological study
+ comparison historical and present data might be interesting</t>
  </si>
  <si>
    <t>- is about documentation of advanced re-use scenarios, and educational experimentation and research being performed in case studies developed together with Rome's local building authority'
- no method mentioned and not much about values</t>
  </si>
  <si>
    <t>+ intresting very structured method to assess (general) housing quality
+ Observer-Rated Housing Quality Scale (OHQS) for use in a multisite
+ many perspectives and participants, thourough testing
+ level of neighbourhood-building-unit
- meant as intervention for homeless individuals with mental illness</t>
  </si>
  <si>
    <t>- is about a 1960's conflict on strategies of renewal in Atlanta</t>
  </si>
  <si>
    <t>- is about demographics mainly
+ adressing several aspects og Warsaw districts: demographic features, socio-economic features, household characteristics, housing stock condition and quality, and migration processes
- article in Polish??
- big scale, probably vey general</t>
  </si>
  <si>
    <t>++ seems very good study, adressing postwar masshousing in Hungary
+ adresses heritage values, socio-economical, physical etc
+ very interesting backcasting-aproach, starting with the ideal future and then analyising back
+ on levels city-neighbourhood-building</t>
  </si>
  <si>
    <t>- is about parameters for solar energy on housing</t>
  </si>
  <si>
    <t>- is about impact of new buildings in neigbourhoods</t>
  </si>
  <si>
    <t xml:space="preserve">+ is about 'neighborhood-development strategy that guarantees the inclusion of all stakeholders'
+ method is interesting, many phases in resident participation
+ neighbourhood form 60s-70s in Austria
+ five key areas of action (energy, living space, open space, social and mobility)
- focussing on measures for sustainability
</t>
  </si>
  <si>
    <t>- about development and marketing of islamic gated communities and the influence of islam and vice versa</t>
  </si>
  <si>
    <t>- about the sales of 'forclosure' homes in Atlanta</t>
  </si>
  <si>
    <t>- about resident's perception of public housing in Nigeria
+ questionaires provide any data
- possibly very general</t>
  </si>
  <si>
    <t>- about relation between low-income housing in health
+ historical and present day perspective</t>
  </si>
  <si>
    <t>- about impact of pdestrianisation on land values in Turkey, Istanbul</t>
  </si>
  <si>
    <t>- about relationship between neighbourhood design and residents' fear of crime
+ self-reported and objective data combination
+ includes aspects like walkability as a succes voor safety</t>
  </si>
  <si>
    <t>- about relation of urban form and proparty values</t>
  </si>
  <si>
    <t>- about relation between parks and property value/ rent</t>
  </si>
  <si>
    <t>- about the realtion of land value and centrality and other aspects in Ede-Bennekom NL</t>
  </si>
  <si>
    <t>- about relation between housing aspects and tuberculosis</t>
  </si>
  <si>
    <t>- about interactions of neighbourhood quality and property specifics within hedonic models of housing price</t>
  </si>
  <si>
    <t>- about relation between race and  property values and their appreciation rates etc</t>
  </si>
  <si>
    <t>- about realtion between spatial characteristics and health
- big scale</t>
  </si>
  <si>
    <t>- about smart grids in neighbourhoods</t>
  </si>
  <si>
    <t>+ explores the method of utilising users’ memories to evaluate spatial quality
+ in depth interviews and surveys and litertaure review
+ unit, building, neighourhood</t>
  </si>
  <si>
    <t>- about housing acts, zoning laws and gentrification
- only demographics</t>
  </si>
  <si>
    <t>- about influence of occupants behaviour on energy systems on eighbourhood scale</t>
  </si>
  <si>
    <t>- about the adaptive reuse of Franciscan church designed by Lina Bo Bardi in Uberländia</t>
  </si>
  <si>
    <t>- is about the influence of designation of historic houses on property values in its neighbourhood</t>
  </si>
  <si>
    <t>- about evaluation of retrofitting a Porto neighbourhood and measuring the thermal improvements</t>
  </si>
  <si>
    <t>+ is about commitment to 'place' can be revealed in a high capacity for mobilization and co-operation in efforts to improve the immediate physical and social environment
- not related to architecture?
- method not clear</t>
  </si>
  <si>
    <t>+ is about 'hedonic price index for a set of housing characteristics including lot and house size, location amenities within the neighborhood, construction materials, architectural style, and detailed architectural features'
+ detailed study of appreciation of housing characteristics of rowhouses (measure is financial)</t>
  </si>
  <si>
    <t>- is about use of parking in residences and relation with quality</t>
  </si>
  <si>
    <t>- about influence of housing characteristics on child development and health</t>
  </si>
  <si>
    <t>- is about social construction of parties involved in rebuilding after Katrina hurricane</t>
  </si>
  <si>
    <t>+ about cmmunity structutures and 'sense of belonging' n social housing in UK
- very social, not related to architecture??</t>
  </si>
  <si>
    <t>- about 'opportunities and challenges of energy symbioses for non-industrial purposes, and develops a multi-objective mixed integer linear programming model for that purpose'</t>
  </si>
  <si>
    <t>+ about the relaion between housng characteristics of rowhouses in Boston on the market price
+ probably a discusiion on the subjective value and the financial value
! Note link to other article by Moorland: same?</t>
  </si>
  <si>
    <t>- is about relation between home-ownerwship and health in Germany</t>
  </si>
  <si>
    <t>- about the influece of housing quality on (mental) health in Washington DC
- relocated population, change was measured</t>
  </si>
  <si>
    <t>- about cultural influence on housing in Java
- 'casesudy' but no clear method mentioned</t>
  </si>
  <si>
    <t>- is about 'heat-energy demand of different types of urban form' in several cities</t>
  </si>
  <si>
    <t>- about 'ssessment ratios to detect, and explain where possible, the property valuation inequity in Taipei City'</t>
  </si>
  <si>
    <t>- is about optimal orientation of blocks for solar energy in Irak</t>
  </si>
  <si>
    <t>+ about 'case study research approach qualitatively evaluates adaptation factors associated with traditional Arab family residences as at the year 2010 in Core Tripoli neighborhoods'
+ link between physical and social aspects
- method?</t>
  </si>
  <si>
    <t>- about relation health and housing</t>
  </si>
  <si>
    <t>+ about 'environmental awareness, attitudes and behaviours of residents of a low-income, LEED-certified, multifamily, heritage-listed housing development in US'
+ combination of awareness, heritage, values
+ different techniques used, semistr interviews, photo, observation etc</t>
  </si>
  <si>
    <t>The issue of whether to demolish or refurbish older housing has been debated for over a century. It has been an active policy area since the late 1880s, when the Government first authorised the statutory demolition of insanitary slums. In the 1960s, revulsion at the scale of 'demolition blight' and new building caused a rethink, leading to a major reinvestment in inner city neighbourhoods of older housing. In the past 5 years, debate on demolition and new building has been intensified by the Government's Sustainable Communities Plan of 2003, with its proposals for large-scale clearance and building. Environmental arguments about renovating the existing stock have gained increasing prominence as people have sought to defend their communities from demolition. The evidence on whether demolition would reduce the amount of greenhouse gases we emit into the atmosphere is unclear and disputed. This paper summarises the evidence and arguments, and attempts to clarify the most realistic, achievable route to major reductions in energy use in homes. The arguments that apply to housing also apply to most other buildings and therefore to the overall built environment, which accounts for half of all carbon emissions. Three main sources of evidence have helped in the development of this paper, but there are many other studies we draw on in the discussion. Firstly, the Environmental Change Institute at Oxford University has argued that around three million demolitions are necessary by 2050 if we are to reach the stringent energy reduction targets that will be required in our housing stock [Boardman et al., 2005. 40% House. Environmental Change Institute, Oxford]. Its demolition figure is based on complex modelling that with small modifications can produce very different numbers. Its assessment does not take account of the embodied carbon costs such as volume of new materials, energy use in producing concrete, steel and other structural and infrastructural elements, and other factors affecting the environment such as land use, infrastructure and area blighting. We discuss these issues in order to clarify the scale of the challenge and the relative value of demolition or renovation. Secondly, the Sustainable Development Commission [SDC, 2006. 'Stock Take': Delivering improvements in existing housing. Sustainable Development Commission, London] argues the urgent need to upgrade the existing stock on the grounds that 70% of all homes that will exist in 2050, even with the ambitious new building programme now announced, are already built. The maximum feasible demolition of two million existing homes by 2050, based on experience to date, suggests that under 10% of the current stock will have been demolished by then. We argue that upgrading this stock to high environmental standards can actually be achieved more cheaply than demolishing it, and with as significant a carbon reduction. Thirdly, the German Federal Housing, Urban and Transport Ministry has announced an ambitious energy reduction programme that will upgrade all pre-1984 homes in Germany by 2020, an estimated 30 million units.11Zukunft Haus http://www.bmvbs.de/en/Building/Climate-change-and-energy-effi,-2826/Pro gramme-to-reduce-CO2-emissi.htm. This is based on evidence from several CO2 reduction programmes since 1996, showing the feasibility of upgrading. An 80% cut in energy use has been achieved, making the performance of the renovated homes at least as good as Germany's current exacting new build standards. The evidence from Germany is more grounded than any that has so far been produced in the UK, as it is based on several thousand examples. The paper also discusses the social and political problems of demolition. There is widespread opposition to large-scale demolition of older stock, mainly pre-1919 terraced homes, which is currently the most 'leaky'. This older property is a prime target for demolition in the Environmental Change Institute's proposals and the Government's plans. The environmental benefits of refurbishment are shown, based on work by the Empty Homes Agency, evidence from English Heritage, the Building Research Establishment and the Prince's Foundation. Work on refurbishment shows that existing homes, often in brick-built terraces, are relatively easy to upgrade and, with careful reinvestment in the existing buildings, can achieve as high environmental efficiency standards as current new build. We consider major social, economic and environmental benefits of refurbishment compared with demolition, including: a reduction in the transport costs, reduced landfill disposal, greater reuse of materials, reuse of infill sites and existing infrastructure, reduced new building on flood plains, local economic development, retention of community infrastructure, neighbourhood renewal and management. We weigh these benefits against the full costs of demolition and rebuilding, involving much higher capital costs, higher material wastage, greater embodied carbon inputs, the polluting impact of particulates, greater use of lorry transport for materials and waste, greater use of aggregates, more noise and disruption. On the social issues of housing need and fuel poverty, we argue that refurbishment and infill building are socially more acceptable, cheaper and create far lower environmental impact, while reducing fuel poverty. The incentive problems associated with renovation and the barriers to delivering it are also discussed. The evidence we have uncovered counters the suggestion that large-scale and accelerated demolition would either help us meet our energy and climate change targets or respond to our social needs. Many arguments remain unclear, but the overall balance of evidence suggests that refurbishment most often makes sense on the basis of time, cost, community impact, prevention of sprawl, reuse of existing infrastructure and protection of existing communities. It can also lead to reduced energy use in buildings in both the short and long term. Many factors will influence what happens in practice, but it seems unlikely under any scenario that the rate of demolition will accelerate far above current levels. Upgrading the existing stock is likely to gain in significance for environmental, social and economic reasons. Adopting policies that aid the retention and upgrading of the existing stock will help develop the necessary skills and technologies, save materials and land, and enhance the integration of existing communities in need of regeneration. © 2008 Queen's Printer and Controller of HMSO.</t>
  </si>
  <si>
    <t>- article 'summarises the evidence and arguments, and attempts to clarify the most realistic, achievable route to major reductions in energy use in homes'
- is about renoavtion or demolishment
+ interesting article in general but not for this literature review</t>
  </si>
  <si>
    <t>- about the impactof urban transformation on aesthetics and value of neighbourhood
- adressing tools for the architect</t>
  </si>
  <si>
    <t>++ very interesting study
+ discussion on how to assess the values and costs of New Urbanist features
+ history of the New Urbanism movement, list of amenities, values and costs of New Urbanist features in comparison to conventional developments.
- maybe very economical</t>
  </si>
  <si>
    <t>- about influence of view on property value, in Switzerland</t>
  </si>
  <si>
    <t>+ about impact of urban consolidation on the liveability of neighbourhoods
+ comparing resident responses of 2 australian suburbs
- is about responses to change mainly?</t>
  </si>
  <si>
    <t>- about the energy performance for PV-cells</t>
  </si>
  <si>
    <t>+ about identification of the values of landscape (open spaces)
+ multimethod: observation, opinion survey measuring people's attitudes with the pertaining scale of semantic differential (SD), visual and aesthetic qualities of the space, monitoring experience, perception and emotional reactions
- english?</t>
  </si>
  <si>
    <t>- about influence of neighbourhood characteristics on crime</t>
  </si>
  <si>
    <t>- about relation of building characteristics and policies and tornado damage</t>
  </si>
  <si>
    <t>- about relation between yar-round-school-calenders and property value</t>
  </si>
  <si>
    <t>- about relation between housing environment and psychological processes and health
+ about environmental behaviour</t>
  </si>
  <si>
    <t>- about 'holistic framework for optimal residential density based on WEC nexus (water-energy-carbon)</t>
  </si>
  <si>
    <t>- about Nort American policies for 'greening' the housing stock</t>
  </si>
  <si>
    <t>- is about 'cumulative impacts of urban streams (which refer to the combined impacts of amenities and disamenities of multiple sources) in high density and high-rise urban contexts'</t>
  </si>
  <si>
    <t>- about sense of belonging and social-emotional community in Dutch cities
fcussing on immigrant woman
- focus is only social, not related to architecture</t>
  </si>
  <si>
    <t>- about risk of pike driving foundaation for historic buildings</t>
  </si>
  <si>
    <t>- study about domestic pigs in ancient Rome :-)</t>
  </si>
  <si>
    <t>- about 'process of regional visioning that today is guiding community form throughout the United States'</t>
  </si>
  <si>
    <t>- about reasons for home abandonement</t>
  </si>
  <si>
    <t>- about 'impact of heat pumps and solar panels etc in small electric grids'</t>
  </si>
  <si>
    <t>+ about placemaking in Hungarian neighbouhood case study
+ about individual and collective adaption and appropriation
- finding values not explicitely mentioned</t>
  </si>
  <si>
    <t>- about air polution in LA</t>
  </si>
  <si>
    <t>- about innovative historic zoning and legal zoning codes in 'Ghost' homes</t>
  </si>
  <si>
    <t>- is about cross-country evidence on housing consumer preferences, based on expert elicited preference profiles generated by an analytic hierarchy process (AHP) in Randstad and Helsinki</t>
  </si>
  <si>
    <t>- about relation air quality and income level of neighbourhoods</t>
  </si>
  <si>
    <t>- about models for waste-division</t>
  </si>
  <si>
    <t>- about 'Sky View Factor (SVF) is one of the main factors related to pollution, temperature variations, heat island, and other environmental parameters' in relation to neighbourhoods</t>
  </si>
  <si>
    <t>- about thermal insulaion and energy performance</t>
  </si>
  <si>
    <t>- about ELEMENTA housing concept in Chile
- social housing as investment instead of cost</t>
  </si>
  <si>
    <t>- about production areas in the outskirts of cities</t>
  </si>
  <si>
    <t>- about post-disaster reconstruction in Iran
+ comparison between planned and unplanned neighbourhood
+ assessment on social, economical and environmental sustainability 
+ POE evaluation after 50 years</t>
  </si>
  <si>
    <t xml:space="preserve">+ about testing an integrated approach to measuring place attachment at the corridor in fla
+ method is a three-dimensional model of personal and community attachments ofcorridor and empirically examined.  </t>
  </si>
  <si>
    <t>- about ' integrated approach using the LSP method to represent the decision-making process of actors influencing urban residential development '</t>
  </si>
  <si>
    <t>- about healthy school design</t>
  </si>
  <si>
    <t>- about a planting project</t>
  </si>
  <si>
    <t>- about how 'polluted urban streams affect high-rise residential property values'</t>
  </si>
  <si>
    <t>+ is about 'quantitative and qualitative evidence of the impact on character and sense of place in two historic coastal towns' in Australian coast area
+ physical/ hard and subjective/emotional/soft aspects
- about change after new groups of inhabitants came</t>
  </si>
  <si>
    <t>- about authentic outdoor market archiecture and public life in Seoul</t>
  </si>
  <si>
    <t>- about 'examples of practical aesthetic solutions' for PV cells on nighbourhoods</t>
  </si>
  <si>
    <t>- about 'explanatory model to understand the decision-making processes of Small Private Landlords' in Germany and how they deal with energy-wende</t>
  </si>
  <si>
    <t>- about the impact ofinternal migration in Iranian cities/ neighbourhoods on sustainability
+ researches many aspects, physical and social
- focus on migration</t>
  </si>
  <si>
    <t>- about housing for aging population in Australia</t>
  </si>
  <si>
    <t>- book (?) about many issues in capitalist urban city areas</t>
  </si>
  <si>
    <t>- about influence of race on 'politics of housing, education, urban renewal, and highway construction in Buffalo, New York, over the past several decades'</t>
  </si>
  <si>
    <t>- about gated communities in Russia</t>
  </si>
  <si>
    <t>- about 'method of the assessment of certain social-lifestyle factors in hygienic health examination of the urban population' in Moskou</t>
  </si>
  <si>
    <t>- about the history and urban developments of New Brunswick, New Jersey</t>
  </si>
  <si>
    <t>- about the differnece in slovenian and serbian residents regarding their satisfaction about maintenance</t>
  </si>
  <si>
    <t>- about the impact of co-housing on ecological fotprint
+ fields redearched are interesting: site planning and design, food consumption, trip mode, resource usage and energy system</t>
  </si>
  <si>
    <t>+ could serve as theoretical background for the importance of home and environment
+ seems good chapter about the meaning of homeownership in US
- however, not explicitly about values of the housing environment itself
+ compare to rapoport?</t>
  </si>
  <si>
    <t>- about the effect of floor level on price</t>
  </si>
  <si>
    <t>- about city development of Zagreb and the role of trade fairs as catalyst</t>
  </si>
  <si>
    <t>- about comparison of hedonic and traditional sales approach</t>
  </si>
  <si>
    <t>- book about 'how the IAF network works with religious congregations and other community-based institutions to cultivate the participation and leadership of Americans most left out of our elite-centered politics'</t>
  </si>
  <si>
    <t>- about analysis of 'spatial patterns in program implementation and rebuilding options' after hurricane Katrina</t>
  </si>
  <si>
    <t>- about price models and policies fo application of pv-cells</t>
  </si>
  <si>
    <t>- about 'theme of Social Ecology and Mental Health by attempting to bring together a range of concepts and ideas from health, social and urban geography, social ecology, urban sociology, architecture, psychoanalysis, and public health'
+ interesting concept 'social space'</t>
  </si>
  <si>
    <t>- abut Denge virus in mexico neighbourhoods</t>
  </si>
  <si>
    <t>- about 'a 'neighborhood ethnography' of internet usage'
- about difference between public and private access</t>
  </si>
  <si>
    <t>- about rituals in meso-america</t>
  </si>
  <si>
    <t>- about history og 16 century dutch houses</t>
  </si>
  <si>
    <t xml:space="preserve">- erratum, not an article, about heat pumps and pv </t>
  </si>
  <si>
    <t>- about 'blend of foreign policy strategies employed by India and explains them in the context of historical and current influences and motivations.'</t>
  </si>
  <si>
    <t>- about 'mouse allergen in inner-city homes would be related to certain household characteristics'</t>
  </si>
  <si>
    <t>- about 'Civic culture and the politics of planning for neighborhoods and housing in post-katrina New Orleans'</t>
  </si>
  <si>
    <t>- editorial, not article, about invisible city
  no author</t>
  </si>
  <si>
    <t>- about segregation in Mexico</t>
  </si>
  <si>
    <t>- about organisational process how to make UK suburbs more sustainable</t>
  </si>
  <si>
    <t>- about 'framework for building a personalized search tool for Individual Healthcare Providers'</t>
  </si>
  <si>
    <t>- about students'hoices for accomodation in South Africa</t>
  </si>
  <si>
    <t>- about 'Impact on energy requirements and emissions of heat pumps and micro-cogenerators participating in demand side management'</t>
  </si>
  <si>
    <t>- about history of IAF: The industrial areas foundation and united power for action and justice</t>
  </si>
  <si>
    <t>- about 'Living in areas with different levels of earthquake damage and association with risk of cardiovascular disease: a cohort-linkage study'</t>
  </si>
  <si>
    <t>- about 'trace metals in house dust in the populous city of Hong Kong'</t>
  </si>
  <si>
    <t>+ about sustainable neighbourhoods in 4 sweden municipalities
+ 'The data are analysed using three theoretical concepts: political support, alliances, and citizen participation'
- mainly/only social, not architecture related</t>
  </si>
  <si>
    <t>- about 'examples of arts and cultural activity in communities around the United States to discuss how arts and cultural activity-through which people affirm, preserve, challenge, and transform racial ethnic identity and dynamics-is a precondition for true diversity, the tolerance and celebration of difference, and how that precondition is being achieved on the ground'</t>
  </si>
  <si>
    <t>- about 'community heating system' in 3 different types of regions in Japan</t>
  </si>
  <si>
    <t>+ about 'mapping and evaluation of the public spaces in Bratislava with the emphasis of their social development and cultural value, as factors of their identity.'
- no clear method for finding values is mentioned
- no architecture is mentioned??</t>
  </si>
  <si>
    <t>- about building for people with dementia (PwD)</t>
  </si>
  <si>
    <t>- about 'small residential construction contractors in community-based participatory research to promote safety'</t>
  </si>
  <si>
    <t>- about homeownership, benefits and risks regarding mortgages etc (in US)</t>
  </si>
  <si>
    <t>- is about 'mass immigration and provisional housing in Israel'</t>
  </si>
  <si>
    <t>- history of indivdualisation</t>
  </si>
  <si>
    <t>- history of the university quarter in Warsaw</t>
  </si>
  <si>
    <t>- about 'Banking low-income populations in South Africa'</t>
  </si>
  <si>
    <t>- economical, philosofical article</t>
  </si>
  <si>
    <t>- about 'Planning for post-disaster recovery' in US</t>
  </si>
  <si>
    <t>+ is about analysing what results in vitality of domestic neighbourhoods in Rome, Fortaleza,
? Maybe interesting method:  software DepthmapX, axial and segment maps of Fortaleza urban grid were generated, with their respective data
- focus on values is not clear</t>
  </si>
  <si>
    <t>Comments on obtaining paper</t>
  </si>
  <si>
    <t>Comments on paper content</t>
  </si>
  <si>
    <t>Obtained?</t>
  </si>
  <si>
    <t>Sciencedirect
access via TU Delft library</t>
  </si>
  <si>
    <t>Taylor &amp; Francis online
access via TU Delft library</t>
  </si>
  <si>
    <t>Emerald insight
access via TU Delft library</t>
  </si>
  <si>
    <t>Archnet IJAR
access via TU Delft library</t>
  </si>
  <si>
    <t>researchgate.net</t>
  </si>
  <si>
    <t>academia.edu</t>
  </si>
  <si>
    <t>via 11ssslisbon.pt</t>
  </si>
  <si>
    <t>http://support.sbcindustry.com/Archive/2008/june/Paper_068.pdf?PHPSESSID=ju29kfh90oviu5o371pv47cgf3</t>
  </si>
  <si>
    <t>IOP Science
access via TU Delft library</t>
  </si>
  <si>
    <t>witpress.com</t>
  </si>
  <si>
    <t>http://epa.oszk.hu.tudelft.idm.oclc.org/01400/01462/00051/pdf/EPA01462_hungarian_studies_2015_1-2_021-036.pdf</t>
  </si>
  <si>
    <t>JSTOR
access via TU Delft library</t>
  </si>
  <si>
    <t>AIP Conference Proceeding
via
https://aip-scitation-org.tudelft.idm.oclc.org/doi/pdf/10.1063/1.4985501?class=pdf</t>
  </si>
  <si>
    <t>SAGE journals
access via TU Delft library</t>
  </si>
  <si>
    <t>https://hrcak-srce-hr.tudelft.idm.oclc.org/index.php?show=clanak&amp;id_clanak_jezik=181921</t>
  </si>
  <si>
    <t>Croatish, just summary is in English.
Send request for translation?</t>
  </si>
  <si>
    <t>Servisch, just summary is in English.
Send request for translation?</t>
  </si>
  <si>
    <t>Wiley Online library
access via TU Delft library</t>
  </si>
  <si>
    <t>Springer link
access via TU Delft library</t>
  </si>
  <si>
    <t>book not available online and not available at TU library. Do I need it???</t>
  </si>
  <si>
    <t>Selection</t>
  </si>
  <si>
    <t>send a request on researchgate.net
dd.28.11.2018
Na aanvraag bij TU library blijkt dit artikel is 'traditional Chinese'. Valt af</t>
  </si>
  <si>
    <t>Positive values</t>
  </si>
  <si>
    <t>Negative values</t>
  </si>
  <si>
    <t>x</t>
  </si>
  <si>
    <r>
      <t>Main</t>
    </r>
    <r>
      <rPr>
        <b/>
        <sz val="10"/>
        <color rgb="FF000000"/>
        <rFont val="Helvetica Neue"/>
        <family val="2"/>
      </rPr>
      <t xml:space="preserve"> type of values</t>
    </r>
  </si>
  <si>
    <t>Expert-real estate</t>
  </si>
  <si>
    <t>s</t>
  </si>
  <si>
    <r>
      <t xml:space="preserve">Adressing values related to </t>
    </r>
    <r>
      <rPr>
        <b/>
        <sz val="10"/>
        <color rgb="FF000000"/>
        <rFont val="Helvetica Neue"/>
        <family val="2"/>
      </rPr>
      <t xml:space="preserve">housing/domestic/ residential </t>
    </r>
    <r>
      <rPr>
        <sz val="10"/>
        <color rgb="FF000000"/>
        <rFont val="Helvetica Neue"/>
        <family val="2"/>
      </rPr>
      <t>in</t>
    </r>
    <r>
      <rPr>
        <sz val="10"/>
        <color indexed="8"/>
        <rFont val="Helvetica Neue"/>
        <family val="2"/>
      </rPr>
      <t xml:space="preserve"> neighbourhoods</t>
    </r>
  </si>
  <si>
    <t xml:space="preserve">- is about educational methods (not methods on finding values)
+ is about multi-value, heritage, housing etc
</t>
  </si>
  <si>
    <t>- link between conservation of historic sites and property values. 
- not about methods
+ role of conservation for neighbourhoods</t>
  </si>
  <si>
    <r>
      <t xml:space="preserve">Discussing </t>
    </r>
    <r>
      <rPr>
        <b/>
        <sz val="10"/>
        <color rgb="FF000000"/>
        <rFont val="Helvetica Neue"/>
        <family val="2"/>
      </rPr>
      <t>a method</t>
    </r>
    <r>
      <rPr>
        <sz val="10"/>
        <color indexed="8"/>
        <rFont val="Helvetica Neue"/>
        <family val="2"/>
      </rPr>
      <t xml:space="preserve"> to explore values</t>
    </r>
  </si>
  <si>
    <t xml:space="preserve">+ about guidelines and design criteria  for infill design in urban conservation areas
+ assess relation between guidelines and laypersons' response and preferences
- not about values of architecture but 'values' of guidelines'
+ method is literature mainly?
- is about new infill
- values??
</t>
  </si>
  <si>
    <t>- describing the history of demographic soal geographies in US neighbourhoods</t>
  </si>
  <si>
    <t>- is about foreclosure of homes after 2006 financial crisis
- describing the process, not about methods</t>
  </si>
  <si>
    <t>- about housing policies
- describing market-mechanisms not values</t>
  </si>
  <si>
    <t xml:space="preserve">- about 'environmental risk and childhooddisease in an urban working-class' districts
- analyzes data from a survey of low-income parents and their awareness of the risks from the environmental hazards
- not (clearly) about methods to assess values </t>
  </si>
  <si>
    <t>- is about the impact of graffity, modifications on demolition
+ addresses historic or architectonically important structures in 'bad' areas
- is about the legal difference between graffitty and other types of changes (renovation</t>
  </si>
  <si>
    <t>- is about history of Maribor industrial architecture and its values and conservation
- a history not a study about methods</t>
  </si>
  <si>
    <t>- is about regeneration/ gentrification of neighbourhoods as a process that is negative for inhabitants
- decribes the process, not the values of arch/ neighbourhood</t>
  </si>
  <si>
    <t>- is about if/why/how LEED certification works
- is discussing the method (LEED), not applying the method</t>
  </si>
  <si>
    <t>- is about resident involvement and 'DIY community action'
- is about values of engagament</t>
  </si>
  <si>
    <t>- study about energy/gas consumption, only technical
- about non-domestic
+ confronts district and building characteristics in their influence on gas-use</t>
  </si>
  <si>
    <t>Yes to method, architecture, housing</t>
  </si>
  <si>
    <t>3x Yes - selection</t>
  </si>
  <si>
    <t>Discipline: Architecture-Urbanism
Subject: architectural qualities of socialist prefab housing</t>
  </si>
  <si>
    <t>Discipline: Architecture
Subject: architectural qualities of multifamily-homes</t>
  </si>
  <si>
    <t>Discipline: Architecture-Urbanism
Subject: urban qualities of coast towns</t>
  </si>
  <si>
    <t>Discipline: Architecture-Urbanism
Subject: architectural and urban qualities of '70 housing typologies</t>
  </si>
  <si>
    <t>Discipline: Architecture-Urbanism
Subject: urban qualities of reconstruction neighbourhoods</t>
  </si>
  <si>
    <t>Discipline + subject</t>
  </si>
  <si>
    <t>Discipline: Economics
Subject: walkable neighbourhoods</t>
  </si>
  <si>
    <t>Analysis: Hedonic price model
Data: housing price</t>
  </si>
  <si>
    <t>Discipline: Architecture-Urbanism
Subject: urban qualities of neighbourhoods in medium-size andalusian cities</t>
  </si>
  <si>
    <t>Discipline: Social science/ Housing
Subject: sense of community</t>
  </si>
  <si>
    <t>Analysis: narrative?
Data: interviews</t>
  </si>
  <si>
    <t>Discipline: Social science
Subject: sense of community</t>
  </si>
  <si>
    <t>Analysis: narrative?
Data: Interviews, coding</t>
  </si>
  <si>
    <t>Discipline: Social science/ Housing
Subject: liveability in densification</t>
  </si>
  <si>
    <t>Discipline: Housing
Subject: housing quality</t>
  </si>
  <si>
    <t>Analysis: theoretical analysis (?)
Data: Literature</t>
  </si>
  <si>
    <t>Analysis: narrative + theory
Data: Interviews, coding, theory</t>
  </si>
  <si>
    <t>Discipline: Economics + History
Subject: values of 19th C Boston houses</t>
  </si>
  <si>
    <t>Analysis: Hedonic price model + architectural analysis
Data: housing price + architectonic characteristics</t>
  </si>
  <si>
    <t>Analysis: narrative?
Data: Interviews, theory</t>
  </si>
  <si>
    <t>Discipline: Housing
Subject: obduracy of detached Belgium house</t>
  </si>
  <si>
    <t>Analysis: narrative + theoretical analysis
Data: Interviews, literature</t>
  </si>
  <si>
    <t>Discipline: Architecture/ Urbanism
Subject: housing quality in Istanbul Estate</t>
  </si>
  <si>
    <t>Analysis: multisource analysis 
Data: interview, observation, drawings etc</t>
  </si>
  <si>
    <t>Analysis: multisource analysis 
Data: interview, literature, observation, drawings etc</t>
  </si>
  <si>
    <t>Analysis: multisource analysis
Data: interview, observation, demographic data, drawings etc</t>
  </si>
  <si>
    <t>Discipline: Health
Subject: method for validation housing quality</t>
  </si>
  <si>
    <t>Discipline: Economics
Subject: price gains of New Urbanism</t>
  </si>
  <si>
    <t>Discipline: Social science
+ architecture
Subject: participation as tool in preserving schools</t>
  </si>
  <si>
    <t>Development of an instrument (Participatory Action Research)
Data: Experience in organisations, meetings, processes etc.</t>
  </si>
  <si>
    <t>Discipline: Social science/ Behaviour
Subject: behaviour of low-income residents to LEED-cert. in historic apt</t>
  </si>
  <si>
    <t>Analysis: narrative + theoretical analysis
Data: Interviews, coding literature</t>
  </si>
  <si>
    <t>Discipline: Engineering/ Architecture
Subject: checking possibilities for sustainability of housing blocks</t>
  </si>
  <si>
    <t>Analysis: technical analysis of characteristics
Data: checklist of building characteristics (construction, legislation, comfort, costs etc)</t>
  </si>
  <si>
    <t>Assesment of values</t>
  </si>
  <si>
    <t>Qualitative</t>
  </si>
  <si>
    <t>Quantitative</t>
  </si>
  <si>
    <t>Qualitative + Quantitative</t>
  </si>
  <si>
    <t>Quantitative ???</t>
  </si>
  <si>
    <r>
      <t xml:space="preserve">Analysis: objective analysis, scoring characteristics on a scale
Data: observed housing characteristics
</t>
    </r>
    <r>
      <rPr>
        <i/>
        <sz val="10"/>
        <color rgb="FF000000"/>
        <rFont val="Helvetica Neue"/>
        <family val="2"/>
      </rPr>
      <t>(AND: About the development of the method
Data: testing and opinions by participants and professionals)</t>
    </r>
  </si>
  <si>
    <r>
      <rPr>
        <sz val="10"/>
        <color rgb="FFFF0000"/>
        <rFont val="Helvetica Neue"/>
        <family val="2"/>
      </rPr>
      <t>Suikkari</t>
    </r>
    <r>
      <rPr>
        <sz val="10"/>
        <color indexed="8"/>
        <rFont val="Helvetica Neue"/>
        <family val="2"/>
      </rPr>
      <t xml:space="preserve"> R., Soikkeli A., Reinikainen K.</t>
    </r>
  </si>
  <si>
    <t>Discipline: Social science
Subject: place attachment in a flat corridor</t>
  </si>
  <si>
    <t>https://ageconsearch.umn.edu/bitstream/132429/2/09-2-1.pdf</t>
  </si>
  <si>
    <t>http://pages.jh.edu/jrer/papers/pdf/past/vol27n04/vol27n04a02.pdf</t>
  </si>
  <si>
    <t>https://www.medwelljournals.com/abstract/?doi=sscience.2016.4489.4494</t>
  </si>
  <si>
    <t>https://www-emeraldinsight-com.tudelft.idm.oclc.org/doi/pdfplus/10.1108/eb021143</t>
  </si>
  <si>
    <t>https://www.researchgate.net/publication/229079873_A_pre-and-post_study_of_an_urban_renewal_program_in_a_socially_disadvantaged_neighbourhood_in_Sydney_Australia</t>
  </si>
  <si>
    <t>emerald insight link werkt niet</t>
  </si>
  <si>
    <t>https://www-sciencedirect-com.tudelft.idm.oclc.org/science/article/pii/037877889190084G</t>
  </si>
  <si>
    <t>request via researchgate
might be not in english</t>
  </si>
  <si>
    <t>tudelft library</t>
  </si>
  <si>
    <t>http://www.housingscience.org/html/publications/pdf/37-3-1.pdf</t>
  </si>
  <si>
    <t>sciencedirect
access via TU Delft library</t>
  </si>
  <si>
    <t>repository delft</t>
  </si>
  <si>
    <t>https://tutcris.tut.fi/portal/en/publications/adaptability-of-mass-housing(744b8152-7de9-40e1-abd7-b3434939b9c1).html</t>
  </si>
  <si>
    <t>- about thermal improvement of mass housing in Argentina</t>
  </si>
  <si>
    <t>https://link-springer-com.tudelft.idm.oclc.org/chapter/10.1007%2F978-3-319-51442-0_29</t>
  </si>
  <si>
    <t>https://link-springer-com.tudelft.idm.oclc.org/content/pdf/10.1007%2Fs12114-011-9109-z.pdf</t>
  </si>
  <si>
    <t>http://eprints.lse.ac.uk/60778/1/__lse.ac.uk_storage_LIBRARY_Secondary_libfile_shared_repository_Content_Rode,%20P_Cities%20and%20energy_Rode_Cities%20and%20energy_2016.pdf</t>
  </si>
  <si>
    <t>https://go.galegroup.com/ps/i.do?p=AONE&amp;sw=w&amp;u=googlescholar&amp;v=2.1&amp;it=r&amp;id=GALE%7CA348647981&amp;sid=googleScholar&amp;asid=e9f61799</t>
  </si>
  <si>
    <t>https://www.journalagent.com/itujfa/pdfs/ITUJFA-88709-DOSSIER_ARTICLES-DULGEROGLU_YUKSEL.pdf</t>
  </si>
  <si>
    <t>taylor &amp; Francis online
access via TU Delft library</t>
  </si>
  <si>
    <t>https://link-springer-com.tudelft.idm.oclc.org/chapter/10.1007/978-3-319-51442-0_2</t>
  </si>
  <si>
    <t>+ Study to relation between physical and social
- Focus on vulnerable neighbourhoods in Chile, maybe too much on social structures only</t>
  </si>
  <si>
    <t>not in english</t>
  </si>
  <si>
    <t>article in russian</t>
  </si>
  <si>
    <t>article in Japanese</t>
  </si>
  <si>
    <r>
      <t xml:space="preserve">Patterns of network sociability in vulnerable neighbourhoods: Two cases in Santiago, Chile [Patrones de sociabilidad en barrios vulnerables: dos casos en Santiago, Chile]
</t>
    </r>
    <r>
      <rPr>
        <sz val="15"/>
        <color rgb="FF000000"/>
        <rFont val="Helvetica Neue"/>
        <family val="2"/>
      </rPr>
      <t>LANGUAGE</t>
    </r>
  </si>
  <si>
    <r>
      <t xml:space="preserve">THE USE OF OPEN REAL ESTATE DATABASES FOR THE ANALYSIS OF INFLUENCE OF CONCOMITANT FACTORS ON THE STATE OF THE URBAN POPULATION'S HEALTH
</t>
    </r>
    <r>
      <rPr>
        <sz val="15"/>
        <color rgb="FF000000"/>
        <rFont val="Helvetica Neue"/>
        <family val="2"/>
      </rPr>
      <t>LANGUAGE</t>
    </r>
  </si>
  <si>
    <r>
      <t xml:space="preserve">A study on community heating system using woody biomass for high performance passive ventilation houses
</t>
    </r>
    <r>
      <rPr>
        <sz val="15"/>
        <color rgb="FF000000"/>
        <rFont val="Helvetica Neue"/>
        <family val="2"/>
      </rPr>
      <t xml:space="preserve">
LANGUAGE</t>
    </r>
  </si>
  <si>
    <r>
      <t xml:space="preserve">Influence of the value of housing features and circumstance on residential satisfaction in kaohsiung area
</t>
    </r>
    <r>
      <rPr>
        <sz val="15"/>
        <color rgb="FF000000"/>
        <rFont val="Helvetica Neue"/>
        <family val="2"/>
      </rPr>
      <t>LANGUAGE</t>
    </r>
  </si>
  <si>
    <t>https://freepaper.me/d/PDF/87/87000ebeca1842112aef4c686ed0bada.pdf?hash=PiYns7QFlyd9PhJN54Ys8w&amp;doi=10.1108/IJDRBE-08-2017-0050&amp;title=&amp;save=1%20%20%20%20%20%20%20%20%20%20%20%20%20%20%20%20style=</t>
  </si>
  <si>
    <t>via TU Delft, aangevraagd</t>
  </si>
  <si>
    <t xml:space="preserve">Analysis/ method + man data </t>
  </si>
  <si>
    <t>+ addresses different aspects and the relation with appreciation of neighbourhoods
- however, based on tax assessor data, this might be very finacial and on property value</t>
  </si>
  <si>
    <t>Discipline: Economics
Subject: effect of historic designation of neighborhoods on property values</t>
  </si>
  <si>
    <t>Analysis: Hedonic price model
Data: housing price (assessor tax data)</t>
  </si>
  <si>
    <t>Analysis: theoretical paper- analysis
Data: drawings, observation etc</t>
  </si>
  <si>
    <t>Discipline: Architecture-Urbanism
Subject: architectural and socio-cultural qualities of Lilong housing in Shanghai</t>
  </si>
  <si>
    <t>Analysis: theoretical, historical paper- analysis
Data: drawings, observation etc</t>
  </si>
  <si>
    <t>Analysis: theoretical, historical paper- analysis
Data: drawings, documents etc</t>
  </si>
  <si>
    <t>Analysis: theoretical historical paper- analysis
Data: (historical) maps, drawings, photo's</t>
  </si>
  <si>
    <t>Analysis: Hedonic price model, statistical analysis of 3 variables (HPM normally 2 variables)
Data: housing price (sales price)</t>
  </si>
  <si>
    <t>Discipline: Economics
Subject: investigation of relationships among 
1 environmental conditions 
2 post-occupancy
housing changes and modifications 
3 market values of residential properties</t>
  </si>
  <si>
    <t>Discipline: Architecture-Urbanism
Subject: impact of modern movement on traditional Iranian architecture</t>
  </si>
  <si>
    <t>Analysis: theoretical historical paper- analysis
Data: (historical) drawings, photo's</t>
  </si>
  <si>
    <t>Analysis: Comparative analysis of values and costs (related to urban features and hedonic price model)
Data: investment and financing costs + urban characteristics</t>
  </si>
  <si>
    <r>
      <t xml:space="preserve">Future of Finland's reconstruction period neighbourhoods
</t>
    </r>
    <r>
      <rPr>
        <b/>
        <sz val="10"/>
        <color rgb="FFFF0000"/>
        <rFont val="Helvetica Neue"/>
        <family val="2"/>
      </rPr>
      <t>Note the other article by Suikkari is better (2004)!!</t>
    </r>
  </si>
  <si>
    <t>Analysis: Comparative analysis of preferences, using index ranking
Data: questionnaires</t>
  </si>
  <si>
    <t>Quantitative
preferences</t>
  </si>
  <si>
    <t>Quantitative
investments</t>
  </si>
  <si>
    <t>Qualitative
architectural features</t>
  </si>
  <si>
    <t>Qualitative
architectural and socio-cultural historicl facts</t>
  </si>
  <si>
    <t>Quantitative
property prices</t>
  </si>
  <si>
    <t>Discipline: Health
Subject: impact of urban renewal
program on health and well-being of residents</t>
  </si>
  <si>
    <t>Discipline: Housing
Subject: residents' expectations for attributes in dwellings</t>
  </si>
  <si>
    <t>Quantitative
difference (in aspects of health)</t>
  </si>
  <si>
    <t>Discipline: Engineering/ Architecture
Subject: difference in
temperature as a result built form</t>
  </si>
  <si>
    <t>Quantitative
(Quantitative measurements as a proof for qualitative comfort)</t>
  </si>
  <si>
    <t>Discipline: Architecture-Urbanism
Subject: relation between social (privacy) and physical (ventilation) benefits of traditional Arab house</t>
  </si>
  <si>
    <t>Analysis: multisource analysis 
Data: interview, observation, questionnaire, photo's, drawings etc</t>
  </si>
  <si>
    <t>Qualitative + Quantitative
(quantitative results not very clear...)</t>
  </si>
  <si>
    <t>Analysis: theoretical review/ assessment
Data: policies and documents + one case</t>
  </si>
  <si>
    <t>Qualitative
quality of guidelines</t>
  </si>
  <si>
    <t>Discipline: Heritage policies
Subject: review of design guidelines for infill projects</t>
  </si>
  <si>
    <t>Discipline: Economics
Subject: effect of refurbishment on market prices of
neighbouring properties</t>
  </si>
  <si>
    <t>Discipline: Engineering/ Architecture
Subject: effects that different building
parameters have in aggregated models</t>
  </si>
  <si>
    <t>Quantitative
model qualities/ ineficiencies</t>
  </si>
  <si>
    <t>Analysis: simulation studies with different models
Data: test results of simulation models
NB: this study is testing values of methods, not values of neighbourhoods</t>
  </si>
  <si>
    <t>Discipline: Architecture-Urbanism
Subject: visual experiment to assess tenants’ preferences for innovative facade renovation</t>
  </si>
  <si>
    <t>Quantitative
energy demand</t>
  </si>
  <si>
    <t>Discipline: Engineering/ Architecture
Subject: influence of a set building and urban parameters on the
energy performance of residential stock</t>
  </si>
  <si>
    <r>
      <t xml:space="preserve">Analysis: </t>
    </r>
    <r>
      <rPr>
        <b/>
        <sz val="10"/>
        <color rgb="FF000000"/>
        <rFont val="Helvetica Neue"/>
        <family val="2"/>
      </rPr>
      <t>statistical</t>
    </r>
    <r>
      <rPr>
        <sz val="10"/>
        <color indexed="8"/>
        <rFont val="Helvetica Neue"/>
        <family val="2"/>
      </rPr>
      <t xml:space="preserve"> analysis of influence of covariates +
</t>
    </r>
    <r>
      <rPr>
        <b/>
        <sz val="10"/>
        <color rgb="FF000000"/>
        <rFont val="Helvetica Neue"/>
        <family val="2"/>
      </rPr>
      <t>comparative</t>
    </r>
    <r>
      <rPr>
        <sz val="10"/>
        <color indexed="8"/>
        <rFont val="Helvetica Neue"/>
        <family val="2"/>
      </rPr>
      <t xml:space="preserve"> analysis of existing and new scenario
Data: results of simulation models</t>
    </r>
  </si>
  <si>
    <r>
      <t xml:space="preserve">Analysis: </t>
    </r>
    <r>
      <rPr>
        <b/>
        <sz val="10"/>
        <color rgb="FF000000"/>
        <rFont val="Helvetica Neue"/>
        <family val="2"/>
      </rPr>
      <t>comparative</t>
    </r>
    <r>
      <rPr>
        <sz val="10"/>
        <color indexed="8"/>
        <rFont val="Helvetica Neue"/>
        <family val="2"/>
      </rPr>
      <t xml:space="preserve"> analysis of preferences
Data: questionnaire (DCM)
NB: this study is a pilot in developing a model (dicrete choice modelling)</t>
    </r>
  </si>
  <si>
    <r>
      <t xml:space="preserve">Analysis: </t>
    </r>
    <r>
      <rPr>
        <b/>
        <sz val="10"/>
        <color rgb="FF000000"/>
        <rFont val="Helvetica Neue"/>
        <family val="2"/>
      </rPr>
      <t>comparative</t>
    </r>
    <r>
      <rPr>
        <sz val="10"/>
        <color indexed="8"/>
        <rFont val="Helvetica Neue"/>
        <family val="2"/>
      </rPr>
      <t xml:space="preserve"> analysis based on Hedonic price model
Data: housing price (transaction prices), before and after refurbishment neighbours</t>
    </r>
  </si>
  <si>
    <r>
      <t xml:space="preserve">Analysis: </t>
    </r>
    <r>
      <rPr>
        <b/>
        <sz val="10"/>
        <color rgb="FF000000"/>
        <rFont val="Helvetica Neue"/>
        <family val="2"/>
      </rPr>
      <t>comparative</t>
    </r>
    <r>
      <rPr>
        <sz val="10"/>
        <color indexed="8"/>
        <rFont val="Helvetica Neue"/>
        <family val="2"/>
      </rPr>
      <t xml:space="preserve"> analysis (old and new Delhi neighbourhoods)
Data: room temperature (and characteristics)</t>
    </r>
  </si>
  <si>
    <r>
      <t xml:space="preserve">Analysis: </t>
    </r>
    <r>
      <rPr>
        <b/>
        <sz val="10"/>
        <color rgb="FF000000"/>
        <rFont val="Helvetica Neue"/>
        <family val="2"/>
      </rPr>
      <t>comparative</t>
    </r>
    <r>
      <rPr>
        <sz val="10"/>
        <color indexed="8"/>
        <rFont val="Helvetica Neue"/>
        <family val="2"/>
      </rPr>
      <t xml:space="preserve"> analysis pre-post
Data: (selfreported) survey/ questionnaire
</t>
    </r>
  </si>
  <si>
    <t>Discipline: Architecture-Urbanism
Subject: size adaptation of (homogeneous and small) dwellings</t>
  </si>
  <si>
    <t>Analysis: multisource = 
1.statistical analysis
2.typological analysis of stock
3. research by design/ simulation
Data: 
1. statistical info
2. drawings
3. designs</t>
  </si>
  <si>
    <t>Qualitative
adaptability potential</t>
  </si>
  <si>
    <t>Discipline: Engineering/ Architecture
Subject: performance of technical variants of improvong energy performance considering lifetime costs</t>
  </si>
  <si>
    <t>Quantitative
lifetime costs of energy performance improvements</t>
  </si>
  <si>
    <r>
      <t xml:space="preserve">Analysis: </t>
    </r>
    <r>
      <rPr>
        <b/>
        <sz val="10"/>
        <color rgb="FF000000"/>
        <rFont val="Helvetica Neue"/>
        <family val="2"/>
      </rPr>
      <t>comparative</t>
    </r>
    <r>
      <rPr>
        <sz val="10"/>
        <color indexed="8"/>
        <rFont val="Helvetica Neue"/>
        <family val="2"/>
      </rPr>
      <t xml:space="preserve"> analysis of several design variants
Data: ROI (return on investment) times</t>
    </r>
  </si>
  <si>
    <t xml:space="preserve">Discipline: Economics
Subject: effect of energy efficiency ratings on housing prices </t>
  </si>
  <si>
    <t>Quantitative
house prices</t>
  </si>
  <si>
    <r>
      <t xml:space="preserve">Analysis: </t>
    </r>
    <r>
      <rPr>
        <b/>
        <sz val="10"/>
        <color rgb="FF000000"/>
        <rFont val="Helvetica Neue"/>
        <family val="2"/>
      </rPr>
      <t>comparative</t>
    </r>
    <r>
      <rPr>
        <sz val="10"/>
        <color indexed="8"/>
        <rFont val="Helvetica Neue"/>
        <family val="2"/>
      </rPr>
      <t xml:space="preserve"> analysis based on Hedonic price model
Data: housing price (transaction price)</t>
    </r>
  </si>
  <si>
    <t>Discipline: Engineering/ Architecture
Subject: influence of position and occupation on room temperature</t>
  </si>
  <si>
    <r>
      <t xml:space="preserve">Analysis: </t>
    </r>
    <r>
      <rPr>
        <b/>
        <sz val="10"/>
        <color rgb="FF000000"/>
        <rFont val="Helvetica Neue"/>
        <family val="2"/>
      </rPr>
      <t>comparative</t>
    </r>
    <r>
      <rPr>
        <sz val="10"/>
        <color indexed="8"/>
        <rFont val="Helvetica Neue"/>
        <family val="2"/>
      </rPr>
      <t xml:space="preserve"> analysis of several variables
Data: room temperature measurements</t>
    </r>
  </si>
  <si>
    <t>Quantitative
temperatures</t>
  </si>
  <si>
    <t>Discipline: Health
Subject:relation between general housing condition and mental health</t>
  </si>
  <si>
    <t>Quantitative
impact (on mental health)</t>
  </si>
  <si>
    <r>
      <t xml:space="preserve">Analysis: </t>
    </r>
    <r>
      <rPr>
        <b/>
        <sz val="10"/>
        <color rgb="FF000000"/>
        <rFont val="Helvetica Neue"/>
        <family val="2"/>
      </rPr>
      <t>comparative</t>
    </r>
    <r>
      <rPr>
        <sz val="10"/>
        <color indexed="8"/>
        <rFont val="Helvetica Neue"/>
        <family val="2"/>
      </rPr>
      <t xml:space="preserve"> statistical analysis of impact of the different aspects
Data: (selfreported) survey/ questionnaire
</t>
    </r>
  </si>
  <si>
    <t>Discipline: Engineering/ Architecture
Subject: influence of urban form on heat-energy demand</t>
  </si>
  <si>
    <r>
      <t xml:space="preserve">Analysis: 
1. </t>
    </r>
    <r>
      <rPr>
        <b/>
        <sz val="10"/>
        <color rgb="FF000000"/>
        <rFont val="Helvetica Neue"/>
        <family val="2"/>
      </rPr>
      <t>typological</t>
    </r>
    <r>
      <rPr>
        <sz val="10"/>
        <color indexed="8"/>
        <rFont val="Helvetica Neue"/>
        <family val="2"/>
      </rPr>
      <t xml:space="preserve"> analysis of urban fabric
2. </t>
    </r>
    <r>
      <rPr>
        <b/>
        <sz val="10"/>
        <color rgb="FF000000"/>
        <rFont val="Helvetica Neue"/>
        <family val="2"/>
      </rPr>
      <t>simulation</t>
    </r>
    <r>
      <rPr>
        <sz val="10"/>
        <color indexed="8"/>
        <rFont val="Helvetica Neue"/>
        <family val="2"/>
      </rPr>
      <t xml:space="preserve"> of heat-demand
3. </t>
    </r>
    <r>
      <rPr>
        <b/>
        <sz val="10"/>
        <color rgb="FF000000"/>
        <rFont val="Helvetica Neue"/>
        <family val="2"/>
      </rPr>
      <t>comparative</t>
    </r>
    <r>
      <rPr>
        <sz val="10"/>
        <color indexed="8"/>
        <rFont val="Helvetica Neue"/>
        <family val="2"/>
      </rPr>
      <t xml:space="preserve"> analysis of the typologies
Data: building characteristics and calculation of theoretical heat demand</t>
    </r>
  </si>
  <si>
    <t>Quantitative
energy efficiency</t>
  </si>
  <si>
    <r>
      <t xml:space="preserve">Analysis: 
</t>
    </r>
    <r>
      <rPr>
        <b/>
        <sz val="10"/>
        <color rgb="FF000000"/>
        <rFont val="Helvetica Neue"/>
        <family val="2"/>
      </rPr>
      <t>comparative</t>
    </r>
    <r>
      <rPr>
        <sz val="10"/>
        <color indexed="8"/>
        <rFont val="Helvetica Neue"/>
        <family val="2"/>
      </rPr>
      <t xml:space="preserve"> analysis on several building characteristics
Data: building characteristics and calculation of heat load, insulation etc</t>
    </r>
  </si>
  <si>
    <r>
      <t xml:space="preserve">Using passive design
</t>
    </r>
    <r>
      <rPr>
        <sz val="15"/>
        <color rgb="FF000000"/>
        <rFont val="Helvetica Neue"/>
        <family val="2"/>
      </rPr>
      <t>DUPLICATE</t>
    </r>
    <r>
      <rPr>
        <sz val="10"/>
        <color indexed="8"/>
        <rFont val="Helvetica Neue"/>
        <family val="2"/>
      </rPr>
      <t xml:space="preserve">
see nr 88 (Hachem 2012)</t>
    </r>
  </si>
  <si>
    <r>
      <t xml:space="preserve">The market for residential architecture: 19th century row houses in Boston's south end
</t>
    </r>
    <r>
      <rPr>
        <sz val="15"/>
        <color rgb="FF000000"/>
        <rFont val="Helvetica Neue"/>
        <family val="2"/>
      </rPr>
      <t xml:space="preserve">DUPLICATE
</t>
    </r>
    <r>
      <rPr>
        <sz val="10"/>
        <color rgb="FF000000"/>
        <rFont val="Helvetica Neue"/>
        <family val="2"/>
      </rPr>
      <t>see nr 14 (Smith 1993)</t>
    </r>
  </si>
  <si>
    <t>Discipline: Engineering/ Architecture
Subject: effects of design parameters on solar potential and energy consumption for heating and cooling</t>
  </si>
  <si>
    <t>Discipline: Economics
Subject: effect of development intensity of mass housing estates on housing price</t>
  </si>
  <si>
    <t>Quantitative
house prices 
(as expression of preferences and willingness to pay)</t>
  </si>
  <si>
    <t>Discipline: Architecture-Urbanism
Subject: impact of Urban Transformation on Physical-spatial and socio-cultural (???)</t>
  </si>
  <si>
    <t>Analysis: theoretical historical paper- analysis
Data: documents, photo's</t>
  </si>
  <si>
    <t>Qualitative
???
Messy paper
method and content f study unclear...</t>
  </si>
  <si>
    <r>
      <t xml:space="preserve">Architecture of the city in the post-urban transformation
</t>
    </r>
    <r>
      <rPr>
        <sz val="15"/>
        <color rgb="FFFF0000"/>
        <rFont val="Helvetica Neue"/>
        <family val="2"/>
      </rPr>
      <t>POOR QUALITY - EXIT??</t>
    </r>
  </si>
  <si>
    <t>Quantitative
energy efficiency and solar potential</t>
  </si>
  <si>
    <t>Discipline: Engineering/ Architecture
Subject: influence of
centrality on total energy spending</t>
  </si>
  <si>
    <t>Quantitative
energy (in)efficiency</t>
  </si>
  <si>
    <r>
      <t xml:space="preserve">Analysis: 
</t>
    </r>
    <r>
      <rPr>
        <b/>
        <sz val="10"/>
        <color rgb="FF000000"/>
        <rFont val="Helvetica Neue"/>
        <family val="2"/>
      </rPr>
      <t>comparative</t>
    </r>
    <r>
      <rPr>
        <sz val="10"/>
        <color indexed="8"/>
        <rFont val="Helvetica Neue"/>
        <family val="2"/>
      </rPr>
      <t xml:space="preserve"> analysis of 7 locations
Data: energy use (construcion, operation, transportation)</t>
    </r>
  </si>
  <si>
    <t>Discipline: Social science
Subject: perception of women's privacy in traditional Arab and modern Western architecture</t>
  </si>
  <si>
    <t>Quantitative
privacy</t>
  </si>
  <si>
    <t>Analysis: comparative analysis of house characteristics (Arab-Western)
Data: Interviews</t>
  </si>
  <si>
    <r>
      <t xml:space="preserve">Ghost houses and Trojan horses
</t>
    </r>
    <r>
      <rPr>
        <sz val="15"/>
        <color rgb="FF000000"/>
        <rFont val="Helvetica Neue"/>
        <family val="2"/>
      </rPr>
      <t xml:space="preserve">NOT A SCIENTIFIC STUDY, MORE A PROJECT DESCRIPTION
</t>
    </r>
    <r>
      <rPr>
        <sz val="15"/>
        <color rgb="FFFF0000"/>
        <rFont val="Helvetica Neue"/>
        <family val="2"/>
      </rPr>
      <t>- EXIT??</t>
    </r>
  </si>
  <si>
    <t>Discipline: Social science
+ architecture
Subject: instigation of new value in detorited neighbourhorhood</t>
  </si>
  <si>
    <t>No Analysis, more a project description
Data: Drawings, photo's</t>
  </si>
  <si>
    <t>Qualitative ???</t>
  </si>
  <si>
    <t>Qualitative
sustainability</t>
  </si>
  <si>
    <r>
      <t xml:space="preserve">Analysis: (multisource) </t>
    </r>
    <r>
      <rPr>
        <b/>
        <sz val="10"/>
        <color rgb="FF000000"/>
        <rFont val="Helvetica Neue"/>
        <family val="2"/>
      </rPr>
      <t>Comparative</t>
    </r>
    <r>
      <rPr>
        <sz val="10"/>
        <color indexed="8"/>
        <rFont val="Helvetica Neue"/>
        <family val="2"/>
      </rPr>
      <t xml:space="preserve"> analysis (people-built vs contractor-built)
+ </t>
    </r>
    <r>
      <rPr>
        <b/>
        <sz val="10"/>
        <color rgb="FF000000"/>
        <rFont val="Helvetica Neue"/>
        <family val="2"/>
      </rPr>
      <t>Narrative</t>
    </r>
    <r>
      <rPr>
        <sz val="10"/>
        <color indexed="8"/>
        <rFont val="Helvetica Neue"/>
        <family val="2"/>
      </rPr>
      <t xml:space="preserve"> analysis (reconstructing histories)
Data: observations, interviews, documents</t>
    </r>
  </si>
  <si>
    <t>Discipline: Architecture/ Urbanism
Subject: post-disaster reconstruction</t>
  </si>
  <si>
    <t>Discipline: Economics
Subject: relationship among 
1 physical characterisctics
2 post-occupancy
housing changes and modifications 
3 market values of residential properties</t>
  </si>
  <si>
    <t>Expert</t>
  </si>
  <si>
    <t>User/ resident</t>
  </si>
  <si>
    <t>Government</t>
  </si>
  <si>
    <t>User/ Resident</t>
  </si>
  <si>
    <t>Architecture
Legacy</t>
  </si>
  <si>
    <t>Architecture
Residents</t>
  </si>
  <si>
    <t>Architecture
Residents
???</t>
  </si>
  <si>
    <t>Engineering</t>
  </si>
  <si>
    <t>Economy</t>
  </si>
  <si>
    <t>Housing</t>
  </si>
  <si>
    <t>Health</t>
  </si>
  <si>
    <t>???</t>
  </si>
  <si>
    <t>Architecture Legacy
???</t>
  </si>
  <si>
    <r>
      <rPr>
        <u/>
        <sz val="10"/>
        <rFont val="Helvetica Neue"/>
        <family val="2"/>
      </rPr>
      <t>https://www.scopus.com/inward/record.uri?eid=2-s2.0-84997776904&amp;doi=10.1016%2fj.proeng.2016.08.535&amp;partnerID=40&amp;md5=d163c2c44f0ea36ddf055d63aae8c28a</t>
    </r>
  </si>
  <si>
    <r>
      <rPr>
        <u/>
        <sz val="10"/>
        <rFont val="Helvetica Neue"/>
        <family val="2"/>
      </rPr>
      <t>https://www.scopus.com/inward/record.uri?eid=2-s2.0-84871760012&amp;doi=10.1080%2f17452007.2012.664325&amp;partnerID=40&amp;md5=eac72fdc8492057a21b90c685855636c</t>
    </r>
  </si>
  <si>
    <r>
      <rPr>
        <u/>
        <sz val="10"/>
        <rFont val="Helvetica Neue"/>
        <family val="2"/>
      </rPr>
      <t>https://www.scopus.com/inward/record.uri?eid=2-s2.0-85052997374&amp;doi=10.1108%2fIJBPA-02-2018-0017&amp;partnerID=40&amp;md5=2d0b4eb7c2a5dd746899c4dbda8fa6d0</t>
    </r>
  </si>
  <si>
    <r>
      <rPr>
        <u/>
        <sz val="10"/>
        <rFont val="Helvetica Neue"/>
        <family val="2"/>
      </rPr>
      <t>https://www.scopus.com/inward/record.uri?eid=2-s2.0-85017636458&amp;doi=10.26687%2farchnet-ijar.v11i1.1195&amp;partnerID=40&amp;md5=de79179b938de1f8697429d66490274b</t>
    </r>
  </si>
  <si>
    <r>
      <rPr>
        <u/>
        <sz val="10"/>
        <rFont val="Helvetica Neue"/>
        <family val="2"/>
      </rPr>
      <t>https://www.scopus.com/inward/record.uri?eid=2-s2.0-84915758363&amp;partnerID=40&amp;md5=d55df5b9aa755228933c31491b4922fa</t>
    </r>
  </si>
  <si>
    <r>
      <rPr>
        <u/>
        <sz val="10"/>
        <rFont val="Helvetica Neue"/>
        <family val="2"/>
      </rPr>
      <t>https://www.scopus.com/inward/record.uri?eid=2-s2.0-85031125348&amp;partnerID=40&amp;md5=7518f4292d1fd89944ee6fac158661ef</t>
    </r>
  </si>
  <si>
    <t>Suikkari R., Soikkeli A., Reinikainen K.</t>
  </si>
  <si>
    <r>
      <t xml:space="preserve">Future of Finland's reconstruction period neighbourhoods
</t>
    </r>
    <r>
      <rPr>
        <b/>
        <sz val="10"/>
        <rFont val="Helvetica Neue"/>
        <family val="2"/>
      </rPr>
      <t>Note the other article by Suikkari is better (2004)!!</t>
    </r>
  </si>
  <si>
    <r>
      <rPr>
        <u/>
        <sz val="10"/>
        <rFont val="Helvetica Neue"/>
        <family val="2"/>
      </rPr>
      <t>https://www.scopus.com/inward/record.uri?eid=2-s2.0-84865702928&amp;partnerID=40&amp;md5=1cdac58a848131128a8d4c8d962c37d6</t>
    </r>
  </si>
  <si>
    <r>
      <rPr>
        <u/>
        <sz val="10"/>
        <rFont val="Helvetica Neue"/>
        <family val="2"/>
      </rPr>
      <t>https://www.scopus.com/inward/record.uri?eid=2-s2.0-34250665057&amp;doi=10.1080%2f01944360708976139&amp;partnerID=40&amp;md5=6be7ab2e1f1314caaf6907e8e7efd345</t>
    </r>
  </si>
  <si>
    <r>
      <rPr>
        <u/>
        <sz val="10"/>
        <rFont val="Helvetica Neue"/>
        <family val="2"/>
      </rPr>
      <t>https://www.scopus.com/inward/record.uri?eid=2-s2.0-84889250634&amp;doi=10.1080%2f14616718.2013.840109&amp;partnerID=40&amp;md5=8f62db1b03e7725824e01c01864e31e4</t>
    </r>
  </si>
  <si>
    <r>
      <rPr>
        <u/>
        <sz val="10"/>
        <rFont val="Helvetica Neue"/>
        <family val="2"/>
      </rPr>
      <t>https://www.scopus.com/inward/record.uri?eid=2-s2.0-85033772926&amp;doi=10.1088%2f1757-899X%2f245%2f7%2f072048&amp;partnerID=40&amp;md5=2c2d5f9cae20c83ecd0e7367d4a7ed14</t>
    </r>
  </si>
  <si>
    <r>
      <rPr>
        <u/>
        <sz val="10"/>
        <rFont val="Helvetica Neue"/>
        <family val="2"/>
      </rPr>
      <t>https://www.scopus.com/inward/record.uri?eid=2-s2.0-38849088024&amp;doi=10.2495%2fECO070161&amp;partnerID=40&amp;md5=6b5e5c5e0c21831193fc9f60d7c70663</t>
    </r>
  </si>
  <si>
    <r>
      <rPr>
        <u/>
        <sz val="10"/>
        <rFont val="Helvetica Neue"/>
        <family val="2"/>
      </rPr>
      <t>https://www.scopus.com/inward/record.uri?eid=2-s2.0-84958039645&amp;doi=10.1556%2f044.2015.29.1-2.2&amp;partnerID=40&amp;md5=66ad4b0e853be0fce6ae582e834a1e22</t>
    </r>
  </si>
  <si>
    <r>
      <rPr>
        <u/>
        <sz val="10"/>
        <rFont val="Helvetica Neue"/>
        <family val="2"/>
      </rPr>
      <t>https://www.scopus.com/inward/record.uri?eid=2-s2.0-84968080879&amp;doi=10.2307%2f990783&amp;partnerID=40&amp;md5=81daa0409bc6cf906da8932d281f2f3b</t>
    </r>
  </si>
  <si>
    <r>
      <rPr>
        <u/>
        <sz val="10"/>
        <rFont val="Helvetica Neue"/>
        <family val="2"/>
      </rPr>
      <t>https://www.scopus.com/inward/record.uri?eid=2-s2.0-85021400570&amp;doi=10.1063%2f1.4985501&amp;partnerID=40&amp;md5=1d1a5c4376873c3d216f9fd6c2cf5cb2</t>
    </r>
  </si>
  <si>
    <r>
      <rPr>
        <u/>
        <sz val="10"/>
        <rFont val="Helvetica Neue"/>
        <family val="2"/>
      </rPr>
      <t>https://www.scopus.com/inward/record.uri?eid=2-s2.0-84899087821&amp;doi=10.1007%2fs11524-013-9851-6&amp;partnerID=40&amp;md5=ff1f9125e6c1c6227bf0e66edb51e018</t>
    </r>
  </si>
  <si>
    <r>
      <rPr>
        <u/>
        <sz val="10"/>
        <rFont val="Helvetica Neue"/>
        <family val="2"/>
      </rPr>
      <t>https://www.scopus.com/inward/record.uri?eid=2-s2.0-84913618343&amp;doi=10.1093%2foxfordhb%2f9780195380620.013.0023&amp;partnerID=40&amp;md5=bb1648fc9902955132fcdb4c61f8e48e</t>
    </r>
  </si>
  <si>
    <r>
      <rPr>
        <u/>
        <sz val="10"/>
        <rFont val="Helvetica Neue"/>
        <family val="2"/>
      </rPr>
      <t>https://www.scopus.com/inward/record.uri?eid=2-s2.0-85048756578&amp;doi=10.1007%2fs10901-018-9615-4&amp;partnerID=40&amp;md5=cdfa9de0157973cd5912a658e1768a6c</t>
    </r>
  </si>
  <si>
    <r>
      <rPr>
        <u/>
        <sz val="10"/>
        <rFont val="Helvetica Neue"/>
        <family val="2"/>
      </rPr>
      <t>https://www.scopus.com/inward/record.uri?eid=2-s2.0-75649150173&amp;partnerID=40&amp;md5=c93886e3e62acf81ad173af54ec2eceb</t>
    </r>
  </si>
  <si>
    <r>
      <rPr>
        <u/>
        <sz val="10"/>
        <rFont val="Helvetica Neue"/>
        <family val="2"/>
      </rPr>
      <t>https://www.scopus.com/inward/record.uri?eid=2-s2.0-33748485272&amp;doi=10.1080%2f1360236042000197853&amp;partnerID=40&amp;md5=604aef3d245704f1ec603ba927c8f0a4</t>
    </r>
  </si>
  <si>
    <r>
      <rPr>
        <u/>
        <sz val="10"/>
        <rFont val="Helvetica Neue"/>
        <family val="2"/>
      </rPr>
      <t>https://www.scopus.com/inward/record.uri?eid=2-s2.0-30744441674&amp;partnerID=40&amp;md5=dad4a09d373069d82026cc7453b4e9e9</t>
    </r>
  </si>
  <si>
    <r>
      <rPr>
        <u/>
        <sz val="10"/>
        <rFont val="Helvetica Neue"/>
        <family val="2"/>
      </rPr>
      <t>https://www.scopus.com/inward/record.uri?eid=2-s2.0-84998679647&amp;partnerID=40&amp;md5=276377d1400626e7b6bbd100ba624dff</t>
    </r>
  </si>
  <si>
    <r>
      <rPr>
        <u/>
        <sz val="10"/>
        <rFont val="Helvetica Neue"/>
        <family val="2"/>
      </rPr>
      <t>https://www.scopus.com/inward/record.uri?eid=2-s2.0-84993079090&amp;doi=10.1108%2feb021143&amp;partnerID=40&amp;md5=9e2ec6e5659fb0585042bb92a1e893a1</t>
    </r>
  </si>
  <si>
    <r>
      <rPr>
        <u/>
        <sz val="10"/>
        <rFont val="Helvetica Neue"/>
        <family val="2"/>
      </rPr>
      <t>https://www.scopus.com/inward/record.uri?eid=2-s2.0-84863696532&amp;doi=10.1186%2f1471-2458-12-521&amp;partnerID=40&amp;md5=a6781e714b961add9ec4165e27010643</t>
    </r>
  </si>
  <si>
    <r>
      <rPr>
        <u/>
        <sz val="10"/>
        <rFont val="Helvetica Neue"/>
        <family val="2"/>
      </rPr>
      <t>https://www.scopus.com/inward/record.uri?eid=2-s2.0-0026386173&amp;doi=10.1016%2f0378-7788%2891%2990084-G&amp;partnerID=40&amp;md5=1094d1b7e89ebb6e53b5bc091d58b971</t>
    </r>
  </si>
  <si>
    <r>
      <rPr>
        <u/>
        <sz val="10"/>
        <rFont val="Helvetica Neue"/>
        <family val="2"/>
      </rPr>
      <t>https://www.scopus.com/inward/record.uri?eid=2-s2.0-84864031138&amp;doi=10.3923%2frjasci.2012.199.207&amp;partnerID=40&amp;md5=1da347d760232993143329af6c36d6fe</t>
    </r>
  </si>
  <si>
    <r>
      <rPr>
        <u/>
        <sz val="10"/>
        <rFont val="Helvetica Neue"/>
        <family val="2"/>
      </rPr>
      <t>https://www.scopus.com/inward/record.uri?eid=2-s2.0-84880085852&amp;partnerID=40&amp;md5=a43bdb12defb4996992238b42d4739c3</t>
    </r>
  </si>
  <si>
    <r>
      <rPr>
        <u/>
        <sz val="10"/>
        <rFont val="Helvetica Neue"/>
        <family val="2"/>
      </rPr>
      <t>https://www.scopus.com/inward/record.uri?eid=2-s2.0-70049112035&amp;doi=10.1108%2f17538270810861139&amp;partnerID=40&amp;md5=6f593899299e600080588913bd63e407</t>
    </r>
  </si>
  <si>
    <r>
      <rPr>
        <u/>
        <sz val="10"/>
        <rFont val="Helvetica Neue"/>
        <family val="2"/>
      </rPr>
      <t>https://www.scopus.com/inward/record.uri?eid=2-s2.0-85052490047&amp;doi=10.1016%2fj.scs.2018.03.015&amp;partnerID=40&amp;md5=23d323d0c1e60fbac65861a38a026550</t>
    </r>
  </si>
  <si>
    <r>
      <rPr>
        <u/>
        <sz val="10"/>
        <rFont val="Helvetica Neue"/>
        <family val="2"/>
      </rPr>
      <t>https://www.scopus.com/inward/record.uri?eid=2-s2.0-84900460165&amp;partnerID=40&amp;md5=f12a19df53942a7225788194f484639c</t>
    </r>
  </si>
  <si>
    <r>
      <rPr>
        <u/>
        <sz val="10"/>
        <rFont val="Helvetica Neue"/>
        <family val="2"/>
      </rPr>
      <t>https://www.scopus.com/inward/record.uri?eid=2-s2.0-85034235185&amp;doi=10.1007%2f978-3-319-51442-0_2&amp;partnerID=40&amp;md5=3447c468b07173cb01905e5c547d7769</t>
    </r>
  </si>
  <si>
    <r>
      <rPr>
        <u/>
        <sz val="10"/>
        <rFont val="Helvetica Neue"/>
        <family val="2"/>
      </rPr>
      <t>https://www.scopus.com/inward/record.uri?eid=2-s2.0-85052985893&amp;doi=10.1108%2fIJBPA-01-2018-0011&amp;partnerID=40&amp;md5=792cfd94b095b2497dc540dbd0a69cce</t>
    </r>
  </si>
  <si>
    <r>
      <rPr>
        <u/>
        <sz val="10"/>
        <rFont val="Helvetica Neue"/>
        <family val="2"/>
      </rPr>
      <t>https://www.scopus.com/inward/record.uri?eid=2-s2.0-85034219057&amp;doi=10.1007%2f978-3-319-51442-0_29&amp;partnerID=40&amp;md5=e2eb14d4a091b1aead201264bfc9dd1d</t>
    </r>
  </si>
  <si>
    <r>
      <rPr>
        <u/>
        <sz val="10"/>
        <rFont val="Helvetica Neue"/>
        <family val="2"/>
      </rPr>
      <t>https://www.scopus.com/inward/record.uri?eid=2-s2.0-84989853109&amp;doi=10.1016%2fj.apenergy.2016.07.076&amp;partnerID=40&amp;md5=c4d78116b25486e586c993e5a92fb4f1</t>
    </r>
  </si>
  <si>
    <r>
      <rPr>
        <u/>
        <sz val="10"/>
        <rFont val="Helvetica Neue"/>
        <family val="2"/>
      </rPr>
      <t>https://www.scopus.com/inward/record.uri?eid=2-s2.0-84962549608&amp;doi=10.1016%2fj.egypro.2015.11.627&amp;partnerID=40&amp;md5=91b15bfd3bf6186a5fd20d5b623de5a6</t>
    </r>
  </si>
  <si>
    <r>
      <rPr>
        <u/>
        <sz val="10"/>
        <rFont val="Helvetica Neue"/>
        <family val="2"/>
      </rPr>
      <t>https://www.scopus.com/inward/record.uri?eid=2-s2.0-84878107063&amp;doi=10.1007%2fs12114-011-9109-z&amp;partnerID=40&amp;md5=93d8e2bbec0038f334895484a1438ae2</t>
    </r>
  </si>
  <si>
    <r>
      <rPr>
        <u/>
        <sz val="10"/>
        <rFont val="Helvetica Neue"/>
        <family val="2"/>
      </rPr>
      <t>https://www.scopus.com/inward/record.uri?eid=2-s2.0-84893370061&amp;doi=10.1068%2fb39065&amp;partnerID=40&amp;md5=2b7b2442a47cca3299686e016e50825e</t>
    </r>
  </si>
  <si>
    <r>
      <rPr>
        <u/>
        <sz val="10"/>
        <rFont val="Helvetica Neue"/>
        <family val="2"/>
      </rPr>
      <t>https://www.scopus.com/inward/record.uri?eid=2-s2.0-84897033377&amp;doi=10.1016%2fj.egypro.2012.11.141&amp;partnerID=40&amp;md5=479e3b79e84403cc075e5fcc7a543cd4</t>
    </r>
  </si>
  <si>
    <r>
      <rPr>
        <u/>
        <sz val="10"/>
        <rFont val="Helvetica Neue"/>
        <family val="2"/>
      </rPr>
      <t>https://www.scopus.com/inward/record.uri?eid=2-s2.0-77953133610&amp;doi=10.1016%2fj.landurbplan.2010.03.005&amp;partnerID=40&amp;md5=f2095de25ff44d49c9cfcfa0829f68a9</t>
    </r>
  </si>
  <si>
    <t>Architecture of the city in the post-urban transformation
POOR QUALITY - EXIT??</t>
  </si>
  <si>
    <r>
      <rPr>
        <u/>
        <sz val="10"/>
        <rFont val="Helvetica Neue"/>
        <family val="2"/>
      </rPr>
      <t>https://www.scopus.com/inward/record.uri?eid=2-s2.0-85029417636&amp;doi=10.5505%2fitujfa.2017.88709&amp;partnerID=40&amp;md5=40cd6fe92f6f3aa7c2bf84d96fc856a4</t>
    </r>
  </si>
  <si>
    <r>
      <rPr>
        <u/>
        <sz val="10"/>
        <rFont val="Helvetica Neue"/>
        <family val="2"/>
      </rPr>
      <t>https://www.scopus.com/inward/record.uri?eid=2-s2.0-84873896636&amp;doi=10.1016%2fj.enbuild.2013.01.002&amp;partnerID=40&amp;md5=4a77acf4fa2a70acf0cf681476e0a6d7</t>
    </r>
  </si>
  <si>
    <r>
      <rPr>
        <u/>
        <sz val="10"/>
        <rFont val="Helvetica Neue"/>
        <family val="2"/>
      </rPr>
      <t>https://www.scopus.com/inward/record.uri?eid=2-s2.0-0033397624&amp;doi=10.1080%2f13574809908724452&amp;partnerID=40&amp;md5=cce74de0007a0ec24f11469c8242cd18</t>
    </r>
  </si>
  <si>
    <t>Ghost houses and Trojan horses
NOT A SCIENTIFIC STUDY, MORE A PROJECT DESCRIPTION
- EXIT??</t>
  </si>
  <si>
    <r>
      <rPr>
        <u/>
        <sz val="10"/>
        <rFont val="Helvetica Neue"/>
        <family val="2"/>
      </rPr>
      <t>https://www.scopus.com/inward/record.uri?eid=2-s2.0-77957831186&amp;doi=10.1111%2fj.1531-314X.2010.01099.x&amp;partnerID=40&amp;md5=b135c03dcb3574aaf66b3c43a297e013</t>
    </r>
  </si>
  <si>
    <r>
      <rPr>
        <u/>
        <sz val="10"/>
        <rFont val="Helvetica Neue"/>
        <family val="2"/>
      </rPr>
      <t>https://www.scopus.com/inward/record.uri?eid=2-s2.0-85056453204&amp;doi=10.1108%2fIJDRBE-08-2017-0050&amp;partnerID=40&amp;md5=d796e3996d800ef8e79ed5b186ad6df4</t>
    </r>
  </si>
  <si>
    <r>
      <rPr>
        <u/>
        <sz val="10"/>
        <rFont val="Helvetica Neue"/>
        <family val="2"/>
      </rPr>
      <t>https://www.scopus.com/inward/record.uri?eid=2-s2.0-85046136020&amp;doi=10.1108%2fJPMD-06-2017-0050&amp;partnerID=40&amp;md5=959d3ac5988c0cfb6503dbd891b8fb73</t>
    </r>
  </si>
  <si>
    <r>
      <rPr>
        <u/>
        <sz val="10"/>
        <rFont val="Helvetica Neue"/>
        <family val="2"/>
      </rPr>
      <t>https://www.scopus.com/inward/record.uri?eid=2-s2.0-33750585724&amp;partnerID=40&amp;md5=7ee163d9061f9672949fe411e43e0e99</t>
    </r>
  </si>
  <si>
    <t>Residents' experience of architecture</t>
  </si>
  <si>
    <t>Highlighting architectural legacy</t>
  </si>
  <si>
    <t>How to improve the world?</t>
  </si>
  <si>
    <t>What do people pay for?</t>
  </si>
  <si>
    <t>Opinions, behaviour and appreciation</t>
  </si>
  <si>
    <t>Who lives where an why?</t>
  </si>
  <si>
    <t>The influence of architecture on well-being</t>
  </si>
  <si>
    <t>Storylines</t>
  </si>
  <si>
    <t>Articles</t>
  </si>
  <si>
    <t>Publications that were retrieved</t>
  </si>
  <si>
    <t>Publications that retained after 1 erratum and 1 editorial publication were excluded</t>
  </si>
  <si>
    <t>Stage 1</t>
  </si>
  <si>
    <t>Process</t>
  </si>
  <si>
    <t>Publications that retained after 178 publications not meeting inclusion criteria were excluded</t>
  </si>
  <si>
    <t>Stage 2</t>
  </si>
  <si>
    <t>Publications that retained after 4 non-English and 2 duplicates were excluded</t>
  </si>
  <si>
    <t>Publications #</t>
  </si>
  <si>
    <t xml:space="preserve">Publications that retained after 1 publication was not retrieved </t>
  </si>
  <si>
    <t>Not meeting criterium: 'Does the article discuss a method to explore values?'</t>
  </si>
  <si>
    <t>Not meeting criterium: 'Is the study about residential neighbourhoods?'</t>
  </si>
  <si>
    <t>Not meeting criterium: 'Does the study focus on values of architecture?'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</si>
</sst>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indexed="8"/>
      <name val="Helvetica Neue"/>
    </font>
    <font>
      <sz val="12"/>
      <color indexed="8"/>
      <name val="Helvetica Neue"/>
      <family val="2"/>
    </font>
    <font>
      <u/>
      <sz val="10"/>
      <color indexed="8"/>
      <name val="Helvetica Neue"/>
      <family val="2"/>
    </font>
    <font>
      <sz val="10"/>
      <color indexed="8"/>
      <name val="Helvetica Neue"/>
      <family val="2"/>
    </font>
    <font>
      <sz val="12"/>
      <color indexed="8"/>
      <name val="Helvetica Neue"/>
      <family val="2"/>
    </font>
    <font>
      <b/>
      <sz val="10"/>
      <color rgb="FF000000"/>
      <name val="Helvetica Neue"/>
      <family val="2"/>
    </font>
    <font>
      <sz val="10"/>
      <color rgb="FF000000"/>
      <name val="Helvetica Neue"/>
      <family val="2"/>
    </font>
    <font>
      <b/>
      <sz val="10"/>
      <color indexed="8"/>
      <name val="Helvetica Neue"/>
      <family val="2"/>
    </font>
    <font>
      <b/>
      <sz val="10"/>
      <color rgb="FFFF0000"/>
      <name val="Helvetica Neue"/>
      <family val="2"/>
    </font>
    <font>
      <b/>
      <sz val="15"/>
      <color indexed="8"/>
      <name val="Helvetica Neue"/>
      <family val="2"/>
    </font>
    <font>
      <sz val="15"/>
      <color rgb="FF000000"/>
      <name val="Helvetica Neue"/>
      <family val="2"/>
    </font>
    <font>
      <i/>
      <sz val="10"/>
      <color rgb="FF000000"/>
      <name val="Helvetica Neue"/>
      <family val="2"/>
    </font>
    <font>
      <sz val="10"/>
      <color rgb="FFFF0000"/>
      <name val="Helvetica Neue"/>
      <family val="2"/>
    </font>
    <font>
      <sz val="15"/>
      <color rgb="FFFF0000"/>
      <name val="Helvetica Neue"/>
      <family val="2"/>
    </font>
    <font>
      <sz val="17"/>
      <color indexed="8"/>
      <name val="Helvetica Neue"/>
      <family val="2"/>
    </font>
    <font>
      <b/>
      <sz val="17"/>
      <color indexed="8"/>
      <name val="Helvetica Neue"/>
      <family val="2"/>
    </font>
    <font>
      <sz val="17"/>
      <color rgb="FF000000"/>
      <name val="Helvetica Neue"/>
      <family val="2"/>
    </font>
    <font>
      <sz val="10"/>
      <name val="Helvetica Neue"/>
      <family val="2"/>
    </font>
    <font>
      <u/>
      <sz val="10"/>
      <name val="Helvetica Neue"/>
      <family val="2"/>
    </font>
    <font>
      <b/>
      <sz val="10"/>
      <name val="Helvetica Neue"/>
      <family val="2"/>
    </font>
    <font>
      <i/>
      <sz val="10"/>
      <color indexed="8"/>
      <name val="Helvetica Neue"/>
      <family val="2"/>
    </font>
  </fonts>
  <fills count="25">
    <fill>
      <patternFill patternType="none"/>
    </fill>
    <fill>
      <patternFill patternType="gray125"/>
    </fill>
    <fill>
      <patternFill patternType="solid">
        <fgColor indexed="9"/>
        <bgColor auto="1"/>
      </patternFill>
    </fill>
    <fill>
      <patternFill patternType="solid">
        <fgColor indexed="12"/>
        <bgColor auto="1"/>
      </patternFill>
    </fill>
    <fill>
      <patternFill patternType="solid">
        <fgColor rgb="FFFFFF00"/>
        <bgColor indexed="64"/>
      </patternFill>
    </fill>
    <fill>
      <patternFill patternType="solid">
        <fgColor theme="7" tint="0.59999389629810485"/>
        <bgColor indexed="64"/>
      </patternFill>
    </fill>
    <fill>
      <patternFill patternType="solid">
        <fgColor theme="6"/>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7" tint="-0.249977111117893"/>
        <bgColor indexed="64"/>
      </patternFill>
    </fill>
    <fill>
      <patternFill patternType="solid">
        <fgColor rgb="FFFF0000"/>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5"/>
        <bgColor indexed="64"/>
      </patternFill>
    </fill>
    <fill>
      <patternFill patternType="solid">
        <fgColor rgb="FF16E7CF"/>
        <bgColor rgb="FF000000"/>
      </patternFill>
    </fill>
    <fill>
      <patternFill patternType="solid">
        <fgColor theme="4" tint="0.7999816888943144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rgb="FFFFDFDB"/>
        <bgColor rgb="FF000000"/>
      </patternFill>
    </fill>
    <fill>
      <patternFill patternType="solid">
        <fgColor theme="3" tint="0.59999389629810485"/>
        <bgColor indexed="64"/>
      </patternFill>
    </fill>
    <fill>
      <patternFill patternType="solid">
        <fgColor theme="9"/>
        <bgColor indexed="64"/>
      </patternFill>
    </fill>
    <fill>
      <patternFill patternType="solid">
        <fgColor theme="0" tint="-4.9989318521683403E-2"/>
        <bgColor indexed="64"/>
      </patternFill>
    </fill>
    <fill>
      <patternFill patternType="solid">
        <fgColor theme="6" tint="0.79998168889431442"/>
        <bgColor rgb="FF000000"/>
      </patternFill>
    </fill>
    <fill>
      <patternFill patternType="solid">
        <fgColor theme="4" tint="0.79998168889431442"/>
        <bgColor rgb="FF000000"/>
      </patternFill>
    </fill>
  </fills>
  <borders count="66">
    <border>
      <left/>
      <right/>
      <top/>
      <bottom/>
      <diagonal/>
    </border>
    <border>
      <left style="thin">
        <color indexed="10"/>
      </left>
      <right style="thin">
        <color indexed="10"/>
      </right>
      <top style="thin">
        <color indexed="10"/>
      </top>
      <bottom style="thin">
        <color indexed="11"/>
      </bottom>
      <diagonal/>
    </border>
    <border>
      <left style="thin">
        <color indexed="10"/>
      </left>
      <right style="thin">
        <color indexed="11"/>
      </right>
      <top style="thin">
        <color indexed="11"/>
      </top>
      <bottom style="thin">
        <color indexed="10"/>
      </bottom>
      <diagonal/>
    </border>
    <border>
      <left style="thin">
        <color indexed="11"/>
      </left>
      <right style="thin">
        <color indexed="10"/>
      </right>
      <top style="thin">
        <color indexed="11"/>
      </top>
      <bottom style="thin">
        <color indexed="10"/>
      </bottom>
      <diagonal/>
    </border>
    <border>
      <left style="thin">
        <color indexed="10"/>
      </left>
      <right style="thin">
        <color indexed="10"/>
      </right>
      <top style="thin">
        <color indexed="11"/>
      </top>
      <bottom style="thin">
        <color indexed="10"/>
      </bottom>
      <diagonal/>
    </border>
    <border>
      <left style="thin">
        <color indexed="10"/>
      </left>
      <right style="thin">
        <color indexed="11"/>
      </right>
      <top style="thin">
        <color indexed="10"/>
      </top>
      <bottom style="thin">
        <color indexed="10"/>
      </bottom>
      <diagonal/>
    </border>
    <border>
      <left style="thin">
        <color indexed="11"/>
      </left>
      <right style="thin">
        <color indexed="10"/>
      </right>
      <top style="thin">
        <color indexed="10"/>
      </top>
      <bottom style="thin">
        <color indexed="10"/>
      </bottom>
      <diagonal/>
    </border>
    <border>
      <left style="thin">
        <color indexed="10"/>
      </left>
      <right style="thin">
        <color indexed="10"/>
      </right>
      <top style="thin">
        <color indexed="10"/>
      </top>
      <bottom style="thin">
        <color indexed="10"/>
      </bottom>
      <diagonal/>
    </border>
    <border>
      <left style="thin">
        <color indexed="10"/>
      </left>
      <right/>
      <top style="thin">
        <color indexed="10"/>
      </top>
      <bottom style="thin">
        <color indexed="11"/>
      </bottom>
      <diagonal/>
    </border>
    <border>
      <left style="thin">
        <color indexed="10"/>
      </left>
      <right/>
      <top style="thin">
        <color indexed="11"/>
      </top>
      <bottom style="thin">
        <color indexed="10"/>
      </bottom>
      <diagonal/>
    </border>
    <border>
      <left style="thin">
        <color indexed="10"/>
      </left>
      <right/>
      <top style="thin">
        <color indexed="10"/>
      </top>
      <bottom style="thin">
        <color indexed="10"/>
      </bottom>
      <diagonal/>
    </border>
    <border>
      <left style="thin">
        <color indexed="64"/>
      </left>
      <right style="thin">
        <color indexed="10"/>
      </right>
      <top style="thin">
        <color indexed="10"/>
      </top>
      <bottom style="thin">
        <color indexed="10"/>
      </bottom>
      <diagonal/>
    </border>
    <border>
      <left/>
      <right style="thin">
        <color indexed="10"/>
      </right>
      <top style="thin">
        <color indexed="10"/>
      </top>
      <bottom style="thin">
        <color indexed="10"/>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top/>
      <bottom style="thin">
        <color indexed="10"/>
      </bottom>
      <diagonal/>
    </border>
    <border>
      <left style="thin">
        <color indexed="10"/>
      </left>
      <right style="thin">
        <color indexed="10"/>
      </right>
      <top/>
      <bottom style="thin">
        <color indexed="10"/>
      </bottom>
      <diagonal/>
    </border>
    <border>
      <left style="thin">
        <color indexed="10"/>
      </left>
      <right style="thin">
        <color indexed="11"/>
      </right>
      <top/>
      <bottom style="thin">
        <color indexed="10"/>
      </bottom>
      <diagonal/>
    </border>
    <border>
      <left style="thin">
        <color indexed="11"/>
      </left>
      <right style="thin">
        <color indexed="10"/>
      </right>
      <top/>
      <bottom style="thin">
        <color indexed="10"/>
      </bottom>
      <diagonal/>
    </border>
    <border>
      <left style="thin">
        <color indexed="10"/>
      </left>
      <right/>
      <top/>
      <bottom style="thin">
        <color indexed="10"/>
      </bottom>
      <diagonal/>
    </border>
    <border>
      <left style="thin">
        <color indexed="64"/>
      </left>
      <right style="thin">
        <color indexed="10"/>
      </right>
      <top/>
      <bottom style="thin">
        <color indexed="10"/>
      </bottom>
      <diagonal/>
    </border>
    <border>
      <left/>
      <right style="thin">
        <color indexed="10"/>
      </right>
      <top/>
      <bottom style="thin">
        <color indexed="10"/>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diagonalUp="1" diagonalDown="1">
      <left style="thin">
        <color indexed="10"/>
      </left>
      <right style="thin">
        <color indexed="10"/>
      </right>
      <top style="thin">
        <color indexed="10"/>
      </top>
      <bottom style="thin">
        <color indexed="10"/>
      </bottom>
      <diagonal style="thin">
        <color auto="1"/>
      </diagonal>
    </border>
    <border diagonalUp="1" diagonalDown="1">
      <left style="thin">
        <color indexed="64"/>
      </left>
      <right style="thin">
        <color indexed="10"/>
      </right>
      <top style="thin">
        <color indexed="10"/>
      </top>
      <bottom style="thin">
        <color indexed="11"/>
      </bottom>
      <diagonal style="thin">
        <color indexed="64"/>
      </diagonal>
    </border>
    <border diagonalUp="1" diagonalDown="1">
      <left style="thin">
        <color indexed="10"/>
      </left>
      <right style="thin">
        <color indexed="10"/>
      </right>
      <top style="thin">
        <color indexed="10"/>
      </top>
      <bottom style="thin">
        <color indexed="11"/>
      </bottom>
      <diagonal style="thin">
        <color auto="1"/>
      </diagonal>
    </border>
    <border>
      <left/>
      <right/>
      <top/>
      <bottom style="medium">
        <color indexed="64"/>
      </bottom>
      <diagonal/>
    </border>
    <border>
      <left style="thin">
        <color indexed="10"/>
      </left>
      <right/>
      <top/>
      <bottom style="medium">
        <color indexed="64"/>
      </bottom>
      <diagonal/>
    </border>
    <border>
      <left style="thin">
        <color indexed="10"/>
      </left>
      <right style="thin">
        <color indexed="10"/>
      </right>
      <top/>
      <bottom style="medium">
        <color indexed="64"/>
      </bottom>
      <diagonal/>
    </border>
    <border>
      <left style="thin">
        <color indexed="10"/>
      </left>
      <right style="thin">
        <color indexed="11"/>
      </right>
      <top/>
      <bottom style="medium">
        <color indexed="64"/>
      </bottom>
      <diagonal/>
    </border>
    <border>
      <left style="thin">
        <color indexed="11"/>
      </left>
      <right style="thin">
        <color indexed="10"/>
      </right>
      <top/>
      <bottom style="medium">
        <color indexed="64"/>
      </bottom>
      <diagonal/>
    </border>
    <border>
      <left style="thin">
        <color indexed="64"/>
      </left>
      <right style="thin">
        <color indexed="10"/>
      </right>
      <top/>
      <bottom style="medium">
        <color indexed="64"/>
      </bottom>
      <diagonal/>
    </border>
    <border>
      <left/>
      <right style="thin">
        <color indexed="10"/>
      </right>
      <top/>
      <bottom style="medium">
        <color indexed="64"/>
      </bottom>
      <diagonal/>
    </border>
    <border>
      <left style="thin">
        <color indexed="10"/>
      </left>
      <right style="thin">
        <color indexed="10"/>
      </right>
      <top style="thin">
        <color indexed="11"/>
      </top>
      <bottom style="double">
        <color indexed="64"/>
      </bottom>
      <diagonal/>
    </border>
    <border>
      <left style="thin">
        <color indexed="10"/>
      </left>
      <right style="thin">
        <color indexed="11"/>
      </right>
      <top style="thin">
        <color indexed="10"/>
      </top>
      <bottom style="double">
        <color indexed="64"/>
      </bottom>
      <diagonal/>
    </border>
    <border>
      <left style="thin">
        <color indexed="11"/>
      </left>
      <right style="thin">
        <color indexed="10"/>
      </right>
      <top style="thin">
        <color indexed="10"/>
      </top>
      <bottom style="double">
        <color indexed="64"/>
      </bottom>
      <diagonal/>
    </border>
    <border>
      <left style="thin">
        <color indexed="10"/>
      </left>
      <right style="thin">
        <color indexed="10"/>
      </right>
      <top style="thin">
        <color indexed="10"/>
      </top>
      <bottom style="double">
        <color indexed="64"/>
      </bottom>
      <diagonal/>
    </border>
    <border>
      <left style="thin">
        <color indexed="10"/>
      </left>
      <right/>
      <top style="thin">
        <color indexed="10"/>
      </top>
      <bottom style="double">
        <color indexed="64"/>
      </bottom>
      <diagonal/>
    </border>
    <border>
      <left style="thin">
        <color indexed="64"/>
      </left>
      <right style="thin">
        <color indexed="10"/>
      </right>
      <top style="thin">
        <color indexed="10"/>
      </top>
      <bottom style="double">
        <color indexed="64"/>
      </bottom>
      <diagonal/>
    </border>
    <border>
      <left/>
      <right style="thin">
        <color indexed="10"/>
      </right>
      <top style="thin">
        <color indexed="10"/>
      </top>
      <bottom style="double">
        <color indexed="64"/>
      </bottom>
      <diagonal/>
    </border>
    <border>
      <left/>
      <right/>
      <top/>
      <bottom style="double">
        <color indexed="64"/>
      </bottom>
      <diagonal/>
    </border>
    <border>
      <left style="thin">
        <color rgb="FFA5A5A5"/>
      </left>
      <right style="thin">
        <color rgb="FFA5A5A5"/>
      </right>
      <top/>
      <bottom style="thin">
        <color rgb="FFA5A5A5"/>
      </bottom>
      <diagonal/>
    </border>
    <border diagonalUp="1">
      <left style="thin">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thin">
        <color indexed="10"/>
      </left>
      <right style="thin">
        <color indexed="10"/>
      </right>
      <top style="thin">
        <color indexed="11"/>
      </top>
      <bottom style="medium">
        <color indexed="64"/>
      </bottom>
      <diagonal/>
    </border>
    <border>
      <left style="thin">
        <color indexed="10"/>
      </left>
      <right style="thin">
        <color indexed="11"/>
      </right>
      <top style="thin">
        <color indexed="10"/>
      </top>
      <bottom style="medium">
        <color indexed="64"/>
      </bottom>
      <diagonal/>
    </border>
    <border>
      <left style="thin">
        <color indexed="11"/>
      </left>
      <right style="thin">
        <color indexed="10"/>
      </right>
      <top style="thin">
        <color indexed="10"/>
      </top>
      <bottom style="medium">
        <color indexed="64"/>
      </bottom>
      <diagonal/>
    </border>
    <border>
      <left style="thin">
        <color indexed="10"/>
      </left>
      <right style="thin">
        <color indexed="10"/>
      </right>
      <top style="thin">
        <color indexed="10"/>
      </top>
      <bottom style="medium">
        <color indexed="64"/>
      </bottom>
      <diagonal/>
    </border>
    <border>
      <left style="thin">
        <color indexed="10"/>
      </left>
      <right/>
      <top style="thin">
        <color indexed="10"/>
      </top>
      <bottom style="medium">
        <color indexed="64"/>
      </bottom>
      <diagonal/>
    </border>
    <border>
      <left style="thin">
        <color indexed="64"/>
      </left>
      <right style="thin">
        <color indexed="10"/>
      </right>
      <top style="thin">
        <color indexed="10"/>
      </top>
      <bottom style="medium">
        <color indexed="64"/>
      </bottom>
      <diagonal/>
    </border>
    <border>
      <left/>
      <right style="thin">
        <color indexed="10"/>
      </right>
      <top style="thin">
        <color indexed="10"/>
      </top>
      <bottom style="medium">
        <color indexed="64"/>
      </bottom>
      <diagonal/>
    </border>
    <border>
      <left style="thin">
        <color rgb="FFA5A5A5"/>
      </left>
      <right style="thin">
        <color rgb="FFA5A5A5"/>
      </right>
      <top style="thin">
        <color rgb="FFA5A5A5"/>
      </top>
      <bottom style="thin">
        <color rgb="FFA5A5A5"/>
      </bottom>
      <diagonal/>
    </border>
    <border>
      <left style="thin">
        <color indexed="10"/>
      </left>
      <right style="thin">
        <color indexed="10"/>
      </right>
      <top style="thin">
        <color indexed="11"/>
      </top>
      <bottom/>
      <diagonal/>
    </border>
    <border>
      <left style="thin">
        <color indexed="10"/>
      </left>
      <right style="thin">
        <color indexed="10"/>
      </right>
      <top/>
      <bottom/>
      <diagonal/>
    </border>
    <border>
      <left style="thin">
        <color indexed="10"/>
      </left>
      <right style="thin">
        <color indexed="10"/>
      </right>
      <top style="thin">
        <color indexed="10"/>
      </top>
      <bottom/>
      <diagonal/>
    </border>
    <border>
      <left style="thin">
        <color indexed="10"/>
      </left>
      <right style="thin">
        <color indexed="10"/>
      </right>
      <top/>
      <bottom style="thin">
        <color rgb="FFA5A5A5"/>
      </bottom>
      <diagonal/>
    </border>
    <border>
      <left style="thin">
        <color indexed="10"/>
      </left>
      <right style="thin">
        <color rgb="FFA5A5A5"/>
      </right>
      <top style="thin">
        <color rgb="FFA5A5A5"/>
      </top>
      <bottom/>
      <diagonal/>
    </border>
    <border>
      <left style="thin">
        <color indexed="10"/>
      </left>
      <right style="thin">
        <color rgb="FFA5A5A5"/>
      </right>
      <top/>
      <bottom/>
      <diagonal/>
    </border>
    <border>
      <left style="thin">
        <color indexed="10"/>
      </left>
      <right style="thin">
        <color rgb="FFA5A5A5"/>
      </right>
      <top/>
      <bottom style="thin">
        <color rgb="FFA5A5A5"/>
      </bottom>
      <diagonal/>
    </border>
    <border>
      <left style="thin">
        <color indexed="10"/>
      </left>
      <right style="thin">
        <color rgb="FFA5A5A5"/>
      </right>
      <top/>
      <bottom style="thin">
        <color indexed="10"/>
      </bottom>
      <diagonal/>
    </border>
    <border>
      <left style="thin">
        <color indexed="10"/>
      </left>
      <right style="thin">
        <color indexed="11"/>
      </right>
      <top style="thin">
        <color indexed="10"/>
      </top>
      <bottom/>
      <diagonal/>
    </border>
    <border>
      <left style="thin">
        <color indexed="10"/>
      </left>
      <right style="thin">
        <color indexed="11"/>
      </right>
      <top/>
      <bottom style="thin">
        <color indexed="11"/>
      </bottom>
      <diagonal/>
    </border>
    <border>
      <left/>
      <right/>
      <top/>
      <bottom style="thin">
        <color indexed="64"/>
      </bottom>
      <diagonal/>
    </border>
  </borders>
  <cellStyleXfs count="1">
    <xf numFmtId="0" fontId="0" fillId="0" borderId="0" applyNumberFormat="0" applyFill="0" applyBorder="0" applyProtection="0">
      <alignment vertical="top" wrapText="1"/>
    </xf>
  </cellStyleXfs>
  <cellXfs count="257">
    <xf numFmtId="0" fontId="0" fillId="0" borderId="0" xfId="0">
      <alignment vertical="top" wrapText="1"/>
    </xf>
    <xf numFmtId="0" fontId="0" fillId="0" borderId="0" xfId="0" applyNumberFormat="1" applyAlignment="1">
      <alignment vertical="top"/>
    </xf>
    <xf numFmtId="0" fontId="0" fillId="0" borderId="7" xfId="0" applyBorder="1" applyAlignment="1">
      <alignment vertical="top"/>
    </xf>
    <xf numFmtId="49" fontId="0" fillId="0" borderId="4" xfId="0" applyNumberFormat="1" applyBorder="1">
      <alignment vertical="top" wrapText="1"/>
    </xf>
    <xf numFmtId="49" fontId="0" fillId="0" borderId="7" xfId="0" applyNumberFormat="1" applyBorder="1">
      <alignment vertical="top" wrapText="1"/>
    </xf>
    <xf numFmtId="0" fontId="0" fillId="0" borderId="0" xfId="0" applyNumberFormat="1">
      <alignment vertical="top" wrapText="1"/>
    </xf>
    <xf numFmtId="0" fontId="3" fillId="0" borderId="0" xfId="0" applyFont="1">
      <alignment vertical="top" wrapText="1"/>
    </xf>
    <xf numFmtId="0" fontId="3" fillId="0" borderId="0" xfId="0" applyNumberFormat="1" applyFont="1" applyAlignment="1">
      <alignment vertical="top"/>
    </xf>
    <xf numFmtId="0" fontId="0" fillId="0" borderId="12" xfId="0" applyBorder="1" applyAlignment="1">
      <alignment vertical="top"/>
    </xf>
    <xf numFmtId="49" fontId="3" fillId="0" borderId="4" xfId="0" applyNumberFormat="1" applyFont="1" applyBorder="1">
      <alignment vertical="top" wrapText="1"/>
    </xf>
    <xf numFmtId="49" fontId="0" fillId="0" borderId="3" xfId="0" applyNumberFormat="1" applyBorder="1">
      <alignment vertical="top" wrapText="1"/>
    </xf>
    <xf numFmtId="1" fontId="0" fillId="0" borderId="4" xfId="0" applyNumberFormat="1" applyBorder="1">
      <alignment vertical="top" wrapText="1"/>
    </xf>
    <xf numFmtId="0" fontId="0" fillId="0" borderId="4" xfId="0" applyBorder="1">
      <alignment vertical="top" wrapText="1"/>
    </xf>
    <xf numFmtId="49" fontId="0" fillId="0" borderId="9" xfId="0" applyNumberFormat="1" applyBorder="1">
      <alignment vertical="top" wrapText="1"/>
    </xf>
    <xf numFmtId="0" fontId="0" fillId="0" borderId="11" xfId="0" applyBorder="1">
      <alignment vertical="top" wrapText="1"/>
    </xf>
    <xf numFmtId="49" fontId="0" fillId="0" borderId="6" xfId="0" applyNumberFormat="1" applyBorder="1">
      <alignment vertical="top" wrapText="1"/>
    </xf>
    <xf numFmtId="1" fontId="0" fillId="0" borderId="7" xfId="0" applyNumberFormat="1" applyBorder="1">
      <alignment vertical="top" wrapText="1"/>
    </xf>
    <xf numFmtId="0" fontId="0" fillId="0" borderId="7" xfId="0" applyBorder="1">
      <alignment vertical="top" wrapText="1"/>
    </xf>
    <xf numFmtId="49" fontId="0" fillId="0" borderId="10" xfId="0" applyNumberFormat="1" applyBorder="1">
      <alignment vertical="top" wrapText="1"/>
    </xf>
    <xf numFmtId="49" fontId="3" fillId="0" borderId="7" xfId="0" applyNumberFormat="1" applyFont="1" applyBorder="1">
      <alignment vertical="top" wrapText="1"/>
    </xf>
    <xf numFmtId="49" fontId="3" fillId="2" borderId="1" xfId="0" applyNumberFormat="1" applyFont="1" applyFill="1" applyBorder="1">
      <alignment vertical="top" wrapText="1"/>
    </xf>
    <xf numFmtId="49" fontId="3" fillId="2" borderId="8" xfId="0" applyNumberFormat="1" applyFont="1" applyFill="1" applyBorder="1">
      <alignment vertical="top" wrapText="1"/>
    </xf>
    <xf numFmtId="0" fontId="3" fillId="0" borderId="0" xfId="0" applyNumberFormat="1" applyFont="1">
      <alignment vertical="top" wrapText="1"/>
    </xf>
    <xf numFmtId="49" fontId="3" fillId="4" borderId="13" xfId="0" applyNumberFormat="1" applyFont="1" applyFill="1" applyBorder="1">
      <alignment vertical="top" wrapText="1"/>
    </xf>
    <xf numFmtId="49" fontId="6" fillId="4" borderId="13" xfId="0" applyNumberFormat="1" applyFont="1" applyFill="1" applyBorder="1">
      <alignment vertical="top" wrapText="1"/>
    </xf>
    <xf numFmtId="0" fontId="3" fillId="0" borderId="13" xfId="0" applyFont="1" applyBorder="1">
      <alignment vertical="top" wrapText="1"/>
    </xf>
    <xf numFmtId="0" fontId="0" fillId="0" borderId="13" xfId="0" applyBorder="1">
      <alignment vertical="top" wrapText="1"/>
    </xf>
    <xf numFmtId="49" fontId="3" fillId="5" borderId="1" xfId="0" applyNumberFormat="1" applyFont="1" applyFill="1" applyBorder="1">
      <alignment vertical="top" wrapText="1"/>
    </xf>
    <xf numFmtId="49" fontId="3" fillId="4" borderId="1" xfId="0" applyNumberFormat="1" applyFont="1" applyFill="1" applyBorder="1">
      <alignment vertical="top" wrapText="1"/>
    </xf>
    <xf numFmtId="49" fontId="3" fillId="3" borderId="2" xfId="0" applyNumberFormat="1" applyFont="1" applyFill="1" applyBorder="1">
      <alignment vertical="top" wrapText="1"/>
    </xf>
    <xf numFmtId="49" fontId="3" fillId="3" borderId="5" xfId="0" applyNumberFormat="1" applyFont="1" applyFill="1" applyBorder="1">
      <alignment vertical="top" wrapText="1"/>
    </xf>
    <xf numFmtId="0" fontId="0" fillId="0" borderId="0" xfId="0" applyNumberFormat="1" applyBorder="1" applyAlignment="1">
      <alignment vertical="top"/>
    </xf>
    <xf numFmtId="0" fontId="4" fillId="0" borderId="14" xfId="0" applyFont="1" applyBorder="1" applyAlignment="1">
      <alignment horizontal="left" vertical="center" wrapText="1"/>
    </xf>
    <xf numFmtId="0" fontId="4" fillId="0" borderId="0" xfId="0" applyFont="1" applyBorder="1" applyAlignment="1">
      <alignment horizontal="left" vertical="center" wrapText="1"/>
    </xf>
    <xf numFmtId="0" fontId="1" fillId="0" borderId="0" xfId="0" applyFont="1" applyBorder="1" applyAlignment="1">
      <alignment horizontal="center" vertical="center"/>
    </xf>
    <xf numFmtId="49" fontId="0" fillId="0" borderId="0" xfId="0" applyNumberFormat="1">
      <alignment vertical="top" wrapText="1"/>
    </xf>
    <xf numFmtId="49" fontId="0" fillId="0" borderId="0" xfId="0" applyNumberFormat="1" applyBorder="1">
      <alignment vertical="top" wrapText="1"/>
    </xf>
    <xf numFmtId="49" fontId="7" fillId="4" borderId="8" xfId="0" applyNumberFormat="1" applyFont="1" applyFill="1" applyBorder="1">
      <alignment vertical="top" wrapText="1"/>
    </xf>
    <xf numFmtId="0" fontId="3" fillId="0" borderId="12" xfId="0" applyFont="1" applyBorder="1" applyAlignment="1">
      <alignment vertical="top"/>
    </xf>
    <xf numFmtId="49" fontId="6" fillId="5" borderId="1" xfId="0" applyNumberFormat="1" applyFont="1" applyFill="1" applyBorder="1">
      <alignment vertical="top" wrapText="1"/>
    </xf>
    <xf numFmtId="0" fontId="0" fillId="0" borderId="7" xfId="0" applyNumberFormat="1" applyBorder="1">
      <alignment vertical="top" wrapText="1"/>
    </xf>
    <xf numFmtId="0" fontId="8" fillId="0" borderId="0" xfId="0" applyNumberFormat="1" applyFont="1" applyBorder="1" applyAlignment="1">
      <alignment vertical="top"/>
    </xf>
    <xf numFmtId="0" fontId="3" fillId="0" borderId="0" xfId="0" applyNumberFormat="1" applyFont="1" applyBorder="1" applyAlignment="1">
      <alignment vertical="top"/>
    </xf>
    <xf numFmtId="0" fontId="0" fillId="0" borderId="0" xfId="0" applyNumberFormat="1" applyBorder="1">
      <alignment vertical="top" wrapText="1"/>
    </xf>
    <xf numFmtId="0" fontId="3" fillId="0" borderId="7" xfId="0" applyNumberFormat="1" applyFont="1" applyBorder="1">
      <alignment vertical="top" wrapText="1"/>
    </xf>
    <xf numFmtId="0" fontId="3" fillId="7" borderId="7" xfId="0" applyNumberFormat="1" applyFont="1" applyFill="1" applyBorder="1">
      <alignment vertical="top" wrapText="1"/>
    </xf>
    <xf numFmtId="49" fontId="7" fillId="6" borderId="8" xfId="0" applyNumberFormat="1" applyFont="1" applyFill="1" applyBorder="1">
      <alignment vertical="top" wrapText="1"/>
    </xf>
    <xf numFmtId="0" fontId="3" fillId="8" borderId="7" xfId="0" applyNumberFormat="1" applyFont="1" applyFill="1" applyBorder="1">
      <alignment vertical="top" wrapText="1"/>
    </xf>
    <xf numFmtId="0" fontId="3" fillId="0" borderId="7" xfId="0" applyNumberFormat="1" applyFont="1" applyFill="1" applyBorder="1">
      <alignment vertical="top" wrapText="1"/>
    </xf>
    <xf numFmtId="1" fontId="0" fillId="0" borderId="15" xfId="0" applyNumberFormat="1" applyBorder="1">
      <alignment vertical="top" wrapText="1"/>
    </xf>
    <xf numFmtId="49" fontId="3" fillId="3" borderId="16" xfId="0" applyNumberFormat="1" applyFont="1" applyFill="1" applyBorder="1">
      <alignment vertical="top" wrapText="1"/>
    </xf>
    <xf numFmtId="49" fontId="0" fillId="0" borderId="17" xfId="0" applyNumberFormat="1" applyBorder="1">
      <alignment vertical="top" wrapText="1"/>
    </xf>
    <xf numFmtId="49" fontId="0" fillId="0" borderId="15" xfId="0" applyNumberFormat="1" applyBorder="1">
      <alignment vertical="top" wrapText="1"/>
    </xf>
    <xf numFmtId="0" fontId="0" fillId="0" borderId="15" xfId="0" applyBorder="1">
      <alignment vertical="top" wrapText="1"/>
    </xf>
    <xf numFmtId="49" fontId="0" fillId="0" borderId="18" xfId="0" applyNumberFormat="1" applyBorder="1">
      <alignment vertical="top" wrapText="1"/>
    </xf>
    <xf numFmtId="0" fontId="0" fillId="0" borderId="19" xfId="0" applyBorder="1">
      <alignment vertical="top" wrapText="1"/>
    </xf>
    <xf numFmtId="0" fontId="0" fillId="0" borderId="20" xfId="0" applyBorder="1" applyAlignment="1">
      <alignment vertical="top"/>
    </xf>
    <xf numFmtId="0" fontId="0" fillId="0" borderId="15" xfId="0" applyBorder="1" applyAlignment="1">
      <alignment vertical="top"/>
    </xf>
    <xf numFmtId="0" fontId="0" fillId="0" borderId="15" xfId="0" applyNumberFormat="1" applyBorder="1">
      <alignment vertical="top" wrapText="1"/>
    </xf>
    <xf numFmtId="49" fontId="6" fillId="9" borderId="1" xfId="0" applyNumberFormat="1" applyFont="1" applyFill="1" applyBorder="1" applyAlignment="1">
      <alignment vertical="top" textRotation="90" wrapText="1"/>
    </xf>
    <xf numFmtId="0" fontId="1" fillId="0" borderId="0" xfId="0" quotePrefix="1" applyFont="1" applyBorder="1" applyAlignment="1">
      <alignment horizontal="center" vertical="center"/>
    </xf>
    <xf numFmtId="0" fontId="7" fillId="0" borderId="21" xfId="0" applyNumberFormat="1" applyFont="1" applyBorder="1" applyAlignment="1">
      <alignment vertical="top"/>
    </xf>
    <xf numFmtId="0" fontId="7" fillId="0" borderId="21" xfId="0" applyNumberFormat="1" applyFont="1" applyBorder="1">
      <alignment vertical="top" wrapText="1"/>
    </xf>
    <xf numFmtId="49" fontId="7" fillId="0" borderId="21" xfId="0" applyNumberFormat="1" applyFont="1" applyBorder="1">
      <alignment vertical="top" wrapText="1"/>
    </xf>
    <xf numFmtId="0" fontId="7" fillId="0" borderId="21" xfId="0" applyFont="1" applyBorder="1">
      <alignment vertical="top" wrapText="1"/>
    </xf>
    <xf numFmtId="0" fontId="7" fillId="6" borderId="21" xfId="0" applyNumberFormat="1" applyFont="1" applyFill="1" applyBorder="1" applyAlignment="1">
      <alignment vertical="top"/>
    </xf>
    <xf numFmtId="0" fontId="7" fillId="10" borderId="21" xfId="0" applyNumberFormat="1" applyFont="1" applyFill="1" applyBorder="1" applyAlignment="1">
      <alignment vertical="top"/>
    </xf>
    <xf numFmtId="0" fontId="7" fillId="11" borderId="21" xfId="0" applyNumberFormat="1" applyFont="1" applyFill="1" applyBorder="1" applyAlignment="1">
      <alignment vertical="top"/>
    </xf>
    <xf numFmtId="0" fontId="3" fillId="0" borderId="7" xfId="0" applyFont="1" applyBorder="1" applyAlignment="1">
      <alignment vertical="top"/>
    </xf>
    <xf numFmtId="0" fontId="7" fillId="0" borderId="22" xfId="0" applyNumberFormat="1" applyFont="1" applyBorder="1" applyAlignment="1">
      <alignment vertical="top"/>
    </xf>
    <xf numFmtId="0" fontId="7" fillId="0" borderId="0" xfId="0" applyNumberFormat="1" applyFont="1" applyBorder="1" applyAlignment="1">
      <alignment vertical="top"/>
    </xf>
    <xf numFmtId="0" fontId="7" fillId="0" borderId="0" xfId="0" applyNumberFormat="1" applyFont="1" applyBorder="1">
      <alignment vertical="top" wrapText="1"/>
    </xf>
    <xf numFmtId="0" fontId="7" fillId="12" borderId="21" xfId="0" applyNumberFormat="1" applyFont="1" applyFill="1" applyBorder="1" applyAlignment="1">
      <alignment vertical="top"/>
    </xf>
    <xf numFmtId="0" fontId="3" fillId="0" borderId="20" xfId="0" applyFont="1" applyBorder="1" applyAlignment="1">
      <alignment vertical="top"/>
    </xf>
    <xf numFmtId="49" fontId="3" fillId="0" borderId="15" xfId="0" applyNumberFormat="1" applyFont="1" applyBorder="1">
      <alignment vertical="top" wrapText="1"/>
    </xf>
    <xf numFmtId="0" fontId="3" fillId="0" borderId="21" xfId="0" applyFont="1" applyBorder="1">
      <alignment vertical="top" wrapText="1"/>
    </xf>
    <xf numFmtId="0" fontId="0" fillId="0" borderId="21" xfId="0" applyNumberFormat="1" applyBorder="1" applyAlignment="1">
      <alignment vertical="top"/>
    </xf>
    <xf numFmtId="0" fontId="0" fillId="0" borderId="23" xfId="0" applyNumberFormat="1" applyBorder="1" applyAlignment="1">
      <alignment vertical="top"/>
    </xf>
    <xf numFmtId="0" fontId="7" fillId="12" borderId="24" xfId="0" applyNumberFormat="1" applyFont="1" applyFill="1" applyBorder="1" applyAlignment="1">
      <alignment vertical="top"/>
    </xf>
    <xf numFmtId="0" fontId="0" fillId="0" borderId="25" xfId="0" applyNumberFormat="1" applyBorder="1" applyAlignment="1">
      <alignment vertical="top"/>
    </xf>
    <xf numFmtId="0" fontId="0" fillId="0" borderId="24" xfId="0" applyNumberFormat="1" applyBorder="1" applyAlignment="1">
      <alignment vertical="top"/>
    </xf>
    <xf numFmtId="0" fontId="0" fillId="0" borderId="21" xfId="0" applyBorder="1">
      <alignment vertical="top" wrapText="1"/>
    </xf>
    <xf numFmtId="49" fontId="0" fillId="0" borderId="26" xfId="0" applyNumberFormat="1" applyBorder="1">
      <alignment vertical="top" wrapText="1"/>
    </xf>
    <xf numFmtId="0" fontId="7" fillId="13" borderId="21" xfId="0" applyNumberFormat="1" applyFont="1" applyFill="1" applyBorder="1" applyAlignment="1">
      <alignment vertical="top"/>
    </xf>
    <xf numFmtId="49" fontId="3" fillId="4" borderId="27" xfId="0" applyNumberFormat="1" applyFont="1" applyFill="1" applyBorder="1">
      <alignment vertical="top" wrapText="1"/>
    </xf>
    <xf numFmtId="49" fontId="6" fillId="9" borderId="28" xfId="0" applyNumberFormat="1" applyFont="1" applyFill="1" applyBorder="1" applyAlignment="1">
      <alignment vertical="top" textRotation="90" wrapText="1"/>
    </xf>
    <xf numFmtId="0" fontId="7" fillId="0" borderId="21" xfId="0" applyNumberFormat="1" applyFont="1" applyFill="1" applyBorder="1" applyAlignment="1">
      <alignment vertical="top"/>
    </xf>
    <xf numFmtId="0" fontId="0" fillId="0" borderId="29" xfId="0" applyNumberFormat="1" applyBorder="1" applyAlignment="1">
      <alignment vertical="top"/>
    </xf>
    <xf numFmtId="0" fontId="0" fillId="0" borderId="29" xfId="0" applyBorder="1">
      <alignment vertical="top" wrapText="1"/>
    </xf>
    <xf numFmtId="0" fontId="9" fillId="13" borderId="21" xfId="0" applyNumberFormat="1" applyFont="1" applyFill="1" applyBorder="1" applyAlignment="1">
      <alignment vertical="top"/>
    </xf>
    <xf numFmtId="0" fontId="7" fillId="0" borderId="23" xfId="0" applyNumberFormat="1" applyFont="1" applyFill="1" applyBorder="1" applyAlignment="1">
      <alignment vertical="top"/>
    </xf>
    <xf numFmtId="49" fontId="7" fillId="0" borderId="0" xfId="0" applyNumberFormat="1" applyFont="1" applyBorder="1">
      <alignment vertical="top" wrapText="1"/>
    </xf>
    <xf numFmtId="0" fontId="7" fillId="0" borderId="0" xfId="0" applyFont="1" applyBorder="1">
      <alignment vertical="top" wrapText="1"/>
    </xf>
    <xf numFmtId="0" fontId="7" fillId="0" borderId="25" xfId="0" applyNumberFormat="1" applyFont="1" applyFill="1" applyBorder="1" applyAlignment="1">
      <alignment vertical="top"/>
    </xf>
    <xf numFmtId="0" fontId="7" fillId="13" borderId="21" xfId="0" applyNumberFormat="1" applyFont="1" applyFill="1" applyBorder="1">
      <alignment vertical="top" wrapText="1"/>
    </xf>
    <xf numFmtId="0" fontId="7" fillId="13" borderId="24" xfId="0" applyNumberFormat="1" applyFont="1" applyFill="1" applyBorder="1" applyAlignment="1">
      <alignment vertical="top"/>
    </xf>
    <xf numFmtId="0" fontId="5" fillId="14" borderId="21" xfId="0" applyFont="1" applyFill="1" applyBorder="1" applyAlignment="1">
      <alignment horizontal="right" vertical="top" wrapText="1"/>
    </xf>
    <xf numFmtId="49" fontId="3" fillId="16" borderId="7" xfId="0" applyNumberFormat="1" applyFont="1" applyFill="1" applyBorder="1">
      <alignment vertical="top" wrapText="1"/>
    </xf>
    <xf numFmtId="49" fontId="3" fillId="17" borderId="15" xfId="0" applyNumberFormat="1" applyFont="1" applyFill="1" applyBorder="1">
      <alignment vertical="top" wrapText="1"/>
    </xf>
    <xf numFmtId="49" fontId="3" fillId="16" borderId="15" xfId="0" applyNumberFormat="1" applyFont="1" applyFill="1" applyBorder="1">
      <alignment vertical="top" wrapText="1"/>
    </xf>
    <xf numFmtId="1" fontId="0" fillId="0" borderId="31" xfId="0" applyNumberFormat="1" applyBorder="1">
      <alignment vertical="top" wrapText="1"/>
    </xf>
    <xf numFmtId="49" fontId="3" fillId="3" borderId="32" xfId="0" applyNumberFormat="1" applyFont="1" applyFill="1" applyBorder="1">
      <alignment vertical="top" wrapText="1"/>
    </xf>
    <xf numFmtId="49" fontId="0" fillId="0" borderId="33" xfId="0" applyNumberFormat="1" applyBorder="1">
      <alignment vertical="top" wrapText="1"/>
    </xf>
    <xf numFmtId="49" fontId="0" fillId="0" borderId="31" xfId="0" applyNumberFormat="1" applyBorder="1">
      <alignment vertical="top" wrapText="1"/>
    </xf>
    <xf numFmtId="0" fontId="0" fillId="0" borderId="31" xfId="0" applyBorder="1">
      <alignment vertical="top" wrapText="1"/>
    </xf>
    <xf numFmtId="49" fontId="0" fillId="0" borderId="30" xfId="0" applyNumberFormat="1" applyBorder="1">
      <alignment vertical="top" wrapText="1"/>
    </xf>
    <xf numFmtId="0" fontId="0" fillId="0" borderId="34" xfId="0" applyBorder="1">
      <alignment vertical="top" wrapText="1"/>
    </xf>
    <xf numFmtId="0" fontId="0" fillId="0" borderId="35" xfId="0" applyBorder="1" applyAlignment="1">
      <alignment vertical="top"/>
    </xf>
    <xf numFmtId="0" fontId="3" fillId="0" borderId="35" xfId="0" applyFont="1" applyBorder="1" applyAlignment="1">
      <alignment vertical="top"/>
    </xf>
    <xf numFmtId="0" fontId="0" fillId="0" borderId="31" xfId="0" applyBorder="1" applyAlignment="1">
      <alignment vertical="top"/>
    </xf>
    <xf numFmtId="0" fontId="0" fillId="0" borderId="31" xfId="0" applyNumberFormat="1" applyBorder="1">
      <alignment vertical="top" wrapText="1"/>
    </xf>
    <xf numFmtId="1" fontId="0" fillId="0" borderId="36" xfId="0" applyNumberFormat="1" applyBorder="1">
      <alignment vertical="top" wrapText="1"/>
    </xf>
    <xf numFmtId="49" fontId="3" fillId="3" borderId="37" xfId="0" applyNumberFormat="1" applyFont="1" applyFill="1" applyBorder="1">
      <alignment vertical="top" wrapText="1"/>
    </xf>
    <xf numFmtId="49" fontId="0" fillId="0" borderId="38" xfId="0" applyNumberFormat="1" applyBorder="1">
      <alignment vertical="top" wrapText="1"/>
    </xf>
    <xf numFmtId="49" fontId="3" fillId="0" borderId="39" xfId="0" applyNumberFormat="1" applyFont="1" applyBorder="1">
      <alignment vertical="top" wrapText="1"/>
    </xf>
    <xf numFmtId="1" fontId="0" fillId="0" borderId="39" xfId="0" applyNumberFormat="1" applyBorder="1">
      <alignment vertical="top" wrapText="1"/>
    </xf>
    <xf numFmtId="49" fontId="0" fillId="0" borderId="39" xfId="0" applyNumberFormat="1" applyBorder="1">
      <alignment vertical="top" wrapText="1"/>
    </xf>
    <xf numFmtId="0" fontId="0" fillId="0" borderId="39" xfId="0" applyBorder="1">
      <alignment vertical="top" wrapText="1"/>
    </xf>
    <xf numFmtId="49" fontId="3" fillId="15" borderId="39" xfId="0" applyNumberFormat="1" applyFont="1" applyFill="1" applyBorder="1">
      <alignment vertical="top" wrapText="1"/>
    </xf>
    <xf numFmtId="49" fontId="0" fillId="0" borderId="40" xfId="0" applyNumberFormat="1" applyBorder="1">
      <alignment vertical="top" wrapText="1"/>
    </xf>
    <xf numFmtId="0" fontId="0" fillId="0" borderId="41" xfId="0" applyBorder="1">
      <alignment vertical="top" wrapText="1"/>
    </xf>
    <xf numFmtId="0" fontId="0" fillId="0" borderId="42" xfId="0" applyBorder="1" applyAlignment="1">
      <alignment vertical="top"/>
    </xf>
    <xf numFmtId="0" fontId="3" fillId="0" borderId="42" xfId="0" applyFont="1" applyBorder="1" applyAlignment="1">
      <alignment vertical="top"/>
    </xf>
    <xf numFmtId="0" fontId="0" fillId="0" borderId="39" xfId="0" applyBorder="1" applyAlignment="1">
      <alignment vertical="top"/>
    </xf>
    <xf numFmtId="0" fontId="3" fillId="0" borderId="39" xfId="0" applyNumberFormat="1" applyFont="1" applyFill="1" applyBorder="1">
      <alignment vertical="top" wrapText="1"/>
    </xf>
    <xf numFmtId="0" fontId="0" fillId="0" borderId="43" xfId="0" applyNumberFormat="1" applyBorder="1" applyAlignment="1">
      <alignment vertical="top"/>
    </xf>
    <xf numFmtId="0" fontId="0" fillId="0" borderId="43" xfId="0" applyBorder="1">
      <alignment vertical="top" wrapText="1"/>
    </xf>
    <xf numFmtId="49" fontId="3" fillId="9" borderId="1" xfId="0" applyNumberFormat="1" applyFont="1" applyFill="1" applyBorder="1">
      <alignment vertical="top" wrapText="1"/>
    </xf>
    <xf numFmtId="49" fontId="3" fillId="15" borderId="7" xfId="0" applyNumberFormat="1" applyFont="1" applyFill="1" applyBorder="1">
      <alignment vertical="top" wrapText="1"/>
    </xf>
    <xf numFmtId="49" fontId="3" fillId="12" borderId="7" xfId="0" applyNumberFormat="1" applyFont="1" applyFill="1" applyBorder="1">
      <alignment vertical="top" wrapText="1"/>
    </xf>
    <xf numFmtId="49" fontId="3" fillId="5" borderId="7" xfId="0" applyNumberFormat="1" applyFont="1" applyFill="1" applyBorder="1">
      <alignment vertical="top" wrapText="1"/>
    </xf>
    <xf numFmtId="49" fontId="3" fillId="17" borderId="7" xfId="0" applyNumberFormat="1" applyFont="1" applyFill="1" applyBorder="1">
      <alignment vertical="top" wrapText="1"/>
    </xf>
    <xf numFmtId="49" fontId="3" fillId="18" borderId="7" xfId="0" applyNumberFormat="1" applyFont="1" applyFill="1" applyBorder="1">
      <alignment vertical="top" wrapText="1"/>
    </xf>
    <xf numFmtId="49" fontId="3" fillId="8" borderId="7" xfId="0" applyNumberFormat="1" applyFont="1" applyFill="1" applyBorder="1">
      <alignment vertical="top" wrapText="1"/>
    </xf>
    <xf numFmtId="49" fontId="3" fillId="0" borderId="7" xfId="0" applyNumberFormat="1" applyFont="1" applyFill="1" applyBorder="1">
      <alignment vertical="top" wrapText="1"/>
    </xf>
    <xf numFmtId="49" fontId="6" fillId="19" borderId="44" xfId="0" applyNumberFormat="1" applyFont="1" applyFill="1" applyBorder="1">
      <alignment vertical="top" wrapText="1"/>
    </xf>
    <xf numFmtId="49" fontId="3" fillId="7" borderId="7" xfId="0" applyNumberFormat="1" applyFont="1" applyFill="1" applyBorder="1">
      <alignment vertical="top" wrapText="1"/>
    </xf>
    <xf numFmtId="0" fontId="0" fillId="0" borderId="0" xfId="0" applyNumberFormat="1" applyFill="1" applyBorder="1" applyAlignment="1">
      <alignment vertical="top"/>
    </xf>
    <xf numFmtId="0" fontId="4" fillId="0" borderId="14" xfId="0" applyFont="1" applyFill="1" applyBorder="1" applyAlignment="1">
      <alignment horizontal="left" vertical="center" wrapText="1"/>
    </xf>
    <xf numFmtId="49" fontId="3" fillId="0" borderId="15" xfId="0" applyNumberFormat="1" applyFont="1" applyFill="1" applyBorder="1">
      <alignment vertical="top" wrapText="1"/>
    </xf>
    <xf numFmtId="49" fontId="0" fillId="0" borderId="7" xfId="0" applyNumberFormat="1" applyFill="1" applyBorder="1">
      <alignment vertical="top" wrapText="1"/>
    </xf>
    <xf numFmtId="49" fontId="0" fillId="0" borderId="15" xfId="0" applyNumberFormat="1" applyFill="1" applyBorder="1">
      <alignment vertical="top" wrapText="1"/>
    </xf>
    <xf numFmtId="49" fontId="0" fillId="0" borderId="31" xfId="0" applyNumberFormat="1" applyFill="1" applyBorder="1">
      <alignment vertical="top" wrapText="1"/>
    </xf>
    <xf numFmtId="0" fontId="7" fillId="0" borderId="0" xfId="0" applyNumberFormat="1" applyFont="1" applyFill="1" applyBorder="1" applyAlignment="1">
      <alignment vertical="top"/>
    </xf>
    <xf numFmtId="0" fontId="0" fillId="0" borderId="0" xfId="0" applyNumberFormat="1" applyFill="1" applyAlignment="1">
      <alignment vertical="top"/>
    </xf>
    <xf numFmtId="49" fontId="3" fillId="17" borderId="39" xfId="0" applyNumberFormat="1" applyFont="1" applyFill="1" applyBorder="1">
      <alignment vertical="top" wrapText="1"/>
    </xf>
    <xf numFmtId="49" fontId="3" fillId="20" borderId="15" xfId="0" applyNumberFormat="1" applyFont="1" applyFill="1" applyBorder="1">
      <alignment vertical="top" wrapText="1"/>
    </xf>
    <xf numFmtId="1" fontId="0" fillId="10" borderId="4" xfId="0" applyNumberFormat="1" applyFill="1" applyBorder="1">
      <alignment vertical="top" wrapText="1"/>
    </xf>
    <xf numFmtId="49" fontId="3" fillId="0" borderId="5" xfId="0" applyNumberFormat="1" applyFont="1" applyFill="1" applyBorder="1">
      <alignment vertical="top" wrapText="1"/>
    </xf>
    <xf numFmtId="0" fontId="3" fillId="0" borderId="15" xfId="0" applyNumberFormat="1" applyFont="1" applyBorder="1">
      <alignment vertical="top" wrapText="1"/>
    </xf>
    <xf numFmtId="0" fontId="3" fillId="21" borderId="7" xfId="0" applyNumberFormat="1" applyFont="1" applyFill="1" applyBorder="1">
      <alignment vertical="top" wrapText="1"/>
    </xf>
    <xf numFmtId="49" fontId="3" fillId="0" borderId="31" xfId="0" applyNumberFormat="1" applyFont="1" applyBorder="1">
      <alignment vertical="top" wrapText="1"/>
    </xf>
    <xf numFmtId="0" fontId="0" fillId="0" borderId="0" xfId="0" applyBorder="1">
      <alignment vertical="top" wrapText="1"/>
    </xf>
    <xf numFmtId="0" fontId="3" fillId="8" borderId="31" xfId="0" applyNumberFormat="1" applyFont="1" applyFill="1" applyBorder="1">
      <alignment vertical="top" wrapText="1"/>
    </xf>
    <xf numFmtId="0" fontId="0" fillId="8" borderId="15" xfId="0" applyNumberFormat="1" applyFill="1" applyBorder="1">
      <alignment vertical="top" wrapText="1"/>
    </xf>
    <xf numFmtId="0" fontId="0" fillId="8" borderId="20" xfId="0" applyFill="1" applyBorder="1" applyAlignment="1">
      <alignment vertical="top"/>
    </xf>
    <xf numFmtId="0" fontId="0" fillId="8" borderId="12" xfId="0" applyFill="1" applyBorder="1" applyAlignment="1">
      <alignment vertical="top"/>
    </xf>
    <xf numFmtId="0" fontId="0" fillId="8" borderId="42" xfId="0" applyFill="1" applyBorder="1" applyAlignment="1">
      <alignment vertical="top"/>
    </xf>
    <xf numFmtId="0" fontId="3" fillId="0" borderId="0" xfId="0" applyFont="1" applyBorder="1">
      <alignment vertical="top" wrapText="1"/>
    </xf>
    <xf numFmtId="0" fontId="0" fillId="0" borderId="7" xfId="0" applyNumberFormat="1" applyFill="1" applyBorder="1">
      <alignment vertical="top" wrapText="1"/>
    </xf>
    <xf numFmtId="49" fontId="12" fillId="0" borderId="7" xfId="0" applyNumberFormat="1" applyFont="1" applyBorder="1">
      <alignment vertical="top" wrapText="1"/>
    </xf>
    <xf numFmtId="49" fontId="3" fillId="22" borderId="15" xfId="0" applyNumberFormat="1" applyFont="1" applyFill="1" applyBorder="1">
      <alignment vertical="top" wrapText="1"/>
    </xf>
    <xf numFmtId="49" fontId="3" fillId="22" borderId="7" xfId="0" applyNumberFormat="1" applyFont="1" applyFill="1" applyBorder="1">
      <alignment vertical="top" wrapText="1"/>
    </xf>
    <xf numFmtId="49" fontId="3" fillId="11" borderId="15" xfId="0" applyNumberFormat="1" applyFont="1" applyFill="1" applyBorder="1">
      <alignment vertical="top" wrapText="1"/>
    </xf>
    <xf numFmtId="0" fontId="3" fillId="0" borderId="45" xfId="0" applyFont="1" applyBorder="1">
      <alignment vertical="top" wrapText="1"/>
    </xf>
    <xf numFmtId="0" fontId="3" fillId="0" borderId="46" xfId="0" applyFont="1" applyBorder="1">
      <alignment vertical="top" wrapText="1"/>
    </xf>
    <xf numFmtId="0" fontId="1" fillId="0" borderId="0" xfId="0" applyFont="1" applyFill="1" applyBorder="1" applyAlignment="1">
      <alignment horizontal="center" vertical="center"/>
    </xf>
    <xf numFmtId="0" fontId="0" fillId="0" borderId="12" xfId="0" applyFill="1" applyBorder="1" applyAlignment="1">
      <alignment vertical="top"/>
    </xf>
    <xf numFmtId="0" fontId="3" fillId="0" borderId="12" xfId="0" applyFont="1" applyFill="1" applyBorder="1" applyAlignment="1">
      <alignment vertical="top"/>
    </xf>
    <xf numFmtId="0" fontId="3" fillId="0" borderId="20" xfId="0" applyFont="1" applyFill="1" applyBorder="1" applyAlignment="1">
      <alignment vertical="top"/>
    </xf>
    <xf numFmtId="0" fontId="0" fillId="0" borderId="20" xfId="0" applyFill="1" applyBorder="1" applyAlignment="1">
      <alignment vertical="top"/>
    </xf>
    <xf numFmtId="0" fontId="0" fillId="0" borderId="35" xfId="0" applyFill="1" applyBorder="1" applyAlignment="1">
      <alignment vertical="top"/>
    </xf>
    <xf numFmtId="0" fontId="0" fillId="0" borderId="42" xfId="0" applyFill="1" applyBorder="1" applyAlignment="1">
      <alignment vertical="top"/>
    </xf>
    <xf numFmtId="0" fontId="0" fillId="0" borderId="25" xfId="0" applyNumberFormat="1" applyFill="1" applyBorder="1" applyAlignment="1">
      <alignment vertical="top"/>
    </xf>
    <xf numFmtId="1" fontId="0" fillId="0" borderId="47" xfId="0" applyNumberFormat="1" applyBorder="1">
      <alignment vertical="top" wrapText="1"/>
    </xf>
    <xf numFmtId="49" fontId="3" fillId="3" borderId="48" xfId="0" applyNumberFormat="1" applyFont="1" applyFill="1" applyBorder="1">
      <alignment vertical="top" wrapText="1"/>
    </xf>
    <xf numFmtId="49" fontId="0" fillId="0" borderId="49" xfId="0" applyNumberFormat="1" applyBorder="1">
      <alignment vertical="top" wrapText="1"/>
    </xf>
    <xf numFmtId="49" fontId="3" fillId="0" borderId="50" xfId="0" applyNumberFormat="1" applyFont="1" applyBorder="1">
      <alignment vertical="top" wrapText="1"/>
    </xf>
    <xf numFmtId="1" fontId="0" fillId="0" borderId="50" xfId="0" applyNumberFormat="1" applyBorder="1">
      <alignment vertical="top" wrapText="1"/>
    </xf>
    <xf numFmtId="49" fontId="0" fillId="0" borderId="50" xfId="0" applyNumberFormat="1" applyBorder="1">
      <alignment vertical="top" wrapText="1"/>
    </xf>
    <xf numFmtId="0" fontId="0" fillId="0" borderId="50" xfId="0" applyBorder="1">
      <alignment vertical="top" wrapText="1"/>
    </xf>
    <xf numFmtId="49" fontId="0" fillId="0" borderId="50" xfId="0" applyNumberFormat="1" applyFill="1" applyBorder="1">
      <alignment vertical="top" wrapText="1"/>
    </xf>
    <xf numFmtId="49" fontId="0" fillId="0" borderId="51" xfId="0" applyNumberFormat="1" applyBorder="1">
      <alignment vertical="top" wrapText="1"/>
    </xf>
    <xf numFmtId="0" fontId="0" fillId="0" borderId="52" xfId="0" applyBorder="1">
      <alignment vertical="top" wrapText="1"/>
    </xf>
    <xf numFmtId="0" fontId="0" fillId="0" borderId="53" xfId="0" applyBorder="1" applyAlignment="1">
      <alignment vertical="top"/>
    </xf>
    <xf numFmtId="0" fontId="3" fillId="0" borderId="53" xfId="0" applyFont="1" applyFill="1" applyBorder="1" applyAlignment="1">
      <alignment vertical="top"/>
    </xf>
    <xf numFmtId="0" fontId="0" fillId="0" borderId="53" xfId="0" applyFill="1" applyBorder="1" applyAlignment="1">
      <alignment vertical="top"/>
    </xf>
    <xf numFmtId="0" fontId="0" fillId="0" borderId="50" xfId="0" applyBorder="1" applyAlignment="1">
      <alignment vertical="top"/>
    </xf>
    <xf numFmtId="0" fontId="3" fillId="21" borderId="50" xfId="0" applyNumberFormat="1" applyFont="1" applyFill="1" applyBorder="1">
      <alignment vertical="top" wrapText="1"/>
    </xf>
    <xf numFmtId="0" fontId="0" fillId="0" borderId="50" xfId="0" applyNumberFormat="1" applyBorder="1">
      <alignment vertical="top" wrapText="1"/>
    </xf>
    <xf numFmtId="0" fontId="14" fillId="0" borderId="0" xfId="0" applyNumberFormat="1" applyFont="1" applyFill="1" applyBorder="1" applyAlignment="1">
      <alignment vertical="top"/>
    </xf>
    <xf numFmtId="0" fontId="14" fillId="0" borderId="0" xfId="0" applyNumberFormat="1" applyFont="1" applyFill="1" applyAlignment="1">
      <alignment vertical="top"/>
    </xf>
    <xf numFmtId="0" fontId="14" fillId="0" borderId="14" xfId="0" applyFont="1" applyFill="1" applyBorder="1" applyAlignment="1">
      <alignment horizontal="left" vertical="center" wrapText="1"/>
    </xf>
    <xf numFmtId="49" fontId="14" fillId="9" borderId="1" xfId="0" applyNumberFormat="1" applyFont="1" applyFill="1" applyBorder="1">
      <alignment vertical="top" wrapText="1"/>
    </xf>
    <xf numFmtId="49" fontId="14" fillId="0" borderId="7" xfId="0" applyNumberFormat="1" applyFont="1" applyFill="1" applyBorder="1">
      <alignment vertical="top" wrapText="1"/>
    </xf>
    <xf numFmtId="49" fontId="14" fillId="0" borderId="15" xfId="0" applyNumberFormat="1" applyFont="1" applyFill="1" applyBorder="1">
      <alignment vertical="top" wrapText="1"/>
    </xf>
    <xf numFmtId="49" fontId="14" fillId="0" borderId="50" xfId="0" applyNumberFormat="1" applyFont="1" applyFill="1" applyBorder="1">
      <alignment vertical="top" wrapText="1"/>
    </xf>
    <xf numFmtId="49" fontId="14" fillId="0" borderId="31" xfId="0" applyNumberFormat="1" applyFont="1" applyFill="1" applyBorder="1">
      <alignment vertical="top" wrapText="1"/>
    </xf>
    <xf numFmtId="49" fontId="14" fillId="0" borderId="39" xfId="0" applyNumberFormat="1" applyFont="1" applyFill="1" applyBorder="1">
      <alignment vertical="top" wrapText="1"/>
    </xf>
    <xf numFmtId="0" fontId="15" fillId="0" borderId="22" xfId="0" applyNumberFormat="1" applyFont="1" applyFill="1" applyBorder="1" applyAlignment="1">
      <alignment vertical="top"/>
    </xf>
    <xf numFmtId="0" fontId="15" fillId="0" borderId="0" xfId="0" applyNumberFormat="1" applyFont="1" applyFill="1" applyBorder="1" applyAlignment="1">
      <alignment vertical="top"/>
    </xf>
    <xf numFmtId="49" fontId="14" fillId="12" borderId="7" xfId="0" applyNumberFormat="1" applyFont="1" applyFill="1" applyBorder="1">
      <alignment vertical="top" wrapText="1"/>
    </xf>
    <xf numFmtId="49" fontId="14" fillId="5" borderId="7" xfId="0" applyNumberFormat="1" applyFont="1" applyFill="1" applyBorder="1">
      <alignment vertical="top" wrapText="1"/>
    </xf>
    <xf numFmtId="49" fontId="16" fillId="23" borderId="54" xfId="0" applyNumberFormat="1" applyFont="1" applyFill="1" applyBorder="1">
      <alignment vertical="top" wrapText="1"/>
    </xf>
    <xf numFmtId="49" fontId="16" fillId="24" borderId="54" xfId="0" applyNumberFormat="1" applyFont="1" applyFill="1" applyBorder="1">
      <alignment vertical="top" wrapText="1"/>
    </xf>
    <xf numFmtId="49" fontId="14" fillId="16" borderId="7" xfId="0" applyNumberFormat="1" applyFont="1" applyFill="1" applyBorder="1">
      <alignment vertical="top" wrapText="1"/>
    </xf>
    <xf numFmtId="49" fontId="14" fillId="17" borderId="7" xfId="0" applyNumberFormat="1" applyFont="1" applyFill="1" applyBorder="1">
      <alignment vertical="top" wrapText="1"/>
    </xf>
    <xf numFmtId="49" fontId="14" fillId="8" borderId="7" xfId="0" applyNumberFormat="1" applyFont="1" applyFill="1" applyBorder="1">
      <alignment vertical="top" wrapText="1"/>
    </xf>
    <xf numFmtId="0" fontId="3" fillId="0" borderId="0" xfId="0" applyNumberFormat="1" applyFont="1" applyFill="1" applyAlignment="1">
      <alignment vertical="top"/>
    </xf>
    <xf numFmtId="49" fontId="17" fillId="2" borderId="1" xfId="0" applyNumberFormat="1" applyFont="1" applyFill="1" applyBorder="1">
      <alignment vertical="top" wrapText="1"/>
    </xf>
    <xf numFmtId="49" fontId="17" fillId="0" borderId="2" xfId="0" applyNumberFormat="1" applyFont="1" applyFill="1" applyBorder="1">
      <alignment vertical="top" wrapText="1"/>
    </xf>
    <xf numFmtId="49" fontId="17" fillId="0" borderId="3" xfId="0" applyNumberFormat="1" applyFont="1" applyFill="1" applyBorder="1">
      <alignment vertical="top" wrapText="1"/>
    </xf>
    <xf numFmtId="49" fontId="17" fillId="0" borderId="4" xfId="0" applyNumberFormat="1" applyFont="1" applyFill="1" applyBorder="1">
      <alignment vertical="top" wrapText="1"/>
    </xf>
    <xf numFmtId="1" fontId="17" fillId="0" borderId="4" xfId="0" applyNumberFormat="1" applyFont="1" applyFill="1" applyBorder="1">
      <alignment vertical="top" wrapText="1"/>
    </xf>
    <xf numFmtId="1" fontId="17" fillId="0" borderId="4" xfId="0" applyNumberFormat="1" applyFont="1" applyBorder="1">
      <alignment vertical="top" wrapText="1"/>
    </xf>
    <xf numFmtId="0" fontId="17" fillId="0" borderId="4" xfId="0" applyFont="1" applyBorder="1">
      <alignment vertical="top" wrapText="1"/>
    </xf>
    <xf numFmtId="49" fontId="17" fillId="0" borderId="4" xfId="0" applyNumberFormat="1" applyFont="1" applyBorder="1">
      <alignment vertical="top" wrapText="1"/>
    </xf>
    <xf numFmtId="49" fontId="17" fillId="0" borderId="5" xfId="0" applyNumberFormat="1" applyFont="1" applyFill="1" applyBorder="1">
      <alignment vertical="top" wrapText="1"/>
    </xf>
    <xf numFmtId="49" fontId="17" fillId="0" borderId="6" xfId="0" applyNumberFormat="1" applyFont="1" applyFill="1" applyBorder="1">
      <alignment vertical="top" wrapText="1"/>
    </xf>
    <xf numFmtId="49" fontId="17" fillId="0" borderId="7" xfId="0" applyNumberFormat="1" applyFont="1" applyFill="1" applyBorder="1">
      <alignment vertical="top" wrapText="1"/>
    </xf>
    <xf numFmtId="1" fontId="17" fillId="0" borderId="7" xfId="0" applyNumberFormat="1" applyFont="1" applyFill="1" applyBorder="1">
      <alignment vertical="top" wrapText="1"/>
    </xf>
    <xf numFmtId="1" fontId="17" fillId="0" borderId="7" xfId="0" applyNumberFormat="1" applyFont="1" applyBorder="1">
      <alignment vertical="top" wrapText="1"/>
    </xf>
    <xf numFmtId="0" fontId="17" fillId="0" borderId="7" xfId="0" applyFont="1" applyBorder="1">
      <alignment vertical="top" wrapText="1"/>
    </xf>
    <xf numFmtId="49" fontId="17" fillId="0" borderId="7" xfId="0" applyNumberFormat="1" applyFont="1" applyBorder="1">
      <alignment vertical="top" wrapText="1"/>
    </xf>
    <xf numFmtId="49" fontId="17" fillId="0" borderId="16" xfId="0" applyNumberFormat="1" applyFont="1" applyFill="1" applyBorder="1">
      <alignment vertical="top" wrapText="1"/>
    </xf>
    <xf numFmtId="49" fontId="17" fillId="0" borderId="17" xfId="0" applyNumberFormat="1" applyFont="1" applyFill="1" applyBorder="1">
      <alignment vertical="top" wrapText="1"/>
    </xf>
    <xf numFmtId="49" fontId="17" fillId="0" borderId="15" xfId="0" applyNumberFormat="1" applyFont="1" applyFill="1" applyBorder="1">
      <alignment vertical="top" wrapText="1"/>
    </xf>
    <xf numFmtId="1" fontId="17" fillId="0" borderId="15" xfId="0" applyNumberFormat="1" applyFont="1" applyFill="1" applyBorder="1">
      <alignment vertical="top" wrapText="1"/>
    </xf>
    <xf numFmtId="1" fontId="17" fillId="0" borderId="15" xfId="0" applyNumberFormat="1" applyFont="1" applyBorder="1">
      <alignment vertical="top" wrapText="1"/>
    </xf>
    <xf numFmtId="49" fontId="17" fillId="0" borderId="15" xfId="0" applyNumberFormat="1" applyFont="1" applyBorder="1">
      <alignment vertical="top" wrapText="1"/>
    </xf>
    <xf numFmtId="0" fontId="17" fillId="0" borderId="15" xfId="0" applyFont="1" applyBorder="1">
      <alignment vertical="top" wrapText="1"/>
    </xf>
    <xf numFmtId="0" fontId="3" fillId="0" borderId="0" xfId="0" applyNumberFormat="1" applyFont="1" applyFill="1" applyAlignment="1">
      <alignment horizontal="left" vertical="top"/>
    </xf>
    <xf numFmtId="0" fontId="0" fillId="0" borderId="0" xfId="0" applyAlignment="1">
      <alignment horizontal="left" vertical="top" wrapText="1"/>
    </xf>
    <xf numFmtId="0" fontId="0" fillId="0" borderId="65" xfId="0" applyBorder="1">
      <alignment vertical="top" wrapText="1"/>
    </xf>
    <xf numFmtId="0" fontId="0" fillId="0" borderId="65" xfId="0" applyBorder="1" applyAlignment="1">
      <alignment horizontal="left" vertical="top" wrapText="1"/>
    </xf>
    <xf numFmtId="0" fontId="20" fillId="0" borderId="0" xfId="0" applyFont="1">
      <alignment vertical="top" wrapText="1"/>
    </xf>
    <xf numFmtId="0" fontId="20" fillId="0" borderId="0" xfId="0" applyFont="1" applyAlignment="1">
      <alignment horizontal="left" vertical="top" wrapText="1"/>
    </xf>
    <xf numFmtId="0" fontId="0" fillId="0" borderId="0" xfId="0" applyAlignment="1">
      <alignment horizontal="right" vertical="top" wrapText="1"/>
    </xf>
    <xf numFmtId="0" fontId="0" fillId="0" borderId="65" xfId="0" applyBorder="1" applyAlignment="1">
      <alignment horizontal="right" vertical="top" wrapText="1"/>
    </xf>
    <xf numFmtId="0" fontId="20" fillId="0" borderId="0" xfId="0" applyFont="1" applyAlignment="1">
      <alignment horizontal="right" vertical="top" wrapText="1"/>
    </xf>
    <xf numFmtId="0" fontId="7" fillId="0" borderId="65" xfId="0" applyFont="1" applyBorder="1" applyAlignment="1">
      <alignment horizontal="right" vertical="top" wrapText="1"/>
    </xf>
    <xf numFmtId="0" fontId="7" fillId="0" borderId="65" xfId="0" applyFont="1" applyBorder="1" applyAlignment="1">
      <alignment horizontal="left" vertical="top" wrapText="1"/>
    </xf>
    <xf numFmtId="0" fontId="3" fillId="0" borderId="65" xfId="0" applyFont="1" applyBorder="1">
      <alignment vertical="top" wrapText="1"/>
    </xf>
    <xf numFmtId="49" fontId="17" fillId="0" borderId="57" xfId="0" applyNumberFormat="1" applyFont="1" applyFill="1" applyBorder="1" applyAlignment="1">
      <alignment horizontal="left" vertical="top" wrapText="1"/>
    </xf>
    <xf numFmtId="49" fontId="17" fillId="0" borderId="56" xfId="0" applyNumberFormat="1" applyFont="1" applyFill="1" applyBorder="1" applyAlignment="1">
      <alignment horizontal="left" vertical="top" wrapText="1"/>
    </xf>
    <xf numFmtId="49" fontId="17" fillId="0" borderId="15" xfId="0" applyNumberFormat="1" applyFont="1" applyFill="1" applyBorder="1" applyAlignment="1">
      <alignment horizontal="left" vertical="top" wrapText="1"/>
    </xf>
    <xf numFmtId="49" fontId="17" fillId="0" borderId="63" xfId="0" applyNumberFormat="1" applyFont="1" applyFill="1" applyBorder="1" applyAlignment="1">
      <alignment horizontal="left" vertical="top" wrapText="1"/>
    </xf>
    <xf numFmtId="49" fontId="17" fillId="0" borderId="64" xfId="0" applyNumberFormat="1" applyFont="1" applyFill="1" applyBorder="1" applyAlignment="1">
      <alignment horizontal="left" vertical="top" wrapText="1"/>
    </xf>
    <xf numFmtId="49" fontId="17" fillId="0" borderId="55" xfId="0" applyNumberFormat="1" applyFont="1" applyFill="1" applyBorder="1" applyAlignment="1">
      <alignment horizontal="left" vertical="top" wrapText="1"/>
    </xf>
    <xf numFmtId="49" fontId="17" fillId="0" borderId="58" xfId="0" applyNumberFormat="1" applyFont="1" applyFill="1" applyBorder="1" applyAlignment="1">
      <alignment horizontal="left" vertical="top" wrapText="1"/>
    </xf>
    <xf numFmtId="49" fontId="17" fillId="0" borderId="59" xfId="0" applyNumberFormat="1" applyFont="1" applyFill="1" applyBorder="1" applyAlignment="1">
      <alignment horizontal="left" vertical="top" wrapText="1"/>
    </xf>
    <xf numFmtId="49" fontId="17" fillId="0" borderId="60" xfId="0" applyNumberFormat="1" applyFont="1" applyFill="1" applyBorder="1" applyAlignment="1">
      <alignment horizontal="left" vertical="top" wrapText="1"/>
    </xf>
    <xf numFmtId="49" fontId="17" fillId="0" borderId="61" xfId="0" applyNumberFormat="1" applyFont="1" applyFill="1" applyBorder="1" applyAlignment="1">
      <alignment horizontal="left" vertical="top" wrapText="1"/>
    </xf>
    <xf numFmtId="49" fontId="17" fillId="0" borderId="62" xfId="0" applyNumberFormat="1" applyFont="1" applyFill="1" applyBorder="1" applyAlignment="1">
      <alignment horizontal="left" vertical="top" wrapText="1"/>
    </xf>
    <xf numFmtId="0" fontId="0" fillId="0" borderId="0" xfId="0">
      <alignment vertical="top" wrapText="1"/>
    </xf>
    <xf numFmtId="0" fontId="0" fillId="0" borderId="65" xfId="0" applyBorder="1">
      <alignment vertical="top" wrapText="1"/>
    </xf>
    <xf numFmtId="0" fontId="3" fillId="0" borderId="65" xfId="0" applyFont="1" applyBorder="1">
      <alignment vertical="top" wrapText="1"/>
    </xf>
  </cellXfs>
  <cellStyles count="1">
    <cellStyle name="Normal" xfId="0" builtinId="0"/>
  </cellStyles>
  <dxfs count="5">
    <dxf>
      <font>
        <b/>
        <i val="0"/>
        <color theme="1"/>
      </font>
      <fill>
        <patternFill patternType="solid">
          <bgColor rgb="FFFFFF00"/>
        </patternFill>
      </fill>
    </dxf>
    <dxf>
      <font>
        <b/>
        <i val="0"/>
        <color theme="1"/>
      </font>
      <fill>
        <patternFill>
          <bgColor rgb="FFFFFF00"/>
        </patternFill>
      </fill>
    </dxf>
    <dxf>
      <font>
        <b/>
        <i val="0"/>
        <color theme="1"/>
      </font>
      <fill>
        <patternFill>
          <bgColor rgb="FFFFFF00"/>
        </patternFill>
      </fill>
    </dxf>
    <dxf>
      <font>
        <b/>
        <i val="0"/>
        <color theme="1"/>
      </font>
      <fill>
        <patternFill>
          <bgColor theme="6"/>
        </patternFill>
      </fill>
    </dxf>
    <dxf>
      <font>
        <b/>
        <i val="0"/>
        <color theme="1"/>
      </font>
      <fill>
        <patternFill>
          <bgColor rgb="FFFFFF00"/>
        </patternFill>
      </fill>
    </dxf>
  </dxfs>
  <tableStyles count="0"/>
  <colors>
    <indexedColors>
      <rgbColor rgb="FF000000"/>
      <rgbColor rgb="FFFFFFFF"/>
      <rgbColor rgb="FFFF0000"/>
      <rgbColor rgb="FF00FF00"/>
      <rgbColor rgb="FF0000FF"/>
      <rgbColor rgb="FFFFFF00"/>
      <rgbColor rgb="FFFF00FF"/>
      <rgbColor rgb="FF00FFFF"/>
      <rgbColor rgb="FF000000"/>
      <rgbColor rgb="FFBDC0BF"/>
      <rgbColor rgb="FFA5A5A5"/>
      <rgbColor rgb="FF3F3F3F"/>
      <rgbColor rgb="FFDBDBDB"/>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BACFF"/>
      <color rgb="FFFF40FF"/>
      <color rgb="FFECD9FE"/>
      <color rgb="FFDBDEFD"/>
      <color rgb="FFF2CF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3.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Ex1.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Ex2.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Articles discussing a </a:t>
            </a:r>
          </a:p>
          <a:p>
            <a:pPr>
              <a:defRPr/>
            </a:pPr>
            <a:r>
              <a:rPr lang="en-US" b="1"/>
              <a:t>method exploring values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9AE-9341-97C9-B089C06984D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9AE-9341-97C9-B089C06984D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9AE-9341-97C9-B089C06984D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ct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'Scopus-analysis of articles'!$AC$238:$AC$239</c:f>
              <c:numCache>
                <c:formatCode>General</c:formatCode>
                <c:ptCount val="2"/>
                <c:pt idx="0">
                  <c:v>164</c:v>
                </c:pt>
                <c:pt idx="1">
                  <c:v>66</c:v>
                </c:pt>
              </c:numCache>
            </c:numRef>
          </c:val>
          <c:extLst>
            <c:ext xmlns:c15="http://schemas.microsoft.com/office/drawing/2012/chart" uri="{02D57815-91ED-43cb-92C2-25804820EDAC}">
              <c15:filteredCategoryTitle>
                <c15:cat>
                  <c:strRef>
                    <c:extLst>
                      <c:ext uri="{02D57815-91ED-43cb-92C2-25804820EDAC}">
                        <c15:formulaRef>
                          <c15:sqref>'Scopus-analysis of articles'!$X$238:$X$240</c15:sqref>
                        </c15:formulaRef>
                      </c:ext>
                    </c:extLst>
                    <c:strCache>
                      <c:ptCount val="3"/>
                      <c:pt idx="0">
                        <c:v>Yes</c:v>
                      </c:pt>
                      <c:pt idx="1">
                        <c:v>No</c:v>
                      </c:pt>
                      <c:pt idx="2">
                        <c:v>Unclear</c:v>
                      </c:pt>
                    </c:strCache>
                  </c:strRef>
                </c15:cat>
              </c15:filteredCategoryTitle>
            </c:ext>
            <c:ext xmlns:c16="http://schemas.microsoft.com/office/drawing/2014/chart" uri="{C3380CC4-5D6E-409C-BE32-E72D297353CC}">
              <c16:uniqueId val="{00000006-29AE-9341-97C9-B089C06984D9}"/>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Perspectives in</a:t>
            </a:r>
            <a:r>
              <a:rPr lang="en-US" baseline="0"/>
              <a:t> </a:t>
            </a:r>
            <a:r>
              <a:rPr lang="en-US"/>
              <a:t>exploration</a:t>
            </a:r>
            <a:r>
              <a:rPr lang="en-US" baseline="0"/>
              <a:t> of values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'Scopus-analysis of articles'!$AS$5:$AW$5</c:f>
              <c:strCache>
                <c:ptCount val="5"/>
                <c:pt idx="0">
                  <c:v>User/ resident</c:v>
                </c:pt>
                <c:pt idx="1">
                  <c:v>Owner</c:v>
                </c:pt>
                <c:pt idx="2">
                  <c:v>Government</c:v>
                </c:pt>
                <c:pt idx="3">
                  <c:v>Expert</c:v>
                </c:pt>
                <c:pt idx="4">
                  <c:v>Unclear</c:v>
                </c:pt>
              </c:strCache>
            </c:strRef>
          </c:cat>
          <c:val>
            <c:numRef>
              <c:f>'Scopus-analysis of articles'!$AS$241:$AV$241</c:f>
              <c:numCache>
                <c:formatCode>General</c:formatCode>
                <c:ptCount val="4"/>
                <c:pt idx="0">
                  <c:v>23</c:v>
                </c:pt>
                <c:pt idx="1">
                  <c:v>12</c:v>
                </c:pt>
                <c:pt idx="2">
                  <c:v>6</c:v>
                </c:pt>
                <c:pt idx="3">
                  <c:v>24</c:v>
                </c:pt>
              </c:numCache>
            </c:numRef>
          </c:val>
          <c:extLst>
            <c:ext xmlns:c16="http://schemas.microsoft.com/office/drawing/2014/chart" uri="{C3380CC4-5D6E-409C-BE32-E72D297353CC}">
              <c16:uniqueId val="{00000000-4004-B941-A127-9FDD8D52D1EA}"/>
            </c:ext>
          </c:extLst>
        </c:ser>
        <c:dLbls>
          <c:dLblPos val="outEnd"/>
          <c:showLegendKey val="0"/>
          <c:showVal val="1"/>
          <c:showCatName val="0"/>
          <c:showSerName val="0"/>
          <c:showPercent val="0"/>
          <c:showBubbleSize val="0"/>
        </c:dLbls>
        <c:gapWidth val="219"/>
        <c:overlap val="-27"/>
        <c:axId val="784383744"/>
        <c:axId val="784378288"/>
      </c:barChart>
      <c:catAx>
        <c:axId val="784383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784378288"/>
        <c:crosses val="autoZero"/>
        <c:auto val="1"/>
        <c:lblAlgn val="ctr"/>
        <c:lblOffset val="100"/>
        <c:noMultiLvlLbl val="0"/>
      </c:catAx>
      <c:valAx>
        <c:axId val="784378288"/>
        <c:scaling>
          <c:orientation val="minMax"/>
          <c:max val="25"/>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7843837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Studies focussing on one perspective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manualLayout>
          <c:layoutTarget val="inner"/>
          <c:xMode val="edge"/>
          <c:yMode val="edge"/>
          <c:x val="5.6790494051513873E-2"/>
          <c:y val="0.15216248497693835"/>
          <c:w val="0.91782488902634096"/>
          <c:h val="0.758591395632368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CADF-F042-8BF2-FCAE0C4DE49B}"/>
              </c:ext>
            </c:extLst>
          </c:dPt>
          <c:dPt>
            <c:idx val="4"/>
            <c:invertIfNegative val="0"/>
            <c:bubble3D val="0"/>
            <c:spPr>
              <a:solidFill>
                <a:schemeClr val="accent2"/>
              </a:solidFill>
              <a:ln>
                <a:noFill/>
              </a:ln>
              <a:effectLst/>
            </c:spPr>
            <c:extLst>
              <c:ext xmlns:c16="http://schemas.microsoft.com/office/drawing/2014/chart" uri="{C3380CC4-5D6E-409C-BE32-E72D297353CC}">
                <c16:uniqueId val="{00000003-CADF-F042-8BF2-FCAE0C4DE49B}"/>
              </c:ext>
            </c:extLst>
          </c:dPt>
          <c:dPt>
            <c:idx val="6"/>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CADF-F042-8BF2-FCAE0C4DE49B}"/>
              </c:ext>
            </c:extLst>
          </c:dPt>
          <c:dPt>
            <c:idx val="10"/>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7-CADF-F042-8BF2-FCAE0C4DE49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('Scopus-analysis of articles'!$X$277,'Scopus-analysis of articles'!$X$278,'Scopus-analysis of articles'!$X$279,'Scopus-analysis of articles'!$X$280,'Scopus-analysis of articles'!$X$283)</c:f>
              <c:strCache>
                <c:ptCount val="5"/>
                <c:pt idx="0">
                  <c:v>User/ Resident</c:v>
                </c:pt>
                <c:pt idx="1">
                  <c:v>Owner</c:v>
                </c:pt>
                <c:pt idx="2">
                  <c:v>Government</c:v>
                </c:pt>
                <c:pt idx="3">
                  <c:v>Expert</c:v>
                </c:pt>
                <c:pt idx="4">
                  <c:v>Mixed</c:v>
                </c:pt>
              </c:strCache>
            </c:strRef>
          </c:cat>
          <c:val>
            <c:numRef>
              <c:f>('Scopus-analysis of articles'!$AS$277,'Scopus-analysis of articles'!$AS$278,'Scopus-analysis of articles'!$AS$279,'Scopus-analysis of articles'!$AS$280,'Scopus-analysis of articles'!$AS$283)</c:f>
              <c:numCache>
                <c:formatCode>General</c:formatCode>
                <c:ptCount val="5"/>
                <c:pt idx="0">
                  <c:v>10</c:v>
                </c:pt>
                <c:pt idx="1">
                  <c:v>5</c:v>
                </c:pt>
                <c:pt idx="2">
                  <c:v>0</c:v>
                </c:pt>
                <c:pt idx="3">
                  <c:v>19</c:v>
                </c:pt>
                <c:pt idx="4">
                  <c:v>12</c:v>
                </c:pt>
              </c:numCache>
            </c:numRef>
          </c:val>
          <c:extLst>
            <c:ext xmlns:c16="http://schemas.microsoft.com/office/drawing/2014/chart" uri="{C3380CC4-5D6E-409C-BE32-E72D297353CC}">
              <c16:uniqueId val="{00000008-CADF-F042-8BF2-FCAE0C4DE49B}"/>
            </c:ext>
          </c:extLst>
        </c:ser>
        <c:dLbls>
          <c:dLblPos val="outEnd"/>
          <c:showLegendKey val="0"/>
          <c:showVal val="1"/>
          <c:showCatName val="0"/>
          <c:showSerName val="0"/>
          <c:showPercent val="0"/>
          <c:showBubbleSize val="0"/>
        </c:dLbls>
        <c:gapWidth val="219"/>
        <c:overlap val="-27"/>
        <c:axId val="769362464"/>
        <c:axId val="781110496"/>
      </c:barChart>
      <c:catAx>
        <c:axId val="769362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781110496"/>
        <c:crosses val="autoZero"/>
        <c:auto val="1"/>
        <c:lblAlgn val="ctr"/>
        <c:lblOffset val="100"/>
        <c:noMultiLvlLbl val="0"/>
      </c:catAx>
      <c:valAx>
        <c:axId val="781110496"/>
        <c:scaling>
          <c:orientation val="minMax"/>
          <c:max val="25"/>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769362464"/>
        <c:crosses val="autoZero"/>
        <c:crossBetween val="between"/>
        <c:majorUnit val="5"/>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Perspectives in</a:t>
            </a:r>
            <a:r>
              <a:rPr lang="en-US" baseline="0"/>
              <a:t> </a:t>
            </a:r>
            <a:r>
              <a:rPr lang="en-US"/>
              <a:t>exploration</a:t>
            </a:r>
            <a:r>
              <a:rPr lang="en-US" baseline="0"/>
              <a:t> of values</a:t>
            </a:r>
            <a:endParaRPr lang="en-US"/>
          </a:p>
        </c:rich>
      </c:tx>
      <c:layout>
        <c:manualLayout>
          <c:xMode val="edge"/>
          <c:yMode val="edge"/>
          <c:x val="0.17059707515271266"/>
          <c:y val="6.733031163235805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doughnutChart>
        <c:varyColors val="1"/>
        <c:ser>
          <c:idx val="0"/>
          <c:order val="0"/>
          <c:spPr>
            <a:solidFill>
              <a:schemeClr val="bg2"/>
            </a:solidFill>
            <a:ln w="63500">
              <a:solidFill>
                <a:schemeClr val="bg1"/>
              </a:solidFill>
            </a:ln>
          </c:spPr>
          <c:dPt>
            <c:idx val="0"/>
            <c:bubble3D val="0"/>
            <c:spPr>
              <a:solidFill>
                <a:schemeClr val="accent3">
                  <a:lumMod val="20000"/>
                  <a:lumOff val="80000"/>
                </a:schemeClr>
              </a:solidFill>
              <a:ln w="63500">
                <a:solidFill>
                  <a:schemeClr val="bg1"/>
                </a:solidFill>
              </a:ln>
              <a:effectLst/>
            </c:spPr>
            <c:extLst>
              <c:ext xmlns:c16="http://schemas.microsoft.com/office/drawing/2014/chart" uri="{C3380CC4-5D6E-409C-BE32-E72D297353CC}">
                <c16:uniqueId val="{00000003-3CC3-8543-AFBD-3D034963D84B}"/>
              </c:ext>
            </c:extLst>
          </c:dPt>
          <c:dPt>
            <c:idx val="1"/>
            <c:bubble3D val="0"/>
            <c:spPr>
              <a:solidFill>
                <a:schemeClr val="accent3">
                  <a:lumMod val="40000"/>
                  <a:lumOff val="60000"/>
                </a:schemeClr>
              </a:solidFill>
              <a:ln w="63500">
                <a:solidFill>
                  <a:schemeClr val="bg1"/>
                </a:solidFill>
              </a:ln>
              <a:effectLst/>
            </c:spPr>
            <c:extLst>
              <c:ext xmlns:c16="http://schemas.microsoft.com/office/drawing/2014/chart" uri="{C3380CC4-5D6E-409C-BE32-E72D297353CC}">
                <c16:uniqueId val="{00000002-3CC3-8543-AFBD-3D034963D84B}"/>
              </c:ext>
            </c:extLst>
          </c:dPt>
          <c:dPt>
            <c:idx val="2"/>
            <c:bubble3D val="0"/>
            <c:spPr>
              <a:solidFill>
                <a:srgbClr val="00B050"/>
              </a:solidFill>
              <a:ln w="63500">
                <a:solidFill>
                  <a:schemeClr val="bg1"/>
                </a:solidFill>
              </a:ln>
              <a:effectLst/>
            </c:spPr>
            <c:extLst>
              <c:ext xmlns:c16="http://schemas.microsoft.com/office/drawing/2014/chart" uri="{C3380CC4-5D6E-409C-BE32-E72D297353CC}">
                <c16:uniqueId val="{00000001-3CC3-8543-AFBD-3D034963D84B}"/>
              </c:ext>
            </c:extLst>
          </c:dPt>
          <c:dPt>
            <c:idx val="3"/>
            <c:bubble3D val="0"/>
            <c:spPr>
              <a:solidFill>
                <a:srgbClr val="92D050"/>
              </a:solidFill>
              <a:ln w="63500">
                <a:solidFill>
                  <a:schemeClr val="bg1"/>
                </a:solidFill>
              </a:ln>
              <a:effectLst/>
            </c:spPr>
            <c:extLst>
              <c:ext xmlns:c16="http://schemas.microsoft.com/office/drawing/2014/chart" uri="{C3380CC4-5D6E-409C-BE32-E72D297353CC}">
                <c16:uniqueId val="{00000004-3CC3-8543-AFBD-3D034963D84B}"/>
              </c:ext>
            </c:extLst>
          </c:dPt>
          <c:dLbls>
            <c:dLbl>
              <c:idx val="0"/>
              <c:layout>
                <c:manualLayout>
                  <c:x val="-1.4499407774965164E-2"/>
                  <c:y val="-2.3872249508443948E-2"/>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3-3CC3-8543-AFBD-3D034963D84B}"/>
                </c:ext>
              </c:extLst>
            </c:dLbl>
            <c:dLbl>
              <c:idx val="1"/>
              <c:layout>
                <c:manualLayout>
                  <c:x val="1.3311398507831296E-3"/>
                  <c:y val="-5.6093026089302509E-3"/>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2-3CC3-8543-AFBD-3D034963D84B}"/>
                </c:ext>
              </c:extLst>
            </c:dLbl>
            <c:dLbl>
              <c:idx val="2"/>
              <c:layout>
                <c:manualLayout>
                  <c:x val="-9.1608320071151009E-3"/>
                  <c:y val="4.6094990335916901E-2"/>
                </c:manualLayout>
              </c:layout>
              <c:spPr>
                <a:noFill/>
                <a:ln>
                  <a:noFill/>
                </a:ln>
                <a:effectLst/>
              </c:spPr>
              <c:txPr>
                <a:bodyPr rot="0" spcFirstLastPara="1" vertOverflow="overflow" horzOverflow="overflow" vert="horz" wrap="square" lIns="38100" tIns="19050" rIns="38100" bIns="19050" anchor="ctr" anchorCtr="1">
                  <a:noAutofit/>
                </a:bodyPr>
                <a:lstStyle/>
                <a:p>
                  <a:pPr>
                    <a:defRPr sz="1000" b="1" i="0" u="none" strike="noStrike" kern="1200" cap="all" baseline="0">
                      <a:ln>
                        <a:noFill/>
                      </a:ln>
                      <a:solidFill>
                        <a:schemeClr val="tx1">
                          <a:lumMod val="75000"/>
                          <a:lumOff val="25000"/>
                        </a:schemeClr>
                      </a:solidFill>
                      <a:latin typeface="+mn-lt"/>
                      <a:ea typeface="+mn-ea"/>
                      <a:cs typeface="+mn-cs"/>
                    </a:defRPr>
                  </a:pPr>
                  <a:endParaRPr lang="en-NL"/>
                </a:p>
              </c:txPr>
              <c:showLegendKey val="0"/>
              <c:showVal val="1"/>
              <c:showCatName val="1"/>
              <c:showSerName val="0"/>
              <c:showPercent val="0"/>
              <c:showBubbleSize val="0"/>
              <c:separator>
</c:separator>
              <c:extLst>
                <c:ext xmlns:c15="http://schemas.microsoft.com/office/drawing/2012/chart" uri="{CE6537A1-D6FC-4f65-9D91-7224C49458BB}">
                  <c15:spPr xmlns:c15="http://schemas.microsoft.com/office/drawing/2012/chart">
                    <a:prstGeom prst="rect">
                      <a:avLst/>
                    </a:prstGeom>
                    <a:noFill/>
                    <a:ln>
                      <a:noFill/>
                    </a:ln>
                  </c15:spPr>
                  <c15:layout>
                    <c:manualLayout>
                      <c:w val="0.14608447593632098"/>
                      <c:h val="0.15952852304692366"/>
                    </c:manualLayout>
                  </c15:layout>
                </c:ext>
                <c:ext xmlns:c16="http://schemas.microsoft.com/office/drawing/2014/chart" uri="{C3380CC4-5D6E-409C-BE32-E72D297353CC}">
                  <c16:uniqueId val="{00000001-3CC3-8543-AFBD-3D034963D84B}"/>
                </c:ext>
              </c:extLst>
            </c:dLbl>
            <c:dLbl>
              <c:idx val="3"/>
              <c:layout>
                <c:manualLayout>
                  <c:x val="-3.3186974049128916E-3"/>
                  <c:y val="3.1398356527485176E-2"/>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4-3CC3-8543-AFBD-3D034963D84B}"/>
                </c:ext>
              </c:extLst>
            </c:dLbl>
            <c:spPr>
              <a:noFill/>
              <a:ln>
                <a:noFill/>
              </a:ln>
              <a:effectLst/>
            </c:spPr>
            <c:txPr>
              <a:bodyPr rot="0" spcFirstLastPara="1" vertOverflow="overflow" horzOverflow="overflow" vert="horz" wrap="square" lIns="38100" tIns="19050" rIns="38100" bIns="19050" anchor="ctr" anchorCtr="1">
                <a:spAutoFit/>
              </a:bodyPr>
              <a:lstStyle/>
              <a:p>
                <a:pPr>
                  <a:defRPr sz="1000" b="1" i="0" u="none" strike="noStrike" kern="1200" cap="all" baseline="0">
                    <a:ln>
                      <a:noFill/>
                    </a:ln>
                    <a:solidFill>
                      <a:schemeClr val="tx1">
                        <a:lumMod val="75000"/>
                        <a:lumOff val="25000"/>
                      </a:schemeClr>
                    </a:solidFill>
                    <a:latin typeface="+mn-lt"/>
                    <a:ea typeface="+mn-ea"/>
                    <a:cs typeface="+mn-cs"/>
                  </a:defRPr>
                </a:pPr>
                <a:endParaRPr lang="en-NL"/>
              </a:p>
            </c:txPr>
            <c:showLegendKey val="0"/>
            <c:showVal val="1"/>
            <c:showCatName val="1"/>
            <c:showSerName val="0"/>
            <c:showPercent val="0"/>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spPr xmlns:c15="http://schemas.microsoft.com/office/drawing/2012/chart">
                  <a:prstGeom prst="rect">
                    <a:avLst/>
                  </a:prstGeom>
                  <a:noFill/>
                  <a:ln>
                    <a:noFill/>
                  </a:ln>
                </c15:spPr>
              </c:ext>
            </c:extLst>
          </c:dLbls>
          <c:cat>
            <c:strRef>
              <c:f>'Scopus-analysis of articles'!$AS$5:$AW$5</c:f>
              <c:strCache>
                <c:ptCount val="5"/>
                <c:pt idx="0">
                  <c:v>User/ resident</c:v>
                </c:pt>
                <c:pt idx="1">
                  <c:v>Owner</c:v>
                </c:pt>
                <c:pt idx="2">
                  <c:v>Government</c:v>
                </c:pt>
                <c:pt idx="3">
                  <c:v>Expert</c:v>
                </c:pt>
                <c:pt idx="4">
                  <c:v>Unclear</c:v>
                </c:pt>
              </c:strCache>
            </c:strRef>
          </c:cat>
          <c:val>
            <c:numRef>
              <c:f>'Scopus-analysis of articles'!$AS$241:$AV$241</c:f>
              <c:numCache>
                <c:formatCode>General</c:formatCode>
                <c:ptCount val="4"/>
                <c:pt idx="0">
                  <c:v>23</c:v>
                </c:pt>
                <c:pt idx="1">
                  <c:v>12</c:v>
                </c:pt>
                <c:pt idx="2">
                  <c:v>6</c:v>
                </c:pt>
                <c:pt idx="3">
                  <c:v>24</c:v>
                </c:pt>
              </c:numCache>
            </c:numRef>
          </c:val>
          <c:extLst>
            <c:ext xmlns:c16="http://schemas.microsoft.com/office/drawing/2014/chart" uri="{C3380CC4-5D6E-409C-BE32-E72D297353CC}">
              <c16:uniqueId val="{00000000-3CC3-8543-AFBD-3D034963D84B}"/>
            </c:ext>
          </c:extLst>
        </c:ser>
        <c:dLbls>
          <c:showLegendKey val="0"/>
          <c:showVal val="0"/>
          <c:showCatName val="0"/>
          <c:showSerName val="0"/>
          <c:showPercent val="0"/>
          <c:showBubbleSize val="0"/>
          <c:showLeaderLines val="1"/>
        </c:dLbls>
        <c:firstSliceAng val="0"/>
        <c:holeSize val="33"/>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NL"/>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Studies focussing on one perspective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manualLayout>
          <c:layoutTarget val="inner"/>
          <c:xMode val="edge"/>
          <c:yMode val="edge"/>
          <c:x val="5.6790494051513873E-2"/>
          <c:y val="0.15216248497693835"/>
          <c:w val="0.91782488902634096"/>
          <c:h val="0.7585913956323681"/>
        </c:manualLayout>
      </c:layout>
      <c:doughnutChart>
        <c:varyColors val="1"/>
        <c:ser>
          <c:idx val="0"/>
          <c:order val="0"/>
          <c:spPr>
            <a:solidFill>
              <a:schemeClr val="bg2"/>
            </a:solidFill>
            <a:ln w="63500">
              <a:solidFill>
                <a:schemeClr val="bg1"/>
              </a:solidFill>
            </a:ln>
          </c:spPr>
          <c:dPt>
            <c:idx val="0"/>
            <c:bubble3D val="0"/>
            <c:spPr>
              <a:solidFill>
                <a:schemeClr val="accent3">
                  <a:lumMod val="20000"/>
                  <a:lumOff val="80000"/>
                </a:schemeClr>
              </a:solidFill>
              <a:ln w="63500">
                <a:solidFill>
                  <a:schemeClr val="bg1"/>
                </a:solidFill>
              </a:ln>
              <a:effectLst/>
            </c:spPr>
            <c:extLst>
              <c:ext xmlns:c16="http://schemas.microsoft.com/office/drawing/2014/chart" uri="{C3380CC4-5D6E-409C-BE32-E72D297353CC}">
                <c16:uniqueId val="{00000001-599E-754B-9E83-E53D4A1C8056}"/>
              </c:ext>
            </c:extLst>
          </c:dPt>
          <c:dPt>
            <c:idx val="1"/>
            <c:bubble3D val="0"/>
            <c:spPr>
              <a:solidFill>
                <a:schemeClr val="accent3">
                  <a:lumMod val="40000"/>
                  <a:lumOff val="60000"/>
                </a:schemeClr>
              </a:solidFill>
              <a:ln w="63500">
                <a:solidFill>
                  <a:schemeClr val="bg1"/>
                </a:solidFill>
              </a:ln>
              <a:effectLst/>
            </c:spPr>
            <c:extLst>
              <c:ext xmlns:c16="http://schemas.microsoft.com/office/drawing/2014/chart" uri="{C3380CC4-5D6E-409C-BE32-E72D297353CC}">
                <c16:uniqueId val="{0000000B-599E-754B-9E83-E53D4A1C8056}"/>
              </c:ext>
            </c:extLst>
          </c:dPt>
          <c:dPt>
            <c:idx val="2"/>
            <c:bubble3D val="0"/>
            <c:spPr>
              <a:solidFill>
                <a:schemeClr val="bg2"/>
              </a:solidFill>
              <a:ln w="63500">
                <a:solidFill>
                  <a:schemeClr val="bg1"/>
                </a:solidFill>
              </a:ln>
              <a:effectLst/>
            </c:spPr>
            <c:extLst>
              <c:ext xmlns:c16="http://schemas.microsoft.com/office/drawing/2014/chart" uri="{C3380CC4-5D6E-409C-BE32-E72D297353CC}">
                <c16:uniqueId val="{00000009-599E-754B-9E83-E53D4A1C8056}"/>
              </c:ext>
            </c:extLst>
          </c:dPt>
          <c:dPt>
            <c:idx val="3"/>
            <c:bubble3D val="0"/>
            <c:spPr>
              <a:solidFill>
                <a:srgbClr val="92D050"/>
              </a:solidFill>
              <a:ln w="63500">
                <a:solidFill>
                  <a:schemeClr val="bg1"/>
                </a:solidFill>
              </a:ln>
              <a:effectLst/>
            </c:spPr>
            <c:extLst>
              <c:ext xmlns:c16="http://schemas.microsoft.com/office/drawing/2014/chart" uri="{C3380CC4-5D6E-409C-BE32-E72D297353CC}">
                <c16:uniqueId val="{0000000A-599E-754B-9E83-E53D4A1C8056}"/>
              </c:ext>
            </c:extLst>
          </c:dPt>
          <c:dPt>
            <c:idx val="4"/>
            <c:bubble3D val="0"/>
            <c:spPr>
              <a:solidFill>
                <a:schemeClr val="bg2"/>
              </a:solidFill>
              <a:ln w="63500">
                <a:solidFill>
                  <a:schemeClr val="bg1"/>
                </a:solidFill>
              </a:ln>
              <a:effectLst/>
            </c:spPr>
            <c:extLst>
              <c:ext xmlns:c16="http://schemas.microsoft.com/office/drawing/2014/chart" uri="{C3380CC4-5D6E-409C-BE32-E72D297353CC}">
                <c16:uniqueId val="{00000003-599E-754B-9E83-E53D4A1C8056}"/>
              </c:ext>
            </c:extLst>
          </c:dPt>
          <c:dPt>
            <c:idx val="5"/>
            <c:bubble3D val="0"/>
            <c:spPr>
              <a:solidFill>
                <a:schemeClr val="bg2"/>
              </a:solidFill>
              <a:ln w="63500">
                <a:solidFill>
                  <a:schemeClr val="bg1"/>
                </a:solidFill>
              </a:ln>
              <a:effectLst/>
            </c:spPr>
            <c:extLst>
              <c:ext xmlns:c16="http://schemas.microsoft.com/office/drawing/2014/chart" uri="{C3380CC4-5D6E-409C-BE32-E72D297353CC}">
                <c16:uniqueId val="{0000000B-7954-0141-9ADC-109577974B82}"/>
              </c:ext>
            </c:extLst>
          </c:dPt>
          <c:dPt>
            <c:idx val="6"/>
            <c:bubble3D val="0"/>
            <c:spPr>
              <a:solidFill>
                <a:schemeClr val="bg2"/>
              </a:solidFill>
              <a:ln w="63500">
                <a:solidFill>
                  <a:schemeClr val="bg1"/>
                </a:solidFill>
              </a:ln>
              <a:effectLst/>
            </c:spPr>
            <c:extLst>
              <c:ext xmlns:c16="http://schemas.microsoft.com/office/drawing/2014/chart" uri="{C3380CC4-5D6E-409C-BE32-E72D297353CC}">
                <c16:uniqueId val="{00000005-599E-754B-9E83-E53D4A1C8056}"/>
              </c:ext>
            </c:extLst>
          </c:dPt>
          <c:dPt>
            <c:idx val="7"/>
            <c:bubble3D val="0"/>
            <c:spPr>
              <a:solidFill>
                <a:schemeClr val="bg2"/>
              </a:solidFill>
              <a:ln w="63500">
                <a:solidFill>
                  <a:schemeClr val="bg1"/>
                </a:solidFill>
              </a:ln>
              <a:effectLst/>
            </c:spPr>
            <c:extLst>
              <c:ext xmlns:c16="http://schemas.microsoft.com/office/drawing/2014/chart" uri="{C3380CC4-5D6E-409C-BE32-E72D297353CC}">
                <c16:uniqueId val="{0000000F-7954-0141-9ADC-109577974B82}"/>
              </c:ext>
            </c:extLst>
          </c:dPt>
          <c:dPt>
            <c:idx val="8"/>
            <c:bubble3D val="0"/>
            <c:spPr>
              <a:solidFill>
                <a:schemeClr val="bg2"/>
              </a:solidFill>
              <a:ln w="63500">
                <a:solidFill>
                  <a:schemeClr val="bg1"/>
                </a:solidFill>
              </a:ln>
              <a:effectLst/>
            </c:spPr>
            <c:extLst>
              <c:ext xmlns:c16="http://schemas.microsoft.com/office/drawing/2014/chart" uri="{C3380CC4-5D6E-409C-BE32-E72D297353CC}">
                <c16:uniqueId val="{00000011-7954-0141-9ADC-109577974B82}"/>
              </c:ext>
            </c:extLst>
          </c:dPt>
          <c:dPt>
            <c:idx val="9"/>
            <c:bubble3D val="0"/>
            <c:spPr>
              <a:solidFill>
                <a:schemeClr val="bg2"/>
              </a:solidFill>
              <a:ln w="63500">
                <a:solidFill>
                  <a:schemeClr val="bg1"/>
                </a:solidFill>
              </a:ln>
              <a:effectLst/>
            </c:spPr>
            <c:extLst>
              <c:ext xmlns:c16="http://schemas.microsoft.com/office/drawing/2014/chart" uri="{C3380CC4-5D6E-409C-BE32-E72D297353CC}">
                <c16:uniqueId val="{00000013-7954-0141-9ADC-109577974B82}"/>
              </c:ext>
            </c:extLst>
          </c:dPt>
          <c:dPt>
            <c:idx val="10"/>
            <c:bubble3D val="0"/>
            <c:spPr>
              <a:solidFill>
                <a:schemeClr val="bg2"/>
              </a:solidFill>
              <a:ln w="63500">
                <a:solidFill>
                  <a:schemeClr val="bg1"/>
                </a:solidFill>
              </a:ln>
              <a:effectLst/>
            </c:spPr>
            <c:extLst>
              <c:ext xmlns:c16="http://schemas.microsoft.com/office/drawing/2014/chart" uri="{C3380CC4-5D6E-409C-BE32-E72D297353CC}">
                <c16:uniqueId val="{00000007-599E-754B-9E83-E53D4A1C8056}"/>
              </c:ext>
            </c:extLst>
          </c:dPt>
          <c:dLbls>
            <c:dLbl>
              <c:idx val="2"/>
              <c:delete val="1"/>
              <c:extLst>
                <c:ext xmlns:c15="http://schemas.microsoft.com/office/drawing/2012/chart" uri="{CE6537A1-D6FC-4f65-9D91-7224C49458BB}"/>
                <c:ext xmlns:c16="http://schemas.microsoft.com/office/drawing/2014/chart" uri="{C3380CC4-5D6E-409C-BE32-E72D297353CC}">
                  <c16:uniqueId val="{00000009-599E-754B-9E83-E53D4A1C8056}"/>
                </c:ext>
              </c:extLst>
            </c:dLbl>
            <c:dLbl>
              <c:idx val="3"/>
              <c:layout>
                <c:manualLayout>
                  <c:x val="-3.7198316916869007E-3"/>
                  <c:y val="-8.4209639898527382E-4"/>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A-599E-754B-9E83-E53D4A1C8056}"/>
                </c:ext>
              </c:extLst>
            </c:dLbl>
            <c:dLbl>
              <c:idx val="4"/>
              <c:layout>
                <c:manualLayout>
                  <c:x val="-1.0076548200857667E-2"/>
                  <c:y val="3.0070890894646894E-2"/>
                </c:manualLayout>
              </c:layout>
              <c:showLegendKey val="0"/>
              <c:showVal val="1"/>
              <c:showCatName val="1"/>
              <c:showSerName val="0"/>
              <c:showPercent val="0"/>
              <c:showBubbleSize val="0"/>
              <c:separator>
</c:separator>
              <c:extLst>
                <c:ext xmlns:c15="http://schemas.microsoft.com/office/drawing/2012/chart" uri="{CE6537A1-D6FC-4f65-9D91-7224C49458BB}"/>
                <c:ext xmlns:c16="http://schemas.microsoft.com/office/drawing/2014/chart" uri="{C3380CC4-5D6E-409C-BE32-E72D297353CC}">
                  <c16:uniqueId val="{00000003-599E-754B-9E83-E53D4A1C8056}"/>
                </c:ext>
              </c:extLst>
            </c:dLbl>
            <c:spPr>
              <a:noFill/>
              <a:ln>
                <a:noFill/>
              </a:ln>
              <a:effectLst/>
            </c:spPr>
            <c:txPr>
              <a:bodyPr rot="0" spcFirstLastPara="1" vertOverflow="ellipsis" vert="horz" wrap="square" lIns="38100" tIns="19050" rIns="38100" bIns="19050" anchor="ctr" anchorCtr="1">
                <a:spAutoFit/>
              </a:bodyPr>
              <a:lstStyle/>
              <a:p>
                <a:pPr>
                  <a:defRPr sz="1000" b="1" i="0" u="none" strike="noStrike" kern="1200" cap="all" baseline="0">
                    <a:solidFill>
                      <a:schemeClr val="tx1">
                        <a:lumMod val="75000"/>
                        <a:lumOff val="25000"/>
                      </a:schemeClr>
                    </a:solidFill>
                    <a:latin typeface="+mn-lt"/>
                    <a:ea typeface="+mn-ea"/>
                    <a:cs typeface="+mn-cs"/>
                  </a:defRPr>
                </a:pPr>
                <a:endParaRPr lang="en-NL"/>
              </a:p>
            </c:txPr>
            <c:showLegendKey val="0"/>
            <c:showVal val="1"/>
            <c:showCatName val="1"/>
            <c:showSerName val="0"/>
            <c:showPercent val="0"/>
            <c:showBubbleSize val="0"/>
            <c:separator>
</c:separator>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('Scopus-analysis of articles'!$X$277,'Scopus-analysis of articles'!$X$278,'Scopus-analysis of articles'!$X$279,'Scopus-analysis of articles'!$X$280,'Scopus-analysis of articles'!$X$283)</c:f>
              <c:strCache>
                <c:ptCount val="5"/>
                <c:pt idx="0">
                  <c:v>User/ Resident</c:v>
                </c:pt>
                <c:pt idx="1">
                  <c:v>Owner</c:v>
                </c:pt>
                <c:pt idx="2">
                  <c:v>Government</c:v>
                </c:pt>
                <c:pt idx="3">
                  <c:v>Expert</c:v>
                </c:pt>
                <c:pt idx="4">
                  <c:v>Mixed</c:v>
                </c:pt>
              </c:strCache>
            </c:strRef>
          </c:cat>
          <c:val>
            <c:numRef>
              <c:f>('Scopus-analysis of articles'!$AS$277,'Scopus-analysis of articles'!$AS$278,'Scopus-analysis of articles'!$AS$279,'Scopus-analysis of articles'!$AS$280,'Scopus-analysis of articles'!$AS$283)</c:f>
              <c:numCache>
                <c:formatCode>General</c:formatCode>
                <c:ptCount val="5"/>
                <c:pt idx="0">
                  <c:v>10</c:v>
                </c:pt>
                <c:pt idx="1">
                  <c:v>5</c:v>
                </c:pt>
                <c:pt idx="2">
                  <c:v>0</c:v>
                </c:pt>
                <c:pt idx="3">
                  <c:v>19</c:v>
                </c:pt>
                <c:pt idx="4">
                  <c:v>12</c:v>
                </c:pt>
              </c:numCache>
            </c:numRef>
          </c:val>
          <c:extLst>
            <c:ext xmlns:c16="http://schemas.microsoft.com/office/drawing/2014/chart" uri="{C3380CC4-5D6E-409C-BE32-E72D297353CC}">
              <c16:uniqueId val="{00000008-599E-754B-9E83-E53D4A1C8056}"/>
            </c:ext>
          </c:extLst>
        </c:ser>
        <c:dLbls>
          <c:showLegendKey val="0"/>
          <c:showVal val="0"/>
          <c:showCatName val="0"/>
          <c:showSerName val="0"/>
          <c:showPercent val="0"/>
          <c:showBubbleSize val="0"/>
          <c:showLeaderLines val="1"/>
        </c:dLbls>
        <c:firstSliceAng val="0"/>
        <c:holeSize val="33"/>
      </c:doughnut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Articles adressing values related to </a:t>
            </a:r>
            <a:r>
              <a:rPr lang="en-US" b="1"/>
              <a:t>architecture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427-0443-AC72-44A541ADB31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427-0443-AC72-44A541ADB31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427-0443-AC72-44A541ADB31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ct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'Scopus-analysis of articles'!$AD$238:$AD$239</c:f>
              <c:numCache>
                <c:formatCode>General</c:formatCode>
                <c:ptCount val="2"/>
                <c:pt idx="0">
                  <c:v>72</c:v>
                </c:pt>
                <c:pt idx="1">
                  <c:v>158</c:v>
                </c:pt>
              </c:numCache>
            </c:numRef>
          </c:val>
          <c:extLst>
            <c:ext xmlns:c15="http://schemas.microsoft.com/office/drawing/2012/chart" uri="{02D57815-91ED-43cb-92C2-25804820EDAC}">
              <c15:filteredCategoryTitle>
                <c15:cat>
                  <c:strRef>
                    <c:extLst>
                      <c:ext uri="{02D57815-91ED-43cb-92C2-25804820EDAC}">
                        <c15:formulaRef>
                          <c15:sqref>'Scopus-analysis of articles'!$X$238:$X$240</c15:sqref>
                        </c15:formulaRef>
                      </c:ext>
                    </c:extLst>
                    <c:strCache>
                      <c:ptCount val="3"/>
                      <c:pt idx="0">
                        <c:v>Yes</c:v>
                      </c:pt>
                      <c:pt idx="1">
                        <c:v>No</c:v>
                      </c:pt>
                      <c:pt idx="2">
                        <c:v>Unclear</c:v>
                      </c:pt>
                    </c:strCache>
                  </c:strRef>
                </c15:cat>
              </c15:filteredCategoryTitle>
            </c:ext>
            <c:ext xmlns:c16="http://schemas.microsoft.com/office/drawing/2014/chart" uri="{C3380CC4-5D6E-409C-BE32-E72D297353CC}">
              <c16:uniqueId val="{00000006-2427-0443-AC72-44A541ADB31E}"/>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Articles adressing values related to </a:t>
            </a:r>
            <a:r>
              <a:rPr lang="en-US" b="1"/>
              <a:t>housing neighbourhoods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709-2144-A64F-C580ECCD8C9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709-2144-A64F-C580ECCD8C9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709-2144-A64F-C580ECCD8C9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ct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val>
            <c:numRef>
              <c:f>'Scopus-analysis of articles'!$AG$238:$AG$239</c:f>
              <c:numCache>
                <c:formatCode>General</c:formatCode>
                <c:ptCount val="2"/>
                <c:pt idx="0">
                  <c:v>178</c:v>
                </c:pt>
                <c:pt idx="1">
                  <c:v>52</c:v>
                </c:pt>
              </c:numCache>
            </c:numRef>
          </c:val>
          <c:extLst>
            <c:ext xmlns:c15="http://schemas.microsoft.com/office/drawing/2012/chart" uri="{02D57815-91ED-43cb-92C2-25804820EDAC}">
              <c15:filteredCategoryTitle>
                <c15:cat>
                  <c:strRef>
                    <c:extLst>
                      <c:ext uri="{02D57815-91ED-43cb-92C2-25804820EDAC}">
                        <c15:formulaRef>
                          <c15:sqref>'Scopus-analysis of articles'!$X$238:$X$240</c15:sqref>
                        </c15:formulaRef>
                      </c:ext>
                    </c:extLst>
                    <c:strCache>
                      <c:ptCount val="3"/>
                      <c:pt idx="0">
                        <c:v>Yes</c:v>
                      </c:pt>
                      <c:pt idx="1">
                        <c:v>No</c:v>
                      </c:pt>
                      <c:pt idx="2">
                        <c:v>Unclear</c:v>
                      </c:pt>
                    </c:strCache>
                  </c:strRef>
                </c15:cat>
              </c15:filteredCategoryTitle>
            </c:ext>
            <c:ext xmlns:c16="http://schemas.microsoft.com/office/drawing/2014/chart" uri="{C3380CC4-5D6E-409C-BE32-E72D297353CC}">
              <c16:uniqueId val="{00000006-2709-2144-A64F-C580ECCD8C9C}"/>
            </c:ext>
          </c:extLst>
        </c:ser>
        <c:dLbls>
          <c:dLblPos val="ctr"/>
          <c:showLegendKey val="0"/>
          <c:showVal val="0"/>
          <c:showCatName val="0"/>
          <c:showSerName val="0"/>
          <c:showPercent val="1"/>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NL"/>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Value-categories</a:t>
            </a:r>
            <a:r>
              <a:rPr lang="en-US" baseline="0"/>
              <a:t> </a:t>
            </a:r>
            <a:r>
              <a:rPr lang="en-US"/>
              <a:t>explored in studies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'Scopus-analysis of articles'!$AI$5:$AQ$5</c:f>
              <c:strCache>
                <c:ptCount val="9"/>
                <c:pt idx="0">
                  <c:v>Historic</c:v>
                </c:pt>
                <c:pt idx="1">
                  <c:v>Aesthetical</c:v>
                </c:pt>
                <c:pt idx="2">
                  <c:v>Social</c:v>
                </c:pt>
                <c:pt idx="3">
                  <c:v>Economic</c:v>
                </c:pt>
                <c:pt idx="4">
                  <c:v>Age</c:v>
                </c:pt>
                <c:pt idx="5">
                  <c:v>Political</c:v>
                </c:pt>
                <c:pt idx="6">
                  <c:v>Ecological</c:v>
                </c:pt>
                <c:pt idx="7">
                  <c:v>Scientific</c:v>
                </c:pt>
                <c:pt idx="8">
                  <c:v>Unclear</c:v>
                </c:pt>
              </c:strCache>
            </c:strRef>
          </c:cat>
          <c:val>
            <c:numRef>
              <c:f>'Scopus-analysis of articles'!$AI$238:$AP$238</c:f>
              <c:numCache>
                <c:formatCode>General</c:formatCode>
                <c:ptCount val="8"/>
                <c:pt idx="0">
                  <c:v>33</c:v>
                </c:pt>
                <c:pt idx="1">
                  <c:v>19</c:v>
                </c:pt>
                <c:pt idx="2">
                  <c:v>116</c:v>
                </c:pt>
                <c:pt idx="3">
                  <c:v>103</c:v>
                </c:pt>
                <c:pt idx="4">
                  <c:v>0</c:v>
                </c:pt>
                <c:pt idx="5">
                  <c:v>20</c:v>
                </c:pt>
                <c:pt idx="6">
                  <c:v>35</c:v>
                </c:pt>
                <c:pt idx="7">
                  <c:v>41</c:v>
                </c:pt>
              </c:numCache>
            </c:numRef>
          </c:val>
          <c:extLst>
            <c:ext xmlns:c16="http://schemas.microsoft.com/office/drawing/2014/chart" uri="{C3380CC4-5D6E-409C-BE32-E72D297353CC}">
              <c16:uniqueId val="{00000000-3410-014B-9F56-1EF4827185E0}"/>
            </c:ext>
          </c:extLst>
        </c:ser>
        <c:dLbls>
          <c:dLblPos val="outEnd"/>
          <c:showLegendKey val="0"/>
          <c:showVal val="1"/>
          <c:showCatName val="0"/>
          <c:showSerName val="0"/>
          <c:showPercent val="0"/>
          <c:showBubbleSize val="0"/>
        </c:dLbls>
        <c:gapWidth val="219"/>
        <c:overlap val="-27"/>
        <c:axId val="784383744"/>
        <c:axId val="784378288"/>
      </c:barChart>
      <c:catAx>
        <c:axId val="784383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784378288"/>
        <c:crosses val="autoZero"/>
        <c:auto val="1"/>
        <c:lblAlgn val="ctr"/>
        <c:lblOffset val="100"/>
        <c:noMultiLvlLbl val="0"/>
      </c:catAx>
      <c:valAx>
        <c:axId val="784378288"/>
        <c:scaling>
          <c:orientation val="minMax"/>
          <c:max val="12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7843837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Studies focussing on one values-category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manualLayout>
          <c:layoutTarget val="inner"/>
          <c:xMode val="edge"/>
          <c:yMode val="edge"/>
          <c:x val="5.6790494051513873E-2"/>
          <c:y val="0.14036694350585782"/>
          <c:w val="0.91782488902634096"/>
          <c:h val="0.7731949570809471"/>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0-F962-D547-BDEB-045969EA393F}"/>
              </c:ext>
            </c:extLst>
          </c:dPt>
          <c:dPt>
            <c:idx val="8"/>
            <c:invertIfNegative val="0"/>
            <c:bubble3D val="0"/>
            <c:spPr>
              <a:solidFill>
                <a:schemeClr val="accent2"/>
              </a:solidFill>
              <a:ln>
                <a:noFill/>
              </a:ln>
              <a:effectLst/>
            </c:spPr>
            <c:extLst>
              <c:ext xmlns:c16="http://schemas.microsoft.com/office/drawing/2014/chart" uri="{C3380CC4-5D6E-409C-BE32-E72D297353CC}">
                <c16:uniqueId val="{00000004-1298-4948-AA10-C1093FC44C1A}"/>
              </c:ext>
            </c:extLst>
          </c:dPt>
          <c:dPt>
            <c:idx val="10"/>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2-1C71-4145-907E-9EDC82113B22}"/>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('Scopus-analysis of articles'!$X$242:$X$249,'Scopus-analysis of articles'!$X$252)</c:f>
              <c:strCache>
                <c:ptCount val="9"/>
                <c:pt idx="0">
                  <c:v>Historic</c:v>
                </c:pt>
                <c:pt idx="1">
                  <c:v>Aesthetical</c:v>
                </c:pt>
                <c:pt idx="2">
                  <c:v>Social</c:v>
                </c:pt>
                <c:pt idx="3">
                  <c:v>Economic</c:v>
                </c:pt>
                <c:pt idx="4">
                  <c:v>Age</c:v>
                </c:pt>
                <c:pt idx="5">
                  <c:v>Political</c:v>
                </c:pt>
                <c:pt idx="6">
                  <c:v>Ecological</c:v>
                </c:pt>
                <c:pt idx="7">
                  <c:v>Scientific</c:v>
                </c:pt>
                <c:pt idx="8">
                  <c:v>Mixed</c:v>
                </c:pt>
              </c:strCache>
            </c:strRef>
          </c:cat>
          <c:val>
            <c:numRef>
              <c:f>('Scopus-analysis of articles'!$AI$242:$AI$249,'Scopus-analysis of articles'!$AI$252)</c:f>
              <c:numCache>
                <c:formatCode>General</c:formatCode>
                <c:ptCount val="9"/>
                <c:pt idx="0">
                  <c:v>12</c:v>
                </c:pt>
                <c:pt idx="1">
                  <c:v>2</c:v>
                </c:pt>
                <c:pt idx="2">
                  <c:v>55</c:v>
                </c:pt>
                <c:pt idx="3">
                  <c:v>38</c:v>
                </c:pt>
                <c:pt idx="4">
                  <c:v>0</c:v>
                </c:pt>
                <c:pt idx="5">
                  <c:v>9</c:v>
                </c:pt>
                <c:pt idx="6">
                  <c:v>13</c:v>
                </c:pt>
                <c:pt idx="7">
                  <c:v>20</c:v>
                </c:pt>
                <c:pt idx="8">
                  <c:v>81</c:v>
                </c:pt>
              </c:numCache>
            </c:numRef>
          </c:val>
          <c:extLst>
            <c:ext xmlns:c16="http://schemas.microsoft.com/office/drawing/2014/chart" uri="{C3380CC4-5D6E-409C-BE32-E72D297353CC}">
              <c16:uniqueId val="{00000000-581D-C045-BB55-8A5510F64EE9}"/>
            </c:ext>
          </c:extLst>
        </c:ser>
        <c:dLbls>
          <c:dLblPos val="outEnd"/>
          <c:showLegendKey val="0"/>
          <c:showVal val="1"/>
          <c:showCatName val="0"/>
          <c:showSerName val="0"/>
          <c:showPercent val="0"/>
          <c:showBubbleSize val="0"/>
        </c:dLbls>
        <c:gapWidth val="219"/>
        <c:overlap val="-27"/>
        <c:axId val="769362464"/>
        <c:axId val="781110496"/>
      </c:barChart>
      <c:catAx>
        <c:axId val="769362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781110496"/>
        <c:crosses val="autoZero"/>
        <c:auto val="1"/>
        <c:lblAlgn val="ctr"/>
        <c:lblOffset val="100"/>
        <c:noMultiLvlLbl val="0"/>
      </c:catAx>
      <c:valAx>
        <c:axId val="781110496"/>
        <c:scaling>
          <c:orientation val="minMax"/>
          <c:max val="12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769362464"/>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Perspectives in</a:t>
            </a:r>
            <a:r>
              <a:rPr lang="en-US" baseline="0"/>
              <a:t> </a:t>
            </a:r>
            <a:r>
              <a:rPr lang="en-US"/>
              <a:t>exploration</a:t>
            </a:r>
            <a:r>
              <a:rPr lang="en-US" baseline="0"/>
              <a:t> of values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'Scopus-analysis of articles'!$AS$5:$AW$5</c:f>
              <c:strCache>
                <c:ptCount val="5"/>
                <c:pt idx="0">
                  <c:v>User/ resident</c:v>
                </c:pt>
                <c:pt idx="1">
                  <c:v>Owner</c:v>
                </c:pt>
                <c:pt idx="2">
                  <c:v>Government</c:v>
                </c:pt>
                <c:pt idx="3">
                  <c:v>Expert</c:v>
                </c:pt>
                <c:pt idx="4">
                  <c:v>Unclear</c:v>
                </c:pt>
              </c:strCache>
            </c:strRef>
          </c:cat>
          <c:val>
            <c:numRef>
              <c:f>'Scopus-analysis of articles'!$AS$238:$AV$238</c:f>
              <c:numCache>
                <c:formatCode>General</c:formatCode>
                <c:ptCount val="4"/>
                <c:pt idx="0">
                  <c:v>75</c:v>
                </c:pt>
                <c:pt idx="1">
                  <c:v>46</c:v>
                </c:pt>
                <c:pt idx="2">
                  <c:v>55</c:v>
                </c:pt>
                <c:pt idx="3">
                  <c:v>111</c:v>
                </c:pt>
              </c:numCache>
            </c:numRef>
          </c:val>
          <c:extLst>
            <c:ext xmlns:c16="http://schemas.microsoft.com/office/drawing/2014/chart" uri="{C3380CC4-5D6E-409C-BE32-E72D297353CC}">
              <c16:uniqueId val="{00000000-2450-A44C-A99B-493B376CB2D9}"/>
            </c:ext>
          </c:extLst>
        </c:ser>
        <c:dLbls>
          <c:dLblPos val="outEnd"/>
          <c:showLegendKey val="0"/>
          <c:showVal val="1"/>
          <c:showCatName val="0"/>
          <c:showSerName val="0"/>
          <c:showPercent val="0"/>
          <c:showBubbleSize val="0"/>
        </c:dLbls>
        <c:gapWidth val="219"/>
        <c:overlap val="-27"/>
        <c:axId val="784383744"/>
        <c:axId val="784378288"/>
      </c:barChart>
      <c:catAx>
        <c:axId val="784383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784378288"/>
        <c:crosses val="autoZero"/>
        <c:auto val="1"/>
        <c:lblAlgn val="ctr"/>
        <c:lblOffset val="100"/>
        <c:noMultiLvlLbl val="0"/>
      </c:catAx>
      <c:valAx>
        <c:axId val="7843782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7843837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Studies focussing on one perspective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manualLayout>
          <c:layoutTarget val="inner"/>
          <c:xMode val="edge"/>
          <c:yMode val="edge"/>
          <c:x val="6.2893522888765777E-2"/>
          <c:y val="0.1482306378199115"/>
          <c:w val="0.91402955263655683"/>
          <c:h val="0.78218247857452894"/>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E301-D847-9AF5-2AACFEC5D2CA}"/>
              </c:ext>
            </c:extLst>
          </c:dPt>
          <c:dPt>
            <c:idx val="4"/>
            <c:invertIfNegative val="0"/>
            <c:bubble3D val="0"/>
            <c:spPr>
              <a:solidFill>
                <a:schemeClr val="accent2"/>
              </a:solidFill>
              <a:ln>
                <a:noFill/>
              </a:ln>
              <a:effectLst/>
            </c:spPr>
            <c:extLst>
              <c:ext xmlns:c16="http://schemas.microsoft.com/office/drawing/2014/chart" uri="{C3380CC4-5D6E-409C-BE32-E72D297353CC}">
                <c16:uniqueId val="{00000007-E301-D847-9AF5-2AACFEC5D2CA}"/>
              </c:ext>
            </c:extLst>
          </c:dPt>
          <c:dPt>
            <c:idx val="6"/>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3-E301-D847-9AF5-2AACFEC5D2CA}"/>
              </c:ext>
            </c:extLst>
          </c:dPt>
          <c:dPt>
            <c:idx val="10"/>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5-E301-D847-9AF5-2AACFEC5D2C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('Scopus-analysis of articles'!$X$255,'Scopus-analysis of articles'!$X$256,'Scopus-analysis of articles'!$X$257,'Scopus-analysis of articles'!$X$258,'Scopus-analysis of articles'!$X$261)</c:f>
              <c:strCache>
                <c:ptCount val="5"/>
                <c:pt idx="0">
                  <c:v>User/ Resident</c:v>
                </c:pt>
                <c:pt idx="1">
                  <c:v>Owner</c:v>
                </c:pt>
                <c:pt idx="2">
                  <c:v>Government</c:v>
                </c:pt>
                <c:pt idx="3">
                  <c:v>Expert</c:v>
                </c:pt>
                <c:pt idx="4">
                  <c:v>Mixed</c:v>
                </c:pt>
              </c:strCache>
            </c:strRef>
          </c:cat>
          <c:val>
            <c:numRef>
              <c:f>('Scopus-analysis of articles'!$AS$255,'Scopus-analysis of articles'!$AS$256,'Scopus-analysis of articles'!$AS$257,'Scopus-analysis of articles'!$AS$258,'Scopus-analysis of articles'!$AS$261)</c:f>
              <c:numCache>
                <c:formatCode>General</c:formatCode>
                <c:ptCount val="5"/>
                <c:pt idx="0">
                  <c:v>40</c:v>
                </c:pt>
                <c:pt idx="1">
                  <c:v>29</c:v>
                </c:pt>
                <c:pt idx="2">
                  <c:v>29</c:v>
                </c:pt>
                <c:pt idx="3">
                  <c:v>88</c:v>
                </c:pt>
                <c:pt idx="4">
                  <c:v>44</c:v>
                </c:pt>
              </c:numCache>
            </c:numRef>
          </c:val>
          <c:extLst>
            <c:ext xmlns:c16="http://schemas.microsoft.com/office/drawing/2014/chart" uri="{C3380CC4-5D6E-409C-BE32-E72D297353CC}">
              <c16:uniqueId val="{00000006-E301-D847-9AF5-2AACFEC5D2CA}"/>
            </c:ext>
          </c:extLst>
        </c:ser>
        <c:dLbls>
          <c:dLblPos val="outEnd"/>
          <c:showLegendKey val="0"/>
          <c:showVal val="1"/>
          <c:showCatName val="0"/>
          <c:showSerName val="0"/>
          <c:showPercent val="0"/>
          <c:showBubbleSize val="0"/>
        </c:dLbls>
        <c:gapWidth val="219"/>
        <c:overlap val="-27"/>
        <c:axId val="769362464"/>
        <c:axId val="781110496"/>
      </c:barChart>
      <c:catAx>
        <c:axId val="769362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781110496"/>
        <c:crosses val="autoZero"/>
        <c:auto val="1"/>
        <c:lblAlgn val="ctr"/>
        <c:lblOffset val="100"/>
        <c:noMultiLvlLbl val="0"/>
      </c:catAx>
      <c:valAx>
        <c:axId val="781110496"/>
        <c:scaling>
          <c:orientation val="minMax"/>
          <c:max val="120"/>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769362464"/>
        <c:crosses val="autoZero"/>
        <c:crossBetween val="between"/>
        <c:majorUnit val="2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Value-categories</a:t>
            </a:r>
            <a:r>
              <a:rPr lang="en-US" baseline="0"/>
              <a:t> </a:t>
            </a:r>
            <a:r>
              <a:rPr lang="en-US"/>
              <a:t>explored in studies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manualLayout>
          <c:layoutTarget val="inner"/>
          <c:xMode val="edge"/>
          <c:yMode val="edge"/>
          <c:x val="5.6790494051513873E-2"/>
          <c:y val="0.14881575863743088"/>
          <c:w val="0.91782488902634096"/>
          <c:h val="0.76440493899607576"/>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'Scopus-analysis of articles'!$AI$5:$AQ$5</c:f>
              <c:strCache>
                <c:ptCount val="9"/>
                <c:pt idx="0">
                  <c:v>Historic</c:v>
                </c:pt>
                <c:pt idx="1">
                  <c:v>Aesthetical</c:v>
                </c:pt>
                <c:pt idx="2">
                  <c:v>Social</c:v>
                </c:pt>
                <c:pt idx="3">
                  <c:v>Economic</c:v>
                </c:pt>
                <c:pt idx="4">
                  <c:v>Age</c:v>
                </c:pt>
                <c:pt idx="5">
                  <c:v>Political</c:v>
                </c:pt>
                <c:pt idx="6">
                  <c:v>Ecological</c:v>
                </c:pt>
                <c:pt idx="7">
                  <c:v>Scientific</c:v>
                </c:pt>
                <c:pt idx="8">
                  <c:v>Unclear</c:v>
                </c:pt>
              </c:strCache>
            </c:strRef>
          </c:cat>
          <c:val>
            <c:numRef>
              <c:f>'Scopus-analysis of articles'!$AI$241:$AP$241</c:f>
              <c:numCache>
                <c:formatCode>General</c:formatCode>
                <c:ptCount val="8"/>
                <c:pt idx="0">
                  <c:v>15</c:v>
                </c:pt>
                <c:pt idx="1">
                  <c:v>12</c:v>
                </c:pt>
                <c:pt idx="2">
                  <c:v>27</c:v>
                </c:pt>
                <c:pt idx="3">
                  <c:v>28</c:v>
                </c:pt>
                <c:pt idx="4">
                  <c:v>0</c:v>
                </c:pt>
                <c:pt idx="5">
                  <c:v>3</c:v>
                </c:pt>
                <c:pt idx="6">
                  <c:v>10</c:v>
                </c:pt>
                <c:pt idx="7">
                  <c:v>17</c:v>
                </c:pt>
              </c:numCache>
            </c:numRef>
          </c:val>
          <c:extLst>
            <c:ext xmlns:c16="http://schemas.microsoft.com/office/drawing/2014/chart" uri="{C3380CC4-5D6E-409C-BE32-E72D297353CC}">
              <c16:uniqueId val="{00000000-4BE8-214C-8534-0F9F57824F84}"/>
            </c:ext>
          </c:extLst>
        </c:ser>
        <c:dLbls>
          <c:dLblPos val="outEnd"/>
          <c:showLegendKey val="0"/>
          <c:showVal val="1"/>
          <c:showCatName val="0"/>
          <c:showSerName val="0"/>
          <c:showPercent val="0"/>
          <c:showBubbleSize val="0"/>
        </c:dLbls>
        <c:gapWidth val="219"/>
        <c:overlap val="-27"/>
        <c:axId val="784383744"/>
        <c:axId val="784378288"/>
      </c:barChart>
      <c:catAx>
        <c:axId val="784383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784378288"/>
        <c:crosses val="autoZero"/>
        <c:auto val="1"/>
        <c:lblAlgn val="ctr"/>
        <c:lblOffset val="100"/>
        <c:noMultiLvlLbl val="0"/>
      </c:catAx>
      <c:valAx>
        <c:axId val="784378288"/>
        <c:scaling>
          <c:orientation val="minMax"/>
          <c:max val="35"/>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78438374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Studies focussing on one values-category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NL"/>
        </a:p>
      </c:txPr>
    </c:title>
    <c:autoTitleDeleted val="0"/>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1"/>
              </a:solidFill>
              <a:ln>
                <a:noFill/>
              </a:ln>
              <a:effectLst/>
            </c:spPr>
            <c:extLst>
              <c:ext xmlns:c16="http://schemas.microsoft.com/office/drawing/2014/chart" uri="{C3380CC4-5D6E-409C-BE32-E72D297353CC}">
                <c16:uniqueId val="{00000001-1EBF-9E4B-982A-1943166A8618}"/>
              </c:ext>
            </c:extLst>
          </c:dPt>
          <c:dPt>
            <c:idx val="8"/>
            <c:invertIfNegative val="0"/>
            <c:bubble3D val="0"/>
            <c:spPr>
              <a:solidFill>
                <a:schemeClr val="accent2"/>
              </a:solidFill>
              <a:ln>
                <a:noFill/>
              </a:ln>
              <a:effectLst/>
            </c:spPr>
            <c:extLst>
              <c:ext xmlns:c16="http://schemas.microsoft.com/office/drawing/2014/chart" uri="{C3380CC4-5D6E-409C-BE32-E72D297353CC}">
                <c16:uniqueId val="{00000004-51F1-1648-B388-1E2C502423BF}"/>
              </c:ext>
            </c:extLst>
          </c:dPt>
          <c:dPt>
            <c:idx val="10"/>
            <c:invertIfNegative val="0"/>
            <c:bubble3D val="0"/>
            <c:spPr>
              <a:solidFill>
                <a:schemeClr val="accent2">
                  <a:lumMod val="60000"/>
                  <a:lumOff val="40000"/>
                </a:schemeClr>
              </a:solidFill>
              <a:ln>
                <a:noFill/>
              </a:ln>
              <a:effectLst/>
            </c:spPr>
            <c:extLst>
              <c:ext xmlns:c16="http://schemas.microsoft.com/office/drawing/2014/chart" uri="{C3380CC4-5D6E-409C-BE32-E72D297353CC}">
                <c16:uniqueId val="{00000003-1EBF-9E4B-982A-1943166A861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NL"/>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('Scopus-analysis of articles'!$X$264:$X$271,'Scopus-analysis of articles'!$X$274)</c:f>
              <c:strCache>
                <c:ptCount val="9"/>
                <c:pt idx="0">
                  <c:v>Historic</c:v>
                </c:pt>
                <c:pt idx="1">
                  <c:v>Aesthetical</c:v>
                </c:pt>
                <c:pt idx="2">
                  <c:v>Social</c:v>
                </c:pt>
                <c:pt idx="3">
                  <c:v>Economic</c:v>
                </c:pt>
                <c:pt idx="4">
                  <c:v>Age</c:v>
                </c:pt>
                <c:pt idx="5">
                  <c:v>Political</c:v>
                </c:pt>
                <c:pt idx="6">
                  <c:v>Ecological</c:v>
                </c:pt>
                <c:pt idx="7">
                  <c:v>Scientific</c:v>
                </c:pt>
                <c:pt idx="8">
                  <c:v>Mixed</c:v>
                </c:pt>
              </c:strCache>
            </c:strRef>
          </c:cat>
          <c:val>
            <c:numRef>
              <c:f>('Scopus-analysis of articles'!$AI$264:$AI$271,'Scopus-analysis of articles'!$AI$274)</c:f>
              <c:numCache>
                <c:formatCode>General</c:formatCode>
                <c:ptCount val="9"/>
                <c:pt idx="0">
                  <c:v>2</c:v>
                </c:pt>
                <c:pt idx="1">
                  <c:v>0</c:v>
                </c:pt>
                <c:pt idx="2">
                  <c:v>5</c:v>
                </c:pt>
                <c:pt idx="3">
                  <c:v>2</c:v>
                </c:pt>
                <c:pt idx="4">
                  <c:v>0</c:v>
                </c:pt>
                <c:pt idx="5">
                  <c:v>0</c:v>
                </c:pt>
                <c:pt idx="6">
                  <c:v>0</c:v>
                </c:pt>
                <c:pt idx="7">
                  <c:v>5</c:v>
                </c:pt>
                <c:pt idx="8">
                  <c:v>32</c:v>
                </c:pt>
              </c:numCache>
            </c:numRef>
          </c:val>
          <c:extLst>
            <c:ext xmlns:c16="http://schemas.microsoft.com/office/drawing/2014/chart" uri="{C3380CC4-5D6E-409C-BE32-E72D297353CC}">
              <c16:uniqueId val="{00000004-1EBF-9E4B-982A-1943166A8618}"/>
            </c:ext>
          </c:extLst>
        </c:ser>
        <c:dLbls>
          <c:dLblPos val="outEnd"/>
          <c:showLegendKey val="0"/>
          <c:showVal val="1"/>
          <c:showCatName val="0"/>
          <c:showSerName val="0"/>
          <c:showPercent val="0"/>
          <c:showBubbleSize val="0"/>
        </c:dLbls>
        <c:gapWidth val="219"/>
        <c:overlap val="-27"/>
        <c:axId val="769362464"/>
        <c:axId val="781110496"/>
      </c:barChart>
      <c:catAx>
        <c:axId val="7693624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781110496"/>
        <c:crosses val="autoZero"/>
        <c:auto val="1"/>
        <c:lblAlgn val="ctr"/>
        <c:lblOffset val="100"/>
        <c:noMultiLvlLbl val="0"/>
      </c:catAx>
      <c:valAx>
        <c:axId val="78111049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NL"/>
          </a:p>
        </c:txPr>
        <c:crossAx val="76936246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NL"/>
    </a:p>
  </c:txPr>
  <c:printSettings>
    <c:headerFooter/>
    <c:pageMargins b="0.75" l="0.7" r="0.7" t="0.75" header="0.3" footer="0.3"/>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 dir="row">_xlchart.v1.9</cx:f>
      </cx:strDim>
      <cx:numDim type="size">
        <cx:f dir="row">_xlchart.v1.8</cx:f>
      </cx:numDim>
    </cx:data>
  </cx:chartData>
  <cx:chart>
    <cx:title pos="t" align="ctr" overlay="0">
      <cx:tx>
        <cx:txData>
          <cx:v>Value-categories explored in studies</cx:v>
        </cx:txData>
      </cx:tx>
      <cx:txPr>
        <a:bodyPr rot="0" spcFirstLastPara="1" vertOverflow="ellipsis" vert="horz" wrap="square" lIns="38100" tIns="19050" rIns="38100" bIns="19050" anchor="ctr" anchorCtr="1" compatLnSpc="0"/>
        <a:lstStyle/>
        <a:p>
          <a:pPr algn="ctr" rtl="0">
            <a:defRPr sz="1400" b="0" i="0" u="none" strike="noStrike" kern="1200" spc="0" baseline="0">
              <a:solidFill>
                <a:srgbClr val="000000">
                  <a:lumMod val="65000"/>
                  <a:lumOff val="35000"/>
                </a:srgbClr>
              </a:solidFill>
              <a:latin typeface="+mn-lt"/>
              <a:ea typeface="+mn-ea"/>
              <a:cs typeface="+mn-cs"/>
            </a:defRPr>
          </a:pPr>
          <a:r>
            <a:rPr kumimoji="0" lang="en-US" sz="1400" b="0" i="0" u="none" strike="noStrike" kern="1200" cap="none" spc="0" normalizeH="0" baseline="0" noProof="0">
              <a:ln>
                <a:noFill/>
              </a:ln>
              <a:solidFill>
                <a:srgbClr val="000000">
                  <a:lumMod val="65000"/>
                  <a:lumOff val="35000"/>
                </a:srgbClr>
              </a:solidFill>
              <a:effectLst/>
              <a:uLnTx/>
              <a:uFillTx/>
              <a:latin typeface="Helvetica Neue"/>
              <a:ea typeface="Helvetica Neue"/>
              <a:cs typeface="Helvetica Neue"/>
            </a:rPr>
            <a:t>Value-categories explored in studies</a:t>
          </a:r>
        </a:p>
      </cx:txPr>
    </cx:title>
    <cx:plotArea>
      <cx:plotAreaRegion>
        <cx:series layoutId="treemap" uniqueId="{F4F898DC-49BA-BD42-BBB8-717544049F61}">
          <cx:spPr>
            <a:ln w="63500">
              <a:solidFill>
                <a:schemeClr val="bg1"/>
              </a:solidFill>
            </a:ln>
          </cx:spPr>
          <cx:dataPt idx="0">
            <cx:spPr>
              <a:solidFill>
                <a:srgbClr val="EF5FA7"/>
              </a:solidFill>
            </cx:spPr>
          </cx:dataPt>
          <cx:dataPt idx="1">
            <cx:spPr>
              <a:solidFill>
                <a:srgbClr val="00A2FF">
                  <a:lumMod val="60000"/>
                  <a:lumOff val="40000"/>
                </a:srgbClr>
              </a:solidFill>
            </cx:spPr>
          </cx:dataPt>
          <cx:dataPt idx="2">
            <cx:spPr>
              <a:solidFill>
                <a:srgbClr val="FFC000"/>
              </a:solidFill>
            </cx:spPr>
          </cx:dataPt>
          <cx:dataPt idx="3">
            <cx:spPr>
              <a:solidFill>
                <a:srgbClr val="EBACFF"/>
              </a:solidFill>
            </cx:spPr>
          </cx:dataPt>
          <cx:dataPt idx="5">
            <cx:spPr>
              <a:solidFill>
                <a:srgbClr val="FAE232"/>
              </a:solidFill>
            </cx:spPr>
          </cx:dataPt>
          <cx:dataPt idx="6">
            <cx:spPr>
              <a:solidFill>
                <a:srgbClr val="92D050"/>
              </a:solidFill>
            </cx:spPr>
          </cx:dataPt>
          <cx:dataPt idx="7">
            <cx:spPr>
              <a:solidFill>
                <a:srgbClr val="FF644E"/>
              </a:solidFill>
            </cx:spPr>
          </cx:dataPt>
          <cx:dataLabels pos="inEnd">
            <cx:txPr>
              <a:bodyPr spcFirstLastPara="1" vertOverflow="ellipsis" horzOverflow="overflow" wrap="square" lIns="0" tIns="0" rIns="0" bIns="0" anchor="ctr" anchorCtr="1"/>
              <a:lstStyle/>
              <a:p>
                <a:pPr algn="ctr" rtl="0">
                  <a:defRPr sz="1000" b="1" cap="all" baseline="0"/>
                </a:pPr>
                <a:endParaRPr lang="en-US" sz="1000" b="1" i="0" u="none" strike="noStrike" kern="1200" cap="all" baseline="0">
                  <a:solidFill>
                    <a:srgbClr val="000000">
                      <a:lumMod val="75000"/>
                      <a:lumOff val="25000"/>
                    </a:srgbClr>
                  </a:solidFill>
                  <a:latin typeface="Helvetica Neue"/>
                  <a:ea typeface="Helvetica Neue"/>
                  <a:cs typeface="Helvetica Neue"/>
                </a:endParaRPr>
              </a:p>
            </cx:txPr>
            <cx:visibility seriesName="0" categoryName="1" value="1"/>
            <cx:separator>
</cx:separator>
            <cx:dataLabel idx="5">
              <cx:txPr>
                <a:bodyPr spcFirstLastPara="1" vertOverflow="ellipsis" horzOverflow="overflow" wrap="square" lIns="0" tIns="0" rIns="0" bIns="0" anchor="ctr" anchorCtr="1"/>
                <a:lstStyle/>
                <a:p>
                  <a:pPr algn="ctr" rtl="0">
                    <a:defRPr/>
                  </a:pPr>
                  <a:r>
                    <a:rPr lang="en-US" sz="1000" b="1" i="0" u="none" strike="noStrike" kern="1200" cap="all" baseline="0">
                      <a:solidFill>
                        <a:srgbClr val="000000">
                          <a:lumMod val="75000"/>
                          <a:lumOff val="25000"/>
                        </a:srgbClr>
                      </a:solidFill>
                      <a:latin typeface="Helvetica Neue"/>
                      <a:ea typeface="Helvetica Neue"/>
                      <a:cs typeface="Helvetica Neue"/>
                    </a:rPr>
                    <a:t>Political 3</a:t>
                  </a:r>
                </a:p>
              </cx:txPr>
              <cx:visibility seriesName="0" categoryName="1" value="1"/>
              <cx:separator> </cx:separator>
            </cx:dataLabel>
          </cx:dataLabels>
          <cx:dataId val="0"/>
          <cx:layoutPr>
            <cx:parentLabelLayout val="overlapping"/>
          </cx:layoutPr>
        </cx:series>
      </cx:plotAreaRegion>
    </cx:plotArea>
  </cx:chart>
  <cx:spPr>
    <a:solidFill>
      <a:schemeClr val="bg1"/>
    </a:solidFill>
    <a:ln>
      <a:noFill/>
    </a:ln>
  </cx:spPr>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strDim type="cat">
        <cx:f>_xlchart.v1.20</cx:f>
      </cx:strDim>
      <cx:numDim type="size">
        <cx:f>_xlchart.v1.19</cx:f>
      </cx:numDim>
    </cx:data>
  </cx:chartData>
  <cx:chart>
    <cx:title pos="t" align="ctr" overlay="0">
      <cx:tx>
        <cx:txData>
          <cx:v>Studies focussing on one values category</cx:v>
        </cx:txData>
      </cx:tx>
      <cx:txPr>
        <a:bodyPr rot="0" spcFirstLastPara="1" vertOverflow="ellipsis" vert="horz" wrap="square" lIns="38100" tIns="19050" rIns="38100" bIns="19050" anchor="ctr" anchorCtr="1" compatLnSpc="0"/>
        <a:lstStyle/>
        <a:p>
          <a:pPr algn="ctr" rtl="0">
            <a:defRPr sz="1400" b="0" i="0" u="none" strike="noStrike" kern="1200" spc="0" baseline="0">
              <a:solidFill>
                <a:srgbClr val="000000">
                  <a:lumMod val="65000"/>
                  <a:lumOff val="35000"/>
                </a:srgbClr>
              </a:solidFill>
              <a:latin typeface="+mn-lt"/>
              <a:ea typeface="+mn-ea"/>
              <a:cs typeface="+mn-cs"/>
            </a:defRPr>
          </a:pPr>
          <a:r>
            <a:rPr kumimoji="0" lang="en-US" sz="1400" b="0" i="0" u="none" strike="noStrike" kern="1200" cap="none" spc="0" normalizeH="0" baseline="0" noProof="0">
              <a:ln>
                <a:noFill/>
              </a:ln>
              <a:solidFill>
                <a:srgbClr val="000000">
                  <a:lumMod val="65000"/>
                  <a:lumOff val="35000"/>
                </a:srgbClr>
              </a:solidFill>
              <a:effectLst/>
              <a:uLnTx/>
              <a:uFillTx/>
              <a:latin typeface="Helvetica Neue"/>
              <a:ea typeface="Helvetica Neue"/>
              <a:cs typeface="Helvetica Neue"/>
            </a:rPr>
            <a:t>Studies focussing on one values category</a:t>
          </a:r>
        </a:p>
      </cx:txPr>
    </cx:title>
    <cx:plotArea>
      <cx:plotAreaRegion>
        <cx:series layoutId="treemap" uniqueId="{02DC025B-EFEC-0E4A-AB97-9B779ECC7CEE}">
          <cx:dataLabels/>
          <cx:dataId val="0"/>
          <cx:layoutPr/>
        </cx:series>
      </cx:plotAreaRegion>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414">
  <cs:axisTitle>
    <cs:lnRef idx="0"/>
    <cs:fillRef idx="0"/>
    <cs:effectRef idx="0"/>
    <cs:fontRef idx="major">
      <a:schemeClr val="dk1">
        <a:lumMod val="50000"/>
        <a:lumOff val="50000"/>
      </a:schemeClr>
    </cs:fontRef>
    <cs:spPr>
      <a:solidFill>
        <a:schemeClr val="bg1">
          <a:lumMod val="85000"/>
        </a:schemeClr>
      </a:solidFill>
      <a:ln w="19050">
        <a:solidFill>
          <a:schemeClr val="bg1"/>
        </a:solidFill>
      </a:ln>
    </cs:spPr>
    <cs:defRPr sz="900"/>
  </cs:axisTitle>
  <cs:categoryAxis>
    <cs:lnRef idx="0"/>
    <cs:fillRef idx="0"/>
    <cs:effectRef idx="0"/>
    <cs:fontRef idx="major">
      <a:schemeClr val="dk1">
        <a:lumMod val="50000"/>
        <a:lumOff val="50000"/>
      </a:schemeClr>
    </cs:fontRef>
    <cs:defRPr sz="900"/>
  </cs:categoryAxis>
  <cs:chartArea>
    <cs:lnRef idx="0"/>
    <cs:fillRef idx="0"/>
    <cs:effectRef idx="0"/>
    <cs:fontRef idx="minor">
      <a:schemeClr val="dk1"/>
    </cs:fontRef>
    <cs:spPr>
      <a:pattFill prst="dkDnDiag">
        <a:fgClr>
          <a:schemeClr val="lt1"/>
        </a:fgClr>
        <a:bgClr>
          <a:schemeClr val="dk1">
            <a:lumMod val="10000"/>
            <a:lumOff val="90000"/>
          </a:schemeClr>
        </a:bgClr>
      </a:pattFill>
      <a:ln w="9525" cap="flat" cmpd="sng" algn="ctr">
        <a:solidFill>
          <a:schemeClr val="dk1">
            <a:lumMod val="15000"/>
            <a:lumOff val="85000"/>
          </a:schemeClr>
        </a:solidFill>
        <a:round/>
      </a:ln>
    </cs:spPr>
    <cs:defRPr sz="900"/>
  </cs:chartArea>
  <cs:dataLabel>
    <cs:lnRef idx="0"/>
    <cs:fillRef idx="0"/>
    <cs:effectRef idx="0"/>
    <cs:fontRef idx="minor">
      <a:schemeClr val="dk1">
        <a:lumMod val="75000"/>
        <a:lumOff val="25000"/>
      </a:schemeClr>
    </cs:fontRef>
    <cs:defRPr sz="900"/>
    <cs:bodyPr lIns="38100" tIns="19050" rIns="38100" bIns="19050">
      <a:spAutoFit/>
    </cs:bodyPr>
  </cs:dataLabel>
  <cs:dataLabelCallout>
    <cs:lnRef idx="0"/>
    <cs:fillRef idx="0"/>
    <cs:effectRef idx="0"/>
    <cs:fontRef idx="major">
      <a:schemeClr val="dk1">
        <a:lumMod val="50000"/>
        <a:lumOff val="50000"/>
      </a:schemeClr>
    </cs:fontRef>
    <cs:spPr>
      <a:solidFill>
        <a:schemeClr val="lt1">
          <a:alpha val="75000"/>
        </a:schemeClr>
      </a:solidFill>
      <a:ln w="9525">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gradFill>
        <a:gsLst>
          <a:gs pos="100000">
            <a:schemeClr val="phClr">
              <a:lumMod val="60000"/>
              <a:lumOff val="40000"/>
            </a:schemeClr>
          </a:gs>
          <a:gs pos="0">
            <a:schemeClr val="phClr"/>
          </a:gs>
        </a:gsLst>
        <a:lin ang="5400000" scaled="0"/>
      </a:gradFill>
      <a:ln w="9525">
        <a:solidFill>
          <a:schemeClr val="lt1"/>
        </a:solidFill>
      </a:ln>
    </cs:spPr>
  </cs:dataPoint>
  <cs:dataPoint3D>
    <cs:lnRef idx="0"/>
    <cs:fillRef idx="0">
      <cs:styleClr val="auto"/>
    </cs:fillRef>
    <cs:effectRef idx="0"/>
    <cs:fontRef idx="minor">
      <a:schemeClr val="tx1"/>
    </cs:fontRef>
    <cs:spPr>
      <a:solidFill>
        <a:schemeClr val="phClr"/>
      </a:solidFill>
      <a:ln w="9525">
        <a:solidFill>
          <a:schemeClr val="lt1"/>
        </a:solidFill>
      </a:ln>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28575" cap="rnd">
        <a:solidFill>
          <a:schemeClr val="phClr"/>
        </a:solidFill>
        <a:round/>
      </a:ln>
    </cs:spPr>
  </cs:dataPointWireframe>
  <cs:dataTable>
    <cs:lnRef idx="0"/>
    <cs:fillRef idx="0"/>
    <cs:effectRef idx="0"/>
    <cs:fontRef idx="minor">
      <a:schemeClr val="dk1">
        <a:lumMod val="65000"/>
        <a:lumOff val="35000"/>
      </a:schemeClr>
    </cs:fontRef>
    <cs:spPr>
      <a:ln w="9525" cap="flat" cmpd="sng" algn="ctr">
        <a:solidFill>
          <a:schemeClr val="dk1">
            <a:lumMod val="15000"/>
            <a:lumOff val="85000"/>
          </a:schemeClr>
        </a:solidFill>
        <a:round/>
      </a:ln>
    </cs:spPr>
    <cs:defRPr sz="800" kern="1200"/>
  </cs:dataTable>
  <cs:downBar>
    <cs:lnRef idx="0"/>
    <cs:fillRef idx="0"/>
    <cs:effectRef idx="0"/>
    <cs:fontRef idx="minor">
      <a:schemeClr val="dk1"/>
    </cs:fontRef>
    <cs:spPr>
      <a:solidFill>
        <a:schemeClr val="dk1"/>
      </a:solidFill>
    </cs:spPr>
  </cs:downBar>
  <cs:dropLine>
    <cs:lnRef idx="0"/>
    <cs:fillRef idx="0"/>
    <cs:effectRef idx="0"/>
    <cs:fontRef idx="minor">
      <a:schemeClr val="dk1"/>
    </cs:fontRef>
    <cs:spPr>
      <a:ln w="9525" cap="flat" cmpd="sng" algn="ctr">
        <a:solidFill>
          <a:schemeClr val="dk1">
            <a:lumMod val="35000"/>
            <a:lumOff val="65000"/>
          </a:schemeClr>
        </a:solidFill>
        <a:round/>
      </a:ln>
    </cs:spPr>
  </cs:dropLine>
  <cs:errorBar>
    <cs:lnRef idx="0"/>
    <cs:fillRef idx="0"/>
    <cs:effectRef idx="0"/>
    <cs:fontRef idx="minor">
      <a:schemeClr val="dk1"/>
    </cs:fontRef>
    <cs:spPr>
      <a:ln w="9525" cap="flat" cmpd="sng" algn="ctr">
        <a:solidFill>
          <a:schemeClr val="dk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lumOff val="10000"/>
          </a:schemeClr>
        </a:solidFill>
        <a:round/>
      </a:ln>
    </cs:spPr>
  </cs:gridlineMinor>
  <cs:hiLoLine>
    <cs:lnRef idx="0"/>
    <cs:fillRef idx="0"/>
    <cs:effectRef idx="0"/>
    <cs:fontRef idx="minor">
      <a:schemeClr val="dk1"/>
    </cs:fontRef>
    <cs:spPr>
      <a:ln w="9525" cap="flat" cmpd="sng" algn="ctr">
        <a:solidFill>
          <a:schemeClr val="dk1">
            <a:lumMod val="35000"/>
            <a:lumOff val="65000"/>
          </a:schemeClr>
        </a:solidFill>
        <a:round/>
      </a:ln>
    </cs:spPr>
  </cs:hiLoLine>
  <cs:leaderLine>
    <cs:lnRef idx="0"/>
    <cs:fillRef idx="0"/>
    <cs:effectRef idx="0"/>
    <cs:fontRef idx="minor">
      <a:schemeClr val="dk1"/>
    </cs:fontRef>
    <cs:spPr>
      <a:ln w="9525" cap="flat" cmpd="sng" algn="ctr">
        <a:solidFill>
          <a:schemeClr val="dk1">
            <a:lumMod val="35000"/>
            <a:lumOff val="65000"/>
          </a:schemeClr>
        </a:solidFill>
        <a:round/>
      </a:ln>
    </cs:spPr>
  </cs:leaderLine>
  <cs:legend>
    <cs:lnRef idx="0"/>
    <cs:fillRef idx="0"/>
    <cs:effectRef idx="0"/>
    <cs:fontRef idx="minor">
      <a:schemeClr val="dk1">
        <a:lumMod val="65000"/>
        <a:lumOff val="35000"/>
      </a:schemeClr>
    </cs:fontRef>
    <cs:spPr>
      <a:solidFill>
        <a:schemeClr val="lt1">
          <a:alpha val="50000"/>
        </a:schemeClr>
      </a:solidFill>
    </cs:spPr>
    <cs:defRPr sz="9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ajor">
      <a:schemeClr val="dk1">
        <a:lumMod val="50000"/>
        <a:lumOff val="50000"/>
      </a:schemeClr>
    </cs:fontRef>
    <cs:defRPr sz="900"/>
  </cs:seriesAxis>
  <cs:seriesLine>
    <cs:lnRef idx="0"/>
    <cs:fillRef idx="0"/>
    <cs:effectRef idx="0"/>
    <cs:fontRef idx="minor">
      <a:schemeClr val="dk1"/>
    </cs:fontRef>
    <cs:spPr>
      <a:ln w="9525" cap="flat">
        <a:solidFill>
          <a:schemeClr val="bg1">
            <a:lumMod val="50000"/>
          </a:schemeClr>
        </a:solidFill>
        <a:round/>
      </a:ln>
    </cs:spPr>
  </cs:seriesLine>
  <cs:title>
    <cs:lnRef idx="0"/>
    <cs:fillRef idx="0"/>
    <cs:effectRef idx="0"/>
    <cs:fontRef idx="major">
      <a:schemeClr val="dk1">
        <a:lumMod val="50000"/>
        <a:lumOff val="50000"/>
      </a:schemeClr>
    </cs:fontRef>
    <cs:defRPr sz="1600" b="1" spc="0" normalizeH="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ajor">
      <a:schemeClr val="dk1">
        <a:lumMod val="50000"/>
        <a:lumOff val="50000"/>
      </a:schemeClr>
    </cs:fontRef>
    <cs:defRPr sz="900"/>
  </cs:trendlineLabel>
  <cs:upBar>
    <cs:lnRef idx="0"/>
    <cs:fillRef idx="0"/>
    <cs:effectRef idx="0"/>
    <cs:fontRef idx="minor">
      <a:schemeClr val="dk1"/>
    </cs:fontRef>
    <cs:spPr>
      <a:solidFill>
        <a:schemeClr val="lt1"/>
      </a:solidFill>
    </cs:spPr>
  </cs:upBar>
  <cs:valueAxis>
    <cs:lnRef idx="0"/>
    <cs:fillRef idx="0"/>
    <cs:effectRef idx="0"/>
    <cs:fontRef idx="major">
      <a:schemeClr val="dk1">
        <a:lumMod val="50000"/>
        <a:lumOff val="50000"/>
      </a:schemeClr>
    </cs:fontRef>
    <cs:defRPr sz="900"/>
  </cs:valueAxis>
  <cs:wall>
    <cs:lnRef idx="0"/>
    <cs:fillRef idx="0"/>
    <cs:effectRef idx="0"/>
    <cs:fontRef idx="minor">
      <a:schemeClr val="dk1"/>
    </cs:fontRef>
  </cs:wall>
</cs:chartStyle>
</file>

<file path=xl/charts/style13.xml><?xml version="1.0" encoding="utf-8"?>
<cs:chartStyle xmlns:cs="http://schemas.microsoft.com/office/drawing/2012/chartStyle" xmlns:a="http://schemas.openxmlformats.org/drawingml/2006/main" id="27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ln w="9525" cap="flat" cmpd="sng" algn="ctr">
        <a:solidFill>
          <a:schemeClr val="tx1">
            <a:lumMod val="15000"/>
            <a:lumOff val="85000"/>
          </a:schemeClr>
        </a:solidFill>
        <a:round/>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3" Type="http://schemas.openxmlformats.org/officeDocument/2006/relationships/chart" Target="../charts/chart10.xml"/><Relationship Id="rId2" Type="http://schemas.openxmlformats.org/officeDocument/2006/relationships/chart" Target="../charts/chart9.xml"/><Relationship Id="rId1" Type="http://schemas.openxmlformats.org/officeDocument/2006/relationships/chart" Target="../charts/chart8.xml"/><Relationship Id="rId4" Type="http://schemas.openxmlformats.org/officeDocument/2006/relationships/chart" Target="../charts/chart11.xml"/></Relationships>
</file>

<file path=xl/drawings/_rels/drawing3.xml.rels><?xml version="1.0" encoding="UTF-8" standalone="yes"?>
<Relationships xmlns="http://schemas.openxmlformats.org/package/2006/relationships"><Relationship Id="rId2" Type="http://schemas.microsoft.com/office/2014/relationships/chartEx" Target="../charts/chartEx2.xml"/><Relationship Id="rId1" Type="http://schemas.microsoft.com/office/2014/relationships/chartEx" Target="../charts/chartEx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317500</xdr:colOff>
      <xdr:row>1</xdr:row>
      <xdr:rowOff>0</xdr:rowOff>
    </xdr:from>
    <xdr:to>
      <xdr:col>4</xdr:col>
      <xdr:colOff>584200</xdr:colOff>
      <xdr:row>23</xdr:row>
      <xdr:rowOff>152400</xdr:rowOff>
    </xdr:to>
    <xdr:graphicFrame macro="">
      <xdr:nvGraphicFramePr>
        <xdr:cNvPr id="3" name="Chart 2">
          <a:extLst>
            <a:ext uri="{FF2B5EF4-FFF2-40B4-BE49-F238E27FC236}">
              <a16:creationId xmlns:a16="http://schemas.microsoft.com/office/drawing/2014/main" id="{3FA5AA50-0AAE-954E-868D-3B8CEAA07DD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774700</xdr:colOff>
      <xdr:row>1</xdr:row>
      <xdr:rowOff>0</xdr:rowOff>
    </xdr:from>
    <xdr:to>
      <xdr:col>9</xdr:col>
      <xdr:colOff>215900</xdr:colOff>
      <xdr:row>23</xdr:row>
      <xdr:rowOff>139700</xdr:rowOff>
    </xdr:to>
    <xdr:graphicFrame macro="">
      <xdr:nvGraphicFramePr>
        <xdr:cNvPr id="4" name="Chart 3">
          <a:extLst>
            <a:ext uri="{FF2B5EF4-FFF2-40B4-BE49-F238E27FC236}">
              <a16:creationId xmlns:a16="http://schemas.microsoft.com/office/drawing/2014/main" id="{0813A0D3-23E8-8E49-9EE1-08443EC918D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368300</xdr:colOff>
      <xdr:row>0</xdr:row>
      <xdr:rowOff>152400</xdr:rowOff>
    </xdr:from>
    <xdr:to>
      <xdr:col>13</xdr:col>
      <xdr:colOff>622300</xdr:colOff>
      <xdr:row>23</xdr:row>
      <xdr:rowOff>139700</xdr:rowOff>
    </xdr:to>
    <xdr:graphicFrame macro="">
      <xdr:nvGraphicFramePr>
        <xdr:cNvPr id="5" name="Chart 4">
          <a:extLst>
            <a:ext uri="{FF2B5EF4-FFF2-40B4-BE49-F238E27FC236}">
              <a16:creationId xmlns:a16="http://schemas.microsoft.com/office/drawing/2014/main" id="{8BC77C72-CAA9-344C-AD72-E661EB89BD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539747</xdr:colOff>
      <xdr:row>25</xdr:row>
      <xdr:rowOff>93486</xdr:rowOff>
    </xdr:from>
    <xdr:to>
      <xdr:col>14</xdr:col>
      <xdr:colOff>215191</xdr:colOff>
      <xdr:row>44</xdr:row>
      <xdr:rowOff>93486</xdr:rowOff>
    </xdr:to>
    <xdr:graphicFrame macro="">
      <xdr:nvGraphicFramePr>
        <xdr:cNvPr id="6" name="Chart 5">
          <a:extLst>
            <a:ext uri="{FF2B5EF4-FFF2-40B4-BE49-F238E27FC236}">
              <a16:creationId xmlns:a16="http://schemas.microsoft.com/office/drawing/2014/main" id="{B2D289B8-2CA4-CD42-B756-8DD1B12269D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42333</xdr:colOff>
      <xdr:row>25</xdr:row>
      <xdr:rowOff>79375</xdr:rowOff>
    </xdr:from>
    <xdr:to>
      <xdr:col>7</xdr:col>
      <xdr:colOff>399344</xdr:colOff>
      <xdr:row>44</xdr:row>
      <xdr:rowOff>92075</xdr:rowOff>
    </xdr:to>
    <xdr:graphicFrame macro="">
      <xdr:nvGraphicFramePr>
        <xdr:cNvPr id="7" name="Chart 6">
          <a:extLst>
            <a:ext uri="{FF2B5EF4-FFF2-40B4-BE49-F238E27FC236}">
              <a16:creationId xmlns:a16="http://schemas.microsoft.com/office/drawing/2014/main" id="{DC09B87B-6B43-C546-9B7C-C468B67338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328082</xdr:colOff>
      <xdr:row>46</xdr:row>
      <xdr:rowOff>49036</xdr:rowOff>
    </xdr:from>
    <xdr:to>
      <xdr:col>13</xdr:col>
      <xdr:colOff>98777</xdr:colOff>
      <xdr:row>65</xdr:row>
      <xdr:rowOff>49036</xdr:rowOff>
    </xdr:to>
    <xdr:graphicFrame macro="">
      <xdr:nvGraphicFramePr>
        <xdr:cNvPr id="8" name="Chart 7">
          <a:extLst>
            <a:ext uri="{FF2B5EF4-FFF2-40B4-BE49-F238E27FC236}">
              <a16:creationId xmlns:a16="http://schemas.microsoft.com/office/drawing/2014/main" id="{7926E141-33FF-FB42-9A34-C84F6003A2B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56444</xdr:colOff>
      <xdr:row>46</xdr:row>
      <xdr:rowOff>28222</xdr:rowOff>
    </xdr:from>
    <xdr:to>
      <xdr:col>7</xdr:col>
      <xdr:colOff>126998</xdr:colOff>
      <xdr:row>65</xdr:row>
      <xdr:rowOff>40922</xdr:rowOff>
    </xdr:to>
    <xdr:graphicFrame macro="">
      <xdr:nvGraphicFramePr>
        <xdr:cNvPr id="10" name="Chart 9">
          <a:extLst>
            <a:ext uri="{FF2B5EF4-FFF2-40B4-BE49-F238E27FC236}">
              <a16:creationId xmlns:a16="http://schemas.microsoft.com/office/drawing/2014/main" id="{3B3B3DE4-9368-284C-A1D6-500261D83D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680861</xdr:colOff>
      <xdr:row>1</xdr:row>
      <xdr:rowOff>19403</xdr:rowOff>
    </xdr:from>
    <xdr:to>
      <xdr:col>14</xdr:col>
      <xdr:colOff>356305</xdr:colOff>
      <xdr:row>20</xdr:row>
      <xdr:rowOff>19403</xdr:rowOff>
    </xdr:to>
    <xdr:graphicFrame macro="">
      <xdr:nvGraphicFramePr>
        <xdr:cNvPr id="5" name="Chart 4">
          <a:extLst>
            <a:ext uri="{FF2B5EF4-FFF2-40B4-BE49-F238E27FC236}">
              <a16:creationId xmlns:a16="http://schemas.microsoft.com/office/drawing/2014/main" id="{A98CA0F4-CB98-5C49-8D94-BD377160A8E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112889</xdr:colOff>
      <xdr:row>1</xdr:row>
      <xdr:rowOff>1</xdr:rowOff>
    </xdr:from>
    <xdr:to>
      <xdr:col>7</xdr:col>
      <xdr:colOff>427566</xdr:colOff>
      <xdr:row>20</xdr:row>
      <xdr:rowOff>12701</xdr:rowOff>
    </xdr:to>
    <xdr:graphicFrame macro="">
      <xdr:nvGraphicFramePr>
        <xdr:cNvPr id="6" name="Chart 5">
          <a:extLst>
            <a:ext uri="{FF2B5EF4-FFF2-40B4-BE49-F238E27FC236}">
              <a16:creationId xmlns:a16="http://schemas.microsoft.com/office/drawing/2014/main" id="{D35CB667-B68C-EB45-A76E-D7DBA16DED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158751</xdr:colOff>
      <xdr:row>22</xdr:row>
      <xdr:rowOff>3175</xdr:rowOff>
    </xdr:from>
    <xdr:to>
      <xdr:col>12</xdr:col>
      <xdr:colOff>169333</xdr:colOff>
      <xdr:row>41</xdr:row>
      <xdr:rowOff>3175</xdr:rowOff>
    </xdr:to>
    <xdr:graphicFrame macro="">
      <xdr:nvGraphicFramePr>
        <xdr:cNvPr id="7" name="Chart 6">
          <a:extLst>
            <a:ext uri="{FF2B5EF4-FFF2-40B4-BE49-F238E27FC236}">
              <a16:creationId xmlns:a16="http://schemas.microsoft.com/office/drawing/2014/main" id="{DD47FDA0-656F-9645-9E65-AF2EB3601C4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733776</xdr:colOff>
      <xdr:row>22</xdr:row>
      <xdr:rowOff>0</xdr:rowOff>
    </xdr:from>
    <xdr:to>
      <xdr:col>6</xdr:col>
      <xdr:colOff>818444</xdr:colOff>
      <xdr:row>41</xdr:row>
      <xdr:rowOff>12700</xdr:rowOff>
    </xdr:to>
    <xdr:graphicFrame macro="">
      <xdr:nvGraphicFramePr>
        <xdr:cNvPr id="9" name="Chart 8">
          <a:extLst>
            <a:ext uri="{FF2B5EF4-FFF2-40B4-BE49-F238E27FC236}">
              <a16:creationId xmlns:a16="http://schemas.microsoft.com/office/drawing/2014/main" id="{618E1D25-E340-6145-85B9-90E597DA3A0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7</xdr:col>
      <xdr:colOff>680861</xdr:colOff>
      <xdr:row>1</xdr:row>
      <xdr:rowOff>19403</xdr:rowOff>
    </xdr:from>
    <xdr:to>
      <xdr:col>14</xdr:col>
      <xdr:colOff>222250</xdr:colOff>
      <xdr:row>19</xdr:row>
      <xdr:rowOff>95250</xdr:rowOff>
    </xdr:to>
    <mc:AlternateContent xmlns:mc="http://schemas.openxmlformats.org/markup-compatibility/2006">
      <mc:Choice xmlns:cx1="http://schemas.microsoft.com/office/drawing/2015/9/8/chartex" Requires="cx1">
        <xdr:graphicFrame macro="">
          <xdr:nvGraphicFramePr>
            <xdr:cNvPr id="2" name="Chart 1">
              <a:extLst>
                <a:ext uri="{FF2B5EF4-FFF2-40B4-BE49-F238E27FC236}">
                  <a16:creationId xmlns:a16="http://schemas.microsoft.com/office/drawing/2014/main" id="{0FDF21A4-E439-B440-82C9-241E008E00BA}"/>
                </a:ext>
              </a:extLst>
            </xdr:cNvPr>
            <xdr:cNvGraphicFramePr>
              <a:graphicFrameLocks/>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6459361" y="184503"/>
              <a:ext cx="5319889" cy="3047647"/>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1</xdr:col>
      <xdr:colOff>306917</xdr:colOff>
      <xdr:row>1</xdr:row>
      <xdr:rowOff>31751</xdr:rowOff>
    </xdr:from>
    <xdr:to>
      <xdr:col>7</xdr:col>
      <xdr:colOff>423334</xdr:colOff>
      <xdr:row>19</xdr:row>
      <xdr:rowOff>25401</xdr:rowOff>
    </xdr:to>
    <mc:AlternateContent xmlns:mc="http://schemas.openxmlformats.org/markup-compatibility/2006">
      <mc:Choice xmlns:cx1="http://schemas.microsoft.com/office/drawing/2015/9/8/chartex" Requires="cx1">
        <xdr:graphicFrame macro="">
          <xdr:nvGraphicFramePr>
            <xdr:cNvPr id="6" name="Chart 5">
              <a:extLst>
                <a:ext uri="{FF2B5EF4-FFF2-40B4-BE49-F238E27FC236}">
                  <a16:creationId xmlns:a16="http://schemas.microsoft.com/office/drawing/2014/main" id="{2B3F8745-0F71-2947-82EA-A53CCDF46967}"/>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1132417" y="201084"/>
              <a:ext cx="5069417" cy="3041650"/>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wsDr>
</file>

<file path=xl/drawings/drawing4.xml><?xml version="1.0" encoding="utf-8"?>
<xdr:wsDr xmlns:xdr="http://schemas.openxmlformats.org/drawingml/2006/spreadsheetDrawing" xmlns:a="http://schemas.openxmlformats.org/drawingml/2006/main">
  <xdr:twoCellAnchor>
    <xdr:from>
      <xdr:col>6</xdr:col>
      <xdr:colOff>116416</xdr:colOff>
      <xdr:row>0</xdr:row>
      <xdr:rowOff>70555</xdr:rowOff>
    </xdr:from>
    <xdr:to>
      <xdr:col>11</xdr:col>
      <xdr:colOff>747889</xdr:colOff>
      <xdr:row>23</xdr:row>
      <xdr:rowOff>94460</xdr:rowOff>
    </xdr:to>
    <xdr:graphicFrame macro="">
      <xdr:nvGraphicFramePr>
        <xdr:cNvPr id="4" name="Chart 3">
          <a:extLst>
            <a:ext uri="{FF2B5EF4-FFF2-40B4-BE49-F238E27FC236}">
              <a16:creationId xmlns:a16="http://schemas.microsoft.com/office/drawing/2014/main" id="{7D9A46E0-D81E-8E49-BE09-0E1C7CA44C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395111</xdr:colOff>
      <xdr:row>1</xdr:row>
      <xdr:rowOff>42332</xdr:rowOff>
    </xdr:from>
    <xdr:to>
      <xdr:col>5</xdr:col>
      <xdr:colOff>757837</xdr:colOff>
      <xdr:row>23</xdr:row>
      <xdr:rowOff>19683</xdr:rowOff>
    </xdr:to>
    <xdr:graphicFrame macro="">
      <xdr:nvGraphicFramePr>
        <xdr:cNvPr id="5" name="Chart 4">
          <a:extLst>
            <a:ext uri="{FF2B5EF4-FFF2-40B4-BE49-F238E27FC236}">
              <a16:creationId xmlns:a16="http://schemas.microsoft.com/office/drawing/2014/main" id="{AABC6A3B-9720-4042-BF6C-4AB9D9D5D45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Blank">
  <a:themeElements>
    <a:clrScheme name="Blank">
      <a:dk1>
        <a:srgbClr val="000000"/>
      </a:dk1>
      <a:lt1>
        <a:srgbClr val="FFFFFF"/>
      </a:lt1>
      <a:dk2>
        <a:srgbClr val="5E5E5E"/>
      </a:dk2>
      <a:lt2>
        <a:srgbClr val="D5D5D5"/>
      </a:lt2>
      <a:accent1>
        <a:srgbClr val="00A2FF"/>
      </a:accent1>
      <a:accent2>
        <a:srgbClr val="16E7CF"/>
      </a:accent2>
      <a:accent3>
        <a:srgbClr val="61D836"/>
      </a:accent3>
      <a:accent4>
        <a:srgbClr val="FAE232"/>
      </a:accent4>
      <a:accent5>
        <a:srgbClr val="FF644E"/>
      </a:accent5>
      <a:accent6>
        <a:srgbClr val="EF5FA7"/>
      </a:accent6>
      <a:hlink>
        <a:srgbClr val="0000FF"/>
      </a:hlink>
      <a:folHlink>
        <a:srgbClr val="FF00FF"/>
      </a:folHlink>
    </a:clrScheme>
    <a:fontScheme name="Blank">
      <a:majorFont>
        <a:latin typeface="Helvetica Neue"/>
        <a:ea typeface="Helvetica Neue"/>
        <a:cs typeface="Helvetica Neue"/>
      </a:majorFont>
      <a:minorFont>
        <a:latin typeface="Helvetica Neue"/>
        <a:ea typeface="Helvetica Neue"/>
        <a:cs typeface="Helvetica Neue"/>
      </a:minorFont>
    </a:fontScheme>
    <a:fmtScheme name="Blank">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1"/>
        </a:solidFill>
        <a:ln w="12700" cap="flat">
          <a:noFill/>
          <a:miter lim="400000"/>
        </a:ln>
        <a:effectLst/>
        <a:sp3d/>
      </a:spPr>
      <a:bodyPr rot="0" spcFirstLastPara="1" vertOverflow="overflow" horzOverflow="overflow" vert="horz" wrap="square" lIns="50800" tIns="50800" rIns="50800" bIns="50800" numCol="1" spcCol="38100" rtlCol="0" anchor="ctr">
        <a:spAutoFit/>
      </a:bodyPr>
      <a:lstStyle>
        <a:defPPr marL="0" marR="0" indent="0" algn="ctr" defTabSz="457200" rtl="0" fontAlgn="auto" latinLnBrk="0" hangingPunct="0">
          <a:lnSpc>
            <a:spcPct val="100000"/>
          </a:lnSpc>
          <a:spcBef>
            <a:spcPts val="0"/>
          </a:spcBef>
          <a:spcAft>
            <a:spcPts val="0"/>
          </a:spcAft>
          <a:buClrTx/>
          <a:buSzTx/>
          <a:buFontTx/>
          <a:buNone/>
          <a:tabLst/>
          <a:defRPr kumimoji="0" sz="1200" b="0" i="0" u="none" strike="noStrike" cap="none" spc="0" normalizeH="0" baseline="0">
            <a:ln>
              <a:noFill/>
            </a:ln>
            <a:solidFill>
              <a:srgbClr val="FFFFFF"/>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rgbClr val="000000"/>
          </a:solidFill>
          <a:prstDash val="solid"/>
          <a:miter lim="4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50800" tIns="50800" rIns="50800" bIns="50800" numCol="1" spcCol="38100" rtlCol="0" anchor="t">
        <a:spAutoFit/>
      </a:bodyPr>
      <a:lstStyle>
        <a:defPPr marL="0" marR="0" indent="0" algn="l" defTabSz="4572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www.scopus.com/inward/record.uri?eid=2-s2.0-84964523866&amp;doi=10.1145%2f2897165&amp;partnerID=40&amp;md5=f697d5fb470abc938f2f9fe964eecb2e" TargetMode="External"/><Relationship Id="rId21" Type="http://schemas.openxmlformats.org/officeDocument/2006/relationships/hyperlink" Target="https://www.scopus.com/inward/record.uri?eid=2-s2.0-84994631250&amp;partnerID=40&amp;md5=28223237e94fb4bd3ba7a9e6f27925af" TargetMode="External"/><Relationship Id="rId42" Type="http://schemas.openxmlformats.org/officeDocument/2006/relationships/hyperlink" Target="https://www.scopus.com/inward/record.uri?eid=2-s2.0-84998679647&amp;partnerID=40&amp;md5=276377d1400626e7b6bbd100ba624dff" TargetMode="External"/><Relationship Id="rId63" Type="http://schemas.openxmlformats.org/officeDocument/2006/relationships/hyperlink" Target="https://www.scopus.com/inward/record.uri?eid=2-s2.0-0033397624&amp;doi=10.1080%2f13574809908724452&amp;partnerID=40&amp;md5=cce74de0007a0ec24f11469c8242cd18" TargetMode="External"/><Relationship Id="rId84" Type="http://schemas.openxmlformats.org/officeDocument/2006/relationships/hyperlink" Target="https://www.scopus.com/inward/record.uri?eid=2-s2.0-0030404620&amp;partnerID=40&amp;md5=732be65517d06a3217c89e77e536693f" TargetMode="External"/><Relationship Id="rId138" Type="http://schemas.openxmlformats.org/officeDocument/2006/relationships/hyperlink" Target="https://www.scopus.com/inward/record.uri?eid=2-s2.0-84959199865&amp;doi=10.1016%2fj.esd.2015.12.004&amp;partnerID=40&amp;md5=287a6b919746538795c156ec10f322eb" TargetMode="External"/><Relationship Id="rId159" Type="http://schemas.openxmlformats.org/officeDocument/2006/relationships/hyperlink" Target="https://www.scopus.com/inward/record.uri?eid=2-s2.0-84984673640&amp;doi=10.1080%2f17406315.2016.1190583&amp;partnerID=40&amp;md5=b75acdf819c93f99de0d8229f6438e84" TargetMode="External"/><Relationship Id="rId170" Type="http://schemas.openxmlformats.org/officeDocument/2006/relationships/hyperlink" Target="https://www.scopus.com/inward/record.uri?eid=2-s2.0-67749084309&amp;doi=10.1017%2fS1466046609090036&amp;partnerID=40&amp;md5=7324ac413181bfa7b0b860f96740339f" TargetMode="External"/><Relationship Id="rId191" Type="http://schemas.openxmlformats.org/officeDocument/2006/relationships/hyperlink" Target="https://www.scopus.com/inward/record.uri?eid=2-s2.0-84959070633&amp;partnerID=40&amp;md5=06f3a8057fcc873a9aa929a73dc0f20d" TargetMode="External"/><Relationship Id="rId205" Type="http://schemas.openxmlformats.org/officeDocument/2006/relationships/hyperlink" Target="https://www.scopus.com/inward/record.uri?eid=2-s2.0-58149281472&amp;partnerID=40&amp;md5=94d8983d967c8281588629f6deba8366" TargetMode="External"/><Relationship Id="rId226" Type="http://schemas.openxmlformats.org/officeDocument/2006/relationships/hyperlink" Target="https://www.scopus.com/inward/record.uri?eid=2-s2.0-85054132309&amp;doi=10.1093%2fannweh%2fwxy040&amp;partnerID=40&amp;md5=1238e9abc2bde4bfd9ef1766d34fe4a3" TargetMode="External"/><Relationship Id="rId107" Type="http://schemas.openxmlformats.org/officeDocument/2006/relationships/hyperlink" Target="https://www.scopus.com/inward/record.uri?eid=2-s2.0-33644982805&amp;doi=10.1177%2f1527154405283300&amp;partnerID=40&amp;md5=c81a63b5c60688e2c4a5fbb22574c2ab" TargetMode="External"/><Relationship Id="rId11" Type="http://schemas.openxmlformats.org/officeDocument/2006/relationships/hyperlink" Target="https://www.scopus.com/inward/record.uri?eid=2-s2.0-84865702928&amp;partnerID=40&amp;md5=1cdac58a848131128a8d4c8d962c37d6" TargetMode="External"/><Relationship Id="rId32" Type="http://schemas.openxmlformats.org/officeDocument/2006/relationships/hyperlink" Target="https://www.scopus.com/inward/record.uri?eid=2-s2.0-33748536385&amp;partnerID=40&amp;md5=67d393f865a7c7453818494edbc7b870" TargetMode="External"/><Relationship Id="rId53" Type="http://schemas.openxmlformats.org/officeDocument/2006/relationships/hyperlink" Target="https://www.scopus.com/inward/record.uri?eid=2-s2.0-84890380847&amp;partnerID=40&amp;md5=fb6e9f9e08af4e580efa248dcd4c69a6" TargetMode="External"/><Relationship Id="rId74" Type="http://schemas.openxmlformats.org/officeDocument/2006/relationships/hyperlink" Target="https://www.scopus.com/inward/record.uri?eid=2-s2.0-85015648363&amp;doi=10.3141%2f2568-11&amp;partnerID=40&amp;md5=a9e32c3b66488d843beeeea5047143af" TargetMode="External"/><Relationship Id="rId128" Type="http://schemas.openxmlformats.org/officeDocument/2006/relationships/hyperlink" Target="https://www.scopus.com/inward/record.uri?eid=2-s2.0-84907974379&amp;partnerID=40&amp;md5=4d4a5dd8f618e07a900dd7f37903fe7c" TargetMode="External"/><Relationship Id="rId149" Type="http://schemas.openxmlformats.org/officeDocument/2006/relationships/hyperlink" Target="https://www.scopus.com/inward/record.uri?eid=2-s2.0-84897033377&amp;doi=10.1016%2fj.egypro.2012.11.141&amp;partnerID=40&amp;md5=479e3b79e84403cc075e5fcc7a543cd4" TargetMode="External"/><Relationship Id="rId5" Type="http://schemas.openxmlformats.org/officeDocument/2006/relationships/hyperlink" Target="https://www.scopus.com/inward/record.uri?eid=2-s2.0-85041557150&amp;partnerID=40&amp;md5=34e10d9082cc45901023b675a98543d6" TargetMode="External"/><Relationship Id="rId95" Type="http://schemas.openxmlformats.org/officeDocument/2006/relationships/hyperlink" Target="https://www.scopus.com/inward/record.uri?eid=2-s2.0-84960854195&amp;doi=10.13128%2fTechne-17517&amp;partnerID=40&amp;md5=a75be7641ed83dcbc2fb8544d6d738a0" TargetMode="External"/><Relationship Id="rId160" Type="http://schemas.openxmlformats.org/officeDocument/2006/relationships/hyperlink" Target="https://www.scopus.com/inward/record.uri?eid=2-s2.0-84910133916&amp;partnerID=40&amp;md5=e6a0142b0f2e1955ea7bfe60c0e3c07f" TargetMode="External"/><Relationship Id="rId181" Type="http://schemas.openxmlformats.org/officeDocument/2006/relationships/hyperlink" Target="https://www.scopus.com/inward/record.uri?eid=2-s2.0-85044764734&amp;doi=10.1111%2fgeoj.12246&amp;partnerID=40&amp;md5=42532df672a83d076b72aabde58dfe92" TargetMode="External"/><Relationship Id="rId216" Type="http://schemas.openxmlformats.org/officeDocument/2006/relationships/hyperlink" Target="https://www.scopus.com/inward/record.uri?eid=2-s2.0-85032196315&amp;doi=10.1108%2fJEDT-04-2017-0036&amp;partnerID=40&amp;md5=2bda01b8e91f0214a78256e9d9f2a28b" TargetMode="External"/><Relationship Id="rId22" Type="http://schemas.openxmlformats.org/officeDocument/2006/relationships/hyperlink" Target="https://www.scopus.com/inward/record.uri?eid=2-s2.0-84989271264&amp;doi=10.1108%2fPM-11-2015-0059&amp;partnerID=40&amp;md5=3fbe3c3f2ad4dfe65f3979bd1e51162e" TargetMode="External"/><Relationship Id="rId43" Type="http://schemas.openxmlformats.org/officeDocument/2006/relationships/hyperlink" Target="https://www.scopus.com/inward/record.uri?eid=2-s2.0-84926346993&amp;doi=10.1016%2fj.buildenv.2015.02.037&amp;partnerID=40&amp;md5=2d1cf7230cfb048bf95b69f1eb9c13c6" TargetMode="External"/><Relationship Id="rId64" Type="http://schemas.openxmlformats.org/officeDocument/2006/relationships/hyperlink" Target="https://www.scopus.com/inward/record.uri?eid=2-s2.0-84871760012&amp;doi=10.1080%2f17452007.2012.664325&amp;partnerID=40&amp;md5=eac72fdc8492057a21b90c685855636c" TargetMode="External"/><Relationship Id="rId118" Type="http://schemas.openxmlformats.org/officeDocument/2006/relationships/hyperlink" Target="https://www.scopus.com/inward/record.uri?eid=2-s2.0-85052997374&amp;doi=10.1108%2fIJBPA-02-2018-0017&amp;partnerID=40&amp;md5=2d0b4eb7c2a5dd746899c4dbda8fa6d0" TargetMode="External"/><Relationship Id="rId139" Type="http://schemas.openxmlformats.org/officeDocument/2006/relationships/hyperlink" Target="https://www.scopus.com/inward/record.uri?eid=2-s2.0-84864031138&amp;doi=10.3923%2frjasci.2012.199.207&amp;partnerID=40&amp;md5=1da347d760232993143329af6c36d6fe" TargetMode="External"/><Relationship Id="rId85" Type="http://schemas.openxmlformats.org/officeDocument/2006/relationships/hyperlink" Target="https://www.scopus.com/inward/record.uri?eid=2-s2.0-84903618466&amp;partnerID=40&amp;md5=36bbffb137a937fb942ed4bf9c24bf07" TargetMode="External"/><Relationship Id="rId150" Type="http://schemas.openxmlformats.org/officeDocument/2006/relationships/hyperlink" Target="https://www.scopus.com/inward/record.uri?eid=2-s2.0-38349090515&amp;partnerID=40&amp;md5=00732994262b124630d70ba515e9bea0" TargetMode="External"/><Relationship Id="rId171" Type="http://schemas.openxmlformats.org/officeDocument/2006/relationships/hyperlink" Target="https://www.scopus.com/inward/record.uri?eid=2-s2.0-84903749330&amp;partnerID=40&amp;md5=fc1a6e7150e3fe5f7e81cfcb6dba08ed" TargetMode="External"/><Relationship Id="rId192" Type="http://schemas.openxmlformats.org/officeDocument/2006/relationships/hyperlink" Target="https://www.scopus.com/inward/record.uri?eid=2-s2.0-85027329664&amp;partnerID=40&amp;md5=eedeccbb568c37ab6c3f068c56e11908" TargetMode="External"/><Relationship Id="rId206" Type="http://schemas.openxmlformats.org/officeDocument/2006/relationships/hyperlink" Target="https://www.scopus.com/inward/record.uri?eid=2-s2.0-85019129911&amp;partnerID=40&amp;md5=aa3c1758747f17aa2c2c8313a601f10e" TargetMode="External"/><Relationship Id="rId227" Type="http://schemas.openxmlformats.org/officeDocument/2006/relationships/hyperlink" Target="https://www.scopus.com/inward/record.uri?eid=2-s2.0-77951221624&amp;partnerID=40&amp;md5=abf6c3a2d3d4b2d20af4ad2b4f9beb23" TargetMode="External"/><Relationship Id="rId12" Type="http://schemas.openxmlformats.org/officeDocument/2006/relationships/hyperlink" Target="https://www.scopus.com/inward/record.uri?eid=2-s2.0-84887989173&amp;doi=10.1080%2f09613218.2014.832559&amp;partnerID=40&amp;md5=4b39bd7e74fec6f155b0bde8d34a19dd" TargetMode="External"/><Relationship Id="rId33" Type="http://schemas.openxmlformats.org/officeDocument/2006/relationships/hyperlink" Target="https://www.scopus.com/inward/record.uri?eid=2-s2.0-84889250634&amp;doi=10.1080%2f14616718.2013.840109&amp;partnerID=40&amp;md5=8f62db1b03e7725824e01c01864e31e4" TargetMode="External"/><Relationship Id="rId108" Type="http://schemas.openxmlformats.org/officeDocument/2006/relationships/hyperlink" Target="https://www.scopus.com/inward/record.uri?eid=2-s2.0-85029436796&amp;doi=10.5505%2fitujfa.2017.60490&amp;partnerID=40&amp;md5=ea222db27154bd8bea4810726525c2b0" TargetMode="External"/><Relationship Id="rId129" Type="http://schemas.openxmlformats.org/officeDocument/2006/relationships/hyperlink" Target="https://www.scopus.com/inward/record.uri?eid=2-s2.0-84864010618&amp;doi=10.1093%2fcdj%2fbsr023&amp;partnerID=40&amp;md5=54fc739b32eda586b54f904c997d158f" TargetMode="External"/><Relationship Id="rId54" Type="http://schemas.openxmlformats.org/officeDocument/2006/relationships/hyperlink" Target="https://www.scopus.com/inward/record.uri?eid=2-s2.0-38149140803&amp;doi=10.1016%2fj.compenvurbsys.2006.11.003&amp;partnerID=40&amp;md5=30870be27a866090eb65137c1366ebe3" TargetMode="External"/><Relationship Id="rId75" Type="http://schemas.openxmlformats.org/officeDocument/2006/relationships/hyperlink" Target="https://www.scopus.com/inward/record.uri?eid=2-s2.0-84979665790&amp;doi=10.1108%2fJPMD-09-2015-0032&amp;partnerID=40&amp;md5=de2303eef180f131e182d674e0289a05" TargetMode="External"/><Relationship Id="rId96" Type="http://schemas.openxmlformats.org/officeDocument/2006/relationships/hyperlink" Target="https://www.scopus.com/inward/record.uri?eid=2-s2.0-84899087821&amp;doi=10.1007%2fs11524-013-9851-6&amp;partnerID=40&amp;md5=ff1f9125e6c1c6227bf0e66edb51e018" TargetMode="External"/><Relationship Id="rId140" Type="http://schemas.openxmlformats.org/officeDocument/2006/relationships/hyperlink" Target="https://www.scopus.com/inward/record.uri?eid=2-s2.0-84880085852&amp;partnerID=40&amp;md5=a43bdb12defb4996992238b42d4739c3" TargetMode="External"/><Relationship Id="rId161" Type="http://schemas.openxmlformats.org/officeDocument/2006/relationships/hyperlink" Target="https://www.scopus.com/inward/record.uri?eid=2-s2.0-4544369478&amp;partnerID=40&amp;md5=93972065132704d3c93e6072211550f9" TargetMode="External"/><Relationship Id="rId182" Type="http://schemas.openxmlformats.org/officeDocument/2006/relationships/hyperlink" Target="https://www.scopus.com/inward/record.uri?eid=2-s2.0-84915758363&amp;partnerID=40&amp;md5=d55df5b9aa755228933c31491b4922fa" TargetMode="External"/><Relationship Id="rId217" Type="http://schemas.openxmlformats.org/officeDocument/2006/relationships/hyperlink" Target="https://www.scopus.com/inward/record.uri?eid=2-s2.0-84908393807&amp;doi=10.1016%2fj.applthermaleng.2013.12.070&amp;partnerID=40&amp;md5=c3030872423c21f707d465b9473893cf" TargetMode="External"/><Relationship Id="rId6" Type="http://schemas.openxmlformats.org/officeDocument/2006/relationships/hyperlink" Target="https://www.scopus.com/inward/record.uri?eid=2-s2.0-0024245871&amp;doi=10.2190%2fHM4F-4DAU-PQXT-KMJ5&amp;partnerID=40&amp;md5=b3c347f423cc2fda060837b18ff55a39" TargetMode="External"/><Relationship Id="rId23" Type="http://schemas.openxmlformats.org/officeDocument/2006/relationships/hyperlink" Target="https://www.scopus.com/inward/record.uri?eid=2-s2.0-84873896636&amp;doi=10.1016%2fj.enbuild.2013.01.002&amp;partnerID=40&amp;md5=4a77acf4fa2a70acf0cf681476e0a6d7" TargetMode="External"/><Relationship Id="rId119" Type="http://schemas.openxmlformats.org/officeDocument/2006/relationships/hyperlink" Target="https://www.scopus.com/inward/record.uri?eid=2-s2.0-84937691278&amp;partnerID=40&amp;md5=3a863f3c7994eea7cbb1f66e9ca4a438" TargetMode="External"/><Relationship Id="rId44" Type="http://schemas.openxmlformats.org/officeDocument/2006/relationships/hyperlink" Target="https://www.scopus.com/inward/record.uri?eid=2-s2.0-85040991778&amp;doi=10.1088%2f1755-1315%2f109%2f1%2f012044&amp;partnerID=40&amp;md5=ad41fb8d844e33f3e127df13f6e275e7" TargetMode="External"/><Relationship Id="rId65" Type="http://schemas.openxmlformats.org/officeDocument/2006/relationships/hyperlink" Target="https://www.scopus.com/inward/record.uri?eid=2-s2.0-78651305631&amp;partnerID=40&amp;md5=dffd3de57712057b1ba578a08cbda024" TargetMode="External"/><Relationship Id="rId86" Type="http://schemas.openxmlformats.org/officeDocument/2006/relationships/hyperlink" Target="https://www.scopus.com/inward/record.uri?eid=2-s2.0-84952360674&amp;doi=10.1080%2f01944363.2015.1110709&amp;partnerID=40&amp;md5=ade263d7daf322be18e257292083f2e9" TargetMode="External"/><Relationship Id="rId130" Type="http://schemas.openxmlformats.org/officeDocument/2006/relationships/hyperlink" Target="https://www.scopus.com/inward/record.uri?eid=2-s2.0-84858632766&amp;doi=10.1108%2f14608791111220908&amp;partnerID=40&amp;md5=0659e8bd8ab4f3e515aca5fcf0c7c8c1" TargetMode="External"/><Relationship Id="rId151" Type="http://schemas.openxmlformats.org/officeDocument/2006/relationships/hyperlink" Target="https://www.scopus.com/inward/record.uri?eid=2-s2.0-0026781961&amp;doi=10.1177%2f0022427892029003005&amp;partnerID=40&amp;md5=e919538522cbcf4b0d34b290dccdbaef" TargetMode="External"/><Relationship Id="rId172" Type="http://schemas.openxmlformats.org/officeDocument/2006/relationships/hyperlink" Target="https://www.scopus.com/inward/record.uri?eid=2-s2.0-84874087360&amp;partnerID=40&amp;md5=5b6094e3949534e78039a60cce99c2cd" TargetMode="External"/><Relationship Id="rId193" Type="http://schemas.openxmlformats.org/officeDocument/2006/relationships/hyperlink" Target="https://www.scopus.com/inward/record.uri?eid=2-s2.0-85020538645&amp;doi=10.1108%2fF-03-2016-0034&amp;partnerID=40&amp;md5=b7f199031992ec4c457bdf75a685f561" TargetMode="External"/><Relationship Id="rId207" Type="http://schemas.openxmlformats.org/officeDocument/2006/relationships/hyperlink" Target="https://www.scopus.com/inward/record.uri?eid=2-s2.0-85029498319&amp;doi=10.1016%2fj.apenergy.2017.08.238&amp;partnerID=40&amp;md5=1b39ef79fcc29981373c07cf54f47845" TargetMode="External"/><Relationship Id="rId228" Type="http://schemas.openxmlformats.org/officeDocument/2006/relationships/hyperlink" Target="https://www.scopus.com/inward/record.uri?eid=2-s2.0-84903490839&amp;partnerID=40&amp;md5=e5ad385c47597ebd82cea920bed57855" TargetMode="External"/><Relationship Id="rId13" Type="http://schemas.openxmlformats.org/officeDocument/2006/relationships/hyperlink" Target="https://www.scopus.com/inward/record.uri?eid=2-s2.0-84879809996&amp;doi=10.1177%2f0042098012471980&amp;partnerID=40&amp;md5=9e390e7b754552515877853d03e4167c" TargetMode="External"/><Relationship Id="rId109" Type="http://schemas.openxmlformats.org/officeDocument/2006/relationships/hyperlink" Target="https://www.scopus.com/inward/record.uri?eid=2-s2.0-77957684403&amp;doi=10.1016%2fj.healthplace.2010.07.007&amp;partnerID=40&amp;md5=aa805781adc2f4eca2abe42764218789" TargetMode="External"/><Relationship Id="rId34" Type="http://schemas.openxmlformats.org/officeDocument/2006/relationships/hyperlink" Target="https://www.scopus.com/inward/record.uri?eid=2-s2.0-85030766564&amp;doi=10.3303%2fCET1761282&amp;partnerID=40&amp;md5=c23cd1ecec04f95fc460622bf669385f" TargetMode="External"/><Relationship Id="rId55" Type="http://schemas.openxmlformats.org/officeDocument/2006/relationships/hyperlink" Target="https://www.scopus.com/inward/record.uri?eid=2-s2.0-38849088024&amp;doi=10.2495%2fECO070161&amp;partnerID=40&amp;md5=6b5e5c5e0c21831193fc9f60d7c70663" TargetMode="External"/><Relationship Id="rId76" Type="http://schemas.openxmlformats.org/officeDocument/2006/relationships/hyperlink" Target="https://www.scopus.com/inward/record.uri?eid=2-s2.0-85023209557&amp;doi=10.1016%2fj.jtrangeo.2017.07.001&amp;partnerID=40&amp;md5=4bb6ba387dcd483468d3f4fd95afd456" TargetMode="External"/><Relationship Id="rId97" Type="http://schemas.openxmlformats.org/officeDocument/2006/relationships/hyperlink" Target="https://www.scopus.com/inward/record.uri?eid=2-s2.0-77954382233&amp;partnerID=40&amp;md5=e7a02725fcff992e5e16fa41d8df7f4f" TargetMode="External"/><Relationship Id="rId120" Type="http://schemas.openxmlformats.org/officeDocument/2006/relationships/hyperlink" Target="https://www.scopus.com/inward/record.uri?eid=2-s2.0-84941248347&amp;doi=10.1080%2f19401493.2015.1070203&amp;partnerID=40&amp;md5=17c5374db7921863ce1615452debaa80" TargetMode="External"/><Relationship Id="rId141" Type="http://schemas.openxmlformats.org/officeDocument/2006/relationships/hyperlink" Target="https://www.scopus.com/inward/record.uri?eid=2-s2.0-85012057856&amp;doi=10.1097%2fPHH.0000000000000529&amp;partnerID=40&amp;md5=0032d5624f35322a1f380f3273ab8fcb" TargetMode="External"/><Relationship Id="rId7" Type="http://schemas.openxmlformats.org/officeDocument/2006/relationships/hyperlink" Target="https://www.scopus.com/inward/record.uri?eid=2-s2.0-84895778746&amp;doi=10.1016%2fj.buildenv.2014.02.007&amp;partnerID=40&amp;md5=8000665f0c8a24172f80bd671e243d2e" TargetMode="External"/><Relationship Id="rId162" Type="http://schemas.openxmlformats.org/officeDocument/2006/relationships/hyperlink" Target="https://www.scopus.com/inward/record.uri?eid=2-s2.0-84917513556&amp;partnerID=40&amp;md5=f09f1589d877bc974b316fd7810ac1e7" TargetMode="External"/><Relationship Id="rId183" Type="http://schemas.openxmlformats.org/officeDocument/2006/relationships/hyperlink" Target="https://www.scopus.com/inward/record.uri?eid=2-s2.0-84943544887&amp;partnerID=40&amp;md5=8d70d47c0ff219c58a4ec22e78052f75" TargetMode="External"/><Relationship Id="rId218" Type="http://schemas.openxmlformats.org/officeDocument/2006/relationships/hyperlink" Target="https://www.scopus.com/inward/record.uri?eid=2-s2.0-84904713621&amp;partnerID=40&amp;md5=4fd406c301980ecc1d68824474134b3a" TargetMode="External"/><Relationship Id="rId24" Type="http://schemas.openxmlformats.org/officeDocument/2006/relationships/hyperlink" Target="https://www.scopus.com/inward/record.uri?eid=2-s2.0-85015249603&amp;doi=10.1108%2fIJHMA-10-2015-0069&amp;partnerID=40&amp;md5=1e63e5bc90317ec9437d12a7476aaeb6" TargetMode="External"/><Relationship Id="rId45" Type="http://schemas.openxmlformats.org/officeDocument/2006/relationships/hyperlink" Target="https://www.scopus.com/inward/record.uri?eid=2-s2.0-4344606181&amp;doi=10.1068%2fa36103&amp;partnerID=40&amp;md5=d05545a1302750c97383f368a93cdd74" TargetMode="External"/><Relationship Id="rId66" Type="http://schemas.openxmlformats.org/officeDocument/2006/relationships/hyperlink" Target="https://www.scopus.com/inward/record.uri?eid=2-s2.0-85052985893&amp;doi=10.1108%2fIJBPA-01-2018-0011&amp;partnerID=40&amp;md5=792cfd94b095b2497dc540dbd0a69cce" TargetMode="External"/><Relationship Id="rId87" Type="http://schemas.openxmlformats.org/officeDocument/2006/relationships/hyperlink" Target="https://www.scopus.com/inward/record.uri?eid=2-s2.0-84879239667&amp;doi=10.1061%2f%28ASCE%29LM.1943-5630.0000222&amp;partnerID=40&amp;md5=e154e4b9b2752645d14d01d70dd2060e" TargetMode="External"/><Relationship Id="rId110" Type="http://schemas.openxmlformats.org/officeDocument/2006/relationships/hyperlink" Target="https://www.scopus.com/inward/record.uri?eid=2-s2.0-0141798618&amp;doi=10.1016%2fS0094-1190%2803%2900059-7&amp;partnerID=40&amp;md5=b593f253aeddea096fb64a7267c4cda9" TargetMode="External"/><Relationship Id="rId131" Type="http://schemas.openxmlformats.org/officeDocument/2006/relationships/hyperlink" Target="https://www.scopus.com/inward/record.uri?eid=2-s2.0-85043605750&amp;doi=10.1016%2fj.jclepro.2018.02.148&amp;partnerID=40&amp;md5=b10bf83ec1e779ffc7d1711050eea52b" TargetMode="External"/><Relationship Id="rId152" Type="http://schemas.openxmlformats.org/officeDocument/2006/relationships/hyperlink" Target="https://www.scopus.com/inward/record.uri?eid=2-s2.0-84952690951&amp;doi=10.1061%2f%28ASCE%29ST.1943-541X.0001353&amp;partnerID=40&amp;md5=760a132b7a9dec5b9d052a0878843201" TargetMode="External"/><Relationship Id="rId173" Type="http://schemas.openxmlformats.org/officeDocument/2006/relationships/hyperlink" Target="https://www.scopus.com/inward/record.uri?eid=2-s2.0-67049145663&amp;partnerID=40&amp;md5=26b33b4f2b419d88da1679b77e036838" TargetMode="External"/><Relationship Id="rId194" Type="http://schemas.openxmlformats.org/officeDocument/2006/relationships/hyperlink" Target="https://www.scopus.com/inward/record.uri?eid=2-s2.0-77956085657&amp;doi=10.1109%2fMACE.2010.5535520&amp;partnerID=40&amp;md5=7b65d2ec8a997ba60167076c99dcc6ac" TargetMode="External"/><Relationship Id="rId208" Type="http://schemas.openxmlformats.org/officeDocument/2006/relationships/hyperlink" Target="https://www.scopus.com/inward/record.uri?eid=2-s2.0-85009654898&amp;doi=10.1057%2f978-1-137-45226-9_4&amp;partnerID=40&amp;md5=3b1a81412321b9eb275afb155e9dd6af" TargetMode="External"/><Relationship Id="rId229" Type="http://schemas.openxmlformats.org/officeDocument/2006/relationships/hyperlink" Target="https://www.scopus.com/inward/record.uri?eid=2-s2.0-85019309235&amp;doi=10.1016%2fj.jemep.2016.10.003&amp;partnerID=40&amp;md5=700133bd59f39c0345752480c231a6e4" TargetMode="External"/><Relationship Id="rId14" Type="http://schemas.openxmlformats.org/officeDocument/2006/relationships/hyperlink" Target="https://www.scopus.com/inward/record.uri?eid=2-s2.0-83155176071&amp;doi=10.5379%2furbani-izziv-en-2011-22-02-003&amp;partnerID=40&amp;md5=7435ca35bc5d1ad0dc4d3e181331e59d" TargetMode="External"/><Relationship Id="rId35" Type="http://schemas.openxmlformats.org/officeDocument/2006/relationships/hyperlink" Target="https://www.scopus.com/inward/record.uri?eid=2-s2.0-77953133610&amp;doi=10.1016%2fj.landurbplan.2010.03.005&amp;partnerID=40&amp;md5=f2095de25ff44d49c9cfcfa0829f68a9" TargetMode="External"/><Relationship Id="rId56" Type="http://schemas.openxmlformats.org/officeDocument/2006/relationships/hyperlink" Target="https://www.scopus.com/inward/record.uri?eid=2-s2.0-37349132394&amp;doi=10.1016%2fj.enbuild.2007.04.015&amp;partnerID=40&amp;md5=16cce5156db1013b460d20f1c506d9c2" TargetMode="External"/><Relationship Id="rId77" Type="http://schemas.openxmlformats.org/officeDocument/2006/relationships/hyperlink" Target="https://www.scopus.com/inward/record.uri?eid=2-s2.0-33750585724&amp;partnerID=40&amp;md5=7ee163d9061f9672949fe411e43e0e99" TargetMode="External"/><Relationship Id="rId100" Type="http://schemas.openxmlformats.org/officeDocument/2006/relationships/hyperlink" Target="https://www.scopus.com/inward/record.uri?eid=2-s2.0-77952050813&amp;doi=10.7163%2fPrzG.2009.1.2&amp;partnerID=40&amp;md5=c957e3bcadde57c77be0d1cd61aef80c" TargetMode="External"/><Relationship Id="rId8" Type="http://schemas.openxmlformats.org/officeDocument/2006/relationships/hyperlink" Target="https://www.scopus.com/inward/record.uri?eid=2-s2.0-77958191435&amp;doi=10.2495%2fSC100501&amp;partnerID=40&amp;md5=1c3a1da182947778d8ec956b0af05958" TargetMode="External"/><Relationship Id="rId98" Type="http://schemas.openxmlformats.org/officeDocument/2006/relationships/hyperlink" Target="https://www.scopus.com/inward/record.uri?eid=2-s2.0-84893628967&amp;partnerID=40&amp;md5=28428615ab325c3eaa0440959c906854" TargetMode="External"/><Relationship Id="rId121" Type="http://schemas.openxmlformats.org/officeDocument/2006/relationships/hyperlink" Target="https://www.scopus.com/inward/record.uri?eid=2-s2.0-84994644945&amp;partnerID=40&amp;md5=6f510d469a763c97d72d7587cf925ba3" TargetMode="External"/><Relationship Id="rId142" Type="http://schemas.openxmlformats.org/officeDocument/2006/relationships/hyperlink" Target="https://www.scopus.com/inward/record.uri?eid=2-s2.0-85017636458&amp;doi=10.26687%2farchnet-ijar.v11i1.1195&amp;partnerID=40&amp;md5=de79179b938de1f8697429d66490274b" TargetMode="External"/><Relationship Id="rId163" Type="http://schemas.openxmlformats.org/officeDocument/2006/relationships/hyperlink" Target="https://www.scopus.com/inward/record.uri?eid=2-s2.0-0008615315&amp;doi=10.1080%2f01944367408977488&amp;partnerID=40&amp;md5=3dedc87236107cf97eb59f6ce105cc35" TargetMode="External"/><Relationship Id="rId184" Type="http://schemas.openxmlformats.org/officeDocument/2006/relationships/hyperlink" Target="https://www.scopus.com/inward/record.uri?eid=2-s2.0-85050256063&amp;partnerID=40&amp;md5=0992fa8be75fc1a62c46a737de087e92" TargetMode="External"/><Relationship Id="rId219" Type="http://schemas.openxmlformats.org/officeDocument/2006/relationships/hyperlink" Target="https://www.scopus.com/inward/record.uri?eid=2-s2.0-85047229411&amp;doi=10.1016%2fS2542-5196%2817%2930101-8&amp;partnerID=40&amp;md5=692ef762bd125d561af5f653cd60c8ab" TargetMode="External"/><Relationship Id="rId230" Type="http://schemas.openxmlformats.org/officeDocument/2006/relationships/hyperlink" Target="https://www.scopus.com/inward/record.uri?eid=2-s2.0-85027563311&amp;partnerID=40&amp;md5=e690836fa90155dc6df48d79e2deff6e" TargetMode="External"/><Relationship Id="rId25" Type="http://schemas.openxmlformats.org/officeDocument/2006/relationships/hyperlink" Target="https://www.scopus.com/inward/record.uri?eid=2-s2.0-0037371926&amp;doi=10.1177%2f0013916502250132&amp;partnerID=40&amp;md5=8b30e77b772e299987fc7dc88e775071" TargetMode="External"/><Relationship Id="rId46" Type="http://schemas.openxmlformats.org/officeDocument/2006/relationships/hyperlink" Target="https://www.scopus.com/inward/record.uri?eid=2-s2.0-85046757311&amp;doi=10.1177%2f2399808318774333&amp;partnerID=40&amp;md5=c665be3dcfabdee25ec434b227140be7" TargetMode="External"/><Relationship Id="rId67" Type="http://schemas.openxmlformats.org/officeDocument/2006/relationships/hyperlink" Target="https://www.scopus.com/inward/record.uri?eid=2-s2.0-84906810015&amp;doi=10.1016%2fj.regsciurbeco.2014.08.002&amp;partnerID=40&amp;md5=bb83a2483ce73ea4034cb6d1a28954d1" TargetMode="External"/><Relationship Id="rId20" Type="http://schemas.openxmlformats.org/officeDocument/2006/relationships/hyperlink" Target="https://www.scopus.com/inward/record.uri?eid=2-s2.0-85048756578&amp;doi=10.1007%2fs10901-018-9615-4&amp;partnerID=40&amp;md5=cdfa9de0157973cd5912a658e1768a6c" TargetMode="External"/><Relationship Id="rId41" Type="http://schemas.openxmlformats.org/officeDocument/2006/relationships/hyperlink" Target="https://www.scopus.com/inward/record.uri?eid=2-s2.0-85046898141&amp;partnerID=40&amp;md5=711cae3e56dd5476334a69b4551718e5" TargetMode="External"/><Relationship Id="rId62" Type="http://schemas.openxmlformats.org/officeDocument/2006/relationships/hyperlink" Target="https://www.scopus.com/inward/record.uri?eid=2-s2.0-84997776904&amp;doi=10.1016%2fj.proeng.2016.08.535&amp;partnerID=40&amp;md5=d163c2c44f0ea36ddf055d63aae8c28a" TargetMode="External"/><Relationship Id="rId83" Type="http://schemas.openxmlformats.org/officeDocument/2006/relationships/hyperlink" Target="https://www.scopus.com/inward/record.uri?eid=2-s2.0-34547577574&amp;doi=10.1177%2f0891242406296326&amp;partnerID=40&amp;md5=ae5da8246a4b929517a6319255767dd4" TargetMode="External"/><Relationship Id="rId88" Type="http://schemas.openxmlformats.org/officeDocument/2006/relationships/hyperlink" Target="https://www.scopus.com/inward/record.uri?eid=2-s2.0-84886772824&amp;partnerID=40&amp;md5=7c3c6434db40c57817b3f2075199ca0e" TargetMode="External"/><Relationship Id="rId111" Type="http://schemas.openxmlformats.org/officeDocument/2006/relationships/hyperlink" Target="https://www.scopus.com/inward/record.uri?eid=2-s2.0-85013472927&amp;doi=10.3390%2fsu9020185&amp;partnerID=40&amp;md5=3fd4316206eeb03448c18083b634ce2f" TargetMode="External"/><Relationship Id="rId132" Type="http://schemas.openxmlformats.org/officeDocument/2006/relationships/hyperlink" Target="https://www.scopus.com/inward/record.uri?eid=2-s2.0-84968080879&amp;doi=10.2307%2f990783&amp;partnerID=40&amp;md5=81daa0409bc6cf906da8932d281f2f3b" TargetMode="External"/><Relationship Id="rId153" Type="http://schemas.openxmlformats.org/officeDocument/2006/relationships/hyperlink" Target="https://www.scopus.com/inward/record.uri?eid=2-s2.0-84945123258&amp;doi=10.1016%2fj.econedurev.2015.09.006&amp;partnerID=40&amp;md5=7793508b3b017eba6f18fa4224ee866e" TargetMode="External"/><Relationship Id="rId174" Type="http://schemas.openxmlformats.org/officeDocument/2006/relationships/hyperlink" Target="https://www.scopus.com/inward/record.uri?eid=2-s2.0-85053761073&amp;doi=10.1051%2fmatecconf%2f201819604029&amp;partnerID=40&amp;md5=1369808f708ac3e5c44e3371439029e3" TargetMode="External"/><Relationship Id="rId179" Type="http://schemas.openxmlformats.org/officeDocument/2006/relationships/hyperlink" Target="https://www.scopus.com/inward/record.uri?eid=2-s2.0-77953215328&amp;doi=10.3992%2fjgb.1.3.17&amp;partnerID=40&amp;md5=95c0aa349021265e2e1f62d202434823" TargetMode="External"/><Relationship Id="rId195" Type="http://schemas.openxmlformats.org/officeDocument/2006/relationships/hyperlink" Target="https://www.scopus.com/inward/record.uri?eid=2-s2.0-84906362290&amp;partnerID=40&amp;md5=c499ab9c1268ec5b0918aded8250cd01" TargetMode="External"/><Relationship Id="rId209" Type="http://schemas.openxmlformats.org/officeDocument/2006/relationships/hyperlink" Target="https://www.scopus.com/inward/record.uri?eid=2-s2.0-84917521595&amp;partnerID=40&amp;md5=754be8e929a4c7ed644186ddca5c1391" TargetMode="External"/><Relationship Id="rId190" Type="http://schemas.openxmlformats.org/officeDocument/2006/relationships/hyperlink" Target="https://www.scopus.com/inward/record.uri?eid=2-s2.0-84906122872&amp;doi=10.4324%2f9780203336182&amp;partnerID=40&amp;md5=4cc992c5b5a6106e03fa8427eff87daf" TargetMode="External"/><Relationship Id="rId204" Type="http://schemas.openxmlformats.org/officeDocument/2006/relationships/hyperlink" Target="https://www.scopus.com/inward/record.uri?eid=2-s2.0-33750332038&amp;doi=10.1080%2f13691180600965633&amp;partnerID=40&amp;md5=e4409f8c150719ce74a6717093302a5d" TargetMode="External"/><Relationship Id="rId220" Type="http://schemas.openxmlformats.org/officeDocument/2006/relationships/hyperlink" Target="https://www.scopus.com/inward/record.uri?eid=2-s2.0-0034632181&amp;doi=10.1016%2fS0048-9697%2800%2900471-X&amp;partnerID=40&amp;md5=de22b01df78444c3a1a5e4bf3fc49165" TargetMode="External"/><Relationship Id="rId225" Type="http://schemas.openxmlformats.org/officeDocument/2006/relationships/hyperlink" Target="https://www.scopus.com/inward/record.uri?eid=2-s2.0-84933499910&amp;partnerID=40&amp;md5=c553029b9afbe520919d382b60efc467" TargetMode="External"/><Relationship Id="rId15" Type="http://schemas.openxmlformats.org/officeDocument/2006/relationships/hyperlink" Target="https://www.scopus.com/inward/record.uri?eid=2-s2.0-85055712564&amp;partnerID=40&amp;md5=a08344dda61aee5d72cfbcf363cfe59e" TargetMode="External"/><Relationship Id="rId36" Type="http://schemas.openxmlformats.org/officeDocument/2006/relationships/hyperlink" Target="https://www.scopus.com/inward/record.uri?eid=2-s2.0-77951111548&amp;doi=10.1080%2f13574801003638079&amp;partnerID=40&amp;md5=639b278bf23853282869f9df852ebb54" TargetMode="External"/><Relationship Id="rId57" Type="http://schemas.openxmlformats.org/officeDocument/2006/relationships/hyperlink" Target="https://www.scopus.com/inward/record.uri?eid=2-s2.0-84897057140&amp;doi=10.1007%2fs11146-013-9418-z&amp;partnerID=40&amp;md5=04d232ec13883b270a44801e9a20bafd" TargetMode="External"/><Relationship Id="rId106" Type="http://schemas.openxmlformats.org/officeDocument/2006/relationships/hyperlink" Target="https://www.scopus.com/inward/record.uri?eid=2-s2.0-84866865207&amp;doi=10.1108%2f02656711211272917&amp;partnerID=40&amp;md5=3417e6573a959410cd6a79c10674acf4" TargetMode="External"/><Relationship Id="rId127" Type="http://schemas.openxmlformats.org/officeDocument/2006/relationships/hyperlink" Target="http://www.rightsizeparking.org/" TargetMode="External"/><Relationship Id="rId10" Type="http://schemas.openxmlformats.org/officeDocument/2006/relationships/hyperlink" Target="https://www.scopus.com/inward/record.uri?eid=2-s2.0-85019744685&amp;doi=10.1016%2fj.geoforum.2017.04.011&amp;partnerID=40&amp;md5=5b5c4fb1308b040ad3f1dd7bbd6002e3" TargetMode="External"/><Relationship Id="rId31" Type="http://schemas.openxmlformats.org/officeDocument/2006/relationships/hyperlink" Target="https://www.scopus.com/inward/record.uri?eid=2-s2.0-30744441674&amp;partnerID=40&amp;md5=dad4a09d373069d82026cc7453b4e9e9" TargetMode="External"/><Relationship Id="rId52" Type="http://schemas.openxmlformats.org/officeDocument/2006/relationships/hyperlink" Target="https://www.scopus.com/inward/record.uri?eid=2-s2.0-85041529025&amp;doi=10.1177%2f2399808317721184&amp;partnerID=40&amp;md5=a8c2a6177e6b941a65632f2794637d36" TargetMode="External"/><Relationship Id="rId73" Type="http://schemas.openxmlformats.org/officeDocument/2006/relationships/hyperlink" Target="https://www.scopus.com/inward/record.uri?eid=2-s2.0-84902979785&amp;doi=10.5673%2fsip.52.2.3&amp;partnerID=40&amp;md5=6b3e84c9710d515b06ee2c5868ac02d9" TargetMode="External"/><Relationship Id="rId78" Type="http://schemas.openxmlformats.org/officeDocument/2006/relationships/hyperlink" Target="https://www.scopus.com/inward/record.uri?eid=2-s2.0-84993079090&amp;doi=10.1108%2feb021143&amp;partnerID=40&amp;md5=9e2ec6e5659fb0585042bb92a1e893a1" TargetMode="External"/><Relationship Id="rId94" Type="http://schemas.openxmlformats.org/officeDocument/2006/relationships/hyperlink" Target="https://www.scopus.com/inward/record.uri?eid=2-s2.0-84897629079&amp;doi=10.1002%2farp.1472&amp;partnerID=40&amp;md5=aff16325e705475641c5316c645898b0" TargetMode="External"/><Relationship Id="rId99" Type="http://schemas.openxmlformats.org/officeDocument/2006/relationships/hyperlink" Target="https://www.scopus.com/inward/record.uri?eid=2-s2.0-60349121022&amp;doi=10.1177%2f0096144208330402&amp;partnerID=40&amp;md5=9e0c9a8fe99bbbe0616a6cab4e2d2350" TargetMode="External"/><Relationship Id="rId101" Type="http://schemas.openxmlformats.org/officeDocument/2006/relationships/hyperlink" Target="https://www.scopus.com/inward/record.uri?eid=2-s2.0-79960739059&amp;doi=10.1016%2fj.enbuild.2011.05.008&amp;partnerID=40&amp;md5=9dd600869f9ae4ef7f8fac488b9587de" TargetMode="External"/><Relationship Id="rId122" Type="http://schemas.openxmlformats.org/officeDocument/2006/relationships/hyperlink" Target="https://www.scopus.com/inward/record.uri?eid=2-s2.0-84986131143&amp;doi=10.1108%2f17538270810895123&amp;partnerID=40&amp;md5=9e9f394ce1ecf0f6a6601c8d1d07c08e" TargetMode="External"/><Relationship Id="rId143" Type="http://schemas.openxmlformats.org/officeDocument/2006/relationships/hyperlink" Target="https://www.scopus.com/inward/record.uri?eid=2-s2.0-55549099866&amp;doi=10.1016%2fj.enpol.2008.09.022&amp;partnerID=40&amp;md5=e43ab38f342adddfddb525cd10d4eebf" TargetMode="External"/><Relationship Id="rId148" Type="http://schemas.openxmlformats.org/officeDocument/2006/relationships/hyperlink" Target="https://www.scopus.com/inward/record.uri?eid=2-s2.0-84861597701&amp;doi=10.1080%2f14036096.2011.641261&amp;partnerID=40&amp;md5=a27b7b818851e871ee302185dd1bc632" TargetMode="External"/><Relationship Id="rId164" Type="http://schemas.openxmlformats.org/officeDocument/2006/relationships/hyperlink" Target="https://www.scopus.com/inward/record.uri?eid=2-s2.0-84904580677&amp;doi=10.1016%2fj.renene.2014.06.046&amp;partnerID=40&amp;md5=9412d158634479f9934d12edd52ee324" TargetMode="External"/><Relationship Id="rId169" Type="http://schemas.openxmlformats.org/officeDocument/2006/relationships/hyperlink" Target="https://www.scopus.com/inward/record.uri?eid=2-s2.0-84966706414&amp;doi=10.1016%2fj.envpol.2016.04.085&amp;partnerID=40&amp;md5=ff912eef602c9d95db5b9e9a4927e21b" TargetMode="External"/><Relationship Id="rId185" Type="http://schemas.openxmlformats.org/officeDocument/2006/relationships/hyperlink" Target="https://www.scopus.com/inward/record.uri?eid=2-s2.0-85029590576&amp;doi=10.1007%2fs12053-017-9567-7&amp;partnerID=40&amp;md5=c864d325d4de324142c3282e07eea25b" TargetMode="External"/><Relationship Id="rId4" Type="http://schemas.openxmlformats.org/officeDocument/2006/relationships/hyperlink" Target="https://www.scopus.com/inward/record.uri?eid=2-s2.0-85049149977&amp;doi=10.1080%2f17512549.2018.1488613&amp;partnerID=40&amp;md5=c9f65e104077bb2f1abb4202a6d62423" TargetMode="External"/><Relationship Id="rId9" Type="http://schemas.openxmlformats.org/officeDocument/2006/relationships/hyperlink" Target="https://www.scopus.com/inward/record.uri?eid=2-s2.0-77249144189&amp;doi=10.7870%2fcjcmh-2009-0023&amp;partnerID=40&amp;md5=7a76392132a88054b6884a2ec96f8a2e" TargetMode="External"/><Relationship Id="rId180" Type="http://schemas.openxmlformats.org/officeDocument/2006/relationships/hyperlink" Target="https://www.scopus.com/inward/record.uri?eid=2-s2.0-0026496464&amp;doi=10.1093%2fforestry%2f65.2.189&amp;partnerID=40&amp;md5=13f8f8f31b10b8e59b4c72d68aaa50ab" TargetMode="External"/><Relationship Id="rId210" Type="http://schemas.openxmlformats.org/officeDocument/2006/relationships/hyperlink" Target="https://www.scopus.com/inward/record.uri?eid=2-s2.0-0042474463&amp;doi=10.1289%2fehp.6124&amp;partnerID=40&amp;md5=96846899edf14c3120f2d862bf2a4415" TargetMode="External"/><Relationship Id="rId215" Type="http://schemas.openxmlformats.org/officeDocument/2006/relationships/hyperlink" Target="https://www.scopus.com/inward/record.uri?eid=2-s2.0-84891896103&amp;doi=10.1007%2fs10916-014-0006-4&amp;partnerID=40&amp;md5=11daa0dc89009ae69accd6ab1091452c" TargetMode="External"/><Relationship Id="rId26" Type="http://schemas.openxmlformats.org/officeDocument/2006/relationships/hyperlink" Target="https://www.scopus.com/inward/record.uri?eid=2-s2.0-33748485272&amp;doi=10.1080%2f1360236042000197853&amp;partnerID=40&amp;md5=604aef3d245704f1ec603ba927c8f0a4" TargetMode="External"/><Relationship Id="rId231" Type="http://schemas.openxmlformats.org/officeDocument/2006/relationships/hyperlink" Target="https://www.scopus.com/inward/record.uri?eid=2-s2.0-84903072280&amp;partnerID=40&amp;md5=ff4882a568d5e1c390c7dddf9cd33a76" TargetMode="External"/><Relationship Id="rId47" Type="http://schemas.openxmlformats.org/officeDocument/2006/relationships/hyperlink" Target="https://www.scopus.com/inward/record.uri?eid=2-s2.0-84872341855&amp;partnerID=40&amp;md5=df8a1db506f53a7beaade5b4ddbbb88f" TargetMode="External"/><Relationship Id="rId68" Type="http://schemas.openxmlformats.org/officeDocument/2006/relationships/hyperlink" Target="https://www.scopus.com/inward/record.uri?eid=2-s2.0-0011764592&amp;partnerID=40&amp;md5=0d818bbc9d6f22591994109a830e2aea" TargetMode="External"/><Relationship Id="rId89" Type="http://schemas.openxmlformats.org/officeDocument/2006/relationships/hyperlink" Target="https://www.scopus.com/inward/record.uri?eid=2-s2.0-0030359647&amp;partnerID=40&amp;md5=f18ed87fa705ccc88f78910ad1b4d3d6" TargetMode="External"/><Relationship Id="rId112" Type="http://schemas.openxmlformats.org/officeDocument/2006/relationships/hyperlink" Target="https://www.scopus.com/inward/record.uri?eid=2-s2.0-84889583641&amp;doi=10.1061%2f9780784413135.132&amp;partnerID=40&amp;md5=7847ceeeed7a23614aed0620c09592c4" TargetMode="External"/><Relationship Id="rId133" Type="http://schemas.openxmlformats.org/officeDocument/2006/relationships/hyperlink" Target="https://www.scopus.com/inward/record.uri?eid=2-s2.0-1342343946&amp;doi=10.1136%2fjech.2003.012781&amp;partnerID=40&amp;md5=9215453be24b255aa016af9f6d343f82" TargetMode="External"/><Relationship Id="rId154" Type="http://schemas.openxmlformats.org/officeDocument/2006/relationships/hyperlink" Target="https://www.scopus.com/inward/record.uri?eid=2-s2.0-85042091338&amp;doi=10.1108%2fF-03-2017-0040&amp;partnerID=40&amp;md5=41709a2344cc3c44bf9b419379d2dfa5" TargetMode="External"/><Relationship Id="rId175" Type="http://schemas.openxmlformats.org/officeDocument/2006/relationships/hyperlink" Target="https://www.scopus.com/inward/record.uri?eid=2-s2.0-85056453204&amp;doi=10.1108%2fIJDRBE-08-2017-0050&amp;partnerID=40&amp;md5=d796e3996d800ef8e79ed5b186ad6df4" TargetMode="External"/><Relationship Id="rId196" Type="http://schemas.openxmlformats.org/officeDocument/2006/relationships/hyperlink" Target="https://www.scopus.com/inward/record.uri?eid=2-s2.0-84878220548&amp;doi=10.1108%2fIJHMA-01-2012-0003&amp;partnerID=40&amp;md5=9ea5e232a8b5eb9c0c259d07ca1a1221" TargetMode="External"/><Relationship Id="rId200" Type="http://schemas.openxmlformats.org/officeDocument/2006/relationships/hyperlink" Target="https://www.scopus.com/inward/record.uri?eid=2-s2.0-84868153052&amp;doi=10.1080%2f10511482.2011.624530&amp;partnerID=40&amp;md5=04b3fdae3e855c281dce74b12b81b493" TargetMode="External"/><Relationship Id="rId16" Type="http://schemas.openxmlformats.org/officeDocument/2006/relationships/hyperlink" Target="https://www.scopus.com/inward/record.uri?eid=2-s2.0-85006377240&amp;doi=10.1007%2fs12469-016-0144-9&amp;partnerID=40&amp;md5=264aa05128ea45418d1cd666dfe5c8f0" TargetMode="External"/><Relationship Id="rId221" Type="http://schemas.openxmlformats.org/officeDocument/2006/relationships/hyperlink" Target="https://www.scopus.com/inward/record.uri?eid=2-s2.0-84878215980&amp;doi=10.1108%2f14777261311321798&amp;partnerID=40&amp;md5=20c1cb2732e5b08f39d007f74d0c2596" TargetMode="External"/><Relationship Id="rId37" Type="http://schemas.openxmlformats.org/officeDocument/2006/relationships/hyperlink" Target="https://www.scopus.com/inward/record.uri?eid=2-s2.0-84900460165&amp;partnerID=40&amp;md5=f12a19df53942a7225788194f484639c" TargetMode="External"/><Relationship Id="rId58" Type="http://schemas.openxmlformats.org/officeDocument/2006/relationships/hyperlink" Target="https://www.scopus.com/inward/record.uri?eid=2-s2.0-84863696532&amp;doi=10.1186%2f1471-2458-12-521&amp;partnerID=40&amp;md5=a6781e714b961add9ec4165e27010643" TargetMode="External"/><Relationship Id="rId79" Type="http://schemas.openxmlformats.org/officeDocument/2006/relationships/hyperlink" Target="https://www.scopus.com/inward/record.uri?eid=2-s2.0-79955482136&amp;doi=10.1016%2fj.resconrec.2011.01.008&amp;partnerID=40&amp;md5=dc7c3ad8680bac2969bc848ae3f27ddc" TargetMode="External"/><Relationship Id="rId102" Type="http://schemas.openxmlformats.org/officeDocument/2006/relationships/hyperlink" Target="https://www.scopus.com/inward/record.uri?eid=2-s2.0-85047268243&amp;doi=10.4067%2fS0717-69962018000100132&amp;partnerID=40&amp;md5=467595a48630c480b7c28fce46132002" TargetMode="External"/><Relationship Id="rId123" Type="http://schemas.openxmlformats.org/officeDocument/2006/relationships/hyperlink" Target="https://www.scopus.com/inward/record.uri?eid=2-s2.0-84962549608&amp;doi=10.1016%2fj.egypro.2015.11.627&amp;partnerID=40&amp;md5=91b15bfd3bf6186a5fd20d5b623de5a6" TargetMode="External"/><Relationship Id="rId144" Type="http://schemas.openxmlformats.org/officeDocument/2006/relationships/hyperlink" Target="https://www.scopus.com/inward/record.uri?eid=2-s2.0-85029417636&amp;doi=10.5505%2fitujfa.2017.88709&amp;partnerID=40&amp;md5=40cd6fe92f6f3aa7c2bf84d96fc856a4" TargetMode="External"/><Relationship Id="rId90" Type="http://schemas.openxmlformats.org/officeDocument/2006/relationships/hyperlink" Target="https://www.scopus.com/inward/record.uri?eid=2-s2.0-84987776718&amp;doi=10.1111%2fcico.12189&amp;partnerID=40&amp;md5=bd1c307f835b39cab5331fb92a4de992" TargetMode="External"/><Relationship Id="rId165" Type="http://schemas.openxmlformats.org/officeDocument/2006/relationships/hyperlink" Target="https://www.scopus.com/inward/record.uri?eid=2-s2.0-85046136020&amp;doi=10.1108%2fJPMD-06-2017-0050&amp;partnerID=40&amp;md5=959d3ac5988c0cfb6503dbd891b8fb73" TargetMode="External"/><Relationship Id="rId186" Type="http://schemas.openxmlformats.org/officeDocument/2006/relationships/hyperlink" Target="https://www.scopus.com/inward/record.uri?eid=2-s2.0-84921733094&amp;partnerID=40&amp;md5=397fc027541eed62110f7232e0e4cd31" TargetMode="External"/><Relationship Id="rId211" Type="http://schemas.openxmlformats.org/officeDocument/2006/relationships/hyperlink" Target="https://www.scopus.com/inward/record.uri?eid=2-s2.0-84899299178&amp;partnerID=40&amp;md5=fb08ea672cdc93777ea1ed3142f1a37b" TargetMode="External"/><Relationship Id="rId232" Type="http://schemas.openxmlformats.org/officeDocument/2006/relationships/hyperlink" Target="https://www.scopus.com/inward/record.uri?eid=2-s2.0-84886919269&amp;partnerID=40&amp;md5=0227c395d6fb46acca02f874836b09dd" TargetMode="External"/><Relationship Id="rId27" Type="http://schemas.openxmlformats.org/officeDocument/2006/relationships/hyperlink" Target="https://www.scopus.com/inward/record.uri?eid=2-s2.0-84983491187&amp;doi=10.1051%2fmatecconf%2f20166600035&amp;partnerID=40&amp;md5=19d3e648d35914fdd866c1f0fc0e1917" TargetMode="External"/><Relationship Id="rId48" Type="http://schemas.openxmlformats.org/officeDocument/2006/relationships/hyperlink" Target="https://www.scopus.com/inward/record.uri?eid=2-s2.0-85049969487&amp;doi=10.4324%2f9781315712468&amp;partnerID=40&amp;md5=ae36ebf81ec7b2d63e3d439a4b0be534" TargetMode="External"/><Relationship Id="rId69" Type="http://schemas.openxmlformats.org/officeDocument/2006/relationships/hyperlink" Target="https://www.scopus.com/inward/record.uri?eid=2-s2.0-0030460271&amp;doi=10.1016%2f0197-3975%2895%2900060-7&amp;partnerID=40&amp;md5=12680065c62f47c3ec4e4c267b75788a" TargetMode="External"/><Relationship Id="rId113" Type="http://schemas.openxmlformats.org/officeDocument/2006/relationships/hyperlink" Target="https://www.scopus.com/inward/record.uri?eid=2-s2.0-33747133672&amp;doi=10.1016%2fj.socscimed.2005.12.015&amp;partnerID=40&amp;md5=9079e52c246cdc350dcda72e970367bf" TargetMode="External"/><Relationship Id="rId134" Type="http://schemas.openxmlformats.org/officeDocument/2006/relationships/hyperlink" Target="https://www.scopus.com/inward/record.uri?eid=2-s2.0-84878107063&amp;doi=10.1007%2fs12114-011-9109-z&amp;partnerID=40&amp;md5=93d8e2bbec0038f334895484a1438ae2" TargetMode="External"/><Relationship Id="rId80" Type="http://schemas.openxmlformats.org/officeDocument/2006/relationships/hyperlink" Target="https://www.scopus.com/inward/record.uri?eid=2-s2.0-84951999374&amp;doi=10.1353%2fcot.2015.0011&amp;partnerID=40&amp;md5=12afe00715375fc47fcd2d77ee9ad455" TargetMode="External"/><Relationship Id="rId155" Type="http://schemas.openxmlformats.org/officeDocument/2006/relationships/hyperlink" Target="https://www.scopus.com/inward/record.uri?eid=2-s2.0-85042199494&amp;doi=10.1007%2fs10098-018-1506-6&amp;partnerID=40&amp;md5=ff20bca2219111e9bca0b263ab7ec4de" TargetMode="External"/><Relationship Id="rId176" Type="http://schemas.openxmlformats.org/officeDocument/2006/relationships/hyperlink" Target="https://www.scopus.com/inward/record.uri?eid=2-s2.0-85021400570&amp;doi=10.1063%2f1.4985501&amp;partnerID=40&amp;md5=1d1a5c4376873c3d216f9fd6c2cf5cb2" TargetMode="External"/><Relationship Id="rId197" Type="http://schemas.openxmlformats.org/officeDocument/2006/relationships/hyperlink" Target="https://www.scopus.com/inward/record.uri?eid=2-s2.0-84863850622&amp;partnerID=40&amp;md5=bdaa1b8f064c5a2d3e0c351688f1c412" TargetMode="External"/><Relationship Id="rId201" Type="http://schemas.openxmlformats.org/officeDocument/2006/relationships/hyperlink" Target="https://www.scopus.com/inward/record.uri?eid=2-s2.0-84956493280&amp;doi=10.1016%2fj.renene.2016.01.059&amp;partnerID=40&amp;md5=41f80066e3f5dc5b0cb39a0b670be604" TargetMode="External"/><Relationship Id="rId222" Type="http://schemas.openxmlformats.org/officeDocument/2006/relationships/hyperlink" Target="https://www.scopus.com/inward/record.uri?eid=2-s2.0-84900975795&amp;partnerID=40&amp;md5=68e0253471539f1f06682ec338f06493" TargetMode="External"/><Relationship Id="rId17" Type="http://schemas.openxmlformats.org/officeDocument/2006/relationships/hyperlink" Target="https://www.scopus.com/inward/record.uri?eid=2-s2.0-34250665057&amp;doi=10.1080%2f01944360708976139&amp;partnerID=40&amp;md5=6be7ab2e1f1314caaf6907e8e7efd345" TargetMode="External"/><Relationship Id="rId38" Type="http://schemas.openxmlformats.org/officeDocument/2006/relationships/hyperlink" Target="https://www.scopus.com/inward/record.uri?eid=2-s2.0-85033772926&amp;doi=10.1088%2f1757-899X%2f245%2f7%2f072048&amp;partnerID=40&amp;md5=2c2d5f9cae20c83ecd0e7367d4a7ed14" TargetMode="External"/><Relationship Id="rId59" Type="http://schemas.openxmlformats.org/officeDocument/2006/relationships/hyperlink" Target="https://www.scopus.com/inward/record.uri?eid=2-s2.0-84902993918&amp;doi=10.1068%2fa46169&amp;partnerID=40&amp;md5=fb79b8de872ed094bfa93d6008850493" TargetMode="External"/><Relationship Id="rId103" Type="http://schemas.openxmlformats.org/officeDocument/2006/relationships/hyperlink" Target="https://www.scopus.com/inward/record.uri?eid=2-s2.0-85045983531&amp;doi=10.1007%2f978-3-319-75774-2_30&amp;partnerID=40&amp;md5=5e70db8744ea7692e641a925f62030c5" TargetMode="External"/><Relationship Id="rId124" Type="http://schemas.openxmlformats.org/officeDocument/2006/relationships/hyperlink" Target="https://www.scopus.com/inward/record.uri?eid=2-s2.0-0032802154&amp;doi=10.1177%2f0967828X9900700104&amp;partnerID=40&amp;md5=041fb772e4c147593ddbd14ab58e46ba" TargetMode="External"/><Relationship Id="rId70" Type="http://schemas.openxmlformats.org/officeDocument/2006/relationships/hyperlink" Target="https://www.scopus.com/inward/record.uri?eid=2-s2.0-85031091734&amp;partnerID=40&amp;md5=927d8cacdfd7d4672cc5430c69b967f4" TargetMode="External"/><Relationship Id="rId91" Type="http://schemas.openxmlformats.org/officeDocument/2006/relationships/hyperlink" Target="https://www.scopus.com/inward/record.uri?eid=2-s2.0-84875680486&amp;partnerID=40&amp;md5=babc78a138d64e82d4cc0437419ba1ed" TargetMode="External"/><Relationship Id="rId145" Type="http://schemas.openxmlformats.org/officeDocument/2006/relationships/hyperlink" Target="https://www.scopus.com/inward/record.uri?eid=2-s2.0-84913618343&amp;doi=10.1093%2foxfordhb%2f9780195380620.013.0023&amp;partnerID=40&amp;md5=bb1648fc9902955132fcdb4c61f8e48e" TargetMode="External"/><Relationship Id="rId166" Type="http://schemas.openxmlformats.org/officeDocument/2006/relationships/hyperlink" Target="https://www.scopus.com/inward/record.uri?eid=2-s2.0-84883369143&amp;doi=10.1016%2fj.atmosenv.2013.07.043&amp;partnerID=40&amp;md5=ac855b2fc9dd7f2e06a45a4ae2ec854f" TargetMode="External"/><Relationship Id="rId187" Type="http://schemas.openxmlformats.org/officeDocument/2006/relationships/hyperlink" Target="https://www.scopus.com/inward/record.uri?eid=2-s2.0-84897896267&amp;doi=10.1002%2fad.1728&amp;partnerID=40&amp;md5=3a5d5d445fa953ea04f7a7a616a7bdbd" TargetMode="External"/><Relationship Id="rId1" Type="http://schemas.openxmlformats.org/officeDocument/2006/relationships/hyperlink" Target="https://www.scopus.com/inward/record.uri?eid=2-s2.0-0026386173&amp;doi=10.1016%2f0378-7788%2891%2990084-G&amp;partnerID=40&amp;md5=1094d1b7e89ebb6e53b5bc091d58b971" TargetMode="External"/><Relationship Id="rId212" Type="http://schemas.openxmlformats.org/officeDocument/2006/relationships/hyperlink" Target="https://www.scopus.com/inward/record.uri?eid=2-s2.0-84906397666&amp;partnerID=40&amp;md5=8c12a48b4c63a1a67dc8120921cb5c95" TargetMode="External"/><Relationship Id="rId233" Type="http://schemas.openxmlformats.org/officeDocument/2006/relationships/hyperlink" Target="https://www.scopus.com/inward/record.uri?eid=2-s2.0-84922350444&amp;partnerID=40&amp;md5=f9b54281a369539c985058465889ceeb" TargetMode="External"/><Relationship Id="rId28" Type="http://schemas.openxmlformats.org/officeDocument/2006/relationships/hyperlink" Target="https://www.scopus.com/inward/record.uri?eid=2-s2.0-85052490047&amp;doi=10.1016%2fj.scs.2018.03.015&amp;partnerID=40&amp;md5=23d323d0c1e60fbac65861a38a026550" TargetMode="External"/><Relationship Id="rId49" Type="http://schemas.openxmlformats.org/officeDocument/2006/relationships/hyperlink" Target="https://www.scopus.com/inward/record.uri?eid=2-s2.0-84959323199&amp;doi=10.1186%2fs12889-016-2749-y&amp;partnerID=40&amp;md5=c7f010cdd6b0d1dae2dcfdd4ff3fbe73" TargetMode="External"/><Relationship Id="rId114" Type="http://schemas.openxmlformats.org/officeDocument/2006/relationships/hyperlink" Target="https://www.scopus.com/inward/record.uri?eid=2-s2.0-84986131154&amp;doi=10.1108%2f02637470310464472&amp;partnerID=40&amp;md5=83ffc38c2fb3a8c77964d61fbdcf325b" TargetMode="External"/><Relationship Id="rId60" Type="http://schemas.openxmlformats.org/officeDocument/2006/relationships/hyperlink" Target="https://www.scopus.com/inward/record.uri?eid=2-s2.0-1342266579&amp;doi=10.2307%2f3147143&amp;partnerID=40&amp;md5=7b6ddbb4d8734d279f8e988727a28106" TargetMode="External"/><Relationship Id="rId81" Type="http://schemas.openxmlformats.org/officeDocument/2006/relationships/hyperlink" Target="https://www.scopus.com/inward/record.uri?eid=2-s2.0-84962639672&amp;doi=10.1080%2f13604813.2016.1143685&amp;partnerID=40&amp;md5=89503d3ce21ff9acbd41b77636eec86d" TargetMode="External"/><Relationship Id="rId135" Type="http://schemas.openxmlformats.org/officeDocument/2006/relationships/hyperlink" Target="https://www.scopus.com/inward/record.uri?eid=2-s2.0-85040641276&amp;doi=10.1088%2f1755-1315%2f99%2f1%2f012016&amp;partnerID=40&amp;md5=086968fa8d63a2804c68fb716ec9d8eb" TargetMode="External"/><Relationship Id="rId156" Type="http://schemas.openxmlformats.org/officeDocument/2006/relationships/hyperlink" Target="https://www.scopus.com/inward/record.uri?eid=2-s2.0-85034219057&amp;doi=10.1007%2f978-3-319-51442-0_29&amp;partnerID=40&amp;md5=e2eb14d4a091b1aead201264bfc9dd1d" TargetMode="External"/><Relationship Id="rId177" Type="http://schemas.openxmlformats.org/officeDocument/2006/relationships/hyperlink" Target="https://www.scopus.com/inward/record.uri?eid=2-s2.0-85031925905&amp;doi=10.1016%2fj.habitatint.2017.09.006&amp;partnerID=40&amp;md5=7900dc7cbf97ff78854eb132a8280001" TargetMode="External"/><Relationship Id="rId198" Type="http://schemas.openxmlformats.org/officeDocument/2006/relationships/hyperlink" Target="https://www.scopus.com/inward/record.uri?eid=2-s2.0-79961136300&amp;doi=10.1108%2f14635781111150376&amp;partnerID=40&amp;md5=1cb74e95fa58dc7c82a4b9da590f86a7" TargetMode="External"/><Relationship Id="rId202" Type="http://schemas.openxmlformats.org/officeDocument/2006/relationships/hyperlink" Target="https://www.scopus.com/inward/record.uri?eid=2-s2.0-0242521576&amp;partnerID=40&amp;md5=07b7e7f77453773a58346540fca6e518" TargetMode="External"/><Relationship Id="rId223" Type="http://schemas.openxmlformats.org/officeDocument/2006/relationships/hyperlink" Target="https://www.scopus.com/inward/record.uri?eid=2-s2.0-85013859954&amp;doi=10.3130%2faije.82.67&amp;partnerID=40&amp;md5=49045e8465955995b1ed100ca3f3751f" TargetMode="External"/><Relationship Id="rId18" Type="http://schemas.openxmlformats.org/officeDocument/2006/relationships/hyperlink" Target="https://www.scopus.com/inward/record.uri?eid=2-s2.0-0033428046&amp;doi=10.1080%2f02673039982579&amp;partnerID=40&amp;md5=d29a3903dffa8cb5b7a6c25ac8dc0220" TargetMode="External"/><Relationship Id="rId39" Type="http://schemas.openxmlformats.org/officeDocument/2006/relationships/hyperlink" Target="https://www.scopus.com/inward/record.uri?eid=2-s2.0-33747161001&amp;doi=10.1061%2f%28ASCE%290733-9488%282006%29132%3a3%28120%29&amp;partnerID=40&amp;md5=2c434873d53ef072aafa60608142f779" TargetMode="External"/><Relationship Id="rId50" Type="http://schemas.openxmlformats.org/officeDocument/2006/relationships/hyperlink" Target="https://www.scopus.com/inward/record.uri?eid=2-s2.0-85040896365&amp;partnerID=40&amp;md5=df51e81b0534b8c8cf7ff1bd677536a5" TargetMode="External"/><Relationship Id="rId104" Type="http://schemas.openxmlformats.org/officeDocument/2006/relationships/hyperlink" Target="https://www.scopus.com/inward/record.uri?eid=2-s2.0-84992513316&amp;doi=10.1111%2f1468-2427.12364&amp;partnerID=40&amp;md5=64af4b03323648a62187a06494157c70" TargetMode="External"/><Relationship Id="rId125" Type="http://schemas.openxmlformats.org/officeDocument/2006/relationships/hyperlink" Target="https://www.scopus.com/inward/record.uri?eid=2-s2.0-38149148306&amp;doi=10.1006%2fjuec.1994.1016&amp;partnerID=40&amp;md5=eb520e1fd352d26719ed973d80c2d177" TargetMode="External"/><Relationship Id="rId146" Type="http://schemas.openxmlformats.org/officeDocument/2006/relationships/hyperlink" Target="https://www.scopus.com/inward/record.uri?eid=2-s2.0-80051827679&amp;doi=10.1016%2fj.jhe.2011.06.001&amp;partnerID=40&amp;md5=e81693f8b516c175f29cca8f2961bbaf" TargetMode="External"/><Relationship Id="rId167" Type="http://schemas.openxmlformats.org/officeDocument/2006/relationships/hyperlink" Target="https://www.scopus.com/inward/record.uri?eid=2-s2.0-77957831186&amp;doi=10.1111%2fj.1531-314X.2010.01099.x&amp;partnerID=40&amp;md5=b135c03dcb3574aaf66b3c43a297e013" TargetMode="External"/><Relationship Id="rId188" Type="http://schemas.openxmlformats.org/officeDocument/2006/relationships/hyperlink" Target="https://www.scopus.com/inward/record.uri?eid=2-s2.0-0022190883&amp;partnerID=40&amp;md5=e4e8fb436fa12fb9e6b160024361c441" TargetMode="External"/><Relationship Id="rId71" Type="http://schemas.openxmlformats.org/officeDocument/2006/relationships/hyperlink" Target="https://www.scopus.com/inward/record.uri?eid=2-s2.0-85033793009&amp;doi=10.1088%2f1757-899X%2f245%2f6%2f062045&amp;partnerID=40&amp;md5=2114d981ea8cd595a48f47433971e0e8" TargetMode="External"/><Relationship Id="rId92" Type="http://schemas.openxmlformats.org/officeDocument/2006/relationships/hyperlink" Target="https://www.scopus.com/inward/record.uri?eid=2-s2.0-84958039645&amp;doi=10.1556%2f044.2015.29.1-2.2&amp;partnerID=40&amp;md5=66ad4b0e853be0fce6ae582e834a1e22" TargetMode="External"/><Relationship Id="rId213" Type="http://schemas.openxmlformats.org/officeDocument/2006/relationships/hyperlink" Target="https://www.scopus.com/inward/record.uri?eid=2-s2.0-79960545468&amp;partnerID=40&amp;md5=583e87cd723ac54f11a38dd8795f4293" TargetMode="External"/><Relationship Id="rId2" Type="http://schemas.openxmlformats.org/officeDocument/2006/relationships/hyperlink" Target="https://www.scopus.com/inward/record.uri?eid=2-s2.0-84982064157&amp;doi=10.1525%2fcity.1988.2.1.41&amp;partnerID=40&amp;md5=c7d807d4f3a7db9ee67a2532145bc5cd" TargetMode="External"/><Relationship Id="rId29" Type="http://schemas.openxmlformats.org/officeDocument/2006/relationships/hyperlink" Target="https://www.scopus.com/inward/record.uri?eid=2-s2.0-84943540690&amp;partnerID=40&amp;md5=6234baac42c95526b38ac9cf20dada59" TargetMode="External"/><Relationship Id="rId40" Type="http://schemas.openxmlformats.org/officeDocument/2006/relationships/hyperlink" Target="https://www.scopus.com/inward/record.uri?eid=2-s2.0-84935120452&amp;doi=10.1007%2fs11146-015-9513-4&amp;partnerID=40&amp;md5=4addbc4d0c2d7a4d80693175a7291c89" TargetMode="External"/><Relationship Id="rId115" Type="http://schemas.openxmlformats.org/officeDocument/2006/relationships/hyperlink" Target="https://www.scopus.com/inward/record.uri?eid=2-s2.0-76249109374&amp;doi=10.1111%2fj.1467-9906.2008.00437.x&amp;partnerID=40&amp;md5=9874bd72774f0b442b56fc19a1814318" TargetMode="External"/><Relationship Id="rId136" Type="http://schemas.openxmlformats.org/officeDocument/2006/relationships/hyperlink" Target="https://www.scopus.com/inward/record.uri?eid=2-s2.0-84893370061&amp;doi=10.1068%2fb39065&amp;partnerID=40&amp;md5=2b7b2442a47cca3299686e016e50825e" TargetMode="External"/><Relationship Id="rId157" Type="http://schemas.openxmlformats.org/officeDocument/2006/relationships/hyperlink" Target="https://www.scopus.com/inward/record.uri?eid=2-s2.0-77953338379&amp;doi=10.3992%2fjgb.3.4.64&amp;partnerID=40&amp;md5=eb5e1dfb107894bba35993aef8cd756c" TargetMode="External"/><Relationship Id="rId178" Type="http://schemas.openxmlformats.org/officeDocument/2006/relationships/hyperlink" Target="https://www.scopus.com/inward/record.uri?eid=2-s2.0-84895683405&amp;partnerID=40&amp;md5=e79ec34e8cd6db4bace29e29afc04196" TargetMode="External"/><Relationship Id="rId61" Type="http://schemas.openxmlformats.org/officeDocument/2006/relationships/hyperlink" Target="https://www.scopus.com/inward/record.uri?eid=2-s2.0-84989853109&amp;doi=10.1016%2fj.apenergy.2016.07.076&amp;partnerID=40&amp;md5=c4d78116b25486e586c993e5a92fb4f1" TargetMode="External"/><Relationship Id="rId82" Type="http://schemas.openxmlformats.org/officeDocument/2006/relationships/hyperlink" Target="https://www.scopus.com/inward/record.uri?eid=2-s2.0-84978250400&amp;doi=10.1007%2f978-3-319-33681-7_76&amp;partnerID=40&amp;md5=c4c01dc55f7ebf65dcce4b16a11292c6" TargetMode="External"/><Relationship Id="rId199" Type="http://schemas.openxmlformats.org/officeDocument/2006/relationships/hyperlink" Target="https://www.scopus.com/inward/record.uri?eid=2-s2.0-84890657340&amp;partnerID=40&amp;md5=98cecddc54634cc5d4c1108a031e5e98" TargetMode="External"/><Relationship Id="rId203" Type="http://schemas.openxmlformats.org/officeDocument/2006/relationships/hyperlink" Target="https://www.scopus.com/inward/record.uri?eid=2-s2.0-84903782942&amp;doi=10.1603%2fME14008&amp;partnerID=40&amp;md5=20ee626bea020ab28e7f91e8ce01e925" TargetMode="External"/><Relationship Id="rId19" Type="http://schemas.openxmlformats.org/officeDocument/2006/relationships/hyperlink" Target="https://www.scopus.com/inward/record.uri?eid=2-s2.0-75649150173&amp;partnerID=40&amp;md5=c93886e3e62acf81ad173af54ec2eceb" TargetMode="External"/><Relationship Id="rId224" Type="http://schemas.openxmlformats.org/officeDocument/2006/relationships/hyperlink" Target="https://www.scopus.com/inward/record.uri?eid=2-s2.0-85033694959&amp;doi=10.1088%2f1757-899X%2f245%2f4%2f042009&amp;partnerID=40&amp;md5=8a1218fbe0d2ce9923471614a09c96c2" TargetMode="External"/><Relationship Id="rId30" Type="http://schemas.openxmlformats.org/officeDocument/2006/relationships/hyperlink" Target="https://www.scopus.com/inward/record.uri?eid=2-s2.0-70049112035&amp;doi=10.1108%2f17538270810861139&amp;partnerID=40&amp;md5=6f593899299e600080588913bd63e407" TargetMode="External"/><Relationship Id="rId105" Type="http://schemas.openxmlformats.org/officeDocument/2006/relationships/hyperlink" Target="https://www.scopus.com/inward/record.uri?eid=2-s2.0-84869158326&amp;doi=10.1080%2f02673037.2012.728576&amp;partnerID=40&amp;md5=67100a2136e235fbea7be64f45b9892b" TargetMode="External"/><Relationship Id="rId126" Type="http://schemas.openxmlformats.org/officeDocument/2006/relationships/hyperlink" Target="https://www.scopus.com/inward/record.uri?eid=2-s2.0-84938613669&amp;doi=10.3141%2f2469-07&amp;partnerID=40&amp;md5=9c89d2767eb5975ac0f66a765bdf48f7" TargetMode="External"/><Relationship Id="rId147" Type="http://schemas.openxmlformats.org/officeDocument/2006/relationships/hyperlink" Target="https://www.scopus.com/inward/record.uri?eid=2-s2.0-85048904353&amp;doi=10.4324%2f9780203729878&amp;partnerID=40&amp;md5=f2fe71428939f2ebe810ec3d417df540" TargetMode="External"/><Relationship Id="rId168" Type="http://schemas.openxmlformats.org/officeDocument/2006/relationships/hyperlink" Target="https://www.scopus.com/inward/record.uri?eid=2-s2.0-33748646753&amp;doi=10.1007%2fs10901-006-9040-y&amp;partnerID=40&amp;md5=23a951a98fc6de135b3fff6d6a6d7a36" TargetMode="External"/><Relationship Id="rId51" Type="http://schemas.openxmlformats.org/officeDocument/2006/relationships/hyperlink" Target="https://www.scopus.com/inward/record.uri?eid=2-s2.0-61349152992&amp;doi=10.3141%2f2076-20&amp;partnerID=40&amp;md5=db16d0add74c08afdc124bcbfb7643a1" TargetMode="External"/><Relationship Id="rId72" Type="http://schemas.openxmlformats.org/officeDocument/2006/relationships/hyperlink" Target="https://www.scopus.com/inward/record.uri?eid=2-s2.0-85034235185&amp;doi=10.1007%2f978-3-319-51442-0_2&amp;partnerID=40&amp;md5=3447c468b07173cb01905e5c547d7769" TargetMode="External"/><Relationship Id="rId93" Type="http://schemas.openxmlformats.org/officeDocument/2006/relationships/hyperlink" Target="https://www.scopus.com/inward/record.uri?eid=2-s2.0-70449670372&amp;doi=10.1016%2fj.landusepol.2009.08.027&amp;partnerID=40&amp;md5=acc3d454849533765793cbbc3127fcdb" TargetMode="External"/><Relationship Id="rId189" Type="http://schemas.openxmlformats.org/officeDocument/2006/relationships/hyperlink" Target="https://www.scopus.com/inward/record.uri?eid=2-s2.0-27844449569&amp;doi=10.1016%2fj.racsoc.2005.05.004&amp;partnerID=40&amp;md5=03fb241ef369303b3bbe152a7fe9756c" TargetMode="External"/><Relationship Id="rId3" Type="http://schemas.openxmlformats.org/officeDocument/2006/relationships/hyperlink" Target="https://www.scopus.com/inward/record.uri?eid=2-s2.0-85031125348&amp;partnerID=40&amp;md5=7518f4292d1fd89944ee6fac158661ef" TargetMode="External"/><Relationship Id="rId214" Type="http://schemas.openxmlformats.org/officeDocument/2006/relationships/hyperlink" Target="https://www.scopus.com/inward/record.uri?eid=2-s2.0-84883115932&amp;doi=10.1108%2fSS-01-2013-0008&amp;partnerID=40&amp;md5=07cc544ccebf70916bd95b6c30bd4b7e" TargetMode="External"/><Relationship Id="rId116" Type="http://schemas.openxmlformats.org/officeDocument/2006/relationships/hyperlink" Target="https://www.scopus.com/inward/record.uri?eid=2-s2.0-84858657873&amp;doi=10.1016%2fj.amepre.2011.11.015&amp;partnerID=40&amp;md5=7429f5f4242f747f56be3e962d637f0e" TargetMode="External"/><Relationship Id="rId137" Type="http://schemas.openxmlformats.org/officeDocument/2006/relationships/hyperlink" Target="https://www.scopus.com/inward/record.uri?eid=2-s2.0-70449627793&amp;doi=10.1016%2fj.landusepol.2009.07.005&amp;partnerID=40&amp;md5=921f6d689428a5149bb630d1b7620006" TargetMode="External"/><Relationship Id="rId158" Type="http://schemas.openxmlformats.org/officeDocument/2006/relationships/hyperlink" Target="https://www.scopus.com/inward/record.uri?eid=2-s2.0-85012895380&amp;doi=10.1016%2fj.landurbplan.2017.01.012&amp;partnerID=40&amp;md5=81a7a0b23d9d3273fad9b77ac178d4fe"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3" Type="http://schemas.openxmlformats.org/officeDocument/2006/relationships/hyperlink" Target="https://www.scopus.com/inward/record.uri?eid=2-s2.0-84893370061&amp;doi=10.1068%2fb39065&amp;partnerID=40&amp;md5=2b7b2442a47cca3299686e016e50825e" TargetMode="External"/><Relationship Id="rId18" Type="http://schemas.openxmlformats.org/officeDocument/2006/relationships/hyperlink" Target="https://www.scopus.com/inward/record.uri?eid=2-s2.0-84958039645&amp;doi=10.1556%2f044.2015.29.1-2.2&amp;partnerID=40&amp;md5=66ad4b0e853be0fce6ae582e834a1e22" TargetMode="External"/><Relationship Id="rId26" Type="http://schemas.openxmlformats.org/officeDocument/2006/relationships/hyperlink" Target="https://www.scopus.com/inward/record.uri?eid=2-s2.0-84989853109&amp;doi=10.1016%2fj.apenergy.2016.07.076&amp;partnerID=40&amp;md5=c4d78116b25486e586c993e5a92fb4f1" TargetMode="External"/><Relationship Id="rId39" Type="http://schemas.openxmlformats.org/officeDocument/2006/relationships/hyperlink" Target="https://www.scopus.com/inward/record.uri?eid=2-s2.0-85048756578&amp;doi=10.1007%2fs10901-018-9615-4&amp;partnerID=40&amp;md5=cdfa9de0157973cd5912a658e1768a6c" TargetMode="External"/><Relationship Id="rId21" Type="http://schemas.openxmlformats.org/officeDocument/2006/relationships/hyperlink" Target="https://www.scopus.com/inward/record.uri?eid=2-s2.0-85034235185&amp;doi=10.1007%2f978-3-319-51442-0_2&amp;partnerID=40&amp;md5=3447c468b07173cb01905e5c547d7769" TargetMode="External"/><Relationship Id="rId34" Type="http://schemas.openxmlformats.org/officeDocument/2006/relationships/hyperlink" Target="https://www.scopus.com/inward/record.uri?eid=2-s2.0-30744441674&amp;partnerID=40&amp;md5=dad4a09d373069d82026cc7453b4e9e9" TargetMode="External"/><Relationship Id="rId42" Type="http://schemas.openxmlformats.org/officeDocument/2006/relationships/hyperlink" Target="https://www.scopus.com/inward/record.uri?eid=2-s2.0-84865702928&amp;partnerID=40&amp;md5=1cdac58a848131128a8d4c8d962c37d6" TargetMode="External"/><Relationship Id="rId7" Type="http://schemas.openxmlformats.org/officeDocument/2006/relationships/hyperlink" Target="https://www.scopus.com/inward/record.uri?eid=2-s2.0-84897033377&amp;doi=10.1016%2fj.egypro.2012.11.141&amp;partnerID=40&amp;md5=479e3b79e84403cc075e5fcc7a543cd4" TargetMode="External"/><Relationship Id="rId2" Type="http://schemas.openxmlformats.org/officeDocument/2006/relationships/hyperlink" Target="https://www.scopus.com/inward/record.uri?eid=2-s2.0-85021400570&amp;doi=10.1063%2f1.4985501&amp;partnerID=40&amp;md5=1d1a5c4376873c3d216f9fd6c2cf5cb2" TargetMode="External"/><Relationship Id="rId16" Type="http://schemas.openxmlformats.org/officeDocument/2006/relationships/hyperlink" Target="https://www.scopus.com/inward/record.uri?eid=2-s2.0-85052997374&amp;doi=10.1108%2fIJBPA-02-2018-0017&amp;partnerID=40&amp;md5=2d0b4eb7c2a5dd746899c4dbda8fa6d0" TargetMode="External"/><Relationship Id="rId29" Type="http://schemas.openxmlformats.org/officeDocument/2006/relationships/hyperlink" Target="https://www.scopus.com/inward/record.uri?eid=2-s2.0-84998679647&amp;partnerID=40&amp;md5=276377d1400626e7b6bbd100ba624dff" TargetMode="External"/><Relationship Id="rId1" Type="http://schemas.openxmlformats.org/officeDocument/2006/relationships/hyperlink" Target="https://www.scopus.com/inward/record.uri?eid=2-s2.0-84915758363&amp;partnerID=40&amp;md5=d55df5b9aa755228933c31491b4922fa" TargetMode="External"/><Relationship Id="rId6" Type="http://schemas.openxmlformats.org/officeDocument/2006/relationships/hyperlink" Target="https://www.scopus.com/inward/record.uri?eid=2-s2.0-85034219057&amp;doi=10.1007%2f978-3-319-51442-0_29&amp;partnerID=40&amp;md5=e2eb14d4a091b1aead201264bfc9dd1d" TargetMode="External"/><Relationship Id="rId11" Type="http://schemas.openxmlformats.org/officeDocument/2006/relationships/hyperlink" Target="https://www.scopus.com/inward/record.uri?eid=2-s2.0-84880085852&amp;partnerID=40&amp;md5=a43bdb12defb4996992238b42d4739c3" TargetMode="External"/><Relationship Id="rId24" Type="http://schemas.openxmlformats.org/officeDocument/2006/relationships/hyperlink" Target="https://www.scopus.com/inward/record.uri?eid=2-s2.0-0033397624&amp;doi=10.1080%2f13574809908724452&amp;partnerID=40&amp;md5=cce74de0007a0ec24f11469c8242cd18" TargetMode="External"/><Relationship Id="rId32" Type="http://schemas.openxmlformats.org/officeDocument/2006/relationships/hyperlink" Target="https://www.scopus.com/inward/record.uri?eid=2-s2.0-77953133610&amp;doi=10.1016%2fj.landurbplan.2010.03.005&amp;partnerID=40&amp;md5=f2095de25ff44d49c9cfcfa0829f68a9" TargetMode="External"/><Relationship Id="rId37" Type="http://schemas.openxmlformats.org/officeDocument/2006/relationships/hyperlink" Target="https://www.scopus.com/inward/record.uri?eid=2-s2.0-33748485272&amp;doi=10.1080%2f1360236042000197853&amp;partnerID=40&amp;md5=604aef3d245704f1ec603ba927c8f0a4" TargetMode="External"/><Relationship Id="rId40" Type="http://schemas.openxmlformats.org/officeDocument/2006/relationships/hyperlink" Target="https://www.scopus.com/inward/record.uri?eid=2-s2.0-75649150173&amp;partnerID=40&amp;md5=c93886e3e62acf81ad173af54ec2eceb" TargetMode="External"/><Relationship Id="rId45" Type="http://schemas.openxmlformats.org/officeDocument/2006/relationships/hyperlink" Target="https://www.scopus.com/inward/record.uri?eid=2-s2.0-84968080879&amp;doi=10.2307%2f990783&amp;partnerID=40&amp;md5=81daa0409bc6cf906da8932d281f2f3b" TargetMode="External"/><Relationship Id="rId5" Type="http://schemas.openxmlformats.org/officeDocument/2006/relationships/hyperlink" Target="https://www.scopus.com/inward/record.uri?eid=2-s2.0-85046136020&amp;doi=10.1108%2fJPMD-06-2017-0050&amp;partnerID=40&amp;md5=959d3ac5988c0cfb6503dbd891b8fb73" TargetMode="External"/><Relationship Id="rId15" Type="http://schemas.openxmlformats.org/officeDocument/2006/relationships/hyperlink" Target="https://www.scopus.com/inward/record.uri?eid=2-s2.0-84962549608&amp;doi=10.1016%2fj.egypro.2015.11.627&amp;partnerID=40&amp;md5=91b15bfd3bf6186a5fd20d5b623de5a6" TargetMode="External"/><Relationship Id="rId23" Type="http://schemas.openxmlformats.org/officeDocument/2006/relationships/hyperlink" Target="https://www.scopus.com/inward/record.uri?eid=2-s2.0-84871760012&amp;doi=10.1080%2f17452007.2012.664325&amp;partnerID=40&amp;md5=eac72fdc8492057a21b90c685855636c" TargetMode="External"/><Relationship Id="rId28" Type="http://schemas.openxmlformats.org/officeDocument/2006/relationships/hyperlink" Target="https://www.scopus.com/inward/record.uri?eid=2-s2.0-38849088024&amp;doi=10.2495%2fECO070161&amp;partnerID=40&amp;md5=6b5e5c5e0c21831193fc9f60d7c70663" TargetMode="External"/><Relationship Id="rId36" Type="http://schemas.openxmlformats.org/officeDocument/2006/relationships/hyperlink" Target="https://www.scopus.com/inward/record.uri?eid=2-s2.0-85052490047&amp;doi=10.1016%2fj.scs.2018.03.015&amp;partnerID=40&amp;md5=23d323d0c1e60fbac65861a38a026550" TargetMode="External"/><Relationship Id="rId10" Type="http://schemas.openxmlformats.org/officeDocument/2006/relationships/hyperlink" Target="https://www.scopus.com/inward/record.uri?eid=2-s2.0-85017636458&amp;doi=10.26687%2farchnet-ijar.v11i1.1195&amp;partnerID=40&amp;md5=de79179b938de1f8697429d66490274b" TargetMode="External"/><Relationship Id="rId19" Type="http://schemas.openxmlformats.org/officeDocument/2006/relationships/hyperlink" Target="https://www.scopus.com/inward/record.uri?eid=2-s2.0-84993079090&amp;doi=10.1108%2feb021143&amp;partnerID=40&amp;md5=9e2ec6e5659fb0585042bb92a1e893a1" TargetMode="External"/><Relationship Id="rId31" Type="http://schemas.openxmlformats.org/officeDocument/2006/relationships/hyperlink" Target="https://www.scopus.com/inward/record.uri?eid=2-s2.0-84900460165&amp;partnerID=40&amp;md5=f12a19df53942a7225788194f484639c" TargetMode="External"/><Relationship Id="rId44" Type="http://schemas.openxmlformats.org/officeDocument/2006/relationships/hyperlink" Target="https://www.scopus.com/inward/record.uri?eid=2-s2.0-0026386173&amp;doi=10.1016%2f0378-7788%2891%2990084-G&amp;partnerID=40&amp;md5=1094d1b7e89ebb6e53b5bc091d58b971" TargetMode="External"/><Relationship Id="rId4" Type="http://schemas.openxmlformats.org/officeDocument/2006/relationships/hyperlink" Target="https://www.scopus.com/inward/record.uri?eid=2-s2.0-77957831186&amp;doi=10.1111%2fj.1531-314X.2010.01099.x&amp;partnerID=40&amp;md5=b135c03dcb3574aaf66b3c43a297e013" TargetMode="External"/><Relationship Id="rId9" Type="http://schemas.openxmlformats.org/officeDocument/2006/relationships/hyperlink" Target="https://www.scopus.com/inward/record.uri?eid=2-s2.0-85029417636&amp;doi=10.5505%2fitujfa.2017.88709&amp;partnerID=40&amp;md5=40cd6fe92f6f3aa7c2bf84d96fc856a4" TargetMode="External"/><Relationship Id="rId14" Type="http://schemas.openxmlformats.org/officeDocument/2006/relationships/hyperlink" Target="https://www.scopus.com/inward/record.uri?eid=2-s2.0-84878107063&amp;doi=10.1007%2fs12114-011-9109-z&amp;partnerID=40&amp;md5=93d8e2bbec0038f334895484a1438ae2" TargetMode="External"/><Relationship Id="rId22" Type="http://schemas.openxmlformats.org/officeDocument/2006/relationships/hyperlink" Target="https://www.scopus.com/inward/record.uri?eid=2-s2.0-85052985893&amp;doi=10.1108%2fIJBPA-01-2018-0011&amp;partnerID=40&amp;md5=792cfd94b095b2497dc540dbd0a69cce" TargetMode="External"/><Relationship Id="rId27" Type="http://schemas.openxmlformats.org/officeDocument/2006/relationships/hyperlink" Target="https://www.scopus.com/inward/record.uri?eid=2-s2.0-84863696532&amp;doi=10.1186%2f1471-2458-12-521&amp;partnerID=40&amp;md5=a6781e714b961add9ec4165e27010643" TargetMode="External"/><Relationship Id="rId30" Type="http://schemas.openxmlformats.org/officeDocument/2006/relationships/hyperlink" Target="https://www.scopus.com/inward/record.uri?eid=2-s2.0-85033772926&amp;doi=10.1088%2f1757-899X%2f245%2f7%2f072048&amp;partnerID=40&amp;md5=2c2d5f9cae20c83ecd0e7367d4a7ed14" TargetMode="External"/><Relationship Id="rId35" Type="http://schemas.openxmlformats.org/officeDocument/2006/relationships/hyperlink" Target="https://www.scopus.com/inward/record.uri?eid=2-s2.0-70049112035&amp;doi=10.1108%2f17538270810861139&amp;partnerID=40&amp;md5=6f593899299e600080588913bd63e407" TargetMode="External"/><Relationship Id="rId43" Type="http://schemas.openxmlformats.org/officeDocument/2006/relationships/hyperlink" Target="https://www.scopus.com/inward/record.uri?eid=2-s2.0-85031125348&amp;partnerID=40&amp;md5=7518f4292d1fd89944ee6fac158661ef" TargetMode="External"/><Relationship Id="rId8" Type="http://schemas.openxmlformats.org/officeDocument/2006/relationships/hyperlink" Target="https://www.scopus.com/inward/record.uri?eid=2-s2.0-84913618343&amp;doi=10.1093%2foxfordhb%2f9780195380620.013.0023&amp;partnerID=40&amp;md5=bb1648fc9902955132fcdb4c61f8e48e" TargetMode="External"/><Relationship Id="rId3" Type="http://schemas.openxmlformats.org/officeDocument/2006/relationships/hyperlink" Target="https://www.scopus.com/inward/record.uri?eid=2-s2.0-85056453204&amp;doi=10.1108%2fIJDRBE-08-2017-0050&amp;partnerID=40&amp;md5=d796e3996d800ef8e79ed5b186ad6df4" TargetMode="External"/><Relationship Id="rId12" Type="http://schemas.openxmlformats.org/officeDocument/2006/relationships/hyperlink" Target="https://www.scopus.com/inward/record.uri?eid=2-s2.0-84864031138&amp;doi=10.3923%2frjasci.2012.199.207&amp;partnerID=40&amp;md5=1da347d760232993143329af6c36d6fe" TargetMode="External"/><Relationship Id="rId17" Type="http://schemas.openxmlformats.org/officeDocument/2006/relationships/hyperlink" Target="https://www.scopus.com/inward/record.uri?eid=2-s2.0-84899087821&amp;doi=10.1007%2fs11524-013-9851-6&amp;partnerID=40&amp;md5=ff1f9125e6c1c6227bf0e66edb51e018" TargetMode="External"/><Relationship Id="rId25" Type="http://schemas.openxmlformats.org/officeDocument/2006/relationships/hyperlink" Target="https://www.scopus.com/inward/record.uri?eid=2-s2.0-84997776904&amp;doi=10.1016%2fj.proeng.2016.08.535&amp;partnerID=40&amp;md5=d163c2c44f0ea36ddf055d63aae8c28a" TargetMode="External"/><Relationship Id="rId33" Type="http://schemas.openxmlformats.org/officeDocument/2006/relationships/hyperlink" Target="https://www.scopus.com/inward/record.uri?eid=2-s2.0-84889250634&amp;doi=10.1080%2f14616718.2013.840109&amp;partnerID=40&amp;md5=8f62db1b03e7725824e01c01864e31e4" TargetMode="External"/><Relationship Id="rId38" Type="http://schemas.openxmlformats.org/officeDocument/2006/relationships/hyperlink" Target="https://www.scopus.com/inward/record.uri?eid=2-s2.0-84873896636&amp;doi=10.1016%2fj.enbuild.2013.01.002&amp;partnerID=40&amp;md5=4a77acf4fa2a70acf0cf681476e0a6d7" TargetMode="External"/><Relationship Id="rId20" Type="http://schemas.openxmlformats.org/officeDocument/2006/relationships/hyperlink" Target="https://www.scopus.com/inward/record.uri?eid=2-s2.0-33750585724&amp;partnerID=40&amp;md5=7ee163d9061f9672949fe411e43e0e99" TargetMode="External"/><Relationship Id="rId41" Type="http://schemas.openxmlformats.org/officeDocument/2006/relationships/hyperlink" Target="https://www.scopus.com/inward/record.uri?eid=2-s2.0-34250665057&amp;doi=10.1080%2f01944360708976139&amp;partnerID=40&amp;md5=6be7ab2e1f1314caaf6907e8e7efd345"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W284"/>
  <sheetViews>
    <sheetView showGridLines="0" tabSelected="1" topLeftCell="B1" zoomScale="80" zoomScaleNormal="80" workbookViewId="0">
      <pane ySplit="5" topLeftCell="A6" activePane="bottomLeft" state="frozen"/>
      <selection pane="bottomLeft" activeCell="AB5" sqref="AB5"/>
    </sheetView>
  </sheetViews>
  <sheetFormatPr baseColWidth="10" defaultColWidth="30.83203125" defaultRowHeight="22" x14ac:dyDescent="0.15"/>
  <cols>
    <col min="1" max="1" width="7.83203125" style="1" hidden="1" customWidth="1"/>
    <col min="2" max="2" width="15.83203125" style="7" customWidth="1"/>
    <col min="3" max="3" width="7.83203125" style="1" hidden="1" customWidth="1"/>
    <col min="4" max="4" width="30.83203125" style="1" customWidth="1"/>
    <col min="5" max="5" width="7.83203125" style="1" customWidth="1"/>
    <col min="6" max="6" width="15.83203125" style="1" customWidth="1"/>
    <col min="7" max="8" width="7.83203125" style="1" customWidth="1"/>
    <col min="9" max="14" width="7.83203125" style="1" hidden="1" customWidth="1"/>
    <col min="15" max="15" width="30.83203125" style="1" hidden="1" customWidth="1"/>
    <col min="16" max="16" width="15.83203125" style="1" hidden="1" customWidth="1"/>
    <col min="17" max="17" width="30.83203125" style="1" hidden="1" customWidth="1"/>
    <col min="18" max="18" width="18.83203125" style="191" customWidth="1"/>
    <col min="19" max="20" width="18.83203125" style="1" customWidth="1"/>
    <col min="21" max="21" width="18.83203125" style="144" customWidth="1"/>
    <col min="22" max="22" width="100.83203125" style="5" customWidth="1"/>
    <col min="23" max="23" width="15.83203125" style="1" hidden="1" customWidth="1"/>
    <col min="24" max="24" width="10.83203125" style="1" customWidth="1"/>
    <col min="25" max="26" width="10.83203125" style="1" hidden="1" customWidth="1"/>
    <col min="27" max="27" width="20.83203125" style="1" hidden="1" customWidth="1"/>
    <col min="28" max="28" width="4.1640625" style="1" customWidth="1"/>
    <col min="29" max="30" width="15.83203125" style="1" customWidth="1"/>
    <col min="31" max="32" width="3.83203125" style="1" customWidth="1"/>
    <col min="33" max="34" width="15.83203125" style="1" customWidth="1"/>
    <col min="35" max="37" width="3.83203125" style="1" customWidth="1"/>
    <col min="38" max="38" width="3.83203125" style="144" customWidth="1"/>
    <col min="39" max="41" width="3.83203125" style="1" customWidth="1"/>
    <col min="42" max="42" width="3.83203125" style="144" customWidth="1"/>
    <col min="43" max="43" width="3.83203125" style="1" customWidth="1"/>
    <col min="44" max="44" width="15.83203125" style="1" customWidth="1"/>
    <col min="45" max="49" width="3.83203125" style="1" customWidth="1"/>
    <col min="50" max="51" width="15.83203125" style="1" customWidth="1"/>
    <col min="52" max="52" width="30.83203125" style="35"/>
    <col min="53" max="53" width="15.83203125" style="1" customWidth="1"/>
    <col min="54" max="54" width="15.83203125" style="5" customWidth="1"/>
    <col min="55" max="55" width="30.33203125" style="5" customWidth="1"/>
    <col min="56" max="283" width="30.83203125" style="1"/>
  </cols>
  <sheetData>
    <row r="1" spans="1:283" x14ac:dyDescent="0.15">
      <c r="A1" s="31"/>
      <c r="B1" s="41" t="s">
        <v>2372</v>
      </c>
      <c r="C1" s="31"/>
      <c r="D1" s="31"/>
      <c r="E1" s="31"/>
      <c r="F1" s="31"/>
      <c r="G1" s="31"/>
      <c r="H1" s="31"/>
      <c r="I1" s="31"/>
      <c r="J1" s="31"/>
      <c r="K1" s="31"/>
      <c r="L1" s="31"/>
      <c r="M1" s="31"/>
      <c r="N1" s="31"/>
      <c r="O1" s="31"/>
      <c r="P1" s="31"/>
      <c r="Q1" s="31"/>
      <c r="R1" s="190"/>
      <c r="S1" s="31"/>
      <c r="T1" s="31"/>
      <c r="U1" s="137"/>
      <c r="V1" s="43"/>
      <c r="W1" s="31"/>
      <c r="X1" s="31"/>
      <c r="Y1" s="31"/>
      <c r="Z1" s="31"/>
      <c r="AA1" s="31"/>
      <c r="AB1" s="31"/>
      <c r="AC1" s="31"/>
      <c r="AD1" s="31"/>
      <c r="AE1" s="31"/>
      <c r="AF1" s="31"/>
      <c r="AG1" s="31"/>
      <c r="AH1" s="31"/>
      <c r="AI1" s="31"/>
      <c r="AJ1" s="31"/>
      <c r="AK1" s="31"/>
      <c r="AL1" s="137"/>
      <c r="AM1" s="31"/>
      <c r="AN1" s="31"/>
      <c r="AO1" s="31"/>
      <c r="AP1" s="137"/>
      <c r="AQ1" s="31"/>
      <c r="AR1" s="31"/>
      <c r="AS1" s="31"/>
      <c r="AT1" s="31"/>
      <c r="AU1" s="31"/>
      <c r="AV1" s="31"/>
      <c r="AW1" s="31"/>
      <c r="AX1" s="31"/>
      <c r="AY1" s="31"/>
      <c r="AZ1" s="36"/>
      <c r="BA1" s="31"/>
    </row>
    <row r="2" spans="1:283" x14ac:dyDescent="0.15">
      <c r="A2" s="31"/>
      <c r="B2" s="42" t="s">
        <v>2374</v>
      </c>
      <c r="C2" s="31"/>
      <c r="D2" s="31"/>
      <c r="E2" s="31"/>
      <c r="F2" s="31"/>
      <c r="G2" s="31"/>
      <c r="H2" s="31"/>
      <c r="I2" s="31"/>
      <c r="J2" s="31"/>
      <c r="K2" s="31"/>
      <c r="L2" s="31"/>
      <c r="M2" s="31"/>
      <c r="N2" s="31"/>
      <c r="O2" s="31"/>
      <c r="P2" s="31"/>
      <c r="Q2" s="31"/>
      <c r="R2" s="190"/>
      <c r="S2" s="31"/>
      <c r="T2" s="31"/>
      <c r="U2" s="137"/>
      <c r="V2" s="43"/>
      <c r="W2" s="31"/>
      <c r="X2" s="31"/>
      <c r="Y2" s="31"/>
      <c r="Z2" s="31"/>
      <c r="AA2" s="31"/>
      <c r="AB2" s="31"/>
      <c r="AC2" s="31"/>
      <c r="AD2" s="31"/>
      <c r="AE2" s="31"/>
      <c r="AF2" s="31"/>
      <c r="AG2" s="31"/>
      <c r="AH2" s="31"/>
      <c r="AI2" s="31"/>
      <c r="AJ2" s="31"/>
      <c r="AK2" s="31"/>
      <c r="AL2" s="137"/>
      <c r="AM2" s="31"/>
      <c r="AN2" s="31"/>
      <c r="AO2" s="31"/>
      <c r="AP2" s="137"/>
      <c r="AQ2" s="31"/>
      <c r="AR2" s="31"/>
      <c r="AS2" s="31"/>
      <c r="AT2" s="31"/>
      <c r="AU2" s="31"/>
      <c r="AV2" s="31"/>
      <c r="AW2" s="31"/>
      <c r="AX2" s="31"/>
      <c r="AY2" s="31"/>
      <c r="AZ2" s="36"/>
      <c r="BA2" s="31"/>
      <c r="BB2" s="43"/>
      <c r="BC2" s="43"/>
    </row>
    <row r="3" spans="1:283" x14ac:dyDescent="0.15">
      <c r="A3" s="31"/>
      <c r="B3" s="42" t="s">
        <v>2373</v>
      </c>
      <c r="C3" s="31"/>
      <c r="D3" s="31"/>
      <c r="E3" s="31"/>
      <c r="F3" s="31"/>
      <c r="G3" s="31"/>
      <c r="H3" s="31"/>
      <c r="I3" s="31"/>
      <c r="J3" s="31"/>
      <c r="K3" s="31"/>
      <c r="L3" s="31"/>
      <c r="M3" s="31"/>
      <c r="N3" s="31"/>
      <c r="O3" s="31"/>
      <c r="P3" s="31"/>
      <c r="Q3" s="31"/>
      <c r="R3" s="190"/>
      <c r="S3" s="31"/>
      <c r="T3" s="31"/>
      <c r="U3" s="137"/>
      <c r="V3" s="43"/>
      <c r="W3" s="31"/>
      <c r="X3" s="31"/>
      <c r="Y3" s="31"/>
      <c r="Z3" s="31"/>
      <c r="AA3" s="31"/>
      <c r="AB3" s="31"/>
      <c r="AC3" s="31"/>
      <c r="AD3" s="31"/>
      <c r="AE3" s="31"/>
      <c r="AF3" s="31"/>
      <c r="AG3" s="31"/>
      <c r="AH3" s="31"/>
      <c r="AI3" s="31"/>
      <c r="AJ3" s="31"/>
      <c r="AK3" s="31"/>
      <c r="AL3" s="137"/>
      <c r="AM3" s="31"/>
      <c r="AN3" s="31"/>
      <c r="AO3" s="31"/>
      <c r="AP3" s="137"/>
      <c r="AQ3" s="31"/>
      <c r="AR3" s="31"/>
      <c r="AS3" s="31"/>
      <c r="AT3" s="31"/>
      <c r="AU3" s="31"/>
      <c r="AV3" s="31"/>
      <c r="AW3" s="31"/>
      <c r="AX3" s="31"/>
      <c r="AY3" s="31"/>
      <c r="AZ3" s="36"/>
      <c r="BA3" s="31"/>
      <c r="BB3" s="43"/>
      <c r="BC3" s="43"/>
    </row>
    <row r="4" spans="1:283" ht="24" customHeight="1" x14ac:dyDescent="0.15">
      <c r="A4" s="32"/>
      <c r="B4" s="32" t="s">
        <v>2370</v>
      </c>
      <c r="C4" s="32"/>
      <c r="D4" s="32"/>
      <c r="E4" s="32"/>
      <c r="F4" s="32"/>
      <c r="G4" s="32"/>
      <c r="H4" s="32"/>
      <c r="I4" s="32"/>
      <c r="J4" s="32"/>
      <c r="K4" s="32"/>
      <c r="L4" s="32"/>
      <c r="M4" s="32"/>
      <c r="N4" s="32"/>
      <c r="O4" s="32"/>
      <c r="P4" s="32"/>
      <c r="Q4" s="32"/>
      <c r="R4" s="192"/>
      <c r="S4" s="32"/>
      <c r="T4" s="32"/>
      <c r="U4" s="138"/>
      <c r="V4" s="32"/>
      <c r="W4" s="32"/>
      <c r="X4" s="32"/>
      <c r="Y4" s="32"/>
      <c r="Z4" s="32"/>
      <c r="AA4" s="32"/>
      <c r="AB4" s="33" t="s">
        <v>2371</v>
      </c>
      <c r="AC4" s="34"/>
      <c r="AD4" s="34"/>
      <c r="AE4" s="34"/>
      <c r="AF4" s="34"/>
      <c r="AG4" s="34"/>
      <c r="AH4" s="34"/>
      <c r="AI4" s="60"/>
      <c r="AJ4" s="34"/>
      <c r="AK4" s="34"/>
      <c r="AL4" s="166"/>
      <c r="AM4" s="34"/>
      <c r="AN4" s="34"/>
      <c r="AO4" s="34"/>
      <c r="AP4" s="166"/>
      <c r="AQ4" s="34"/>
      <c r="AR4" s="34"/>
      <c r="AS4" s="60"/>
      <c r="AT4" s="60"/>
      <c r="AU4" s="60"/>
      <c r="AV4" s="60"/>
      <c r="AW4" s="60"/>
      <c r="AX4" s="34"/>
      <c r="AY4" s="31"/>
      <c r="AZ4" s="36"/>
      <c r="BA4" s="31"/>
      <c r="BB4" s="43"/>
      <c r="BC4" s="43"/>
    </row>
    <row r="5" spans="1:283" s="6" customFormat="1" ht="119" customHeight="1" x14ac:dyDescent="0.15">
      <c r="A5" s="20" t="s">
        <v>2645</v>
      </c>
      <c r="B5" s="20" t="s">
        <v>0</v>
      </c>
      <c r="C5" s="20" t="s">
        <v>1</v>
      </c>
      <c r="D5" s="20" t="s">
        <v>2</v>
      </c>
      <c r="E5" s="20" t="s">
        <v>3</v>
      </c>
      <c r="F5" s="20" t="s">
        <v>4</v>
      </c>
      <c r="G5" s="20" t="s">
        <v>5</v>
      </c>
      <c r="H5" s="20" t="s">
        <v>6</v>
      </c>
      <c r="I5" s="20" t="s">
        <v>7</v>
      </c>
      <c r="J5" s="20" t="s">
        <v>8</v>
      </c>
      <c r="K5" s="20" t="s">
        <v>9</v>
      </c>
      <c r="L5" s="20" t="s">
        <v>10</v>
      </c>
      <c r="M5" s="20" t="s">
        <v>11</v>
      </c>
      <c r="N5" s="20" t="s">
        <v>12</v>
      </c>
      <c r="O5" s="20" t="s">
        <v>13</v>
      </c>
      <c r="P5" s="20" t="s">
        <v>14</v>
      </c>
      <c r="Q5" s="20" t="s">
        <v>15</v>
      </c>
      <c r="R5" s="193"/>
      <c r="S5" s="127" t="s">
        <v>2675</v>
      </c>
      <c r="T5" s="127" t="s">
        <v>2743</v>
      </c>
      <c r="U5" s="127" t="s">
        <v>2704</v>
      </c>
      <c r="V5" s="20" t="s">
        <v>16</v>
      </c>
      <c r="W5" s="20" t="s">
        <v>17</v>
      </c>
      <c r="X5" s="20" t="s">
        <v>18</v>
      </c>
      <c r="Y5" s="20" t="s">
        <v>19</v>
      </c>
      <c r="Z5" s="20" t="s">
        <v>20</v>
      </c>
      <c r="AA5" s="21" t="s">
        <v>21</v>
      </c>
      <c r="AB5" s="84" t="s">
        <v>2379</v>
      </c>
      <c r="AC5" s="28" t="s">
        <v>2656</v>
      </c>
      <c r="AD5" s="28" t="s">
        <v>2376</v>
      </c>
      <c r="AE5" s="85" t="s">
        <v>2647</v>
      </c>
      <c r="AF5" s="85" t="s">
        <v>2648</v>
      </c>
      <c r="AG5" s="28" t="s">
        <v>2653</v>
      </c>
      <c r="AH5" s="39" t="s">
        <v>2650</v>
      </c>
      <c r="AI5" s="59" t="s">
        <v>2388</v>
      </c>
      <c r="AJ5" s="59" t="s">
        <v>2389</v>
      </c>
      <c r="AK5" s="59" t="s">
        <v>2390</v>
      </c>
      <c r="AL5" s="59" t="s">
        <v>2391</v>
      </c>
      <c r="AM5" s="59" t="s">
        <v>2392</v>
      </c>
      <c r="AN5" s="59" t="s">
        <v>2393</v>
      </c>
      <c r="AO5" s="59" t="s">
        <v>2394</v>
      </c>
      <c r="AP5" s="59" t="s">
        <v>2395</v>
      </c>
      <c r="AQ5" s="59" t="s">
        <v>2383</v>
      </c>
      <c r="AR5" s="39" t="s">
        <v>2433</v>
      </c>
      <c r="AS5" s="59" t="s">
        <v>2831</v>
      </c>
      <c r="AT5" s="59" t="s">
        <v>2435</v>
      </c>
      <c r="AU5" s="59" t="s">
        <v>2832</v>
      </c>
      <c r="AV5" s="59" t="s">
        <v>2830</v>
      </c>
      <c r="AW5" s="59" t="s">
        <v>2383</v>
      </c>
      <c r="AX5" s="28" t="s">
        <v>2378</v>
      </c>
      <c r="AY5" s="37" t="s">
        <v>2369</v>
      </c>
      <c r="AZ5" s="27" t="s">
        <v>2623</v>
      </c>
      <c r="BA5" s="46" t="s">
        <v>2624</v>
      </c>
      <c r="BB5" s="45" t="s">
        <v>20</v>
      </c>
      <c r="BC5" s="45" t="s">
        <v>2622</v>
      </c>
      <c r="BD5" s="22"/>
      <c r="BE5" s="22"/>
      <c r="BF5" s="22"/>
      <c r="BG5" s="22"/>
      <c r="BH5" s="22"/>
      <c r="BI5" s="22"/>
      <c r="BJ5" s="22"/>
      <c r="BK5" s="22"/>
      <c r="BL5" s="22"/>
      <c r="BM5" s="22"/>
      <c r="BN5" s="22"/>
      <c r="BO5" s="22"/>
      <c r="BP5" s="22"/>
      <c r="BQ5" s="22"/>
      <c r="BR5" s="22"/>
      <c r="BS5" s="22"/>
      <c r="BT5" s="22"/>
      <c r="BU5" s="22"/>
      <c r="BV5" s="22"/>
      <c r="BW5" s="22"/>
      <c r="BX5" s="22"/>
      <c r="BY5" s="22"/>
      <c r="BZ5" s="22"/>
      <c r="CA5" s="22"/>
      <c r="CB5" s="22"/>
      <c r="CC5" s="22"/>
      <c r="CD5" s="22"/>
      <c r="CE5" s="22"/>
      <c r="CF5" s="22"/>
      <c r="CG5" s="22"/>
      <c r="CH5" s="22"/>
      <c r="CI5" s="22"/>
      <c r="CJ5" s="22"/>
      <c r="CK5" s="22"/>
      <c r="CL5" s="22"/>
      <c r="CM5" s="22"/>
      <c r="CN5" s="22"/>
      <c r="CO5" s="22"/>
      <c r="CP5" s="22"/>
      <c r="CQ5" s="22"/>
      <c r="CR5" s="22"/>
      <c r="CS5" s="22"/>
      <c r="CT5" s="22"/>
      <c r="CU5" s="22"/>
      <c r="CV5" s="22"/>
      <c r="CW5" s="22"/>
      <c r="CX5" s="22"/>
      <c r="CY5" s="22"/>
      <c r="CZ5" s="22"/>
      <c r="DA5" s="22"/>
      <c r="DB5" s="22"/>
      <c r="DC5" s="22"/>
      <c r="DD5" s="22"/>
      <c r="DE5" s="22"/>
      <c r="DF5" s="22"/>
      <c r="DG5" s="22"/>
      <c r="DH5" s="22"/>
      <c r="DI5" s="22"/>
      <c r="DJ5" s="22"/>
      <c r="DK5" s="22"/>
      <c r="DL5" s="22"/>
      <c r="DM5" s="22"/>
      <c r="DN5" s="22"/>
      <c r="DO5" s="22"/>
      <c r="DP5" s="22"/>
      <c r="DQ5" s="22"/>
      <c r="DR5" s="22"/>
      <c r="DS5" s="22"/>
      <c r="DT5" s="22"/>
      <c r="DU5" s="22"/>
      <c r="DV5" s="22"/>
      <c r="DW5" s="22"/>
      <c r="DX5" s="22"/>
      <c r="DY5" s="22"/>
      <c r="DZ5" s="22"/>
      <c r="EA5" s="22"/>
      <c r="EB5" s="22"/>
      <c r="EC5" s="22"/>
      <c r="ED5" s="22"/>
      <c r="EE5" s="22"/>
      <c r="EF5" s="22"/>
      <c r="EG5" s="22"/>
      <c r="EH5" s="22"/>
      <c r="EI5" s="22"/>
      <c r="EJ5" s="22"/>
      <c r="EK5" s="22"/>
      <c r="EL5" s="22"/>
      <c r="EM5" s="22"/>
      <c r="EN5" s="22"/>
      <c r="EO5" s="22"/>
      <c r="EP5" s="22"/>
      <c r="EQ5" s="22"/>
      <c r="ER5" s="22"/>
      <c r="ES5" s="22"/>
      <c r="ET5" s="22"/>
      <c r="EU5" s="22"/>
      <c r="EV5" s="22"/>
      <c r="EW5" s="22"/>
      <c r="EX5" s="22"/>
      <c r="EY5" s="22"/>
      <c r="EZ5" s="22"/>
      <c r="FA5" s="22"/>
      <c r="FB5" s="22"/>
      <c r="FC5" s="22"/>
      <c r="FD5" s="22"/>
      <c r="FE5" s="22"/>
      <c r="FF5" s="22"/>
      <c r="FG5" s="22"/>
      <c r="FH5" s="22"/>
      <c r="FI5" s="22"/>
      <c r="FJ5" s="22"/>
      <c r="FK5" s="22"/>
      <c r="FL5" s="22"/>
      <c r="FM5" s="22"/>
      <c r="FN5" s="22"/>
      <c r="FO5" s="22"/>
      <c r="FP5" s="22"/>
      <c r="FQ5" s="22"/>
      <c r="FR5" s="22"/>
      <c r="FS5" s="22"/>
      <c r="FT5" s="22"/>
      <c r="FU5" s="22"/>
      <c r="FV5" s="22"/>
      <c r="FW5" s="22"/>
      <c r="FX5" s="22"/>
      <c r="FY5" s="22"/>
      <c r="FZ5" s="22"/>
      <c r="GA5" s="22"/>
      <c r="GB5" s="22"/>
      <c r="GC5" s="22"/>
      <c r="GD5" s="22"/>
      <c r="GE5" s="22"/>
      <c r="GF5" s="22"/>
      <c r="GG5" s="22"/>
      <c r="GH5" s="22"/>
      <c r="GI5" s="22"/>
      <c r="GJ5" s="22"/>
      <c r="GK5" s="22"/>
      <c r="GL5" s="22"/>
      <c r="GM5" s="22"/>
      <c r="GN5" s="22"/>
      <c r="GO5" s="22"/>
      <c r="GP5" s="22"/>
      <c r="GQ5" s="22"/>
      <c r="GR5" s="22"/>
      <c r="GS5" s="22"/>
      <c r="GT5" s="22"/>
      <c r="GU5" s="22"/>
      <c r="GV5" s="22"/>
      <c r="GW5" s="22"/>
      <c r="GX5" s="22"/>
      <c r="GY5" s="22"/>
      <c r="GZ5" s="22"/>
      <c r="HA5" s="22"/>
      <c r="HB5" s="22"/>
      <c r="HC5" s="22"/>
      <c r="HD5" s="22"/>
      <c r="HE5" s="22"/>
      <c r="HF5" s="22"/>
      <c r="HG5" s="22"/>
      <c r="HH5" s="22"/>
      <c r="HI5" s="22"/>
      <c r="HJ5" s="22"/>
      <c r="HK5" s="22"/>
      <c r="HL5" s="22"/>
      <c r="HM5" s="22"/>
      <c r="HN5" s="22"/>
      <c r="HO5" s="22"/>
      <c r="HP5" s="22"/>
      <c r="HQ5" s="22"/>
      <c r="HR5" s="22"/>
      <c r="HS5" s="22"/>
      <c r="HT5" s="22"/>
      <c r="HU5" s="22"/>
      <c r="HV5" s="22"/>
      <c r="HW5" s="22"/>
      <c r="HX5" s="22"/>
      <c r="HY5" s="22"/>
      <c r="HZ5" s="22"/>
      <c r="IA5" s="22"/>
      <c r="IB5" s="22"/>
      <c r="IC5" s="22"/>
      <c r="ID5" s="22"/>
      <c r="IE5" s="22"/>
      <c r="IF5" s="22"/>
      <c r="IG5" s="22"/>
      <c r="IH5" s="22"/>
      <c r="II5" s="22"/>
      <c r="IJ5" s="22"/>
      <c r="IK5" s="22"/>
      <c r="IL5" s="22"/>
      <c r="IM5" s="22"/>
      <c r="IN5" s="22"/>
      <c r="IO5" s="22"/>
      <c r="IP5" s="22"/>
      <c r="IQ5" s="22"/>
      <c r="IR5" s="22"/>
      <c r="IS5" s="22"/>
      <c r="IT5" s="22"/>
      <c r="IU5" s="22"/>
      <c r="IV5" s="22"/>
      <c r="IW5" s="22"/>
      <c r="IX5" s="22"/>
      <c r="IY5" s="22"/>
      <c r="IZ5" s="22"/>
      <c r="JA5" s="22"/>
      <c r="JB5" s="22"/>
      <c r="JC5" s="22"/>
      <c r="JD5" s="22"/>
      <c r="JE5" s="22"/>
      <c r="JF5" s="22"/>
      <c r="JG5" s="22"/>
      <c r="JH5" s="22"/>
      <c r="JI5" s="22"/>
      <c r="JJ5" s="22"/>
      <c r="JK5" s="22"/>
      <c r="JL5" s="22"/>
      <c r="JM5" s="22"/>
      <c r="JN5" s="22"/>
      <c r="JO5" s="22"/>
      <c r="JP5" s="22"/>
      <c r="JQ5" s="22"/>
      <c r="JR5" s="22"/>
      <c r="JS5" s="22"/>
      <c r="JT5" s="22"/>
      <c r="JU5" s="22"/>
      <c r="JV5" s="22"/>
      <c r="JW5" s="22"/>
    </row>
    <row r="6" spans="1:283" ht="345" x14ac:dyDescent="0.15">
      <c r="A6" s="11">
        <v>1</v>
      </c>
      <c r="B6" s="29" t="s">
        <v>649</v>
      </c>
      <c r="C6" s="10" t="s">
        <v>650</v>
      </c>
      <c r="D6" s="9" t="s">
        <v>651</v>
      </c>
      <c r="E6" s="11">
        <v>2016</v>
      </c>
      <c r="F6" s="3" t="s">
        <v>652</v>
      </c>
      <c r="G6" s="11">
        <v>161</v>
      </c>
      <c r="H6" s="12"/>
      <c r="I6" s="12"/>
      <c r="J6" s="11">
        <v>213</v>
      </c>
      <c r="K6" s="11">
        <v>220</v>
      </c>
      <c r="L6" s="12"/>
      <c r="M6" s="12"/>
      <c r="N6" s="3" t="s">
        <v>653</v>
      </c>
      <c r="O6" s="3" t="s">
        <v>654</v>
      </c>
      <c r="P6" s="3" t="s">
        <v>655</v>
      </c>
      <c r="Q6" s="3" t="s">
        <v>656</v>
      </c>
      <c r="R6" s="202" t="s">
        <v>2835</v>
      </c>
      <c r="S6" s="129" t="s">
        <v>2670</v>
      </c>
      <c r="T6" s="99" t="s">
        <v>2680</v>
      </c>
      <c r="U6" s="139" t="s">
        <v>2705</v>
      </c>
      <c r="V6" s="3" t="s">
        <v>657</v>
      </c>
      <c r="W6" s="3" t="s">
        <v>658</v>
      </c>
      <c r="X6" s="3" t="s">
        <v>56</v>
      </c>
      <c r="Y6" s="3" t="s">
        <v>170</v>
      </c>
      <c r="Z6" s="3" t="s">
        <v>33</v>
      </c>
      <c r="AA6" s="13" t="s">
        <v>659</v>
      </c>
      <c r="AB6" s="14" t="s">
        <v>2383</v>
      </c>
      <c r="AC6" s="8" t="s">
        <v>2381</v>
      </c>
      <c r="AD6" s="8" t="s">
        <v>2381</v>
      </c>
      <c r="AE6" s="8"/>
      <c r="AF6" s="8"/>
      <c r="AG6" s="8" t="s">
        <v>2381</v>
      </c>
      <c r="AH6" s="8" t="s">
        <v>2388</v>
      </c>
      <c r="AI6" s="38" t="s">
        <v>2649</v>
      </c>
      <c r="AJ6" s="8"/>
      <c r="AK6" s="8"/>
      <c r="AL6" s="167"/>
      <c r="AM6" s="8"/>
      <c r="AN6" s="8"/>
      <c r="AO6" s="8"/>
      <c r="AP6" s="167"/>
      <c r="AQ6" s="8"/>
      <c r="AR6" s="8" t="s">
        <v>2439</v>
      </c>
      <c r="AS6" s="38" t="s">
        <v>2649</v>
      </c>
      <c r="AT6" s="38"/>
      <c r="AU6" s="38"/>
      <c r="AV6" s="38"/>
      <c r="AW6" s="38"/>
      <c r="AX6" s="8" t="s">
        <v>2385</v>
      </c>
      <c r="AY6" s="2" t="s">
        <v>2381</v>
      </c>
      <c r="AZ6" s="19" t="s">
        <v>2460</v>
      </c>
      <c r="BA6" s="2" t="s">
        <v>2381</v>
      </c>
      <c r="BB6" s="40" t="s">
        <v>2625</v>
      </c>
      <c r="BC6" s="40"/>
    </row>
    <row r="7" spans="1:283" ht="168" x14ac:dyDescent="0.15">
      <c r="A7" s="147">
        <v>2</v>
      </c>
      <c r="B7" s="30" t="s">
        <v>669</v>
      </c>
      <c r="C7" s="15" t="s">
        <v>670</v>
      </c>
      <c r="D7" s="19" t="s">
        <v>671</v>
      </c>
      <c r="E7" s="16">
        <v>2013</v>
      </c>
      <c r="F7" s="4" t="s">
        <v>672</v>
      </c>
      <c r="G7" s="16">
        <v>9</v>
      </c>
      <c r="H7" s="16">
        <v>1</v>
      </c>
      <c r="I7" s="17"/>
      <c r="J7" s="16">
        <v>1</v>
      </c>
      <c r="K7" s="16">
        <v>20</v>
      </c>
      <c r="L7" s="17"/>
      <c r="M7" s="16">
        <v>4</v>
      </c>
      <c r="N7" s="4" t="s">
        <v>673</v>
      </c>
      <c r="O7" s="4" t="s">
        <v>674</v>
      </c>
      <c r="P7" s="4" t="s">
        <v>675</v>
      </c>
      <c r="Q7" s="4" t="s">
        <v>676</v>
      </c>
      <c r="R7" s="202" t="s">
        <v>2835</v>
      </c>
      <c r="S7" s="129" t="s">
        <v>2671</v>
      </c>
      <c r="T7" s="130" t="s">
        <v>2693</v>
      </c>
      <c r="U7" s="139" t="s">
        <v>2705</v>
      </c>
      <c r="V7" s="4" t="s">
        <v>677</v>
      </c>
      <c r="W7" s="4" t="s">
        <v>678</v>
      </c>
      <c r="X7" s="4" t="s">
        <v>32</v>
      </c>
      <c r="Y7" s="17"/>
      <c r="Z7" s="4" t="s">
        <v>33</v>
      </c>
      <c r="AA7" s="18" t="s">
        <v>679</v>
      </c>
      <c r="AB7" s="14" t="s">
        <v>2383</v>
      </c>
      <c r="AC7" s="8" t="s">
        <v>2381</v>
      </c>
      <c r="AD7" s="8" t="s">
        <v>2381</v>
      </c>
      <c r="AE7" s="38" t="s">
        <v>2649</v>
      </c>
      <c r="AF7" s="38" t="s">
        <v>2649</v>
      </c>
      <c r="AG7" s="8" t="s">
        <v>2381</v>
      </c>
      <c r="AH7" s="8" t="s">
        <v>2396</v>
      </c>
      <c r="AI7" s="8"/>
      <c r="AJ7" s="38" t="s">
        <v>2649</v>
      </c>
      <c r="AK7" s="38" t="s">
        <v>2649</v>
      </c>
      <c r="AL7" s="168" t="s">
        <v>2649</v>
      </c>
      <c r="AM7" s="8"/>
      <c r="AN7" s="8"/>
      <c r="AO7" s="8"/>
      <c r="AP7" s="167"/>
      <c r="AQ7" s="8"/>
      <c r="AR7" s="8" t="s">
        <v>2396</v>
      </c>
      <c r="AS7" s="38" t="s">
        <v>2649</v>
      </c>
      <c r="AT7" s="38" t="s">
        <v>2649</v>
      </c>
      <c r="AU7" s="8"/>
      <c r="AV7" s="8"/>
      <c r="AW7" s="8"/>
      <c r="AX7" s="8" t="s">
        <v>2385</v>
      </c>
      <c r="AY7" s="2" t="s">
        <v>2381</v>
      </c>
      <c r="AZ7" s="19" t="s">
        <v>2462</v>
      </c>
      <c r="BA7" s="2" t="s">
        <v>2381</v>
      </c>
      <c r="BB7" s="40" t="s">
        <v>2626</v>
      </c>
      <c r="BC7" s="40"/>
    </row>
    <row r="8" spans="1:283" ht="238" x14ac:dyDescent="0.15">
      <c r="A8" s="147">
        <v>3</v>
      </c>
      <c r="B8" s="30" t="s">
        <v>1230</v>
      </c>
      <c r="C8" s="15" t="s">
        <v>1231</v>
      </c>
      <c r="D8" s="19" t="s">
        <v>1232</v>
      </c>
      <c r="E8" s="16">
        <v>2018</v>
      </c>
      <c r="F8" s="4" t="s">
        <v>690</v>
      </c>
      <c r="G8" s="16">
        <v>36</v>
      </c>
      <c r="H8" s="16">
        <v>4</v>
      </c>
      <c r="I8" s="17"/>
      <c r="J8" s="16">
        <v>427</v>
      </c>
      <c r="K8" s="16">
        <v>446</v>
      </c>
      <c r="L8" s="17"/>
      <c r="M8" s="17"/>
      <c r="N8" s="4" t="s">
        <v>1233</v>
      </c>
      <c r="O8" s="4" t="s">
        <v>1234</v>
      </c>
      <c r="P8" s="4" t="s">
        <v>1235</v>
      </c>
      <c r="Q8" s="4" t="s">
        <v>1236</v>
      </c>
      <c r="R8" s="202" t="s">
        <v>2835</v>
      </c>
      <c r="S8" s="129" t="s">
        <v>2692</v>
      </c>
      <c r="T8" s="130" t="s">
        <v>2694</v>
      </c>
      <c r="U8" s="163" t="s">
        <v>2707</v>
      </c>
      <c r="V8" s="4" t="s">
        <v>1237</v>
      </c>
      <c r="W8" s="4" t="s">
        <v>1238</v>
      </c>
      <c r="X8" s="4" t="s">
        <v>32</v>
      </c>
      <c r="Y8" s="17"/>
      <c r="Z8" s="4" t="s">
        <v>33</v>
      </c>
      <c r="AA8" s="18" t="s">
        <v>1239</v>
      </c>
      <c r="AB8" s="14" t="s">
        <v>2383</v>
      </c>
      <c r="AC8" s="8" t="s">
        <v>2381</v>
      </c>
      <c r="AD8" s="8" t="s">
        <v>2381</v>
      </c>
      <c r="AE8" s="38" t="s">
        <v>2649</v>
      </c>
      <c r="AF8" s="38" t="s">
        <v>2649</v>
      </c>
      <c r="AG8" s="8" t="s">
        <v>2381</v>
      </c>
      <c r="AH8" s="8" t="s">
        <v>2396</v>
      </c>
      <c r="AI8" s="8" t="s">
        <v>2649</v>
      </c>
      <c r="AJ8" s="8"/>
      <c r="AK8" s="8" t="s">
        <v>2649</v>
      </c>
      <c r="AL8" s="167" t="s">
        <v>2649</v>
      </c>
      <c r="AM8" s="8"/>
      <c r="AN8" s="8"/>
      <c r="AO8" s="8"/>
      <c r="AP8" s="167"/>
      <c r="AQ8" s="8"/>
      <c r="AR8" s="8" t="s">
        <v>2439</v>
      </c>
      <c r="AS8" s="38" t="s">
        <v>2649</v>
      </c>
      <c r="AT8" s="8"/>
      <c r="AU8" s="8"/>
      <c r="AV8" s="8"/>
      <c r="AW8" s="8"/>
      <c r="AX8" s="8" t="s">
        <v>2385</v>
      </c>
      <c r="AY8" s="2" t="s">
        <v>2381</v>
      </c>
      <c r="AZ8" s="4" t="s">
        <v>2510</v>
      </c>
      <c r="BA8" s="2" t="s">
        <v>2381</v>
      </c>
      <c r="BB8" s="40" t="s">
        <v>2627</v>
      </c>
      <c r="BC8" s="40"/>
    </row>
    <row r="9" spans="1:283" ht="182" x14ac:dyDescent="0.15">
      <c r="A9" s="147">
        <v>4</v>
      </c>
      <c r="B9" s="30" t="s">
        <v>1463</v>
      </c>
      <c r="C9" s="15" t="s">
        <v>1464</v>
      </c>
      <c r="D9" s="19" t="s">
        <v>1465</v>
      </c>
      <c r="E9" s="16">
        <v>2017</v>
      </c>
      <c r="F9" s="4" t="s">
        <v>1466</v>
      </c>
      <c r="G9" s="16">
        <v>11</v>
      </c>
      <c r="H9" s="16">
        <v>1</v>
      </c>
      <c r="I9" s="17"/>
      <c r="J9" s="16">
        <v>67</v>
      </c>
      <c r="K9" s="16">
        <v>82</v>
      </c>
      <c r="L9" s="17"/>
      <c r="M9" s="16">
        <v>1</v>
      </c>
      <c r="N9" s="4" t="s">
        <v>1467</v>
      </c>
      <c r="O9" s="4" t="s">
        <v>1468</v>
      </c>
      <c r="P9" s="4" t="s">
        <v>1469</v>
      </c>
      <c r="Q9" s="4" t="s">
        <v>1470</v>
      </c>
      <c r="R9" s="205" t="s">
        <v>2390</v>
      </c>
      <c r="S9" s="97" t="s">
        <v>2700</v>
      </c>
      <c r="T9" s="135" t="s">
        <v>2701</v>
      </c>
      <c r="U9" s="139" t="s">
        <v>2705</v>
      </c>
      <c r="V9" s="4" t="s">
        <v>1471</v>
      </c>
      <c r="W9" s="4" t="s">
        <v>1472</v>
      </c>
      <c r="X9" s="4" t="s">
        <v>32</v>
      </c>
      <c r="Y9" s="4" t="s">
        <v>170</v>
      </c>
      <c r="Z9" s="4" t="s">
        <v>33</v>
      </c>
      <c r="AA9" s="18" t="s">
        <v>1473</v>
      </c>
      <c r="AB9" s="14" t="s">
        <v>2383</v>
      </c>
      <c r="AC9" s="8" t="s">
        <v>2381</v>
      </c>
      <c r="AD9" s="8" t="s">
        <v>2381</v>
      </c>
      <c r="AE9" s="38" t="s">
        <v>2649</v>
      </c>
      <c r="AF9" s="38" t="s">
        <v>2649</v>
      </c>
      <c r="AG9" s="8" t="s">
        <v>2381</v>
      </c>
      <c r="AH9" s="8" t="s">
        <v>2396</v>
      </c>
      <c r="AI9" s="8" t="s">
        <v>2649</v>
      </c>
      <c r="AJ9" s="8" t="s">
        <v>2649</v>
      </c>
      <c r="AK9" s="8" t="s">
        <v>2649</v>
      </c>
      <c r="AL9" s="167" t="s">
        <v>2649</v>
      </c>
      <c r="AM9" s="8"/>
      <c r="AN9" s="8"/>
      <c r="AO9" s="8" t="s">
        <v>2649</v>
      </c>
      <c r="AP9" s="167" t="s">
        <v>2649</v>
      </c>
      <c r="AQ9" s="8"/>
      <c r="AR9" s="8" t="s">
        <v>2396</v>
      </c>
      <c r="AS9" s="8" t="s">
        <v>2649</v>
      </c>
      <c r="AT9" s="8" t="s">
        <v>2649</v>
      </c>
      <c r="AU9" s="8"/>
      <c r="AV9" s="8"/>
      <c r="AW9" s="8"/>
      <c r="AX9" s="8" t="s">
        <v>2385</v>
      </c>
      <c r="AY9" s="2" t="s">
        <v>2381</v>
      </c>
      <c r="AZ9" s="4" t="s">
        <v>2532</v>
      </c>
      <c r="BA9" s="2" t="s">
        <v>2381</v>
      </c>
      <c r="BB9" s="40" t="s">
        <v>2628</v>
      </c>
      <c r="BC9" s="40"/>
    </row>
    <row r="10" spans="1:283" ht="238" x14ac:dyDescent="0.15">
      <c r="A10" s="147">
        <v>6</v>
      </c>
      <c r="B10" s="30" t="s">
        <v>1860</v>
      </c>
      <c r="C10" s="15" t="s">
        <v>1861</v>
      </c>
      <c r="D10" s="4" t="s">
        <v>1862</v>
      </c>
      <c r="E10" s="16">
        <v>2014</v>
      </c>
      <c r="F10" s="4" t="s">
        <v>1863</v>
      </c>
      <c r="G10" s="17"/>
      <c r="H10" s="17"/>
      <c r="I10" s="17"/>
      <c r="J10" s="17"/>
      <c r="K10" s="17"/>
      <c r="L10" s="17"/>
      <c r="M10" s="16">
        <v>1</v>
      </c>
      <c r="N10" s="17"/>
      <c r="O10" s="4" t="s">
        <v>1864</v>
      </c>
      <c r="P10" s="4" t="s">
        <v>1865</v>
      </c>
      <c r="Q10" s="4" t="s">
        <v>1866</v>
      </c>
      <c r="R10" s="202" t="s">
        <v>2835</v>
      </c>
      <c r="S10" s="129" t="s">
        <v>2672</v>
      </c>
      <c r="T10" s="130" t="s">
        <v>2695</v>
      </c>
      <c r="U10" s="163" t="s">
        <v>2707</v>
      </c>
      <c r="V10" s="4" t="s">
        <v>1867</v>
      </c>
      <c r="W10" s="4" t="s">
        <v>1868</v>
      </c>
      <c r="X10" s="4" t="s">
        <v>56</v>
      </c>
      <c r="Y10" s="17"/>
      <c r="Z10" s="4" t="s">
        <v>33</v>
      </c>
      <c r="AA10" s="18" t="s">
        <v>1869</v>
      </c>
      <c r="AB10" s="14" t="s">
        <v>2383</v>
      </c>
      <c r="AC10" s="8" t="s">
        <v>2381</v>
      </c>
      <c r="AD10" s="8" t="s">
        <v>2381</v>
      </c>
      <c r="AE10" s="38" t="s">
        <v>2649</v>
      </c>
      <c r="AF10" s="38" t="s">
        <v>2649</v>
      </c>
      <c r="AG10" s="8" t="s">
        <v>2381</v>
      </c>
      <c r="AH10" s="8" t="s">
        <v>2396</v>
      </c>
      <c r="AI10" s="8" t="s">
        <v>2649</v>
      </c>
      <c r="AJ10" s="8" t="s">
        <v>2649</v>
      </c>
      <c r="AK10" s="8" t="s">
        <v>2649</v>
      </c>
      <c r="AL10" s="167" t="s">
        <v>2649</v>
      </c>
      <c r="AM10" s="8"/>
      <c r="AN10" s="8"/>
      <c r="AO10" s="8" t="s">
        <v>2649</v>
      </c>
      <c r="AP10" s="167"/>
      <c r="AQ10" s="8"/>
      <c r="AR10" s="8" t="s">
        <v>2439</v>
      </c>
      <c r="AS10" s="38" t="s">
        <v>2649</v>
      </c>
      <c r="AT10" s="8"/>
      <c r="AU10" s="8"/>
      <c r="AV10" s="8"/>
      <c r="AW10" s="8"/>
      <c r="AX10" s="8" t="s">
        <v>2385</v>
      </c>
      <c r="AY10" s="2" t="s">
        <v>2381</v>
      </c>
      <c r="AZ10" s="4" t="s">
        <v>2570</v>
      </c>
      <c r="BA10" s="2" t="s">
        <v>2381</v>
      </c>
      <c r="BB10" s="40" t="s">
        <v>2629</v>
      </c>
      <c r="BC10" s="40"/>
    </row>
    <row r="11" spans="1:283" ht="168" x14ac:dyDescent="0.15">
      <c r="A11" s="11">
        <v>7</v>
      </c>
      <c r="B11" s="30" t="s">
        <v>45</v>
      </c>
      <c r="C11" s="15" t="s">
        <v>46</v>
      </c>
      <c r="D11" s="19" t="s">
        <v>47</v>
      </c>
      <c r="E11" s="16">
        <v>2017</v>
      </c>
      <c r="F11" s="4" t="s">
        <v>48</v>
      </c>
      <c r="G11" s="17"/>
      <c r="H11" s="17"/>
      <c r="I11" s="17"/>
      <c r="J11" s="4" t="s">
        <v>49</v>
      </c>
      <c r="K11" s="4" t="s">
        <v>50</v>
      </c>
      <c r="L11" s="17"/>
      <c r="M11" s="17"/>
      <c r="N11" s="17"/>
      <c r="O11" s="4" t="s">
        <v>51</v>
      </c>
      <c r="P11" s="4" t="s">
        <v>52</v>
      </c>
      <c r="Q11" s="4" t="s">
        <v>53</v>
      </c>
      <c r="R11" s="201" t="s">
        <v>2834</v>
      </c>
      <c r="S11" s="129" t="s">
        <v>2673</v>
      </c>
      <c r="T11" s="129" t="s">
        <v>2750</v>
      </c>
      <c r="U11" s="139" t="s">
        <v>2705</v>
      </c>
      <c r="V11" s="4" t="s">
        <v>54</v>
      </c>
      <c r="W11" s="4" t="s">
        <v>55</v>
      </c>
      <c r="X11" s="4" t="s">
        <v>56</v>
      </c>
      <c r="Y11" s="17"/>
      <c r="Z11" s="4" t="s">
        <v>33</v>
      </c>
      <c r="AA11" s="18" t="s">
        <v>57</v>
      </c>
      <c r="AB11" s="14" t="s">
        <v>2382</v>
      </c>
      <c r="AC11" s="8" t="s">
        <v>2381</v>
      </c>
      <c r="AD11" s="8" t="s">
        <v>2381</v>
      </c>
      <c r="AE11" s="38" t="s">
        <v>2649</v>
      </c>
      <c r="AF11" s="8"/>
      <c r="AG11" s="8" t="s">
        <v>2381</v>
      </c>
      <c r="AH11" s="8" t="s">
        <v>2396</v>
      </c>
      <c r="AI11" s="38" t="s">
        <v>2649</v>
      </c>
      <c r="AJ11" s="8"/>
      <c r="AK11" s="38" t="s">
        <v>2649</v>
      </c>
      <c r="AL11" s="167" t="s">
        <v>2649</v>
      </c>
      <c r="AM11" s="8"/>
      <c r="AN11" s="8"/>
      <c r="AO11" s="8"/>
      <c r="AP11" s="168" t="s">
        <v>2649</v>
      </c>
      <c r="AQ11" s="8"/>
      <c r="AR11" s="8" t="s">
        <v>2437</v>
      </c>
      <c r="AS11" s="8"/>
      <c r="AT11" s="8"/>
      <c r="AU11" s="8"/>
      <c r="AV11" s="8" t="s">
        <v>2649</v>
      </c>
      <c r="AW11" s="8"/>
      <c r="AX11" s="8" t="s">
        <v>2385</v>
      </c>
      <c r="AY11" s="2" t="s">
        <v>2381</v>
      </c>
      <c r="AZ11" s="4" t="s">
        <v>2399</v>
      </c>
      <c r="BA11" s="2" t="s">
        <v>2381</v>
      </c>
      <c r="BB11" s="40" t="s">
        <v>2631</v>
      </c>
      <c r="BC11" s="40"/>
    </row>
    <row r="12" spans="1:283" ht="126" x14ac:dyDescent="0.15">
      <c r="A12" s="11">
        <v>8</v>
      </c>
      <c r="B12" s="30" t="s">
        <v>2710</v>
      </c>
      <c r="C12" s="15" t="s">
        <v>132</v>
      </c>
      <c r="D12" s="19" t="s">
        <v>2757</v>
      </c>
      <c r="E12" s="16">
        <v>2008</v>
      </c>
      <c r="F12" s="4" t="s">
        <v>133</v>
      </c>
      <c r="G12" s="16">
        <v>1</v>
      </c>
      <c r="H12" s="17"/>
      <c r="I12" s="17"/>
      <c r="J12" s="16">
        <v>485</v>
      </c>
      <c r="K12" s="16">
        <v>492</v>
      </c>
      <c r="L12" s="17"/>
      <c r="M12" s="17"/>
      <c r="N12" s="17"/>
      <c r="O12" s="4" t="s">
        <v>134</v>
      </c>
      <c r="P12" s="4" t="s">
        <v>135</v>
      </c>
      <c r="Q12" s="4" t="s">
        <v>136</v>
      </c>
      <c r="R12" s="202" t="s">
        <v>2835</v>
      </c>
      <c r="S12" s="129" t="s">
        <v>2674</v>
      </c>
      <c r="T12" s="130" t="s">
        <v>2693</v>
      </c>
      <c r="U12" s="139" t="s">
        <v>2705</v>
      </c>
      <c r="V12" s="4" t="s">
        <v>137</v>
      </c>
      <c r="W12" s="17"/>
      <c r="X12" s="4" t="s">
        <v>56</v>
      </c>
      <c r="Y12" s="17"/>
      <c r="Z12" s="4" t="s">
        <v>33</v>
      </c>
      <c r="AA12" s="18" t="s">
        <v>138</v>
      </c>
      <c r="AB12" s="14" t="s">
        <v>2382</v>
      </c>
      <c r="AC12" s="8" t="s">
        <v>2381</v>
      </c>
      <c r="AD12" s="8" t="s">
        <v>2381</v>
      </c>
      <c r="AE12" s="8"/>
      <c r="AF12" s="8"/>
      <c r="AG12" s="8" t="s">
        <v>2381</v>
      </c>
      <c r="AH12" s="8" t="s">
        <v>2396</v>
      </c>
      <c r="AI12" s="8" t="s">
        <v>2649</v>
      </c>
      <c r="AJ12" s="8" t="s">
        <v>2649</v>
      </c>
      <c r="AK12" s="8" t="s">
        <v>2649</v>
      </c>
      <c r="AL12" s="168" t="s">
        <v>2649</v>
      </c>
      <c r="AM12" s="8"/>
      <c r="AN12" s="8"/>
      <c r="AO12" s="8"/>
      <c r="AP12" s="168" t="s">
        <v>2649</v>
      </c>
      <c r="AQ12" s="8"/>
      <c r="AR12" s="8" t="s">
        <v>2396</v>
      </c>
      <c r="AS12" s="38" t="s">
        <v>2649</v>
      </c>
      <c r="AT12" s="38" t="s">
        <v>2649</v>
      </c>
      <c r="AU12" s="8"/>
      <c r="AV12" s="8" t="s">
        <v>2649</v>
      </c>
      <c r="AW12" s="8"/>
      <c r="AX12" s="8" t="s">
        <v>2385</v>
      </c>
      <c r="AY12" s="2" t="s">
        <v>2381</v>
      </c>
      <c r="AZ12" s="19" t="s">
        <v>2408</v>
      </c>
      <c r="BA12" s="2" t="s">
        <v>2381</v>
      </c>
      <c r="BB12" s="40" t="s">
        <v>2632</v>
      </c>
      <c r="BC12" s="40"/>
    </row>
    <row r="13" spans="1:283" ht="98" x14ac:dyDescent="0.15">
      <c r="A13" s="11">
        <v>9</v>
      </c>
      <c r="B13" s="30" t="s">
        <v>192</v>
      </c>
      <c r="C13" s="15" t="s">
        <v>193</v>
      </c>
      <c r="D13" s="19" t="s">
        <v>194</v>
      </c>
      <c r="E13" s="16">
        <v>2007</v>
      </c>
      <c r="F13" s="4" t="s">
        <v>195</v>
      </c>
      <c r="G13" s="16">
        <v>73</v>
      </c>
      <c r="H13" s="16">
        <v>1</v>
      </c>
      <c r="I13" s="17"/>
      <c r="J13" s="16">
        <v>100</v>
      </c>
      <c r="K13" s="16">
        <v>111</v>
      </c>
      <c r="L13" s="17"/>
      <c r="M13" s="16">
        <v>24</v>
      </c>
      <c r="N13" s="4" t="s">
        <v>196</v>
      </c>
      <c r="O13" s="4" t="s">
        <v>197</v>
      </c>
      <c r="P13" s="4" t="s">
        <v>198</v>
      </c>
      <c r="Q13" s="4" t="s">
        <v>199</v>
      </c>
      <c r="R13" s="204" t="s">
        <v>2838</v>
      </c>
      <c r="S13" s="128" t="s">
        <v>2676</v>
      </c>
      <c r="T13" s="128" t="s">
        <v>2677</v>
      </c>
      <c r="U13" s="162" t="s">
        <v>2706</v>
      </c>
      <c r="V13" s="4" t="s">
        <v>200</v>
      </c>
      <c r="W13" s="17"/>
      <c r="X13" s="4" t="s">
        <v>32</v>
      </c>
      <c r="Y13" s="17"/>
      <c r="Z13" s="4" t="s">
        <v>33</v>
      </c>
      <c r="AA13" s="18" t="s">
        <v>201</v>
      </c>
      <c r="AB13" s="14" t="s">
        <v>2382</v>
      </c>
      <c r="AC13" s="8" t="s">
        <v>2381</v>
      </c>
      <c r="AD13" s="8" t="s">
        <v>2381</v>
      </c>
      <c r="AE13" s="38" t="s">
        <v>2649</v>
      </c>
      <c r="AF13" s="38" t="s">
        <v>2649</v>
      </c>
      <c r="AG13" s="8" t="s">
        <v>2381</v>
      </c>
      <c r="AH13" s="8" t="s">
        <v>2396</v>
      </c>
      <c r="AI13" s="8"/>
      <c r="AJ13" s="8" t="s">
        <v>2649</v>
      </c>
      <c r="AK13" s="8"/>
      <c r="AL13" s="167" t="s">
        <v>2649</v>
      </c>
      <c r="AM13" s="8"/>
      <c r="AN13" s="8"/>
      <c r="AO13" s="8"/>
      <c r="AP13" s="168" t="s">
        <v>2649</v>
      </c>
      <c r="AQ13" s="8"/>
      <c r="AR13" s="8" t="s">
        <v>2439</v>
      </c>
      <c r="AS13" s="38" t="s">
        <v>2649</v>
      </c>
      <c r="AT13" s="8"/>
      <c r="AU13" s="8"/>
      <c r="AV13" s="8"/>
      <c r="AW13" s="8"/>
      <c r="AX13" s="8" t="s">
        <v>2385</v>
      </c>
      <c r="AY13" s="2" t="s">
        <v>2381</v>
      </c>
      <c r="AZ13" s="4" t="s">
        <v>2412</v>
      </c>
      <c r="BA13" s="2" t="s">
        <v>2381</v>
      </c>
      <c r="BB13" s="40" t="s">
        <v>2626</v>
      </c>
      <c r="BC13" s="40"/>
    </row>
    <row r="14" spans="1:283" ht="182" x14ac:dyDescent="0.15">
      <c r="A14" s="147">
        <v>10</v>
      </c>
      <c r="B14" s="30" t="s">
        <v>352</v>
      </c>
      <c r="C14" s="15" t="s">
        <v>353</v>
      </c>
      <c r="D14" s="19" t="s">
        <v>354</v>
      </c>
      <c r="E14" s="16">
        <v>2013</v>
      </c>
      <c r="F14" s="4" t="s">
        <v>355</v>
      </c>
      <c r="G14" s="16">
        <v>13</v>
      </c>
      <c r="H14" s="16">
        <v>4</v>
      </c>
      <c r="I14" s="17"/>
      <c r="J14" s="16">
        <v>358</v>
      </c>
      <c r="K14" s="16">
        <v>380</v>
      </c>
      <c r="L14" s="17"/>
      <c r="M14" s="16">
        <v>8</v>
      </c>
      <c r="N14" s="4" t="s">
        <v>356</v>
      </c>
      <c r="O14" s="4" t="s">
        <v>357</v>
      </c>
      <c r="P14" s="4" t="s">
        <v>358</v>
      </c>
      <c r="Q14" s="4" t="s">
        <v>359</v>
      </c>
      <c r="R14" s="206" t="s">
        <v>2839</v>
      </c>
      <c r="S14" s="98" t="s">
        <v>2690</v>
      </c>
      <c r="T14" s="99" t="s">
        <v>2691</v>
      </c>
      <c r="U14" s="139" t="s">
        <v>2705</v>
      </c>
      <c r="V14" s="19" t="s">
        <v>360</v>
      </c>
      <c r="W14" s="4" t="s">
        <v>361</v>
      </c>
      <c r="X14" s="4" t="s">
        <v>32</v>
      </c>
      <c r="Y14" s="17"/>
      <c r="Z14" s="4" t="s">
        <v>33</v>
      </c>
      <c r="AA14" s="18" t="s">
        <v>362</v>
      </c>
      <c r="AB14" s="14" t="s">
        <v>2382</v>
      </c>
      <c r="AC14" s="8" t="s">
        <v>2381</v>
      </c>
      <c r="AD14" s="8" t="s">
        <v>2381</v>
      </c>
      <c r="AE14" s="38" t="s">
        <v>2649</v>
      </c>
      <c r="AF14" s="38" t="s">
        <v>2649</v>
      </c>
      <c r="AG14" s="8" t="s">
        <v>2381</v>
      </c>
      <c r="AH14" s="8" t="s">
        <v>2396</v>
      </c>
      <c r="AI14" s="8"/>
      <c r="AJ14" s="8"/>
      <c r="AK14" s="8" t="s">
        <v>2649</v>
      </c>
      <c r="AL14" s="167" t="s">
        <v>2649</v>
      </c>
      <c r="AM14" s="8"/>
      <c r="AN14" s="8" t="s">
        <v>2649</v>
      </c>
      <c r="AO14" s="8" t="s">
        <v>2649</v>
      </c>
      <c r="AP14" s="167"/>
      <c r="AQ14" s="8"/>
      <c r="AR14" s="8" t="s">
        <v>2396</v>
      </c>
      <c r="AS14" s="8" t="s">
        <v>2649</v>
      </c>
      <c r="AT14" s="8"/>
      <c r="AU14" s="8" t="s">
        <v>2649</v>
      </c>
      <c r="AV14" s="8" t="s">
        <v>2649</v>
      </c>
      <c r="AW14" s="8"/>
      <c r="AX14" s="8" t="s">
        <v>2385</v>
      </c>
      <c r="AY14" s="2" t="s">
        <v>2381</v>
      </c>
      <c r="AZ14" s="19" t="s">
        <v>2440</v>
      </c>
      <c r="BA14" s="2" t="s">
        <v>2381</v>
      </c>
      <c r="BB14" s="44" t="s">
        <v>2626</v>
      </c>
      <c r="BC14" s="44"/>
    </row>
    <row r="15" spans="1:283" ht="280" x14ac:dyDescent="0.15">
      <c r="A15" s="147">
        <v>11</v>
      </c>
      <c r="B15" s="30" t="s">
        <v>404</v>
      </c>
      <c r="C15" s="15" t="s">
        <v>405</v>
      </c>
      <c r="D15" s="19" t="s">
        <v>406</v>
      </c>
      <c r="E15" s="16">
        <v>2017</v>
      </c>
      <c r="F15" s="4" t="s">
        <v>407</v>
      </c>
      <c r="G15" s="16">
        <v>245</v>
      </c>
      <c r="H15" s="16">
        <v>7</v>
      </c>
      <c r="I15" s="16">
        <v>72048</v>
      </c>
      <c r="J15" s="17"/>
      <c r="K15" s="17"/>
      <c r="L15" s="17"/>
      <c r="M15" s="17"/>
      <c r="N15" s="4" t="s">
        <v>408</v>
      </c>
      <c r="O15" s="4" t="s">
        <v>409</v>
      </c>
      <c r="P15" s="4" t="s">
        <v>410</v>
      </c>
      <c r="Q15" s="4" t="s">
        <v>411</v>
      </c>
      <c r="R15" s="201" t="s">
        <v>2834</v>
      </c>
      <c r="S15" s="129" t="s">
        <v>2678</v>
      </c>
      <c r="T15" s="129" t="s">
        <v>2749</v>
      </c>
      <c r="U15" s="139" t="s">
        <v>2705</v>
      </c>
      <c r="V15" s="19" t="s">
        <v>412</v>
      </c>
      <c r="W15" s="17"/>
      <c r="X15" s="4" t="s">
        <v>56</v>
      </c>
      <c r="Y15" s="4" t="s">
        <v>170</v>
      </c>
      <c r="Z15" s="4" t="s">
        <v>33</v>
      </c>
      <c r="AA15" s="18" t="s">
        <v>413</v>
      </c>
      <c r="AB15" s="14" t="s">
        <v>2382</v>
      </c>
      <c r="AC15" s="8" t="s">
        <v>2381</v>
      </c>
      <c r="AD15" s="8" t="s">
        <v>2381</v>
      </c>
      <c r="AE15" s="38" t="s">
        <v>2649</v>
      </c>
      <c r="AF15" s="38" t="s">
        <v>2649</v>
      </c>
      <c r="AG15" s="8" t="s">
        <v>2381</v>
      </c>
      <c r="AH15" s="8" t="s">
        <v>2396</v>
      </c>
      <c r="AI15" s="8" t="s">
        <v>2649</v>
      </c>
      <c r="AJ15" s="8"/>
      <c r="AK15" s="8" t="s">
        <v>2649</v>
      </c>
      <c r="AL15" s="167" t="s">
        <v>2649</v>
      </c>
      <c r="AM15" s="8"/>
      <c r="AN15" s="8"/>
      <c r="AO15" s="8"/>
      <c r="AP15" s="168" t="s">
        <v>2649</v>
      </c>
      <c r="AQ15" s="8"/>
      <c r="AR15" s="8" t="s">
        <v>2437</v>
      </c>
      <c r="AS15" s="8"/>
      <c r="AT15" s="8"/>
      <c r="AU15" s="8"/>
      <c r="AV15" s="8" t="s">
        <v>2649</v>
      </c>
      <c r="AW15" s="8"/>
      <c r="AX15" s="8" t="s">
        <v>2385</v>
      </c>
      <c r="AY15" s="2" t="s">
        <v>2381</v>
      </c>
      <c r="AZ15" s="4" t="s">
        <v>2428</v>
      </c>
      <c r="BA15" s="2" t="s">
        <v>2381</v>
      </c>
      <c r="BB15" s="40" t="s">
        <v>2633</v>
      </c>
      <c r="BC15" s="40"/>
    </row>
    <row r="16" spans="1:283" ht="126" x14ac:dyDescent="0.15">
      <c r="A16" s="11">
        <v>12</v>
      </c>
      <c r="B16" s="30" t="s">
        <v>578</v>
      </c>
      <c r="C16" s="15" t="s">
        <v>579</v>
      </c>
      <c r="D16" s="19" t="s">
        <v>580</v>
      </c>
      <c r="E16" s="16">
        <v>2007</v>
      </c>
      <c r="F16" s="4" t="s">
        <v>103</v>
      </c>
      <c r="G16" s="16">
        <v>106</v>
      </c>
      <c r="H16" s="17"/>
      <c r="I16" s="17"/>
      <c r="J16" s="16">
        <v>165</v>
      </c>
      <c r="K16" s="16">
        <v>172</v>
      </c>
      <c r="L16" s="17"/>
      <c r="M16" s="16">
        <v>1</v>
      </c>
      <c r="N16" s="4" t="s">
        <v>581</v>
      </c>
      <c r="O16" s="4" t="s">
        <v>582</v>
      </c>
      <c r="P16" s="4" t="s">
        <v>583</v>
      </c>
      <c r="Q16" s="4" t="s">
        <v>584</v>
      </c>
      <c r="R16" s="203" t="s">
        <v>2837</v>
      </c>
      <c r="S16" s="136" t="s">
        <v>2702</v>
      </c>
      <c r="T16" s="136" t="s">
        <v>2703</v>
      </c>
      <c r="U16" s="162" t="s">
        <v>2708</v>
      </c>
      <c r="V16" s="19" t="s">
        <v>585</v>
      </c>
      <c r="W16" s="4" t="s">
        <v>586</v>
      </c>
      <c r="X16" s="4" t="s">
        <v>32</v>
      </c>
      <c r="Y16" s="17"/>
      <c r="Z16" s="4" t="s">
        <v>33</v>
      </c>
      <c r="AA16" s="18" t="s">
        <v>587</v>
      </c>
      <c r="AB16" s="14" t="s">
        <v>2382</v>
      </c>
      <c r="AC16" s="8" t="s">
        <v>2381</v>
      </c>
      <c r="AD16" s="8" t="s">
        <v>2381</v>
      </c>
      <c r="AE16" s="38" t="s">
        <v>2649</v>
      </c>
      <c r="AF16" s="8"/>
      <c r="AG16" s="8" t="s">
        <v>2381</v>
      </c>
      <c r="AH16" s="8" t="s">
        <v>2396</v>
      </c>
      <c r="AI16" s="8"/>
      <c r="AJ16" s="8"/>
      <c r="AK16" s="8" t="s">
        <v>2649</v>
      </c>
      <c r="AL16" s="167" t="s">
        <v>2649</v>
      </c>
      <c r="AM16" s="8"/>
      <c r="AN16" s="8"/>
      <c r="AO16" s="8" t="s">
        <v>2649</v>
      </c>
      <c r="AP16" s="167"/>
      <c r="AQ16" s="8"/>
      <c r="AR16" s="8" t="s">
        <v>2396</v>
      </c>
      <c r="AS16" s="38" t="s">
        <v>2649</v>
      </c>
      <c r="AT16" s="38" t="s">
        <v>2649</v>
      </c>
      <c r="AU16" s="8"/>
      <c r="AV16" s="8" t="s">
        <v>2649</v>
      </c>
      <c r="AW16" s="8"/>
      <c r="AX16" s="8" t="s">
        <v>2385</v>
      </c>
      <c r="AY16" s="2" t="s">
        <v>2381</v>
      </c>
      <c r="AZ16" s="4" t="s">
        <v>2453</v>
      </c>
      <c r="BA16" s="2" t="s">
        <v>2381</v>
      </c>
      <c r="BB16" s="40" t="s">
        <v>2634</v>
      </c>
      <c r="BC16" s="40"/>
    </row>
    <row r="17" spans="1:283" ht="154" x14ac:dyDescent="0.15">
      <c r="A17" s="147">
        <v>13</v>
      </c>
      <c r="B17" s="30" t="s">
        <v>951</v>
      </c>
      <c r="C17" s="15" t="s">
        <v>952</v>
      </c>
      <c r="D17" s="19" t="s">
        <v>953</v>
      </c>
      <c r="E17" s="16">
        <v>2015</v>
      </c>
      <c r="F17" s="4" t="s">
        <v>954</v>
      </c>
      <c r="G17" s="16">
        <v>29</v>
      </c>
      <c r="H17" s="4" t="s">
        <v>955</v>
      </c>
      <c r="I17" s="17"/>
      <c r="J17" s="16">
        <v>21</v>
      </c>
      <c r="K17" s="16">
        <v>36</v>
      </c>
      <c r="L17" s="17"/>
      <c r="M17" s="16">
        <v>4</v>
      </c>
      <c r="N17" s="4" t="s">
        <v>956</v>
      </c>
      <c r="O17" s="4" t="s">
        <v>957</v>
      </c>
      <c r="P17" s="4" t="s">
        <v>958</v>
      </c>
      <c r="Q17" s="4" t="s">
        <v>959</v>
      </c>
      <c r="R17" s="201" t="s">
        <v>2834</v>
      </c>
      <c r="S17" s="129" t="s">
        <v>2678</v>
      </c>
      <c r="T17" s="129" t="s">
        <v>2747</v>
      </c>
      <c r="U17" s="139" t="s">
        <v>2705</v>
      </c>
      <c r="V17" s="19" t="s">
        <v>960</v>
      </c>
      <c r="W17" s="4" t="s">
        <v>961</v>
      </c>
      <c r="X17" s="160" t="s">
        <v>293</v>
      </c>
      <c r="Y17" s="17"/>
      <c r="Z17" s="4" t="s">
        <v>33</v>
      </c>
      <c r="AA17" s="18" t="s">
        <v>962</v>
      </c>
      <c r="AB17" s="14" t="s">
        <v>2382</v>
      </c>
      <c r="AC17" s="8" t="s">
        <v>2381</v>
      </c>
      <c r="AD17" s="8" t="s">
        <v>2381</v>
      </c>
      <c r="AE17" s="38" t="s">
        <v>2649</v>
      </c>
      <c r="AF17" s="8"/>
      <c r="AG17" s="8" t="s">
        <v>2381</v>
      </c>
      <c r="AH17" s="8" t="s">
        <v>2396</v>
      </c>
      <c r="AI17" s="8"/>
      <c r="AJ17" s="8"/>
      <c r="AK17" s="8" t="s">
        <v>2649</v>
      </c>
      <c r="AL17" s="167" t="s">
        <v>2649</v>
      </c>
      <c r="AM17" s="8"/>
      <c r="AN17" s="8"/>
      <c r="AO17" s="8" t="s">
        <v>2649</v>
      </c>
      <c r="AP17" s="167"/>
      <c r="AQ17" s="8"/>
      <c r="AR17" s="8" t="s">
        <v>2396</v>
      </c>
      <c r="AS17" s="8" t="s">
        <v>2649</v>
      </c>
      <c r="AT17" s="8"/>
      <c r="AU17" s="8"/>
      <c r="AV17" s="8" t="s">
        <v>2649</v>
      </c>
      <c r="AW17" s="8"/>
      <c r="AX17" s="8" t="s">
        <v>2385</v>
      </c>
      <c r="AY17" s="2" t="s">
        <v>2381</v>
      </c>
      <c r="AZ17" s="19" t="s">
        <v>2492</v>
      </c>
      <c r="BA17" s="2" t="s">
        <v>2381</v>
      </c>
      <c r="BB17" s="40" t="s">
        <v>2635</v>
      </c>
      <c r="BC17" s="40"/>
    </row>
    <row r="18" spans="1:283" ht="210" x14ac:dyDescent="0.15">
      <c r="A18" s="147">
        <v>14</v>
      </c>
      <c r="B18" s="30" t="s">
        <v>1358</v>
      </c>
      <c r="C18" s="15" t="s">
        <v>1359</v>
      </c>
      <c r="D18" s="19" t="s">
        <v>1360</v>
      </c>
      <c r="E18" s="16">
        <v>1993</v>
      </c>
      <c r="F18" s="4" t="s">
        <v>1361</v>
      </c>
      <c r="G18" s="16">
        <v>52</v>
      </c>
      <c r="H18" s="16">
        <v>2</v>
      </c>
      <c r="I18" s="17"/>
      <c r="J18" s="16">
        <v>159</v>
      </c>
      <c r="K18" s="16">
        <v>178</v>
      </c>
      <c r="L18" s="17"/>
      <c r="M18" s="16">
        <v>2</v>
      </c>
      <c r="N18" s="4" t="s">
        <v>1362</v>
      </c>
      <c r="O18" s="4" t="s">
        <v>1363</v>
      </c>
      <c r="P18" s="4" t="s">
        <v>1364</v>
      </c>
      <c r="Q18" s="4" t="s">
        <v>1365</v>
      </c>
      <c r="R18" s="204" t="s">
        <v>2838</v>
      </c>
      <c r="S18" s="128" t="s">
        <v>2687</v>
      </c>
      <c r="T18" s="132" t="s">
        <v>2688</v>
      </c>
      <c r="U18" s="162" t="s">
        <v>2706</v>
      </c>
      <c r="V18" s="4" t="s">
        <v>1366</v>
      </c>
      <c r="W18" s="17"/>
      <c r="X18" s="4" t="s">
        <v>32</v>
      </c>
      <c r="Y18" s="17"/>
      <c r="Z18" s="4" t="s">
        <v>33</v>
      </c>
      <c r="AA18" s="18" t="s">
        <v>1367</v>
      </c>
      <c r="AB18" s="14" t="s">
        <v>2382</v>
      </c>
      <c r="AC18" s="8" t="s">
        <v>2381</v>
      </c>
      <c r="AD18" s="8" t="s">
        <v>2381</v>
      </c>
      <c r="AE18" s="38" t="s">
        <v>2649</v>
      </c>
      <c r="AF18" s="38" t="s">
        <v>2649</v>
      </c>
      <c r="AG18" s="8" t="s">
        <v>2381</v>
      </c>
      <c r="AH18" s="8" t="s">
        <v>2396</v>
      </c>
      <c r="AI18" s="8" t="s">
        <v>2649</v>
      </c>
      <c r="AJ18" s="8" t="s">
        <v>2649</v>
      </c>
      <c r="AK18" s="8" t="s">
        <v>2649</v>
      </c>
      <c r="AL18" s="167" t="s">
        <v>2649</v>
      </c>
      <c r="AM18" s="8"/>
      <c r="AN18" s="8"/>
      <c r="AO18" s="8"/>
      <c r="AP18" s="167"/>
      <c r="AQ18" s="8"/>
      <c r="AR18" s="8" t="s">
        <v>2396</v>
      </c>
      <c r="AS18" s="38" t="s">
        <v>2649</v>
      </c>
      <c r="AT18" s="8"/>
      <c r="AU18" s="8"/>
      <c r="AV18" s="38" t="s">
        <v>2649</v>
      </c>
      <c r="AW18" s="8"/>
      <c r="AX18" s="8" t="s">
        <v>2385</v>
      </c>
      <c r="AY18" s="2" t="s">
        <v>2381</v>
      </c>
      <c r="AZ18" s="4" t="s">
        <v>2523</v>
      </c>
      <c r="BA18" s="2" t="s">
        <v>2381</v>
      </c>
      <c r="BB18" s="40" t="s">
        <v>2636</v>
      </c>
      <c r="BC18" s="40"/>
    </row>
    <row r="19" spans="1:283" ht="140" x14ac:dyDescent="0.15">
      <c r="A19" s="11">
        <v>15</v>
      </c>
      <c r="B19" s="30" t="s">
        <v>1804</v>
      </c>
      <c r="C19" s="15" t="s">
        <v>1805</v>
      </c>
      <c r="D19" s="19" t="s">
        <v>1806</v>
      </c>
      <c r="E19" s="16">
        <v>2017</v>
      </c>
      <c r="F19" s="19" t="s">
        <v>1807</v>
      </c>
      <c r="G19" s="16">
        <v>1855</v>
      </c>
      <c r="H19" s="17"/>
      <c r="I19" s="16">
        <v>40005</v>
      </c>
      <c r="J19" s="17"/>
      <c r="K19" s="17"/>
      <c r="L19" s="17"/>
      <c r="M19" s="17"/>
      <c r="N19" s="4" t="s">
        <v>1808</v>
      </c>
      <c r="O19" s="4" t="s">
        <v>1809</v>
      </c>
      <c r="P19" s="4" t="s">
        <v>1810</v>
      </c>
      <c r="Q19" s="4" t="s">
        <v>1811</v>
      </c>
      <c r="R19" s="205" t="s">
        <v>2390</v>
      </c>
      <c r="S19" s="97" t="s">
        <v>2711</v>
      </c>
      <c r="T19" s="97" t="s">
        <v>2689</v>
      </c>
      <c r="U19" s="139" t="s">
        <v>2705</v>
      </c>
      <c r="V19" s="4" t="s">
        <v>1812</v>
      </c>
      <c r="W19" s="17"/>
      <c r="X19" s="4" t="s">
        <v>56</v>
      </c>
      <c r="Y19" s="4" t="s">
        <v>170</v>
      </c>
      <c r="Z19" s="4" t="s">
        <v>33</v>
      </c>
      <c r="AA19" s="18" t="s">
        <v>1813</v>
      </c>
      <c r="AB19" s="14" t="s">
        <v>2382</v>
      </c>
      <c r="AC19" s="8" t="s">
        <v>2381</v>
      </c>
      <c r="AD19" s="8" t="s">
        <v>2381</v>
      </c>
      <c r="AE19" s="8"/>
      <c r="AF19" s="8"/>
      <c r="AG19" s="8" t="s">
        <v>2381</v>
      </c>
      <c r="AH19" s="8" t="s">
        <v>2390</v>
      </c>
      <c r="AI19" s="8"/>
      <c r="AJ19" s="8"/>
      <c r="AK19" s="38" t="s">
        <v>2649</v>
      </c>
      <c r="AL19" s="167"/>
      <c r="AM19" s="8"/>
      <c r="AN19" s="8"/>
      <c r="AO19" s="8"/>
      <c r="AP19" s="167"/>
      <c r="AQ19" s="8"/>
      <c r="AR19" s="8" t="s">
        <v>2439</v>
      </c>
      <c r="AS19" s="38" t="s">
        <v>2649</v>
      </c>
      <c r="AT19" s="8"/>
      <c r="AU19" s="8"/>
      <c r="AV19" s="8"/>
      <c r="AW19" s="8"/>
      <c r="AX19" s="8" t="s">
        <v>2385</v>
      </c>
      <c r="AY19" s="2" t="s">
        <v>2381</v>
      </c>
      <c r="AZ19" s="4" t="s">
        <v>2565</v>
      </c>
      <c r="BA19" s="2" t="s">
        <v>2381</v>
      </c>
      <c r="BB19" s="40" t="s">
        <v>2637</v>
      </c>
      <c r="BC19" s="40"/>
    </row>
    <row r="20" spans="1:283" s="152" customFormat="1" ht="409.6" x14ac:dyDescent="0.15">
      <c r="A20" s="147">
        <v>5</v>
      </c>
      <c r="B20" s="148" t="s">
        <v>996</v>
      </c>
      <c r="C20" s="15" t="s">
        <v>997</v>
      </c>
      <c r="D20" s="19" t="s">
        <v>998</v>
      </c>
      <c r="E20" s="16">
        <v>2014</v>
      </c>
      <c r="F20" s="4" t="s">
        <v>999</v>
      </c>
      <c r="G20" s="16">
        <v>91</v>
      </c>
      <c r="H20" s="16">
        <v>2</v>
      </c>
      <c r="I20" s="17"/>
      <c r="J20" s="16">
        <v>242</v>
      </c>
      <c r="K20" s="16">
        <v>255</v>
      </c>
      <c r="L20" s="17"/>
      <c r="M20" s="16">
        <v>5</v>
      </c>
      <c r="N20" s="4" t="s">
        <v>1000</v>
      </c>
      <c r="O20" s="4" t="s">
        <v>1001</v>
      </c>
      <c r="P20" s="4" t="s">
        <v>1002</v>
      </c>
      <c r="Q20" s="4" t="s">
        <v>1003</v>
      </c>
      <c r="R20" s="207" t="s">
        <v>2840</v>
      </c>
      <c r="S20" s="133" t="s">
        <v>2696</v>
      </c>
      <c r="T20" s="133" t="s">
        <v>2709</v>
      </c>
      <c r="U20" s="161" t="s">
        <v>2706</v>
      </c>
      <c r="V20" s="19" t="s">
        <v>1004</v>
      </c>
      <c r="W20" s="4" t="s">
        <v>1005</v>
      </c>
      <c r="X20" s="4" t="s">
        <v>32</v>
      </c>
      <c r="Y20" s="17"/>
      <c r="Z20" s="4" t="s">
        <v>33</v>
      </c>
      <c r="AA20" s="18" t="s">
        <v>1006</v>
      </c>
      <c r="AB20" s="14" t="s">
        <v>2383</v>
      </c>
      <c r="AC20" s="8" t="s">
        <v>2381</v>
      </c>
      <c r="AD20" s="8" t="s">
        <v>2381</v>
      </c>
      <c r="AE20" s="38" t="s">
        <v>2649</v>
      </c>
      <c r="AF20" s="38" t="s">
        <v>2649</v>
      </c>
      <c r="AG20" s="8" t="s">
        <v>2381</v>
      </c>
      <c r="AH20" s="8" t="s">
        <v>2396</v>
      </c>
      <c r="AI20" s="8"/>
      <c r="AJ20" s="8"/>
      <c r="AK20" s="8" t="s">
        <v>2649</v>
      </c>
      <c r="AL20" s="168" t="s">
        <v>2649</v>
      </c>
      <c r="AM20" s="8"/>
      <c r="AN20" s="8"/>
      <c r="AO20" s="8"/>
      <c r="AP20" s="168" t="s">
        <v>2649</v>
      </c>
      <c r="AQ20" s="8"/>
      <c r="AR20" s="8" t="s">
        <v>2396</v>
      </c>
      <c r="AS20" s="38" t="s">
        <v>2649</v>
      </c>
      <c r="AT20" s="38" t="s">
        <v>2649</v>
      </c>
      <c r="AU20" s="38" t="s">
        <v>2649</v>
      </c>
      <c r="AV20" s="8"/>
      <c r="AW20" s="8"/>
      <c r="AX20" s="8" t="s">
        <v>2385</v>
      </c>
      <c r="AY20" s="2" t="s">
        <v>2381</v>
      </c>
      <c r="AZ20" s="19" t="s">
        <v>2489</v>
      </c>
      <c r="BA20" s="2" t="s">
        <v>2381</v>
      </c>
      <c r="BB20" s="40" t="s">
        <v>2629</v>
      </c>
      <c r="BC20" s="40"/>
      <c r="BD20" s="31"/>
      <c r="BE20" s="31"/>
      <c r="BF20" s="31"/>
      <c r="BG20" s="31"/>
      <c r="BH20" s="31"/>
      <c r="BI20" s="31"/>
      <c r="BJ20" s="31"/>
      <c r="BK20" s="31"/>
      <c r="BL20" s="31"/>
      <c r="BM20" s="31"/>
      <c r="BN20" s="31"/>
      <c r="BO20" s="31"/>
      <c r="BP20" s="31"/>
      <c r="BQ20" s="31"/>
      <c r="BR20" s="31"/>
      <c r="BS20" s="31"/>
      <c r="BT20" s="31"/>
      <c r="BU20" s="31"/>
      <c r="BV20" s="31"/>
      <c r="BW20" s="31"/>
      <c r="BX20" s="31"/>
      <c r="BY20" s="31"/>
      <c r="BZ20" s="31"/>
      <c r="CA20" s="31"/>
      <c r="CB20" s="31"/>
      <c r="CC20" s="31"/>
      <c r="CD20" s="31"/>
      <c r="CE20" s="31"/>
      <c r="CF20" s="31"/>
      <c r="CG20" s="31"/>
      <c r="CH20" s="31"/>
      <c r="CI20" s="31"/>
      <c r="CJ20" s="31"/>
      <c r="CK20" s="31"/>
      <c r="CL20" s="31"/>
      <c r="CM20" s="31"/>
      <c r="CN20" s="31"/>
      <c r="CO20" s="31"/>
      <c r="CP20" s="31"/>
      <c r="CQ20" s="31"/>
      <c r="CR20" s="31"/>
      <c r="CS20" s="31"/>
      <c r="CT20" s="31"/>
      <c r="CU20" s="31"/>
      <c r="CV20" s="31"/>
      <c r="CW20" s="31"/>
      <c r="CX20" s="31"/>
      <c r="CY20" s="31"/>
      <c r="CZ20" s="31"/>
      <c r="DA20" s="31"/>
      <c r="DB20" s="31"/>
      <c r="DC20" s="31"/>
      <c r="DD20" s="31"/>
      <c r="DE20" s="31"/>
      <c r="DF20" s="31"/>
      <c r="DG20" s="31"/>
      <c r="DH20" s="31"/>
      <c r="DI20" s="31"/>
      <c r="DJ20" s="31"/>
      <c r="DK20" s="31"/>
      <c r="DL20" s="31"/>
      <c r="DM20" s="31"/>
      <c r="DN20" s="31"/>
      <c r="DO20" s="31"/>
      <c r="DP20" s="31"/>
      <c r="DQ20" s="31"/>
      <c r="DR20" s="31"/>
      <c r="DS20" s="31"/>
      <c r="DT20" s="31"/>
      <c r="DU20" s="31"/>
      <c r="DV20" s="31"/>
      <c r="DW20" s="31"/>
      <c r="DX20" s="31"/>
      <c r="DY20" s="31"/>
      <c r="DZ20" s="31"/>
      <c r="EA20" s="31"/>
      <c r="EB20" s="31"/>
      <c r="EC20" s="31"/>
      <c r="ED20" s="31"/>
      <c r="EE20" s="31"/>
      <c r="EF20" s="31"/>
      <c r="EG20" s="31"/>
      <c r="EH20" s="31"/>
      <c r="EI20" s="31"/>
      <c r="EJ20" s="31"/>
      <c r="EK20" s="31"/>
      <c r="EL20" s="31"/>
      <c r="EM20" s="31"/>
      <c r="EN20" s="31"/>
      <c r="EO20" s="31"/>
      <c r="EP20" s="31"/>
      <c r="EQ20" s="31"/>
      <c r="ER20" s="31"/>
      <c r="ES20" s="31"/>
      <c r="ET20" s="31"/>
      <c r="EU20" s="31"/>
      <c r="EV20" s="31"/>
      <c r="EW20" s="31"/>
      <c r="EX20" s="31"/>
      <c r="EY20" s="31"/>
      <c r="EZ20" s="31"/>
      <c r="FA20" s="31"/>
      <c r="FB20" s="31"/>
      <c r="FC20" s="31"/>
      <c r="FD20" s="31"/>
      <c r="FE20" s="31"/>
      <c r="FF20" s="31"/>
      <c r="FG20" s="31"/>
      <c r="FH20" s="31"/>
      <c r="FI20" s="31"/>
      <c r="FJ20" s="31"/>
      <c r="FK20" s="31"/>
      <c r="FL20" s="31"/>
      <c r="FM20" s="31"/>
      <c r="FN20" s="31"/>
      <c r="FO20" s="31"/>
      <c r="FP20" s="31"/>
      <c r="FQ20" s="31"/>
      <c r="FR20" s="31"/>
      <c r="FS20" s="31"/>
      <c r="FT20" s="31"/>
      <c r="FU20" s="31"/>
      <c r="FV20" s="31"/>
      <c r="FW20" s="31"/>
      <c r="FX20" s="31"/>
      <c r="FY20" s="31"/>
      <c r="FZ20" s="31"/>
      <c r="GA20" s="31"/>
      <c r="GB20" s="31"/>
      <c r="GC20" s="31"/>
      <c r="GD20" s="31"/>
      <c r="GE20" s="31"/>
      <c r="GF20" s="31"/>
      <c r="GG20" s="31"/>
      <c r="GH20" s="31"/>
      <c r="GI20" s="31"/>
      <c r="GJ20" s="31"/>
      <c r="GK20" s="31"/>
      <c r="GL20" s="31"/>
      <c r="GM20" s="31"/>
      <c r="GN20" s="31"/>
      <c r="GO20" s="31"/>
      <c r="GP20" s="31"/>
      <c r="GQ20" s="31"/>
      <c r="GR20" s="31"/>
      <c r="GS20" s="31"/>
      <c r="GT20" s="31"/>
      <c r="GU20" s="31"/>
      <c r="GV20" s="31"/>
      <c r="GW20" s="31"/>
      <c r="GX20" s="31"/>
      <c r="GY20" s="31"/>
      <c r="GZ20" s="31"/>
      <c r="HA20" s="31"/>
      <c r="HB20" s="31"/>
      <c r="HC20" s="31"/>
      <c r="HD20" s="31"/>
      <c r="HE20" s="31"/>
      <c r="HF20" s="31"/>
      <c r="HG20" s="31"/>
      <c r="HH20" s="31"/>
      <c r="HI20" s="31"/>
      <c r="HJ20" s="31"/>
      <c r="HK20" s="31"/>
      <c r="HL20" s="31"/>
      <c r="HM20" s="31"/>
      <c r="HN20" s="31"/>
      <c r="HO20" s="31"/>
      <c r="HP20" s="31"/>
      <c r="HQ20" s="31"/>
      <c r="HR20" s="31"/>
      <c r="HS20" s="31"/>
      <c r="HT20" s="31"/>
      <c r="HU20" s="31"/>
      <c r="HV20" s="31"/>
      <c r="HW20" s="31"/>
      <c r="HX20" s="31"/>
      <c r="HY20" s="31"/>
      <c r="HZ20" s="31"/>
      <c r="IA20" s="31"/>
      <c r="IB20" s="31"/>
      <c r="IC20" s="31"/>
      <c r="ID20" s="31"/>
      <c r="IE20" s="31"/>
      <c r="IF20" s="31"/>
      <c r="IG20" s="31"/>
      <c r="IH20" s="31"/>
      <c r="II20" s="31"/>
      <c r="IJ20" s="31"/>
      <c r="IK20" s="31"/>
      <c r="IL20" s="31"/>
      <c r="IM20" s="31"/>
      <c r="IN20" s="31"/>
      <c r="IO20" s="31"/>
      <c r="IP20" s="31"/>
      <c r="IQ20" s="31"/>
      <c r="IR20" s="31"/>
      <c r="IS20" s="31"/>
      <c r="IT20" s="31"/>
      <c r="IU20" s="31"/>
      <c r="IV20" s="31"/>
      <c r="IW20" s="31"/>
      <c r="IX20" s="31"/>
      <c r="IY20" s="31"/>
      <c r="IZ20" s="31"/>
      <c r="JA20" s="31"/>
      <c r="JB20" s="31"/>
      <c r="JC20" s="31"/>
      <c r="JD20" s="31"/>
      <c r="JE20" s="31"/>
      <c r="JF20" s="31"/>
      <c r="JG20" s="31"/>
      <c r="JH20" s="31"/>
      <c r="JI20" s="31"/>
      <c r="JJ20" s="31"/>
      <c r="JK20" s="31"/>
      <c r="JL20" s="31"/>
      <c r="JM20" s="31"/>
      <c r="JN20" s="31"/>
      <c r="JO20" s="31"/>
      <c r="JP20" s="31"/>
      <c r="JQ20" s="31"/>
      <c r="JR20" s="31"/>
      <c r="JS20" s="31"/>
      <c r="JT20" s="31"/>
      <c r="JU20" s="31"/>
      <c r="JV20" s="31"/>
      <c r="JW20" s="31"/>
    </row>
    <row r="21" spans="1:283" ht="140" x14ac:dyDescent="0.15">
      <c r="A21" s="11">
        <v>20</v>
      </c>
      <c r="B21" s="30" t="s">
        <v>1493</v>
      </c>
      <c r="C21" s="15" t="s">
        <v>1494</v>
      </c>
      <c r="D21" s="19" t="s">
        <v>1495</v>
      </c>
      <c r="E21" s="16">
        <v>2012</v>
      </c>
      <c r="F21" s="4" t="s">
        <v>1496</v>
      </c>
      <c r="G21" s="17"/>
      <c r="H21" s="17"/>
      <c r="I21" s="17"/>
      <c r="J21" s="17"/>
      <c r="K21" s="17"/>
      <c r="L21" s="17"/>
      <c r="M21" s="16">
        <v>2</v>
      </c>
      <c r="N21" s="4" t="s">
        <v>1497</v>
      </c>
      <c r="O21" s="4" t="s">
        <v>1498</v>
      </c>
      <c r="P21" s="4" t="s">
        <v>1499</v>
      </c>
      <c r="Q21" s="4" t="s">
        <v>1500</v>
      </c>
      <c r="R21" s="204" t="s">
        <v>2838</v>
      </c>
      <c r="S21" s="128" t="s">
        <v>2697</v>
      </c>
      <c r="T21" s="132" t="s">
        <v>2756</v>
      </c>
      <c r="U21" s="162" t="s">
        <v>2706</v>
      </c>
      <c r="V21" s="4" t="s">
        <v>1501</v>
      </c>
      <c r="W21" s="4" t="s">
        <v>1502</v>
      </c>
      <c r="X21" s="4" t="s">
        <v>516</v>
      </c>
      <c r="Y21" s="17"/>
      <c r="Z21" s="4" t="s">
        <v>33</v>
      </c>
      <c r="AA21" s="18" t="s">
        <v>1503</v>
      </c>
      <c r="AB21" s="14" t="s">
        <v>2382</v>
      </c>
      <c r="AC21" s="8" t="s">
        <v>2381</v>
      </c>
      <c r="AD21" s="8" t="s">
        <v>2381</v>
      </c>
      <c r="AE21" s="38" t="s">
        <v>2649</v>
      </c>
      <c r="AF21" s="38" t="s">
        <v>2649</v>
      </c>
      <c r="AG21" s="8" t="s">
        <v>2381</v>
      </c>
      <c r="AH21" s="8" t="s">
        <v>2396</v>
      </c>
      <c r="AI21" s="8"/>
      <c r="AJ21" s="8"/>
      <c r="AK21" s="8" t="s">
        <v>2649</v>
      </c>
      <c r="AL21" s="167" t="s">
        <v>2649</v>
      </c>
      <c r="AM21" s="8"/>
      <c r="AN21" s="8"/>
      <c r="AO21" s="8"/>
      <c r="AP21" s="167"/>
      <c r="AQ21" s="8"/>
      <c r="AR21" s="8" t="s">
        <v>2651</v>
      </c>
      <c r="AS21" s="8"/>
      <c r="AT21" s="8"/>
      <c r="AU21" s="8"/>
      <c r="AV21" s="8" t="s">
        <v>2649</v>
      </c>
      <c r="AW21" s="8"/>
      <c r="AX21" s="8" t="s">
        <v>2385</v>
      </c>
      <c r="AY21" s="2" t="s">
        <v>2381</v>
      </c>
      <c r="AZ21" s="4" t="s">
        <v>2536</v>
      </c>
      <c r="BA21" s="2" t="s">
        <v>2381</v>
      </c>
      <c r="BB21" s="40" t="s">
        <v>2629</v>
      </c>
      <c r="BC21" s="40"/>
    </row>
    <row r="22" spans="1:283" ht="210" x14ac:dyDescent="0.15">
      <c r="A22" s="11">
        <v>22</v>
      </c>
      <c r="B22" s="30" t="s">
        <v>221</v>
      </c>
      <c r="C22" s="15" t="s">
        <v>222</v>
      </c>
      <c r="D22" s="19" t="s">
        <v>223</v>
      </c>
      <c r="E22" s="16">
        <v>2018</v>
      </c>
      <c r="F22" s="4" t="s">
        <v>224</v>
      </c>
      <c r="G22" s="16">
        <v>33</v>
      </c>
      <c r="H22" s="16">
        <v>3</v>
      </c>
      <c r="I22" s="17"/>
      <c r="J22" s="16">
        <v>519</v>
      </c>
      <c r="K22" s="16">
        <v>537</v>
      </c>
      <c r="L22" s="17"/>
      <c r="M22" s="17"/>
      <c r="N22" s="4" t="s">
        <v>225</v>
      </c>
      <c r="O22" s="4" t="s">
        <v>226</v>
      </c>
      <c r="P22" s="4" t="s">
        <v>227</v>
      </c>
      <c r="Q22" s="4" t="s">
        <v>228</v>
      </c>
      <c r="R22" s="205" t="s">
        <v>2390</v>
      </c>
      <c r="S22" s="97" t="s">
        <v>2698</v>
      </c>
      <c r="T22" s="134" t="s">
        <v>2699</v>
      </c>
      <c r="U22" s="134" t="s">
        <v>2705</v>
      </c>
      <c r="V22" s="19" t="s">
        <v>229</v>
      </c>
      <c r="W22" s="4" t="s">
        <v>230</v>
      </c>
      <c r="X22" s="4" t="s">
        <v>32</v>
      </c>
      <c r="Y22" s="17"/>
      <c r="Z22" s="4" t="s">
        <v>33</v>
      </c>
      <c r="AA22" s="18" t="s">
        <v>231</v>
      </c>
      <c r="AB22" s="14" t="s">
        <v>2382</v>
      </c>
      <c r="AC22" s="8" t="s">
        <v>2381</v>
      </c>
      <c r="AD22" s="8" t="s">
        <v>2381</v>
      </c>
      <c r="AE22" s="38" t="s">
        <v>2649</v>
      </c>
      <c r="AF22" s="8"/>
      <c r="AG22" s="8" t="s">
        <v>2381</v>
      </c>
      <c r="AH22" s="8" t="s">
        <v>2396</v>
      </c>
      <c r="AI22" s="8" t="s">
        <v>2649</v>
      </c>
      <c r="AJ22" s="8"/>
      <c r="AK22" s="8" t="s">
        <v>2649</v>
      </c>
      <c r="AL22" s="167"/>
      <c r="AM22" s="8"/>
      <c r="AN22" s="8"/>
      <c r="AO22" s="8"/>
      <c r="AP22" s="167"/>
      <c r="AQ22" s="8"/>
      <c r="AR22" s="8" t="s">
        <v>2396</v>
      </c>
      <c r="AS22" s="38" t="s">
        <v>2649</v>
      </c>
      <c r="AT22" s="8"/>
      <c r="AU22" s="38" t="s">
        <v>2649</v>
      </c>
      <c r="AV22" s="8" t="s">
        <v>2649</v>
      </c>
      <c r="AW22" s="8"/>
      <c r="AX22" s="8" t="s">
        <v>2385</v>
      </c>
      <c r="AY22" s="2" t="s">
        <v>2381</v>
      </c>
      <c r="AZ22" s="19" t="s">
        <v>2414</v>
      </c>
      <c r="BA22" s="2" t="s">
        <v>2381</v>
      </c>
      <c r="BB22" s="40" t="s">
        <v>2643</v>
      </c>
      <c r="BC22" s="40"/>
    </row>
    <row r="23" spans="1:283" ht="98" x14ac:dyDescent="0.15">
      <c r="A23" s="11">
        <v>26</v>
      </c>
      <c r="B23" s="30" t="s">
        <v>212</v>
      </c>
      <c r="C23" s="15" t="s">
        <v>213</v>
      </c>
      <c r="D23" s="19" t="s">
        <v>214</v>
      </c>
      <c r="E23" s="16">
        <v>2009</v>
      </c>
      <c r="F23" s="19" t="s">
        <v>215</v>
      </c>
      <c r="G23" s="16">
        <v>39</v>
      </c>
      <c r="H23" s="16">
        <v>2</v>
      </c>
      <c r="I23" s="17"/>
      <c r="J23" s="16">
        <v>99</v>
      </c>
      <c r="K23" s="16">
        <v>108</v>
      </c>
      <c r="L23" s="17"/>
      <c r="M23" s="16">
        <v>4</v>
      </c>
      <c r="N23" s="17"/>
      <c r="O23" s="4" t="s">
        <v>216</v>
      </c>
      <c r="P23" s="4" t="s">
        <v>217</v>
      </c>
      <c r="Q23" s="4" t="s">
        <v>218</v>
      </c>
      <c r="R23" s="204" t="s">
        <v>2838</v>
      </c>
      <c r="S23" s="128" t="s">
        <v>2745</v>
      </c>
      <c r="T23" s="128" t="s">
        <v>2746</v>
      </c>
      <c r="U23" s="162" t="s">
        <v>2763</v>
      </c>
      <c r="V23" s="4" t="s">
        <v>219</v>
      </c>
      <c r="W23" s="17"/>
      <c r="X23" s="4" t="s">
        <v>32</v>
      </c>
      <c r="Y23" s="17"/>
      <c r="Z23" s="4" t="s">
        <v>33</v>
      </c>
      <c r="AA23" s="18" t="s">
        <v>220</v>
      </c>
      <c r="AB23" s="14" t="s">
        <v>2383</v>
      </c>
      <c r="AC23" s="8" t="s">
        <v>2381</v>
      </c>
      <c r="AD23" s="8" t="s">
        <v>2381</v>
      </c>
      <c r="AE23" s="38" t="s">
        <v>2649</v>
      </c>
      <c r="AF23" s="38" t="s">
        <v>2649</v>
      </c>
      <c r="AG23" s="8" t="s">
        <v>2381</v>
      </c>
      <c r="AH23" s="8" t="s">
        <v>2388</v>
      </c>
      <c r="AI23" s="38" t="s">
        <v>2649</v>
      </c>
      <c r="AJ23" s="8"/>
      <c r="AK23" s="8"/>
      <c r="AL23" s="167" t="s">
        <v>2649</v>
      </c>
      <c r="AM23" s="8"/>
      <c r="AN23" s="8"/>
      <c r="AO23" s="8"/>
      <c r="AP23" s="167"/>
      <c r="AQ23" s="8"/>
      <c r="AR23" s="8" t="s">
        <v>2435</v>
      </c>
      <c r="AS23" s="8"/>
      <c r="AT23" s="38" t="s">
        <v>2649</v>
      </c>
      <c r="AU23" s="8"/>
      <c r="AV23" s="8"/>
      <c r="AW23" s="8"/>
      <c r="AX23" s="8" t="s">
        <v>2385</v>
      </c>
      <c r="AY23" s="2" t="s">
        <v>2381</v>
      </c>
      <c r="AZ23" s="19" t="s">
        <v>2744</v>
      </c>
      <c r="BA23" s="2" t="s">
        <v>2381</v>
      </c>
      <c r="BB23" s="44" t="s">
        <v>2712</v>
      </c>
      <c r="BC23" s="40"/>
    </row>
    <row r="24" spans="1:283" ht="280" x14ac:dyDescent="0.15">
      <c r="A24" s="11">
        <v>31</v>
      </c>
      <c r="B24" s="30" t="s">
        <v>284</v>
      </c>
      <c r="C24" s="15" t="s">
        <v>285</v>
      </c>
      <c r="D24" s="19" t="s">
        <v>286</v>
      </c>
      <c r="E24" s="16">
        <v>2004</v>
      </c>
      <c r="F24" s="4" t="s">
        <v>287</v>
      </c>
      <c r="G24" s="16">
        <v>9</v>
      </c>
      <c r="H24" s="16">
        <v>1</v>
      </c>
      <c r="I24" s="17"/>
      <c r="J24" s="16">
        <v>49</v>
      </c>
      <c r="K24" s="16">
        <v>76</v>
      </c>
      <c r="L24" s="17"/>
      <c r="M24" s="16">
        <v>20</v>
      </c>
      <c r="N24" s="4" t="s">
        <v>288</v>
      </c>
      <c r="O24" s="4" t="s">
        <v>289</v>
      </c>
      <c r="P24" s="4" t="s">
        <v>290</v>
      </c>
      <c r="Q24" s="4" t="s">
        <v>291</v>
      </c>
      <c r="R24" s="201" t="s">
        <v>2834</v>
      </c>
      <c r="S24" s="129" t="s">
        <v>2748</v>
      </c>
      <c r="T24" s="129" t="s">
        <v>2751</v>
      </c>
      <c r="U24" s="134" t="s">
        <v>2762</v>
      </c>
      <c r="V24" s="19" t="s">
        <v>292</v>
      </c>
      <c r="W24" s="17"/>
      <c r="X24" s="160" t="s">
        <v>293</v>
      </c>
      <c r="Y24" s="17"/>
      <c r="Z24" s="4" t="s">
        <v>33</v>
      </c>
      <c r="AA24" s="18" t="s">
        <v>294</v>
      </c>
      <c r="AB24" s="14" t="s">
        <v>2382</v>
      </c>
      <c r="AC24" s="8" t="s">
        <v>2381</v>
      </c>
      <c r="AD24" s="8" t="s">
        <v>2381</v>
      </c>
      <c r="AE24" s="38" t="s">
        <v>2649</v>
      </c>
      <c r="AF24" s="8"/>
      <c r="AG24" s="8" t="s">
        <v>2381</v>
      </c>
      <c r="AH24" s="8" t="s">
        <v>2396</v>
      </c>
      <c r="AI24" s="8" t="s">
        <v>2649</v>
      </c>
      <c r="AJ24" s="8"/>
      <c r="AK24" s="8" t="s">
        <v>2649</v>
      </c>
      <c r="AL24" s="168" t="s">
        <v>2649</v>
      </c>
      <c r="AM24" s="8"/>
      <c r="AN24" s="8"/>
      <c r="AO24" s="8"/>
      <c r="AP24" s="167"/>
      <c r="AQ24" s="8"/>
      <c r="AR24" s="8" t="s">
        <v>2437</v>
      </c>
      <c r="AS24" s="8"/>
      <c r="AT24" s="8"/>
      <c r="AU24" s="8"/>
      <c r="AV24" s="8" t="s">
        <v>2649</v>
      </c>
      <c r="AW24" s="8"/>
      <c r="AX24" s="8" t="s">
        <v>2385</v>
      </c>
      <c r="AY24" s="2" t="s">
        <v>2381</v>
      </c>
      <c r="AZ24" s="19" t="s">
        <v>2420</v>
      </c>
      <c r="BA24" s="2" t="s">
        <v>2381</v>
      </c>
      <c r="BB24" s="44" t="s">
        <v>2626</v>
      </c>
      <c r="BC24" s="40"/>
    </row>
    <row r="25" spans="1:283" ht="154" x14ac:dyDescent="0.15">
      <c r="A25" s="11">
        <v>32</v>
      </c>
      <c r="B25" s="30" t="s">
        <v>335</v>
      </c>
      <c r="C25" s="15" t="s">
        <v>336</v>
      </c>
      <c r="D25" s="19" t="s">
        <v>337</v>
      </c>
      <c r="E25" s="16">
        <v>2005</v>
      </c>
      <c r="F25" s="4" t="s">
        <v>338</v>
      </c>
      <c r="G25" s="16">
        <v>27</v>
      </c>
      <c r="H25" s="16">
        <v>4</v>
      </c>
      <c r="I25" s="17"/>
      <c r="J25" s="16">
        <v>371</v>
      </c>
      <c r="K25" s="16">
        <v>407</v>
      </c>
      <c r="L25" s="17"/>
      <c r="M25" s="16">
        <v>18</v>
      </c>
      <c r="N25" s="17"/>
      <c r="O25" s="4" t="s">
        <v>339</v>
      </c>
      <c r="P25" s="4" t="s">
        <v>340</v>
      </c>
      <c r="Q25" s="4" t="s">
        <v>341</v>
      </c>
      <c r="R25" s="204" t="s">
        <v>2838</v>
      </c>
      <c r="S25" s="128" t="s">
        <v>2753</v>
      </c>
      <c r="T25" s="128" t="s">
        <v>2752</v>
      </c>
      <c r="U25" s="162" t="s">
        <v>2760</v>
      </c>
      <c r="V25" s="19" t="s">
        <v>342</v>
      </c>
      <c r="W25" s="17"/>
      <c r="X25" s="4" t="s">
        <v>32</v>
      </c>
      <c r="Y25" s="17"/>
      <c r="Z25" s="4" t="s">
        <v>33</v>
      </c>
      <c r="AA25" s="18" t="s">
        <v>343</v>
      </c>
      <c r="AB25" s="14" t="s">
        <v>2382</v>
      </c>
      <c r="AC25" s="8" t="s">
        <v>2381</v>
      </c>
      <c r="AD25" s="8" t="s">
        <v>2381</v>
      </c>
      <c r="AE25" s="38" t="s">
        <v>2649</v>
      </c>
      <c r="AF25" s="38" t="s">
        <v>2649</v>
      </c>
      <c r="AG25" s="8" t="s">
        <v>2381</v>
      </c>
      <c r="AH25" s="8" t="s">
        <v>2396</v>
      </c>
      <c r="AI25" s="8"/>
      <c r="AJ25" s="8"/>
      <c r="AK25" s="8"/>
      <c r="AL25" s="167" t="s">
        <v>2649</v>
      </c>
      <c r="AM25" s="8"/>
      <c r="AN25" s="8"/>
      <c r="AO25" s="8"/>
      <c r="AP25" s="168" t="s">
        <v>2649</v>
      </c>
      <c r="AQ25" s="8"/>
      <c r="AR25" s="8" t="s">
        <v>2435</v>
      </c>
      <c r="AS25" s="8"/>
      <c r="AT25" s="8" t="s">
        <v>2649</v>
      </c>
      <c r="AU25" s="8"/>
      <c r="AV25" s="8"/>
      <c r="AW25" s="8"/>
      <c r="AX25" s="8" t="s">
        <v>2385</v>
      </c>
      <c r="AY25" s="2" t="s">
        <v>2381</v>
      </c>
      <c r="AZ25" s="19" t="s">
        <v>2425</v>
      </c>
      <c r="BA25" s="2" t="s">
        <v>2381</v>
      </c>
      <c r="BB25" s="44" t="s">
        <v>2713</v>
      </c>
      <c r="BC25" s="40"/>
    </row>
    <row r="26" spans="1:283" ht="224" x14ac:dyDescent="0.15">
      <c r="A26" s="11">
        <v>33</v>
      </c>
      <c r="B26" s="30" t="s">
        <v>446</v>
      </c>
      <c r="C26" s="15" t="s">
        <v>447</v>
      </c>
      <c r="D26" s="19" t="s">
        <v>448</v>
      </c>
      <c r="E26" s="16">
        <v>2016</v>
      </c>
      <c r="F26" s="4" t="s">
        <v>449</v>
      </c>
      <c r="G26" s="16">
        <v>11</v>
      </c>
      <c r="H26" s="16">
        <v>18</v>
      </c>
      <c r="I26" s="17"/>
      <c r="J26" s="16">
        <v>4489</v>
      </c>
      <c r="K26" s="16">
        <v>4494</v>
      </c>
      <c r="L26" s="17"/>
      <c r="M26" s="17"/>
      <c r="N26" s="17"/>
      <c r="O26" s="4" t="s">
        <v>450</v>
      </c>
      <c r="P26" s="4" t="s">
        <v>451</v>
      </c>
      <c r="Q26" s="4" t="s">
        <v>452</v>
      </c>
      <c r="R26" s="201" t="s">
        <v>2834</v>
      </c>
      <c r="S26" s="129" t="s">
        <v>2754</v>
      </c>
      <c r="T26" s="129" t="s">
        <v>2755</v>
      </c>
      <c r="U26" s="134" t="s">
        <v>2761</v>
      </c>
      <c r="V26" s="4" t="s">
        <v>453</v>
      </c>
      <c r="W26" s="4" t="s">
        <v>454</v>
      </c>
      <c r="X26" s="4" t="s">
        <v>32</v>
      </c>
      <c r="Y26" s="17"/>
      <c r="Z26" s="4" t="s">
        <v>33</v>
      </c>
      <c r="AA26" s="18" t="s">
        <v>455</v>
      </c>
      <c r="AB26" s="14" t="s">
        <v>2382</v>
      </c>
      <c r="AC26" s="8" t="s">
        <v>2381</v>
      </c>
      <c r="AD26" s="8" t="s">
        <v>2381</v>
      </c>
      <c r="AE26" s="38" t="s">
        <v>2649</v>
      </c>
      <c r="AF26" s="8"/>
      <c r="AG26" s="8" t="s">
        <v>2381</v>
      </c>
      <c r="AH26" s="8" t="s">
        <v>2396</v>
      </c>
      <c r="AI26" s="8" t="s">
        <v>2649</v>
      </c>
      <c r="AJ26" s="8" t="s">
        <v>2649</v>
      </c>
      <c r="AK26" s="8" t="s">
        <v>2649</v>
      </c>
      <c r="AL26" s="168" t="s">
        <v>2649</v>
      </c>
      <c r="AM26" s="8"/>
      <c r="AN26" s="8"/>
      <c r="AO26" s="38" t="s">
        <v>2649</v>
      </c>
      <c r="AP26" s="167"/>
      <c r="AQ26" s="8"/>
      <c r="AR26" s="8" t="s">
        <v>2437</v>
      </c>
      <c r="AS26" s="8"/>
      <c r="AT26" s="8"/>
      <c r="AU26" s="8"/>
      <c r="AV26" s="8" t="s">
        <v>2649</v>
      </c>
      <c r="AW26" s="8"/>
      <c r="AX26" s="8" t="s">
        <v>2385</v>
      </c>
      <c r="AY26" s="2" t="s">
        <v>2381</v>
      </c>
      <c r="AZ26" s="19" t="s">
        <v>2432</v>
      </c>
      <c r="BA26" s="2" t="s">
        <v>2381</v>
      </c>
      <c r="BB26" s="44" t="s">
        <v>2714</v>
      </c>
      <c r="BC26" s="40"/>
    </row>
    <row r="27" spans="1:283" ht="280" x14ac:dyDescent="0.15">
      <c r="A27" s="11">
        <v>34</v>
      </c>
      <c r="B27" s="30" t="s">
        <v>809</v>
      </c>
      <c r="C27" s="15" t="s">
        <v>810</v>
      </c>
      <c r="D27" s="19" t="s">
        <v>811</v>
      </c>
      <c r="E27" s="16">
        <v>2000</v>
      </c>
      <c r="F27" s="19" t="s">
        <v>812</v>
      </c>
      <c r="G27" s="16">
        <v>7</v>
      </c>
      <c r="H27" s="16">
        <v>2</v>
      </c>
      <c r="I27" s="17"/>
      <c r="J27" s="16">
        <v>179</v>
      </c>
      <c r="K27" s="16">
        <v>190</v>
      </c>
      <c r="L27" s="17"/>
      <c r="M27" s="16">
        <v>3</v>
      </c>
      <c r="N27" s="4" t="s">
        <v>813</v>
      </c>
      <c r="O27" s="4" t="s">
        <v>814</v>
      </c>
      <c r="P27" s="4" t="s">
        <v>815</v>
      </c>
      <c r="Q27" s="4" t="s">
        <v>816</v>
      </c>
      <c r="R27" s="206" t="s">
        <v>2839</v>
      </c>
      <c r="S27" s="98" t="s">
        <v>2765</v>
      </c>
      <c r="T27" s="97" t="s">
        <v>2758</v>
      </c>
      <c r="U27" s="162" t="s">
        <v>2759</v>
      </c>
      <c r="V27" s="4" t="s">
        <v>817</v>
      </c>
      <c r="W27" s="4" t="s">
        <v>818</v>
      </c>
      <c r="X27" s="160" t="s">
        <v>293</v>
      </c>
      <c r="Y27" s="17"/>
      <c r="Z27" s="4" t="s">
        <v>33</v>
      </c>
      <c r="AA27" s="18" t="s">
        <v>819</v>
      </c>
      <c r="AB27" s="14" t="s">
        <v>2382</v>
      </c>
      <c r="AC27" s="8" t="s">
        <v>2381</v>
      </c>
      <c r="AD27" s="8" t="s">
        <v>2381</v>
      </c>
      <c r="AE27" s="38" t="s">
        <v>2649</v>
      </c>
      <c r="AF27" s="38" t="s">
        <v>2649</v>
      </c>
      <c r="AG27" s="8" t="s">
        <v>2381</v>
      </c>
      <c r="AH27" s="8" t="s">
        <v>2396</v>
      </c>
      <c r="AI27" s="8"/>
      <c r="AJ27" s="38" t="s">
        <v>2649</v>
      </c>
      <c r="AK27" s="8" t="s">
        <v>2649</v>
      </c>
      <c r="AL27" s="167" t="s">
        <v>2649</v>
      </c>
      <c r="AM27" s="8"/>
      <c r="AN27" s="8"/>
      <c r="AO27" s="8"/>
      <c r="AP27" s="167"/>
      <c r="AQ27" s="8"/>
      <c r="AR27" s="8" t="s">
        <v>2439</v>
      </c>
      <c r="AS27" s="38" t="s">
        <v>2649</v>
      </c>
      <c r="AT27" s="8"/>
      <c r="AU27" s="8"/>
      <c r="AV27" s="8"/>
      <c r="AW27" s="8"/>
      <c r="AX27" s="8" t="s">
        <v>2385</v>
      </c>
      <c r="AY27" s="2" t="s">
        <v>2381</v>
      </c>
      <c r="AZ27" s="19" t="s">
        <v>2475</v>
      </c>
      <c r="BA27" s="2" t="s">
        <v>2381</v>
      </c>
      <c r="BB27" s="44" t="s">
        <v>2715</v>
      </c>
      <c r="BC27" s="40"/>
    </row>
    <row r="28" spans="1:283" ht="409.6" x14ac:dyDescent="0.15">
      <c r="A28" s="11">
        <v>36</v>
      </c>
      <c r="B28" s="30" t="s">
        <v>608</v>
      </c>
      <c r="C28" s="15" t="s">
        <v>609</v>
      </c>
      <c r="D28" s="19" t="s">
        <v>610</v>
      </c>
      <c r="E28" s="16">
        <v>2012</v>
      </c>
      <c r="F28" s="19" t="s">
        <v>521</v>
      </c>
      <c r="G28" s="16">
        <v>12</v>
      </c>
      <c r="H28" s="16">
        <v>1</v>
      </c>
      <c r="I28" s="16">
        <v>521</v>
      </c>
      <c r="J28" s="17"/>
      <c r="K28" s="17"/>
      <c r="L28" s="17"/>
      <c r="M28" s="16">
        <v>10</v>
      </c>
      <c r="N28" s="4" t="s">
        <v>611</v>
      </c>
      <c r="O28" s="4" t="s">
        <v>612</v>
      </c>
      <c r="P28" s="4" t="s">
        <v>613</v>
      </c>
      <c r="Q28" s="4" t="s">
        <v>614</v>
      </c>
      <c r="R28" s="207" t="s">
        <v>2840</v>
      </c>
      <c r="S28" s="133" t="s">
        <v>2764</v>
      </c>
      <c r="T28" s="133" t="s">
        <v>2786</v>
      </c>
      <c r="U28" s="161" t="s">
        <v>2766</v>
      </c>
      <c r="V28" s="4" t="s">
        <v>615</v>
      </c>
      <c r="W28" s="4" t="s">
        <v>616</v>
      </c>
      <c r="X28" s="4" t="s">
        <v>32</v>
      </c>
      <c r="Y28" s="17"/>
      <c r="Z28" s="4" t="s">
        <v>33</v>
      </c>
      <c r="AA28" s="18" t="s">
        <v>617</v>
      </c>
      <c r="AB28" s="14" t="s">
        <v>2382</v>
      </c>
      <c r="AC28" s="8" t="s">
        <v>2381</v>
      </c>
      <c r="AD28" s="8" t="s">
        <v>2381</v>
      </c>
      <c r="AE28" s="38" t="s">
        <v>2649</v>
      </c>
      <c r="AF28" s="38" t="s">
        <v>2649</v>
      </c>
      <c r="AG28" s="8" t="s">
        <v>2381</v>
      </c>
      <c r="AH28" s="8" t="s">
        <v>2396</v>
      </c>
      <c r="AI28" s="8"/>
      <c r="AJ28" s="8" t="s">
        <v>2649</v>
      </c>
      <c r="AK28" s="8" t="s">
        <v>2649</v>
      </c>
      <c r="AL28" s="167" t="s">
        <v>2649</v>
      </c>
      <c r="AM28" s="8"/>
      <c r="AN28" s="8"/>
      <c r="AO28" s="8"/>
      <c r="AP28" s="167"/>
      <c r="AQ28" s="8"/>
      <c r="AR28" s="8" t="s">
        <v>2439</v>
      </c>
      <c r="AS28" s="38" t="s">
        <v>2649</v>
      </c>
      <c r="AT28" s="8"/>
      <c r="AU28" s="8"/>
      <c r="AV28" s="8"/>
      <c r="AW28" s="8"/>
      <c r="AX28" s="8" t="s">
        <v>2385</v>
      </c>
      <c r="AY28" s="2" t="s">
        <v>2381</v>
      </c>
      <c r="AZ28" s="19" t="s">
        <v>2456</v>
      </c>
      <c r="BA28" s="2" t="s">
        <v>2381</v>
      </c>
      <c r="BB28" s="44" t="s">
        <v>2716</v>
      </c>
      <c r="BC28" s="40"/>
    </row>
    <row r="29" spans="1:283" ht="98" x14ac:dyDescent="0.15">
      <c r="A29" s="49">
        <v>44</v>
      </c>
      <c r="B29" s="50" t="s">
        <v>22</v>
      </c>
      <c r="C29" s="51" t="s">
        <v>23</v>
      </c>
      <c r="D29" s="74" t="s">
        <v>24</v>
      </c>
      <c r="E29" s="49">
        <v>1991</v>
      </c>
      <c r="F29" s="74" t="s">
        <v>25</v>
      </c>
      <c r="G29" s="49">
        <v>16</v>
      </c>
      <c r="H29" s="52" t="s">
        <v>26</v>
      </c>
      <c r="I29" s="53"/>
      <c r="J29" s="49">
        <v>895</v>
      </c>
      <c r="K29" s="49">
        <v>906</v>
      </c>
      <c r="L29" s="53"/>
      <c r="M29" s="49">
        <v>2</v>
      </c>
      <c r="N29" s="52" t="s">
        <v>27</v>
      </c>
      <c r="O29" s="52" t="s">
        <v>28</v>
      </c>
      <c r="P29" s="52" t="s">
        <v>29</v>
      </c>
      <c r="Q29" s="52" t="s">
        <v>30</v>
      </c>
      <c r="R29" s="203" t="s">
        <v>2837</v>
      </c>
      <c r="S29" s="136" t="s">
        <v>2767</v>
      </c>
      <c r="T29" s="136" t="s">
        <v>2785</v>
      </c>
      <c r="U29" s="162" t="s">
        <v>2768</v>
      </c>
      <c r="V29" s="74" t="s">
        <v>31</v>
      </c>
      <c r="W29" s="53"/>
      <c r="X29" s="52" t="s">
        <v>32</v>
      </c>
      <c r="Y29" s="53"/>
      <c r="Z29" s="52" t="s">
        <v>33</v>
      </c>
      <c r="AA29" s="54" t="s">
        <v>34</v>
      </c>
      <c r="AB29" s="55" t="s">
        <v>2382</v>
      </c>
      <c r="AC29" s="56" t="s">
        <v>2381</v>
      </c>
      <c r="AD29" s="56" t="s">
        <v>2381</v>
      </c>
      <c r="AE29" s="56" t="s">
        <v>2649</v>
      </c>
      <c r="AF29" s="56"/>
      <c r="AG29" s="56" t="s">
        <v>2381</v>
      </c>
      <c r="AH29" s="56" t="s">
        <v>2396</v>
      </c>
      <c r="AI29" s="56"/>
      <c r="AJ29" s="56"/>
      <c r="AK29" s="56"/>
      <c r="AL29" s="170"/>
      <c r="AM29" s="56"/>
      <c r="AN29" s="56"/>
      <c r="AO29" s="73" t="s">
        <v>2649</v>
      </c>
      <c r="AP29" s="169" t="s">
        <v>2649</v>
      </c>
      <c r="AQ29" s="56"/>
      <c r="AR29" s="56" t="s">
        <v>2437</v>
      </c>
      <c r="AS29" s="56"/>
      <c r="AT29" s="56"/>
      <c r="AU29" s="56"/>
      <c r="AV29" s="56" t="s">
        <v>2649</v>
      </c>
      <c r="AW29" s="56"/>
      <c r="AX29" s="56" t="s">
        <v>2385</v>
      </c>
      <c r="AY29" s="57" t="s">
        <v>2381</v>
      </c>
      <c r="AZ29" s="74" t="s">
        <v>2397</v>
      </c>
      <c r="BA29" s="57" t="s">
        <v>2381</v>
      </c>
      <c r="BB29" s="149" t="s">
        <v>2718</v>
      </c>
      <c r="BC29" s="58"/>
    </row>
    <row r="30" spans="1:283" ht="126" x14ac:dyDescent="0.15">
      <c r="A30" s="11">
        <v>48</v>
      </c>
      <c r="B30" s="30" t="s">
        <v>1431</v>
      </c>
      <c r="C30" s="15" t="s">
        <v>1432</v>
      </c>
      <c r="D30" s="19" t="s">
        <v>1433</v>
      </c>
      <c r="E30" s="16">
        <v>2012</v>
      </c>
      <c r="F30" s="4" t="s">
        <v>1434</v>
      </c>
      <c r="G30" s="16">
        <v>7</v>
      </c>
      <c r="H30" s="16">
        <v>3</v>
      </c>
      <c r="I30" s="17"/>
      <c r="J30" s="16">
        <v>199</v>
      </c>
      <c r="K30" s="16">
        <v>207</v>
      </c>
      <c r="L30" s="17"/>
      <c r="M30" s="17"/>
      <c r="N30" s="4" t="s">
        <v>1435</v>
      </c>
      <c r="O30" s="4" t="s">
        <v>1436</v>
      </c>
      <c r="P30" s="4" t="s">
        <v>1437</v>
      </c>
      <c r="Q30" s="4" t="s">
        <v>1438</v>
      </c>
      <c r="R30" s="202" t="s">
        <v>2835</v>
      </c>
      <c r="S30" s="129" t="s">
        <v>2769</v>
      </c>
      <c r="T30" s="130" t="s">
        <v>2770</v>
      </c>
      <c r="U30" s="163" t="s">
        <v>2771</v>
      </c>
      <c r="V30" s="4" t="s">
        <v>1439</v>
      </c>
      <c r="W30" s="4" t="s">
        <v>1440</v>
      </c>
      <c r="X30" s="4" t="s">
        <v>32</v>
      </c>
      <c r="Y30" s="4" t="s">
        <v>170</v>
      </c>
      <c r="Z30" s="4" t="s">
        <v>33</v>
      </c>
      <c r="AA30" s="18" t="s">
        <v>1441</v>
      </c>
      <c r="AB30" s="14" t="s">
        <v>2382</v>
      </c>
      <c r="AC30" s="8" t="s">
        <v>2381</v>
      </c>
      <c r="AD30" s="8" t="s">
        <v>2381</v>
      </c>
      <c r="AE30" s="38" t="s">
        <v>2649</v>
      </c>
      <c r="AF30" s="8"/>
      <c r="AG30" s="8" t="s">
        <v>2381</v>
      </c>
      <c r="AH30" s="8" t="s">
        <v>2396</v>
      </c>
      <c r="AI30" s="38" t="s">
        <v>2649</v>
      </c>
      <c r="AJ30" s="8"/>
      <c r="AK30" s="38" t="s">
        <v>2649</v>
      </c>
      <c r="AL30" s="167"/>
      <c r="AM30" s="8"/>
      <c r="AN30" s="8"/>
      <c r="AO30" s="8"/>
      <c r="AP30" s="168" t="s">
        <v>2649</v>
      </c>
      <c r="AQ30" s="8"/>
      <c r="AR30" s="8" t="s">
        <v>2437</v>
      </c>
      <c r="AS30" s="8"/>
      <c r="AT30" s="8"/>
      <c r="AU30" s="8"/>
      <c r="AV30" s="8" t="s">
        <v>2649</v>
      </c>
      <c r="AW30" s="8"/>
      <c r="AX30" s="8" t="s">
        <v>2385</v>
      </c>
      <c r="AY30" s="2" t="s">
        <v>2381</v>
      </c>
      <c r="AZ30" s="4" t="s">
        <v>2530</v>
      </c>
      <c r="BA30" s="2" t="s">
        <v>2381</v>
      </c>
      <c r="BB30" s="44" t="s">
        <v>2720</v>
      </c>
      <c r="BC30" s="40"/>
    </row>
    <row r="31" spans="1:283" ht="280" x14ac:dyDescent="0.15">
      <c r="A31" s="11">
        <v>49</v>
      </c>
      <c r="B31" s="30" t="s">
        <v>1442</v>
      </c>
      <c r="C31" s="15" t="s">
        <v>1443</v>
      </c>
      <c r="D31" s="19" t="s">
        <v>1444</v>
      </c>
      <c r="E31" s="16">
        <v>2013</v>
      </c>
      <c r="F31" s="4" t="s">
        <v>1445</v>
      </c>
      <c r="G31" s="16">
        <v>37</v>
      </c>
      <c r="H31" s="16">
        <v>3</v>
      </c>
      <c r="I31" s="17"/>
      <c r="J31" s="16">
        <v>137</v>
      </c>
      <c r="K31" s="16">
        <v>149</v>
      </c>
      <c r="L31" s="17"/>
      <c r="M31" s="17"/>
      <c r="N31" s="17"/>
      <c r="O31" s="4" t="s">
        <v>1446</v>
      </c>
      <c r="P31" s="4" t="s">
        <v>1447</v>
      </c>
      <c r="Q31" s="4" t="s">
        <v>1448</v>
      </c>
      <c r="R31" s="201" t="s">
        <v>2842</v>
      </c>
      <c r="S31" s="134" t="s">
        <v>2774</v>
      </c>
      <c r="T31" s="134" t="s">
        <v>2772</v>
      </c>
      <c r="U31" s="134" t="s">
        <v>2773</v>
      </c>
      <c r="V31" s="4" t="s">
        <v>1449</v>
      </c>
      <c r="W31" s="4" t="s">
        <v>1450</v>
      </c>
      <c r="X31" s="160" t="s">
        <v>293</v>
      </c>
      <c r="Y31" s="17"/>
      <c r="Z31" s="4" t="s">
        <v>33</v>
      </c>
      <c r="AA31" s="18" t="s">
        <v>1451</v>
      </c>
      <c r="AB31" s="14" t="s">
        <v>2382</v>
      </c>
      <c r="AC31" s="8" t="s">
        <v>2381</v>
      </c>
      <c r="AD31" s="8" t="s">
        <v>2381</v>
      </c>
      <c r="AE31" s="8" t="s">
        <v>2649</v>
      </c>
      <c r="AF31" s="8" t="s">
        <v>2649</v>
      </c>
      <c r="AG31" s="8" t="s">
        <v>2381</v>
      </c>
      <c r="AH31" s="8" t="s">
        <v>2396</v>
      </c>
      <c r="AI31" s="38" t="s">
        <v>2649</v>
      </c>
      <c r="AJ31" s="38" t="s">
        <v>2649</v>
      </c>
      <c r="AK31" s="38" t="s">
        <v>2649</v>
      </c>
      <c r="AL31" s="167"/>
      <c r="AM31" s="8"/>
      <c r="AN31" s="38" t="s">
        <v>2649</v>
      </c>
      <c r="AO31" s="8"/>
      <c r="AP31" s="167"/>
      <c r="AQ31" s="8"/>
      <c r="AR31" s="8" t="s">
        <v>2396</v>
      </c>
      <c r="AS31" s="8" t="s">
        <v>2649</v>
      </c>
      <c r="AT31" s="8" t="s">
        <v>2649</v>
      </c>
      <c r="AU31" s="8" t="s">
        <v>2649</v>
      </c>
      <c r="AV31" s="8"/>
      <c r="AW31" s="8"/>
      <c r="AX31" s="8" t="s">
        <v>2385</v>
      </c>
      <c r="AY31" s="2" t="s">
        <v>2381</v>
      </c>
      <c r="AZ31" s="4" t="s">
        <v>2657</v>
      </c>
      <c r="BA31" s="2" t="s">
        <v>2381</v>
      </c>
      <c r="BB31" s="44" t="s">
        <v>2721</v>
      </c>
      <c r="BC31" s="40"/>
    </row>
    <row r="32" spans="1:283" ht="224" x14ac:dyDescent="0.15">
      <c r="A32" s="11">
        <v>60</v>
      </c>
      <c r="B32" s="30" t="s">
        <v>325</v>
      </c>
      <c r="C32" s="15" t="s">
        <v>326</v>
      </c>
      <c r="D32" s="19" t="s">
        <v>327</v>
      </c>
      <c r="E32" s="16">
        <v>2008</v>
      </c>
      <c r="F32" s="4" t="s">
        <v>265</v>
      </c>
      <c r="G32" s="16">
        <v>1</v>
      </c>
      <c r="H32" s="16">
        <v>1</v>
      </c>
      <c r="I32" s="17"/>
      <c r="J32" s="16">
        <v>19</v>
      </c>
      <c r="K32" s="16">
        <v>32</v>
      </c>
      <c r="L32" s="17"/>
      <c r="M32" s="16">
        <v>21</v>
      </c>
      <c r="N32" s="4" t="s">
        <v>328</v>
      </c>
      <c r="O32" s="4" t="s">
        <v>329</v>
      </c>
      <c r="P32" s="4" t="s">
        <v>330</v>
      </c>
      <c r="Q32" s="4" t="s">
        <v>331</v>
      </c>
      <c r="R32" s="204" t="s">
        <v>2838</v>
      </c>
      <c r="S32" s="128" t="s">
        <v>2775</v>
      </c>
      <c r="T32" s="128" t="s">
        <v>2784</v>
      </c>
      <c r="U32" s="162" t="s">
        <v>2763</v>
      </c>
      <c r="V32" s="4" t="s">
        <v>332</v>
      </c>
      <c r="W32" s="4" t="s">
        <v>333</v>
      </c>
      <c r="X32" s="4" t="s">
        <v>32</v>
      </c>
      <c r="Y32" s="17"/>
      <c r="Z32" s="4" t="s">
        <v>33</v>
      </c>
      <c r="AA32" s="18" t="s">
        <v>334</v>
      </c>
      <c r="AB32" s="14" t="s">
        <v>2383</v>
      </c>
      <c r="AC32" s="8" t="s">
        <v>2381</v>
      </c>
      <c r="AD32" s="8" t="s">
        <v>2381</v>
      </c>
      <c r="AE32" s="8" t="s">
        <v>2649</v>
      </c>
      <c r="AF32" s="8" t="s">
        <v>2649</v>
      </c>
      <c r="AG32" s="8" t="s">
        <v>2381</v>
      </c>
      <c r="AH32" s="8" t="s">
        <v>2391</v>
      </c>
      <c r="AI32" s="8"/>
      <c r="AJ32" s="8"/>
      <c r="AK32" s="8"/>
      <c r="AL32" s="168" t="s">
        <v>2649</v>
      </c>
      <c r="AM32" s="8"/>
      <c r="AN32" s="8"/>
      <c r="AO32" s="8"/>
      <c r="AP32" s="167"/>
      <c r="AQ32" s="8"/>
      <c r="AR32" s="8" t="s">
        <v>2435</v>
      </c>
      <c r="AS32" s="8"/>
      <c r="AT32" s="8" t="s">
        <v>2649</v>
      </c>
      <c r="AU32" s="8"/>
      <c r="AV32" s="8"/>
      <c r="AW32" s="8"/>
      <c r="AX32" s="8" t="s">
        <v>2385</v>
      </c>
      <c r="AY32" s="2" t="s">
        <v>2381</v>
      </c>
      <c r="AZ32" s="4" t="s">
        <v>2424</v>
      </c>
      <c r="BA32" s="2" t="s">
        <v>2381</v>
      </c>
      <c r="BB32" s="44" t="s">
        <v>2629</v>
      </c>
      <c r="BC32" s="40"/>
    </row>
    <row r="33" spans="1:283" s="152" customFormat="1" ht="168" x14ac:dyDescent="0.15">
      <c r="A33" s="11">
        <v>68</v>
      </c>
      <c r="B33" s="30" t="s">
        <v>305</v>
      </c>
      <c r="C33" s="15" t="s">
        <v>306</v>
      </c>
      <c r="D33" s="19" t="s">
        <v>307</v>
      </c>
      <c r="E33" s="16">
        <v>2018</v>
      </c>
      <c r="F33" s="19" t="s">
        <v>308</v>
      </c>
      <c r="G33" s="16">
        <v>39</v>
      </c>
      <c r="H33" s="17"/>
      <c r="I33" s="17"/>
      <c r="J33" s="16">
        <v>537</v>
      </c>
      <c r="K33" s="16">
        <v>547</v>
      </c>
      <c r="L33" s="17"/>
      <c r="M33" s="16">
        <v>2</v>
      </c>
      <c r="N33" s="4" t="s">
        <v>309</v>
      </c>
      <c r="O33" s="4" t="s">
        <v>310</v>
      </c>
      <c r="P33" s="4" t="s">
        <v>311</v>
      </c>
      <c r="Q33" s="4" t="s">
        <v>312</v>
      </c>
      <c r="R33" s="203" t="s">
        <v>2837</v>
      </c>
      <c r="S33" s="136" t="s">
        <v>2776</v>
      </c>
      <c r="T33" s="136" t="s">
        <v>2778</v>
      </c>
      <c r="U33" s="162" t="s">
        <v>2777</v>
      </c>
      <c r="V33" s="4" t="s">
        <v>313</v>
      </c>
      <c r="W33" s="4" t="s">
        <v>314</v>
      </c>
      <c r="X33" s="4" t="s">
        <v>32</v>
      </c>
      <c r="Y33" s="17"/>
      <c r="Z33" s="4" t="s">
        <v>33</v>
      </c>
      <c r="AA33" s="18" t="s">
        <v>315</v>
      </c>
      <c r="AB33" s="14" t="s">
        <v>2382</v>
      </c>
      <c r="AC33" s="8" t="s">
        <v>2381</v>
      </c>
      <c r="AD33" s="8" t="s">
        <v>2381</v>
      </c>
      <c r="AE33" s="8"/>
      <c r="AF33" s="8"/>
      <c r="AG33" s="8" t="s">
        <v>2381</v>
      </c>
      <c r="AH33" s="8" t="s">
        <v>2395</v>
      </c>
      <c r="AI33" s="8"/>
      <c r="AJ33" s="8"/>
      <c r="AK33" s="8"/>
      <c r="AL33" s="167"/>
      <c r="AM33" s="8"/>
      <c r="AN33" s="8"/>
      <c r="AO33" s="8"/>
      <c r="AP33" s="168" t="s">
        <v>2649</v>
      </c>
      <c r="AQ33" s="8"/>
      <c r="AR33" s="8" t="s">
        <v>2437</v>
      </c>
      <c r="AS33" s="8"/>
      <c r="AT33" s="8"/>
      <c r="AU33" s="8"/>
      <c r="AV33" s="8" t="s">
        <v>2649</v>
      </c>
      <c r="AW33" s="8"/>
      <c r="AX33" s="8" t="s">
        <v>2385</v>
      </c>
      <c r="AY33" s="2" t="s">
        <v>2381</v>
      </c>
      <c r="AZ33" s="4" t="s">
        <v>2422</v>
      </c>
      <c r="BA33" s="2" t="s">
        <v>2381</v>
      </c>
      <c r="BB33" s="44" t="s">
        <v>2722</v>
      </c>
      <c r="BC33" s="40"/>
      <c r="BD33" s="31"/>
      <c r="BE33" s="31"/>
      <c r="BF33" s="31"/>
      <c r="BG33" s="31"/>
      <c r="BH33" s="31"/>
      <c r="BI33" s="31"/>
      <c r="BJ33" s="31"/>
      <c r="BK33" s="31"/>
      <c r="BL33" s="31"/>
      <c r="BM33" s="31"/>
      <c r="BN33" s="31"/>
      <c r="BO33" s="31"/>
      <c r="BP33" s="31"/>
      <c r="BQ33" s="31"/>
      <c r="BR33" s="31"/>
      <c r="BS33" s="31"/>
      <c r="BT33" s="31"/>
      <c r="BU33" s="31"/>
      <c r="BV33" s="31"/>
      <c r="BW33" s="31"/>
      <c r="BX33" s="31"/>
      <c r="BY33" s="31"/>
      <c r="BZ33" s="31"/>
      <c r="CA33" s="31"/>
      <c r="CB33" s="31"/>
      <c r="CC33" s="31"/>
      <c r="CD33" s="31"/>
      <c r="CE33" s="31"/>
      <c r="CF33" s="31"/>
      <c r="CG33" s="31"/>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c r="DJ33" s="31"/>
      <c r="DK33" s="31"/>
      <c r="DL33" s="31"/>
      <c r="DM33" s="31"/>
      <c r="DN33" s="31"/>
      <c r="DO33" s="31"/>
      <c r="DP33" s="31"/>
      <c r="DQ33" s="31"/>
      <c r="DR33" s="31"/>
      <c r="DS33" s="31"/>
      <c r="DT33" s="31"/>
      <c r="DU33" s="31"/>
      <c r="DV33" s="31"/>
      <c r="DW33" s="31"/>
      <c r="DX33" s="31"/>
      <c r="DY33" s="31"/>
      <c r="DZ33" s="31"/>
      <c r="EA33" s="31"/>
      <c r="EB33" s="31"/>
      <c r="EC33" s="31"/>
      <c r="ED33" s="31"/>
      <c r="EE33" s="31"/>
      <c r="EF33" s="31"/>
      <c r="EG33" s="31"/>
      <c r="EH33" s="31"/>
      <c r="EI33" s="31"/>
      <c r="EJ33" s="31"/>
      <c r="EK33" s="31"/>
      <c r="EL33" s="31"/>
      <c r="EM33" s="31"/>
      <c r="EN33" s="31"/>
      <c r="EO33" s="31"/>
      <c r="EP33" s="31"/>
      <c r="EQ33" s="31"/>
      <c r="ER33" s="31"/>
      <c r="ES33" s="31"/>
      <c r="ET33" s="31"/>
      <c r="EU33" s="31"/>
      <c r="EV33" s="31"/>
      <c r="EW33" s="31"/>
      <c r="EX33" s="31"/>
      <c r="EY33" s="31"/>
      <c r="EZ33" s="31"/>
      <c r="FA33" s="31"/>
      <c r="FB33" s="31"/>
      <c r="FC33" s="31"/>
      <c r="FD33" s="31"/>
      <c r="FE33" s="31"/>
      <c r="FF33" s="31"/>
      <c r="FG33" s="31"/>
      <c r="FH33" s="31"/>
      <c r="FI33" s="31"/>
      <c r="FJ33" s="31"/>
      <c r="FK33" s="31"/>
      <c r="FL33" s="31"/>
      <c r="FM33" s="31"/>
      <c r="FN33" s="31"/>
      <c r="FO33" s="31"/>
      <c r="FP33" s="31"/>
      <c r="FQ33" s="31"/>
      <c r="FR33" s="31"/>
      <c r="FS33" s="31"/>
      <c r="FT33" s="31"/>
      <c r="FU33" s="31"/>
      <c r="FV33" s="31"/>
      <c r="FW33" s="31"/>
      <c r="FX33" s="31"/>
      <c r="FY33" s="31"/>
      <c r="FZ33" s="31"/>
      <c r="GA33" s="31"/>
      <c r="GB33" s="31"/>
      <c r="GC33" s="31"/>
      <c r="GD33" s="31"/>
      <c r="GE33" s="31"/>
      <c r="GF33" s="31"/>
      <c r="GG33" s="31"/>
      <c r="GH33" s="31"/>
      <c r="GI33" s="31"/>
      <c r="GJ33" s="31"/>
      <c r="GK33" s="31"/>
      <c r="GL33" s="31"/>
      <c r="GM33" s="31"/>
      <c r="GN33" s="31"/>
      <c r="GO33" s="31"/>
      <c r="GP33" s="31"/>
      <c r="GQ33" s="31"/>
      <c r="GR33" s="31"/>
      <c r="GS33" s="31"/>
      <c r="GT33" s="31"/>
      <c r="GU33" s="31"/>
      <c r="GV33" s="31"/>
      <c r="GW33" s="31"/>
      <c r="GX33" s="31"/>
      <c r="GY33" s="31"/>
      <c r="GZ33" s="31"/>
      <c r="HA33" s="31"/>
      <c r="HB33" s="31"/>
      <c r="HC33" s="31"/>
      <c r="HD33" s="31"/>
      <c r="HE33" s="31"/>
      <c r="HF33" s="31"/>
      <c r="HG33" s="31"/>
      <c r="HH33" s="31"/>
      <c r="HI33" s="31"/>
      <c r="HJ33" s="31"/>
      <c r="HK33" s="31"/>
      <c r="HL33" s="31"/>
      <c r="HM33" s="31"/>
      <c r="HN33" s="31"/>
      <c r="HO33" s="31"/>
      <c r="HP33" s="31"/>
      <c r="HQ33" s="31"/>
      <c r="HR33" s="31"/>
      <c r="HS33" s="31"/>
      <c r="HT33" s="31"/>
      <c r="HU33" s="31"/>
      <c r="HV33" s="31"/>
      <c r="HW33" s="31"/>
      <c r="HX33" s="31"/>
      <c r="HY33" s="31"/>
      <c r="HZ33" s="31"/>
      <c r="IA33" s="31"/>
      <c r="IB33" s="31"/>
      <c r="IC33" s="31"/>
      <c r="ID33" s="31"/>
      <c r="IE33" s="31"/>
      <c r="IF33" s="31"/>
      <c r="IG33" s="31"/>
      <c r="IH33" s="31"/>
      <c r="II33" s="31"/>
      <c r="IJ33" s="31"/>
      <c r="IK33" s="31"/>
      <c r="IL33" s="31"/>
      <c r="IM33" s="31"/>
      <c r="IN33" s="31"/>
      <c r="IO33" s="31"/>
      <c r="IP33" s="31"/>
      <c r="IQ33" s="31"/>
      <c r="IR33" s="31"/>
      <c r="IS33" s="31"/>
      <c r="IT33" s="31"/>
      <c r="IU33" s="31"/>
      <c r="IV33" s="31"/>
      <c r="IW33" s="31"/>
      <c r="IX33" s="31"/>
      <c r="IY33" s="31"/>
      <c r="IZ33" s="31"/>
      <c r="JA33" s="31"/>
      <c r="JB33" s="31"/>
      <c r="JC33" s="31"/>
      <c r="JD33" s="31"/>
      <c r="JE33" s="31"/>
      <c r="JF33" s="31"/>
      <c r="JG33" s="31"/>
      <c r="JH33" s="31"/>
      <c r="JI33" s="31"/>
      <c r="JJ33" s="31"/>
      <c r="JK33" s="31"/>
      <c r="JL33" s="31"/>
      <c r="JM33" s="31"/>
      <c r="JN33" s="31"/>
      <c r="JO33" s="31"/>
      <c r="JP33" s="31"/>
      <c r="JQ33" s="31"/>
      <c r="JR33" s="31"/>
      <c r="JS33" s="31"/>
      <c r="JT33" s="31"/>
      <c r="JU33" s="31"/>
      <c r="JV33" s="31"/>
      <c r="JW33" s="31"/>
    </row>
    <row r="34" spans="1:283" ht="196" x14ac:dyDescent="0.15">
      <c r="A34" s="11">
        <v>69</v>
      </c>
      <c r="B34" s="30" t="s">
        <v>394</v>
      </c>
      <c r="C34" s="15" t="s">
        <v>395</v>
      </c>
      <c r="D34" s="19" t="s">
        <v>396</v>
      </c>
      <c r="E34" s="16">
        <v>2012</v>
      </c>
      <c r="F34" s="4" t="s">
        <v>397</v>
      </c>
      <c r="G34" s="16">
        <v>6</v>
      </c>
      <c r="H34" s="16">
        <v>2</v>
      </c>
      <c r="I34" s="17"/>
      <c r="J34" s="16">
        <v>57</v>
      </c>
      <c r="K34" s="16">
        <v>80</v>
      </c>
      <c r="L34" s="17"/>
      <c r="M34" s="16">
        <v>2</v>
      </c>
      <c r="N34" s="17"/>
      <c r="O34" s="4" t="s">
        <v>398</v>
      </c>
      <c r="P34" s="4" t="s">
        <v>399</v>
      </c>
      <c r="Q34" s="4" t="s">
        <v>400</v>
      </c>
      <c r="R34" s="202" t="s">
        <v>2835</v>
      </c>
      <c r="S34" s="129" t="s">
        <v>2779</v>
      </c>
      <c r="T34" s="97" t="s">
        <v>2783</v>
      </c>
      <c r="U34" s="162" t="s">
        <v>2759</v>
      </c>
      <c r="V34" s="4" t="s">
        <v>401</v>
      </c>
      <c r="W34" s="4" t="s">
        <v>402</v>
      </c>
      <c r="X34" s="4" t="s">
        <v>32</v>
      </c>
      <c r="Y34" s="17"/>
      <c r="Z34" s="4" t="s">
        <v>33</v>
      </c>
      <c r="AA34" s="18" t="s">
        <v>403</v>
      </c>
      <c r="AB34" s="14" t="s">
        <v>2382</v>
      </c>
      <c r="AC34" s="8" t="s">
        <v>2381</v>
      </c>
      <c r="AD34" s="8" t="s">
        <v>2381</v>
      </c>
      <c r="AE34" s="38" t="s">
        <v>2649</v>
      </c>
      <c r="AF34" s="38" t="s">
        <v>2649</v>
      </c>
      <c r="AG34" s="8" t="s">
        <v>2381</v>
      </c>
      <c r="AH34" s="8" t="s">
        <v>2396</v>
      </c>
      <c r="AI34" s="8"/>
      <c r="AJ34" s="8" t="s">
        <v>2649</v>
      </c>
      <c r="AK34" s="8"/>
      <c r="AL34" s="167"/>
      <c r="AM34" s="8"/>
      <c r="AN34" s="8"/>
      <c r="AO34" s="8"/>
      <c r="AP34" s="167" t="s">
        <v>2649</v>
      </c>
      <c r="AQ34" s="8"/>
      <c r="AR34" s="8" t="s">
        <v>2437</v>
      </c>
      <c r="AS34" s="8"/>
      <c r="AT34" s="8"/>
      <c r="AU34" s="8"/>
      <c r="AV34" s="8" t="s">
        <v>2649</v>
      </c>
      <c r="AW34" s="8"/>
      <c r="AX34" s="8" t="s">
        <v>2385</v>
      </c>
      <c r="AY34" s="2" t="s">
        <v>2381</v>
      </c>
      <c r="AZ34" s="19" t="s">
        <v>2427</v>
      </c>
      <c r="BA34" s="2" t="s">
        <v>2381</v>
      </c>
      <c r="BB34" s="44" t="s">
        <v>2723</v>
      </c>
      <c r="BC34" s="40"/>
    </row>
    <row r="35" spans="1:283" ht="168" x14ac:dyDescent="0.15">
      <c r="A35" s="11">
        <v>70</v>
      </c>
      <c r="B35" s="30" t="s">
        <v>748</v>
      </c>
      <c r="C35" s="15" t="s">
        <v>749</v>
      </c>
      <c r="D35" s="19" t="s">
        <v>750</v>
      </c>
      <c r="E35" s="16">
        <v>2017</v>
      </c>
      <c r="F35" s="19" t="s">
        <v>751</v>
      </c>
      <c r="G35" s="17"/>
      <c r="H35" s="17"/>
      <c r="I35" s="17"/>
      <c r="J35" s="16">
        <v>15</v>
      </c>
      <c r="K35" s="16">
        <v>25</v>
      </c>
      <c r="L35" s="17"/>
      <c r="M35" s="17"/>
      <c r="N35" s="4" t="s">
        <v>752</v>
      </c>
      <c r="O35" s="4" t="s">
        <v>753</v>
      </c>
      <c r="P35" s="4" t="s">
        <v>754</v>
      </c>
      <c r="Q35" s="4" t="s">
        <v>755</v>
      </c>
      <c r="R35" s="203" t="s">
        <v>2837</v>
      </c>
      <c r="S35" s="136" t="s">
        <v>2781</v>
      </c>
      <c r="T35" s="136" t="s">
        <v>2782</v>
      </c>
      <c r="U35" s="162" t="s">
        <v>2780</v>
      </c>
      <c r="V35" s="4" t="s">
        <v>756</v>
      </c>
      <c r="W35" s="4" t="s">
        <v>757</v>
      </c>
      <c r="X35" s="4" t="s">
        <v>516</v>
      </c>
      <c r="Y35" s="17"/>
      <c r="Z35" s="4" t="s">
        <v>33</v>
      </c>
      <c r="AA35" s="18" t="s">
        <v>758</v>
      </c>
      <c r="AB35" s="14" t="s">
        <v>2382</v>
      </c>
      <c r="AC35" s="8" t="s">
        <v>2381</v>
      </c>
      <c r="AD35" s="8" t="s">
        <v>2381</v>
      </c>
      <c r="AE35" s="8"/>
      <c r="AF35" s="8"/>
      <c r="AG35" s="8" t="s">
        <v>2381</v>
      </c>
      <c r="AH35" s="8" t="s">
        <v>2395</v>
      </c>
      <c r="AI35" s="8"/>
      <c r="AJ35" s="8"/>
      <c r="AK35" s="8"/>
      <c r="AL35" s="167"/>
      <c r="AM35" s="8"/>
      <c r="AN35" s="8"/>
      <c r="AO35" s="38"/>
      <c r="AP35" s="168" t="s">
        <v>2649</v>
      </c>
      <c r="AQ35" s="8"/>
      <c r="AR35" s="8" t="s">
        <v>2437</v>
      </c>
      <c r="AS35" s="8"/>
      <c r="AT35" s="8"/>
      <c r="AU35" s="8"/>
      <c r="AV35" s="8" t="s">
        <v>2649</v>
      </c>
      <c r="AW35" s="8"/>
      <c r="AX35" s="8" t="s">
        <v>2385</v>
      </c>
      <c r="AY35" s="2" t="s">
        <v>2381</v>
      </c>
      <c r="AZ35" s="19" t="s">
        <v>2469</v>
      </c>
      <c r="BA35" s="2" t="s">
        <v>2381</v>
      </c>
      <c r="BB35" s="44" t="s">
        <v>2732</v>
      </c>
      <c r="BC35" s="48"/>
    </row>
    <row r="36" spans="1:283" ht="196" x14ac:dyDescent="0.15">
      <c r="A36" s="11">
        <v>72</v>
      </c>
      <c r="B36" s="30" t="s">
        <v>687</v>
      </c>
      <c r="C36" s="15" t="s">
        <v>688</v>
      </c>
      <c r="D36" s="19" t="s">
        <v>689</v>
      </c>
      <c r="E36" s="16">
        <v>2018</v>
      </c>
      <c r="F36" s="4" t="s">
        <v>690</v>
      </c>
      <c r="G36" s="16">
        <v>36</v>
      </c>
      <c r="H36" s="16">
        <v>4</v>
      </c>
      <c r="I36" s="17"/>
      <c r="J36" s="16">
        <v>408</v>
      </c>
      <c r="K36" s="16">
        <v>426</v>
      </c>
      <c r="L36" s="17"/>
      <c r="M36" s="17"/>
      <c r="N36" s="4" t="s">
        <v>691</v>
      </c>
      <c r="O36" s="4" t="s">
        <v>692</v>
      </c>
      <c r="P36" s="4" t="s">
        <v>693</v>
      </c>
      <c r="Q36" s="4" t="s">
        <v>694</v>
      </c>
      <c r="R36" s="201" t="s">
        <v>2834</v>
      </c>
      <c r="S36" s="129" t="s">
        <v>2787</v>
      </c>
      <c r="T36" s="129" t="s">
        <v>2788</v>
      </c>
      <c r="U36" s="139" t="s">
        <v>2789</v>
      </c>
      <c r="V36" s="4" t="s">
        <v>695</v>
      </c>
      <c r="W36" s="4" t="s">
        <v>696</v>
      </c>
      <c r="X36" s="4" t="s">
        <v>32</v>
      </c>
      <c r="Y36" s="17"/>
      <c r="Z36" s="4" t="s">
        <v>33</v>
      </c>
      <c r="AA36" s="18" t="s">
        <v>697</v>
      </c>
      <c r="AB36" s="14" t="s">
        <v>2382</v>
      </c>
      <c r="AC36" s="8" t="s">
        <v>2381</v>
      </c>
      <c r="AD36" s="8" t="s">
        <v>2381</v>
      </c>
      <c r="AE36" s="38" t="s">
        <v>2649</v>
      </c>
      <c r="AF36" s="38" t="s">
        <v>2649</v>
      </c>
      <c r="AG36" s="8" t="s">
        <v>2381</v>
      </c>
      <c r="AH36" s="8" t="s">
        <v>2396</v>
      </c>
      <c r="AI36" s="8"/>
      <c r="AJ36" s="8"/>
      <c r="AK36" s="8"/>
      <c r="AL36" s="168" t="s">
        <v>2649</v>
      </c>
      <c r="AM36" s="8"/>
      <c r="AN36" s="38" t="s">
        <v>2649</v>
      </c>
      <c r="AO36" s="8"/>
      <c r="AP36" s="167"/>
      <c r="AQ36" s="8"/>
      <c r="AR36" s="8" t="s">
        <v>2437</v>
      </c>
      <c r="AS36" s="8"/>
      <c r="AT36" s="8"/>
      <c r="AU36" s="8"/>
      <c r="AV36" s="8" t="s">
        <v>2649</v>
      </c>
      <c r="AW36" s="8"/>
      <c r="AX36" s="8" t="s">
        <v>2385</v>
      </c>
      <c r="AY36" s="2" t="s">
        <v>2381</v>
      </c>
      <c r="AZ36" s="19" t="s">
        <v>2464</v>
      </c>
      <c r="BA36" s="2" t="s">
        <v>2381</v>
      </c>
      <c r="BB36" s="44" t="s">
        <v>2724</v>
      </c>
      <c r="BC36" s="40"/>
    </row>
    <row r="37" spans="1:283" ht="182" x14ac:dyDescent="0.15">
      <c r="A37" s="11">
        <v>73</v>
      </c>
      <c r="B37" s="30" t="s">
        <v>1607</v>
      </c>
      <c r="C37" s="15" t="s">
        <v>1608</v>
      </c>
      <c r="D37" s="19" t="s">
        <v>1609</v>
      </c>
      <c r="E37" s="16">
        <v>2017</v>
      </c>
      <c r="F37" s="19" t="s">
        <v>751</v>
      </c>
      <c r="G37" s="17"/>
      <c r="H37" s="17"/>
      <c r="I37" s="17"/>
      <c r="J37" s="16">
        <v>351</v>
      </c>
      <c r="K37" s="16">
        <v>362</v>
      </c>
      <c r="L37" s="17"/>
      <c r="M37" s="17"/>
      <c r="N37" s="4" t="s">
        <v>1610</v>
      </c>
      <c r="O37" s="4" t="s">
        <v>1611</v>
      </c>
      <c r="P37" s="4" t="s">
        <v>1612</v>
      </c>
      <c r="Q37" s="4" t="s">
        <v>1613</v>
      </c>
      <c r="R37" s="203" t="s">
        <v>2837</v>
      </c>
      <c r="S37" s="136" t="s">
        <v>2790</v>
      </c>
      <c r="T37" s="136" t="s">
        <v>2792</v>
      </c>
      <c r="U37" s="162" t="s">
        <v>2791</v>
      </c>
      <c r="V37" s="19" t="s">
        <v>1614</v>
      </c>
      <c r="W37" s="4" t="s">
        <v>1615</v>
      </c>
      <c r="X37" s="4" t="s">
        <v>516</v>
      </c>
      <c r="Y37" s="17"/>
      <c r="Z37" s="4" t="s">
        <v>33</v>
      </c>
      <c r="AA37" s="18" t="s">
        <v>1616</v>
      </c>
      <c r="AB37" s="14" t="s">
        <v>2382</v>
      </c>
      <c r="AC37" s="8" t="s">
        <v>2381</v>
      </c>
      <c r="AD37" s="8" t="s">
        <v>2381</v>
      </c>
      <c r="AE37" s="8"/>
      <c r="AF37" s="8"/>
      <c r="AG37" s="8" t="s">
        <v>2381</v>
      </c>
      <c r="AH37" s="8" t="s">
        <v>2396</v>
      </c>
      <c r="AI37" s="8"/>
      <c r="AJ37" s="8"/>
      <c r="AK37" s="8"/>
      <c r="AL37" s="168" t="s">
        <v>2649</v>
      </c>
      <c r="AM37" s="8"/>
      <c r="AN37" s="8"/>
      <c r="AO37" s="8"/>
      <c r="AP37" s="168" t="s">
        <v>2649</v>
      </c>
      <c r="AQ37" s="8"/>
      <c r="AR37" s="8" t="s">
        <v>2437</v>
      </c>
      <c r="AS37" s="8"/>
      <c r="AT37" s="8"/>
      <c r="AU37" s="8"/>
      <c r="AV37" s="8" t="s">
        <v>2649</v>
      </c>
      <c r="AW37" s="8"/>
      <c r="AX37" s="8" t="s">
        <v>2385</v>
      </c>
      <c r="AY37" s="2" t="s">
        <v>2381</v>
      </c>
      <c r="AZ37" s="19" t="s">
        <v>2725</v>
      </c>
      <c r="BA37" s="2" t="s">
        <v>2381</v>
      </c>
      <c r="BB37" s="44" t="s">
        <v>2726</v>
      </c>
      <c r="BC37" s="40"/>
    </row>
    <row r="38" spans="1:283" ht="182" x14ac:dyDescent="0.15">
      <c r="A38" s="11">
        <v>79</v>
      </c>
      <c r="B38" s="30" t="s">
        <v>638</v>
      </c>
      <c r="C38" s="15" t="s">
        <v>639</v>
      </c>
      <c r="D38" s="19" t="s">
        <v>640</v>
      </c>
      <c r="E38" s="16">
        <v>2016</v>
      </c>
      <c r="F38" s="19" t="s">
        <v>641</v>
      </c>
      <c r="G38" s="16">
        <v>180</v>
      </c>
      <c r="H38" s="17"/>
      <c r="I38" s="17"/>
      <c r="J38" s="16">
        <v>560</v>
      </c>
      <c r="K38" s="16">
        <v>571</v>
      </c>
      <c r="L38" s="17"/>
      <c r="M38" s="16">
        <v>8</v>
      </c>
      <c r="N38" s="4" t="s">
        <v>642</v>
      </c>
      <c r="O38" s="4" t="s">
        <v>643</v>
      </c>
      <c r="P38" s="4" t="s">
        <v>644</v>
      </c>
      <c r="Q38" s="4" t="s">
        <v>645</v>
      </c>
      <c r="R38" s="204" t="s">
        <v>2838</v>
      </c>
      <c r="S38" s="128" t="s">
        <v>2793</v>
      </c>
      <c r="T38" s="128" t="s">
        <v>2795</v>
      </c>
      <c r="U38" s="162" t="s">
        <v>2794</v>
      </c>
      <c r="V38" s="19" t="s">
        <v>646</v>
      </c>
      <c r="W38" s="4" t="s">
        <v>647</v>
      </c>
      <c r="X38" s="4" t="s">
        <v>32</v>
      </c>
      <c r="Y38" s="17"/>
      <c r="Z38" s="4" t="s">
        <v>33</v>
      </c>
      <c r="AA38" s="18" t="s">
        <v>648</v>
      </c>
      <c r="AB38" s="14" t="s">
        <v>2382</v>
      </c>
      <c r="AC38" s="8" t="s">
        <v>2381</v>
      </c>
      <c r="AD38" s="8" t="s">
        <v>2381</v>
      </c>
      <c r="AE38" s="38" t="s">
        <v>2649</v>
      </c>
      <c r="AF38" s="38" t="s">
        <v>2649</v>
      </c>
      <c r="AG38" s="8" t="s">
        <v>2381</v>
      </c>
      <c r="AH38" s="8" t="s">
        <v>2396</v>
      </c>
      <c r="AI38" s="8"/>
      <c r="AJ38" s="8"/>
      <c r="AK38" s="8"/>
      <c r="AL38" s="168" t="s">
        <v>2649</v>
      </c>
      <c r="AM38" s="8"/>
      <c r="AN38" s="8"/>
      <c r="AO38" s="38" t="s">
        <v>2649</v>
      </c>
      <c r="AP38" s="167"/>
      <c r="AQ38" s="8"/>
      <c r="AR38" s="8" t="s">
        <v>2435</v>
      </c>
      <c r="AS38" s="8"/>
      <c r="AT38" s="38" t="s">
        <v>2649</v>
      </c>
      <c r="AU38" s="8"/>
      <c r="AV38" s="8"/>
      <c r="AW38" s="8"/>
      <c r="AX38" s="8" t="s">
        <v>2385</v>
      </c>
      <c r="AY38" s="2" t="s">
        <v>2381</v>
      </c>
      <c r="AZ38" s="19" t="s">
        <v>2459</v>
      </c>
      <c r="BA38" s="2" t="s">
        <v>2381</v>
      </c>
      <c r="BB38" s="44" t="s">
        <v>2722</v>
      </c>
      <c r="BC38" s="40"/>
    </row>
    <row r="39" spans="1:283" ht="293" x14ac:dyDescent="0.15">
      <c r="A39" s="11">
        <v>85</v>
      </c>
      <c r="B39" s="30" t="s">
        <v>1278</v>
      </c>
      <c r="C39" s="15" t="s">
        <v>1279</v>
      </c>
      <c r="D39" s="19" t="s">
        <v>1280</v>
      </c>
      <c r="E39" s="16">
        <v>2015</v>
      </c>
      <c r="F39" s="4" t="s">
        <v>1281</v>
      </c>
      <c r="G39" s="16">
        <v>78</v>
      </c>
      <c r="H39" s="17"/>
      <c r="I39" s="17"/>
      <c r="J39" s="16">
        <v>2790</v>
      </c>
      <c r="K39" s="16">
        <v>2795</v>
      </c>
      <c r="L39" s="17"/>
      <c r="M39" s="17"/>
      <c r="N39" s="4" t="s">
        <v>1282</v>
      </c>
      <c r="O39" s="4" t="s">
        <v>1283</v>
      </c>
      <c r="P39" s="4" t="s">
        <v>1284</v>
      </c>
      <c r="Q39" s="4" t="s">
        <v>1285</v>
      </c>
      <c r="R39" s="203" t="s">
        <v>2837</v>
      </c>
      <c r="S39" s="136" t="s">
        <v>2796</v>
      </c>
      <c r="T39" s="136" t="s">
        <v>2797</v>
      </c>
      <c r="U39" s="162" t="s">
        <v>2798</v>
      </c>
      <c r="V39" s="4" t="s">
        <v>1286</v>
      </c>
      <c r="W39" s="4" t="s">
        <v>1287</v>
      </c>
      <c r="X39" s="4" t="s">
        <v>56</v>
      </c>
      <c r="Y39" s="4" t="s">
        <v>170</v>
      </c>
      <c r="Z39" s="4" t="s">
        <v>33</v>
      </c>
      <c r="AA39" s="18" t="s">
        <v>1288</v>
      </c>
      <c r="AB39" s="14" t="s">
        <v>2382</v>
      </c>
      <c r="AC39" s="8" t="s">
        <v>2381</v>
      </c>
      <c r="AD39" s="8" t="s">
        <v>2381</v>
      </c>
      <c r="AE39" s="8"/>
      <c r="AF39" s="8"/>
      <c r="AG39" s="8" t="s">
        <v>2381</v>
      </c>
      <c r="AH39" s="8" t="s">
        <v>2401</v>
      </c>
      <c r="AI39" s="8"/>
      <c r="AJ39" s="8"/>
      <c r="AK39" s="8"/>
      <c r="AL39" s="167"/>
      <c r="AM39" s="8"/>
      <c r="AN39" s="8"/>
      <c r="AO39" s="8"/>
      <c r="AP39" s="168" t="s">
        <v>2649</v>
      </c>
      <c r="AQ39" s="8"/>
      <c r="AR39" s="8" t="s">
        <v>2437</v>
      </c>
      <c r="AS39" s="8"/>
      <c r="AT39" s="8"/>
      <c r="AU39" s="8"/>
      <c r="AV39" s="8" t="s">
        <v>2649</v>
      </c>
      <c r="AW39" s="8"/>
      <c r="AX39" s="8" t="s">
        <v>2385</v>
      </c>
      <c r="AY39" s="2" t="s">
        <v>2381</v>
      </c>
      <c r="AZ39" s="4" t="s">
        <v>2515</v>
      </c>
      <c r="BA39" s="2" t="s">
        <v>2381</v>
      </c>
      <c r="BB39" s="44" t="s">
        <v>2722</v>
      </c>
      <c r="BC39" s="40"/>
    </row>
    <row r="40" spans="1:283" ht="319" x14ac:dyDescent="0.15">
      <c r="A40" s="11">
        <v>86</v>
      </c>
      <c r="B40" s="30" t="s">
        <v>1378</v>
      </c>
      <c r="C40" s="15" t="s">
        <v>1379</v>
      </c>
      <c r="D40" s="19" t="s">
        <v>1380</v>
      </c>
      <c r="E40" s="16">
        <v>2013</v>
      </c>
      <c r="F40" s="19" t="s">
        <v>1381</v>
      </c>
      <c r="G40" s="16">
        <v>40</v>
      </c>
      <c r="H40" s="16">
        <v>1</v>
      </c>
      <c r="I40" s="17"/>
      <c r="J40" s="16">
        <v>53</v>
      </c>
      <c r="K40" s="16">
        <v>100</v>
      </c>
      <c r="L40" s="17"/>
      <c r="M40" s="16">
        <v>1</v>
      </c>
      <c r="N40" s="4" t="s">
        <v>1382</v>
      </c>
      <c r="O40" s="4" t="s">
        <v>1383</v>
      </c>
      <c r="P40" s="4" t="s">
        <v>1384</v>
      </c>
      <c r="Q40" s="4" t="s">
        <v>1385</v>
      </c>
      <c r="R40" s="207" t="s">
        <v>2840</v>
      </c>
      <c r="S40" s="133" t="s">
        <v>2799</v>
      </c>
      <c r="T40" s="133" t="s">
        <v>2801</v>
      </c>
      <c r="U40" s="161" t="s">
        <v>2800</v>
      </c>
      <c r="V40" s="19" t="s">
        <v>1386</v>
      </c>
      <c r="W40" s="4" t="s">
        <v>1387</v>
      </c>
      <c r="X40" s="4" t="s">
        <v>32</v>
      </c>
      <c r="Y40" s="17"/>
      <c r="Z40" s="4" t="s">
        <v>33</v>
      </c>
      <c r="AA40" s="18" t="s">
        <v>1388</v>
      </c>
      <c r="AB40" s="14" t="s">
        <v>2382</v>
      </c>
      <c r="AC40" s="8" t="s">
        <v>2381</v>
      </c>
      <c r="AD40" s="8" t="s">
        <v>2381</v>
      </c>
      <c r="AE40" s="38" t="s">
        <v>2649</v>
      </c>
      <c r="AF40" s="38" t="s">
        <v>2649</v>
      </c>
      <c r="AG40" s="8" t="s">
        <v>2381</v>
      </c>
      <c r="AH40" s="8" t="s">
        <v>2390</v>
      </c>
      <c r="AI40" s="8"/>
      <c r="AJ40" s="8"/>
      <c r="AK40" s="38" t="s">
        <v>2649</v>
      </c>
      <c r="AL40" s="167"/>
      <c r="AM40" s="8"/>
      <c r="AN40" s="8"/>
      <c r="AO40" s="8"/>
      <c r="AP40" s="167"/>
      <c r="AQ40" s="8"/>
      <c r="AR40" s="8" t="s">
        <v>2439</v>
      </c>
      <c r="AS40" s="38" t="s">
        <v>2649</v>
      </c>
      <c r="AT40" s="8"/>
      <c r="AU40" s="38"/>
      <c r="AV40" s="8"/>
      <c r="AW40" s="8"/>
      <c r="AX40" s="8" t="s">
        <v>2385</v>
      </c>
      <c r="AY40" s="2" t="s">
        <v>2381</v>
      </c>
      <c r="AZ40" s="4" t="s">
        <v>2525</v>
      </c>
      <c r="BA40" s="2" t="s">
        <v>2381</v>
      </c>
      <c r="BB40" s="44" t="s">
        <v>2727</v>
      </c>
      <c r="BC40" s="40"/>
    </row>
    <row r="41" spans="1:283" s="152" customFormat="1" ht="358" x14ac:dyDescent="0.15">
      <c r="A41" s="11">
        <v>87</v>
      </c>
      <c r="B41" s="30" t="s">
        <v>1399</v>
      </c>
      <c r="C41" s="15" t="s">
        <v>1400</v>
      </c>
      <c r="D41" s="19" t="s">
        <v>1401</v>
      </c>
      <c r="E41" s="16">
        <v>2014</v>
      </c>
      <c r="F41" s="4" t="s">
        <v>1402</v>
      </c>
      <c r="G41" s="16">
        <v>41</v>
      </c>
      <c r="H41" s="16">
        <v>1</v>
      </c>
      <c r="I41" s="17"/>
      <c r="J41" s="16">
        <v>138</v>
      </c>
      <c r="K41" s="16">
        <v>162</v>
      </c>
      <c r="L41" s="17"/>
      <c r="M41" s="16">
        <v>44</v>
      </c>
      <c r="N41" s="4" t="s">
        <v>1403</v>
      </c>
      <c r="O41" s="4" t="s">
        <v>1404</v>
      </c>
      <c r="P41" s="4" t="s">
        <v>1405</v>
      </c>
      <c r="Q41" s="4" t="s">
        <v>1406</v>
      </c>
      <c r="R41" s="203" t="s">
        <v>2837</v>
      </c>
      <c r="S41" s="136" t="s">
        <v>2802</v>
      </c>
      <c r="T41" s="136" t="s">
        <v>2803</v>
      </c>
      <c r="U41" s="162" t="s">
        <v>2804</v>
      </c>
      <c r="V41" s="4" t="s">
        <v>1407</v>
      </c>
      <c r="W41" s="4" t="s">
        <v>1408</v>
      </c>
      <c r="X41" s="4" t="s">
        <v>32</v>
      </c>
      <c r="Y41" s="17"/>
      <c r="Z41" s="4" t="s">
        <v>33</v>
      </c>
      <c r="AA41" s="18" t="s">
        <v>1409</v>
      </c>
      <c r="AB41" s="14" t="s">
        <v>2382</v>
      </c>
      <c r="AC41" s="8" t="s">
        <v>2381</v>
      </c>
      <c r="AD41" s="8" t="s">
        <v>2381</v>
      </c>
      <c r="AE41" s="8" t="s">
        <v>2649</v>
      </c>
      <c r="AF41" s="8" t="s">
        <v>2649</v>
      </c>
      <c r="AG41" s="8" t="s">
        <v>2381</v>
      </c>
      <c r="AH41" s="8" t="s">
        <v>2401</v>
      </c>
      <c r="AI41" s="8"/>
      <c r="AJ41" s="8"/>
      <c r="AK41" s="8"/>
      <c r="AL41" s="167"/>
      <c r="AM41" s="8"/>
      <c r="AN41" s="8"/>
      <c r="AO41" s="8"/>
      <c r="AP41" s="168" t="s">
        <v>2649</v>
      </c>
      <c r="AQ41" s="8"/>
      <c r="AR41" s="8" t="s">
        <v>2437</v>
      </c>
      <c r="AS41" s="8"/>
      <c r="AT41" s="8"/>
      <c r="AU41" s="8"/>
      <c r="AV41" s="8" t="s">
        <v>2649</v>
      </c>
      <c r="AW41" s="8"/>
      <c r="AX41" s="8" t="s">
        <v>2385</v>
      </c>
      <c r="AY41" s="2" t="s">
        <v>2381</v>
      </c>
      <c r="AZ41" s="4" t="s">
        <v>2527</v>
      </c>
      <c r="BA41" s="2" t="s">
        <v>2381</v>
      </c>
      <c r="BB41" s="44" t="s">
        <v>2728</v>
      </c>
      <c r="BC41" s="40"/>
      <c r="BD41" s="31"/>
      <c r="BE41" s="31"/>
      <c r="BF41" s="31"/>
      <c r="BG41" s="31"/>
      <c r="BH41" s="31"/>
      <c r="BI41" s="31"/>
      <c r="BJ41" s="31"/>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c r="DJ41" s="31"/>
      <c r="DK41" s="31"/>
      <c r="DL41" s="31"/>
      <c r="DM41" s="31"/>
      <c r="DN41" s="31"/>
      <c r="DO41" s="31"/>
      <c r="DP41" s="31"/>
      <c r="DQ41" s="31"/>
      <c r="DR41" s="31"/>
      <c r="DS41" s="31"/>
      <c r="DT41" s="31"/>
      <c r="DU41" s="31"/>
      <c r="DV41" s="31"/>
      <c r="DW41" s="31"/>
      <c r="DX41" s="31"/>
      <c r="DY41" s="31"/>
      <c r="DZ41" s="31"/>
      <c r="EA41" s="31"/>
      <c r="EB41" s="31"/>
      <c r="EC41" s="31"/>
      <c r="ED41" s="31"/>
      <c r="EE41" s="31"/>
      <c r="EF41" s="31"/>
      <c r="EG41" s="31"/>
      <c r="EH41" s="31"/>
      <c r="EI41" s="31"/>
      <c r="EJ41" s="31"/>
      <c r="EK41" s="31"/>
      <c r="EL41" s="31"/>
      <c r="EM41" s="31"/>
      <c r="EN41" s="31"/>
      <c r="EO41" s="31"/>
      <c r="EP41" s="31"/>
      <c r="EQ41" s="31"/>
      <c r="ER41" s="31"/>
      <c r="ES41" s="31"/>
      <c r="ET41" s="31"/>
      <c r="EU41" s="31"/>
      <c r="EV41" s="31"/>
      <c r="EW41" s="31"/>
      <c r="EX41" s="31"/>
      <c r="EY41" s="31"/>
      <c r="EZ41" s="31"/>
      <c r="FA41" s="31"/>
      <c r="FB41" s="31"/>
      <c r="FC41" s="31"/>
      <c r="FD41" s="31"/>
      <c r="FE41" s="31"/>
      <c r="FF41" s="31"/>
      <c r="FG41" s="31"/>
      <c r="FH41" s="31"/>
      <c r="FI41" s="31"/>
      <c r="FJ41" s="31"/>
      <c r="FK41" s="31"/>
      <c r="FL41" s="31"/>
      <c r="FM41" s="31"/>
      <c r="FN41" s="31"/>
      <c r="FO41" s="31"/>
      <c r="FP41" s="31"/>
      <c r="FQ41" s="31"/>
      <c r="FR41" s="31"/>
      <c r="FS41" s="31"/>
      <c r="FT41" s="31"/>
      <c r="FU41" s="31"/>
      <c r="FV41" s="31"/>
      <c r="FW41" s="31"/>
      <c r="FX41" s="31"/>
      <c r="FY41" s="31"/>
      <c r="FZ41" s="31"/>
      <c r="GA41" s="31"/>
      <c r="GB41" s="31"/>
      <c r="GC41" s="31"/>
      <c r="GD41" s="31"/>
      <c r="GE41" s="31"/>
      <c r="GF41" s="31"/>
      <c r="GG41" s="31"/>
      <c r="GH41" s="31"/>
      <c r="GI41" s="31"/>
      <c r="GJ41" s="31"/>
      <c r="GK41" s="31"/>
      <c r="GL41" s="31"/>
      <c r="GM41" s="31"/>
      <c r="GN41" s="31"/>
      <c r="GO41" s="31"/>
      <c r="GP41" s="31"/>
      <c r="GQ41" s="31"/>
      <c r="GR41" s="31"/>
      <c r="GS41" s="31"/>
      <c r="GT41" s="31"/>
      <c r="GU41" s="31"/>
      <c r="GV41" s="31"/>
      <c r="GW41" s="31"/>
      <c r="GX41" s="31"/>
      <c r="GY41" s="31"/>
      <c r="GZ41" s="31"/>
      <c r="HA41" s="31"/>
      <c r="HB41" s="31"/>
      <c r="HC41" s="31"/>
      <c r="HD41" s="31"/>
      <c r="HE41" s="31"/>
      <c r="HF41" s="31"/>
      <c r="HG41" s="31"/>
      <c r="HH41" s="31"/>
      <c r="HI41" s="31"/>
      <c r="HJ41" s="31"/>
      <c r="HK41" s="31"/>
      <c r="HL41" s="31"/>
      <c r="HM41" s="31"/>
      <c r="HN41" s="31"/>
      <c r="HO41" s="31"/>
      <c r="HP41" s="31"/>
      <c r="HQ41" s="31"/>
      <c r="HR41" s="31"/>
      <c r="HS41" s="31"/>
      <c r="HT41" s="31"/>
      <c r="HU41" s="31"/>
      <c r="HV41" s="31"/>
      <c r="HW41" s="31"/>
      <c r="HX41" s="31"/>
      <c r="HY41" s="31"/>
      <c r="HZ41" s="31"/>
      <c r="IA41" s="31"/>
      <c r="IB41" s="31"/>
      <c r="IC41" s="31"/>
      <c r="ID41" s="31"/>
      <c r="IE41" s="31"/>
      <c r="IF41" s="31"/>
      <c r="IG41" s="31"/>
      <c r="IH41" s="31"/>
      <c r="II41" s="31"/>
      <c r="IJ41" s="31"/>
      <c r="IK41" s="31"/>
      <c r="IL41" s="31"/>
      <c r="IM41" s="31"/>
      <c r="IN41" s="31"/>
      <c r="IO41" s="31"/>
      <c r="IP41" s="31"/>
      <c r="IQ41" s="31"/>
      <c r="IR41" s="31"/>
      <c r="IS41" s="31"/>
      <c r="IT41" s="31"/>
      <c r="IU41" s="31"/>
      <c r="IV41" s="31"/>
      <c r="IW41" s="31"/>
      <c r="IX41" s="31"/>
      <c r="IY41" s="31"/>
      <c r="IZ41" s="31"/>
      <c r="JA41" s="31"/>
      <c r="JB41" s="31"/>
      <c r="JC41" s="31"/>
      <c r="JD41" s="31"/>
      <c r="JE41" s="31"/>
      <c r="JF41" s="31"/>
      <c r="JG41" s="31"/>
      <c r="JH41" s="31"/>
      <c r="JI41" s="31"/>
      <c r="JJ41" s="31"/>
      <c r="JK41" s="31"/>
      <c r="JL41" s="31"/>
      <c r="JM41" s="31"/>
      <c r="JN41" s="31"/>
      <c r="JO41" s="31"/>
      <c r="JP41" s="31"/>
      <c r="JQ41" s="31"/>
      <c r="JR41" s="31"/>
      <c r="JS41" s="31"/>
      <c r="JT41" s="31"/>
      <c r="JU41" s="31"/>
      <c r="JV41" s="31"/>
      <c r="JW41" s="31"/>
    </row>
    <row r="42" spans="1:283" ht="126" x14ac:dyDescent="0.15">
      <c r="A42" s="11">
        <v>88</v>
      </c>
      <c r="B42" s="30" t="s">
        <v>1049</v>
      </c>
      <c r="C42" s="15" t="s">
        <v>1050</v>
      </c>
      <c r="D42" s="19" t="s">
        <v>1536</v>
      </c>
      <c r="E42" s="16">
        <v>2012</v>
      </c>
      <c r="F42" s="4" t="s">
        <v>1281</v>
      </c>
      <c r="G42" s="16">
        <v>30</v>
      </c>
      <c r="H42" s="17"/>
      <c r="I42" s="17"/>
      <c r="J42" s="16">
        <v>1284</v>
      </c>
      <c r="K42" s="16">
        <v>1293</v>
      </c>
      <c r="L42" s="17"/>
      <c r="M42" s="16">
        <v>3</v>
      </c>
      <c r="N42" s="4" t="s">
        <v>1537</v>
      </c>
      <c r="O42" s="4" t="s">
        <v>1538</v>
      </c>
      <c r="P42" s="4" t="s">
        <v>1539</v>
      </c>
      <c r="Q42" s="4" t="s">
        <v>1540</v>
      </c>
      <c r="R42" s="203" t="s">
        <v>2837</v>
      </c>
      <c r="S42" s="136" t="s">
        <v>2808</v>
      </c>
      <c r="T42" s="136" t="s">
        <v>2805</v>
      </c>
      <c r="U42" s="162" t="s">
        <v>2815</v>
      </c>
      <c r="V42" s="4" t="s">
        <v>1541</v>
      </c>
      <c r="W42" s="4" t="s">
        <v>1542</v>
      </c>
      <c r="X42" s="4" t="s">
        <v>56</v>
      </c>
      <c r="Y42" s="4" t="s">
        <v>170</v>
      </c>
      <c r="Z42" s="4" t="s">
        <v>33</v>
      </c>
      <c r="AA42" s="18" t="s">
        <v>1543</v>
      </c>
      <c r="AB42" s="14" t="s">
        <v>2382</v>
      </c>
      <c r="AC42" s="8" t="s">
        <v>2381</v>
      </c>
      <c r="AD42" s="8" t="s">
        <v>2381</v>
      </c>
      <c r="AE42" s="8" t="s">
        <v>2649</v>
      </c>
      <c r="AF42" s="8" t="s">
        <v>2649</v>
      </c>
      <c r="AG42" s="8" t="s">
        <v>2381</v>
      </c>
      <c r="AH42" s="8" t="s">
        <v>2401</v>
      </c>
      <c r="AI42" s="8"/>
      <c r="AJ42" s="8"/>
      <c r="AK42" s="8"/>
      <c r="AL42" s="167"/>
      <c r="AM42" s="8"/>
      <c r="AN42" s="8"/>
      <c r="AO42" s="8"/>
      <c r="AP42" s="168" t="s">
        <v>2649</v>
      </c>
      <c r="AQ42" s="8"/>
      <c r="AR42" s="8" t="s">
        <v>2437</v>
      </c>
      <c r="AS42" s="8"/>
      <c r="AT42" s="8"/>
      <c r="AU42" s="8"/>
      <c r="AV42" s="8" t="s">
        <v>2649</v>
      </c>
      <c r="AW42" s="8"/>
      <c r="AX42" s="8" t="s">
        <v>2385</v>
      </c>
      <c r="AY42" s="2" t="s">
        <v>2381</v>
      </c>
      <c r="AZ42" s="4" t="s">
        <v>2539</v>
      </c>
      <c r="BA42" s="2" t="s">
        <v>2381</v>
      </c>
      <c r="BB42" s="44" t="s">
        <v>2722</v>
      </c>
      <c r="BC42" s="40"/>
    </row>
    <row r="43" spans="1:283" s="152" customFormat="1" ht="168" x14ac:dyDescent="0.15">
      <c r="A43" s="11">
        <v>148</v>
      </c>
      <c r="B43" s="30" t="s">
        <v>373</v>
      </c>
      <c r="C43" s="15" t="s">
        <v>374</v>
      </c>
      <c r="D43" s="19" t="s">
        <v>375</v>
      </c>
      <c r="E43" s="16">
        <v>2010</v>
      </c>
      <c r="F43" s="4" t="s">
        <v>376</v>
      </c>
      <c r="G43" s="16">
        <v>96</v>
      </c>
      <c r="H43" s="16">
        <v>3</v>
      </c>
      <c r="I43" s="17"/>
      <c r="J43" s="16">
        <v>172</v>
      </c>
      <c r="K43" s="16">
        <v>182</v>
      </c>
      <c r="L43" s="17"/>
      <c r="M43" s="16">
        <v>19</v>
      </c>
      <c r="N43" s="4" t="s">
        <v>377</v>
      </c>
      <c r="O43" s="4" t="s">
        <v>378</v>
      </c>
      <c r="P43" s="4" t="s">
        <v>379</v>
      </c>
      <c r="Q43" s="4" t="s">
        <v>380</v>
      </c>
      <c r="R43" s="204" t="s">
        <v>2838</v>
      </c>
      <c r="S43" s="128" t="s">
        <v>2809</v>
      </c>
      <c r="T43" s="128" t="s">
        <v>2795</v>
      </c>
      <c r="U43" s="162" t="s">
        <v>2810</v>
      </c>
      <c r="V43" s="4" t="s">
        <v>381</v>
      </c>
      <c r="W43" s="4" t="s">
        <v>382</v>
      </c>
      <c r="X43" s="4" t="s">
        <v>32</v>
      </c>
      <c r="Y43" s="17"/>
      <c r="Z43" s="4" t="s">
        <v>33</v>
      </c>
      <c r="AA43" s="18" t="s">
        <v>383</v>
      </c>
      <c r="AB43" s="14" t="s">
        <v>2382</v>
      </c>
      <c r="AC43" s="8" t="s">
        <v>2381</v>
      </c>
      <c r="AD43" s="8" t="s">
        <v>2381</v>
      </c>
      <c r="AE43" s="8" t="s">
        <v>2649</v>
      </c>
      <c r="AF43" s="8" t="s">
        <v>2649</v>
      </c>
      <c r="AG43" s="8" t="s">
        <v>2381</v>
      </c>
      <c r="AH43" s="8" t="s">
        <v>2396</v>
      </c>
      <c r="AI43" s="8"/>
      <c r="AJ43" s="8"/>
      <c r="AK43" s="8"/>
      <c r="AL43" s="167" t="s">
        <v>2649</v>
      </c>
      <c r="AM43" s="8"/>
      <c r="AN43" s="8"/>
      <c r="AO43" s="8"/>
      <c r="AP43" s="167"/>
      <c r="AQ43" s="8"/>
      <c r="AR43" s="8" t="s">
        <v>2435</v>
      </c>
      <c r="AS43" s="8"/>
      <c r="AT43" s="8" t="s">
        <v>2649</v>
      </c>
      <c r="AU43" s="8"/>
      <c r="AV43" s="8"/>
      <c r="AW43" s="8"/>
      <c r="AX43" s="8" t="s">
        <v>2385</v>
      </c>
      <c r="AY43" s="2" t="s">
        <v>2381</v>
      </c>
      <c r="AZ43" s="4" t="s">
        <v>2441</v>
      </c>
      <c r="BA43" s="2" t="s">
        <v>2381</v>
      </c>
      <c r="BB43" s="40" t="s">
        <v>2722</v>
      </c>
      <c r="BC43" s="40"/>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c r="DJ43" s="31"/>
      <c r="DK43" s="31"/>
      <c r="DL43" s="31"/>
      <c r="DM43" s="31"/>
      <c r="DN43" s="31"/>
      <c r="DO43" s="31"/>
      <c r="DP43" s="31"/>
      <c r="DQ43" s="31"/>
      <c r="DR43" s="31"/>
      <c r="DS43" s="31"/>
      <c r="DT43" s="31"/>
      <c r="DU43" s="31"/>
      <c r="DV43" s="31"/>
      <c r="DW43" s="31"/>
      <c r="DX43" s="31"/>
      <c r="DY43" s="31"/>
      <c r="DZ43" s="31"/>
      <c r="EA43" s="31"/>
      <c r="EB43" s="31"/>
      <c r="EC43" s="31"/>
      <c r="ED43" s="31"/>
      <c r="EE43" s="31"/>
      <c r="EF43" s="31"/>
      <c r="EG43" s="31"/>
      <c r="EH43" s="31"/>
      <c r="EI43" s="31"/>
      <c r="EJ43" s="31"/>
      <c r="EK43" s="31"/>
      <c r="EL43" s="31"/>
      <c r="EM43" s="31"/>
      <c r="EN43" s="31"/>
      <c r="EO43" s="31"/>
      <c r="EP43" s="31"/>
      <c r="EQ43" s="31"/>
      <c r="ER43" s="31"/>
      <c r="ES43" s="31"/>
      <c r="ET43" s="31"/>
      <c r="EU43" s="31"/>
      <c r="EV43" s="31"/>
      <c r="EW43" s="31"/>
      <c r="EX43" s="31"/>
      <c r="EY43" s="31"/>
      <c r="EZ43" s="31"/>
      <c r="FA43" s="31"/>
      <c r="FB43" s="31"/>
      <c r="FC43" s="31"/>
      <c r="FD43" s="31"/>
      <c r="FE43" s="31"/>
      <c r="FF43" s="31"/>
      <c r="FG43" s="31"/>
      <c r="FH43" s="31"/>
      <c r="FI43" s="31"/>
      <c r="FJ43" s="31"/>
      <c r="FK43" s="31"/>
      <c r="FL43" s="31"/>
      <c r="FM43" s="31"/>
      <c r="FN43" s="31"/>
      <c r="FO43" s="31"/>
      <c r="FP43" s="31"/>
      <c r="FQ43" s="31"/>
      <c r="FR43" s="31"/>
      <c r="FS43" s="31"/>
      <c r="FT43" s="31"/>
      <c r="FU43" s="31"/>
      <c r="FV43" s="31"/>
      <c r="FW43" s="31"/>
      <c r="FX43" s="31"/>
      <c r="FY43" s="31"/>
      <c r="FZ43" s="31"/>
      <c r="GA43" s="31"/>
      <c r="GB43" s="31"/>
      <c r="GC43" s="31"/>
      <c r="GD43" s="31"/>
      <c r="GE43" s="31"/>
      <c r="GF43" s="31"/>
      <c r="GG43" s="31"/>
      <c r="GH43" s="31"/>
      <c r="GI43" s="31"/>
      <c r="GJ43" s="31"/>
      <c r="GK43" s="31"/>
      <c r="GL43" s="31"/>
      <c r="GM43" s="31"/>
      <c r="GN43" s="31"/>
      <c r="GO43" s="31"/>
      <c r="GP43" s="31"/>
      <c r="GQ43" s="31"/>
      <c r="GR43" s="31"/>
      <c r="GS43" s="31"/>
      <c r="GT43" s="31"/>
      <c r="GU43" s="31"/>
      <c r="GV43" s="31"/>
      <c r="GW43" s="31"/>
      <c r="GX43" s="31"/>
      <c r="GY43" s="31"/>
      <c r="GZ43" s="31"/>
      <c r="HA43" s="31"/>
      <c r="HB43" s="31"/>
      <c r="HC43" s="31"/>
      <c r="HD43" s="31"/>
      <c r="HE43" s="31"/>
      <c r="HF43" s="31"/>
      <c r="HG43" s="31"/>
      <c r="HH43" s="31"/>
      <c r="HI43" s="31"/>
      <c r="HJ43" s="31"/>
      <c r="HK43" s="31"/>
      <c r="HL43" s="31"/>
      <c r="HM43" s="31"/>
      <c r="HN43" s="31"/>
      <c r="HO43" s="31"/>
      <c r="HP43" s="31"/>
      <c r="HQ43" s="31"/>
      <c r="HR43" s="31"/>
      <c r="HS43" s="31"/>
      <c r="HT43" s="31"/>
      <c r="HU43" s="31"/>
      <c r="HV43" s="31"/>
      <c r="HW43" s="31"/>
      <c r="HX43" s="31"/>
      <c r="HY43" s="31"/>
      <c r="HZ43" s="31"/>
      <c r="IA43" s="31"/>
      <c r="IB43" s="31"/>
      <c r="IC43" s="31"/>
      <c r="ID43" s="31"/>
      <c r="IE43" s="31"/>
      <c r="IF43" s="31"/>
      <c r="IG43" s="31"/>
      <c r="IH43" s="31"/>
      <c r="II43" s="31"/>
      <c r="IJ43" s="31"/>
      <c r="IK43" s="31"/>
      <c r="IL43" s="31"/>
      <c r="IM43" s="31"/>
      <c r="IN43" s="31"/>
      <c r="IO43" s="31"/>
      <c r="IP43" s="31"/>
      <c r="IQ43" s="31"/>
      <c r="IR43" s="31"/>
      <c r="IS43" s="31"/>
      <c r="IT43" s="31"/>
      <c r="IU43" s="31"/>
      <c r="IV43" s="31"/>
      <c r="IW43" s="31"/>
      <c r="IX43" s="31"/>
      <c r="IY43" s="31"/>
      <c r="IZ43" s="31"/>
      <c r="JA43" s="31"/>
      <c r="JB43" s="31"/>
      <c r="JC43" s="31"/>
      <c r="JD43" s="31"/>
      <c r="JE43" s="31"/>
      <c r="JF43" s="31"/>
      <c r="JG43" s="31"/>
      <c r="JH43" s="31"/>
      <c r="JI43" s="31"/>
      <c r="JJ43" s="31"/>
      <c r="JK43" s="31"/>
      <c r="JL43" s="31"/>
      <c r="JM43" s="31"/>
      <c r="JN43" s="31"/>
      <c r="JO43" s="31"/>
      <c r="JP43" s="31"/>
      <c r="JQ43" s="31"/>
      <c r="JR43" s="31"/>
      <c r="JS43" s="31"/>
      <c r="JT43" s="31"/>
      <c r="JU43" s="31"/>
      <c r="JV43" s="31"/>
      <c r="JW43" s="31"/>
    </row>
    <row r="44" spans="1:283" ht="168" x14ac:dyDescent="0.15">
      <c r="A44" s="11">
        <v>150</v>
      </c>
      <c r="B44" s="30" t="s">
        <v>1484</v>
      </c>
      <c r="C44" s="15" t="s">
        <v>1485</v>
      </c>
      <c r="D44" s="19" t="s">
        <v>2814</v>
      </c>
      <c r="E44" s="16">
        <v>2017</v>
      </c>
      <c r="F44" s="4" t="s">
        <v>1127</v>
      </c>
      <c r="G44" s="16">
        <v>14</v>
      </c>
      <c r="H44" s="16">
        <v>2</v>
      </c>
      <c r="I44" s="17"/>
      <c r="J44" s="16">
        <v>69</v>
      </c>
      <c r="K44" s="16">
        <v>79</v>
      </c>
      <c r="L44" s="17"/>
      <c r="M44" s="17"/>
      <c r="N44" s="4" t="s">
        <v>1486</v>
      </c>
      <c r="O44" s="4" t="s">
        <v>1487</v>
      </c>
      <c r="P44" s="4" t="s">
        <v>1488</v>
      </c>
      <c r="Q44" s="4" t="s">
        <v>1489</v>
      </c>
      <c r="R44" s="201" t="s">
        <v>2834</v>
      </c>
      <c r="S44" s="129" t="s">
        <v>2811</v>
      </c>
      <c r="T44" s="129" t="s">
        <v>2812</v>
      </c>
      <c r="U44" s="134" t="s">
        <v>2813</v>
      </c>
      <c r="V44" s="4" t="s">
        <v>1490</v>
      </c>
      <c r="W44" s="4" t="s">
        <v>1491</v>
      </c>
      <c r="X44" s="4" t="s">
        <v>32</v>
      </c>
      <c r="Y44" s="4" t="s">
        <v>170</v>
      </c>
      <c r="Z44" s="4" t="s">
        <v>33</v>
      </c>
      <c r="AA44" s="18" t="s">
        <v>1492</v>
      </c>
      <c r="AB44" s="14" t="s">
        <v>2382</v>
      </c>
      <c r="AC44" s="8" t="s">
        <v>2381</v>
      </c>
      <c r="AD44" s="8" t="s">
        <v>2381</v>
      </c>
      <c r="AE44" s="8" t="s">
        <v>2649</v>
      </c>
      <c r="AF44" s="8" t="s">
        <v>2649</v>
      </c>
      <c r="AG44" s="8" t="s">
        <v>2381</v>
      </c>
      <c r="AH44" s="8" t="s">
        <v>2396</v>
      </c>
      <c r="AI44" s="8"/>
      <c r="AJ44" s="8" t="s">
        <v>2649</v>
      </c>
      <c r="AK44" s="8" t="s">
        <v>2649</v>
      </c>
      <c r="AL44" s="167"/>
      <c r="AM44" s="8"/>
      <c r="AN44" s="8"/>
      <c r="AO44" s="8"/>
      <c r="AP44" s="167"/>
      <c r="AQ44" s="8"/>
      <c r="AR44" s="8" t="s">
        <v>2437</v>
      </c>
      <c r="AS44" s="8"/>
      <c r="AT44" s="8"/>
      <c r="AU44" s="8"/>
      <c r="AV44" s="8" t="s">
        <v>2649</v>
      </c>
      <c r="AW44" s="8"/>
      <c r="AX44" s="8" t="s">
        <v>2385</v>
      </c>
      <c r="AY44" s="2" t="s">
        <v>2381</v>
      </c>
      <c r="AZ44" s="4" t="s">
        <v>2535</v>
      </c>
      <c r="BA44" s="2" t="s">
        <v>2381</v>
      </c>
      <c r="BB44" s="40" t="s">
        <v>2730</v>
      </c>
      <c r="BC44" s="40"/>
    </row>
    <row r="45" spans="1:283" ht="266" x14ac:dyDescent="0.15">
      <c r="A45" s="11">
        <v>157</v>
      </c>
      <c r="B45" s="30" t="s">
        <v>252</v>
      </c>
      <c r="C45" s="15" t="s">
        <v>253</v>
      </c>
      <c r="D45" s="19" t="s">
        <v>254</v>
      </c>
      <c r="E45" s="16">
        <v>2013</v>
      </c>
      <c r="F45" s="4" t="s">
        <v>25</v>
      </c>
      <c r="G45" s="16">
        <v>60</v>
      </c>
      <c r="H45" s="17"/>
      <c r="I45" s="17"/>
      <c r="J45" s="16">
        <v>75</v>
      </c>
      <c r="K45" s="16">
        <v>82</v>
      </c>
      <c r="L45" s="17"/>
      <c r="M45" s="16">
        <v>12</v>
      </c>
      <c r="N45" s="4" t="s">
        <v>255</v>
      </c>
      <c r="O45" s="4" t="s">
        <v>256</v>
      </c>
      <c r="P45" s="4" t="s">
        <v>257</v>
      </c>
      <c r="Q45" s="4" t="s">
        <v>258</v>
      </c>
      <c r="R45" s="203" t="s">
        <v>2837</v>
      </c>
      <c r="S45" s="136" t="s">
        <v>2816</v>
      </c>
      <c r="T45" s="136" t="s">
        <v>2818</v>
      </c>
      <c r="U45" s="162" t="s">
        <v>2817</v>
      </c>
      <c r="V45" s="4" t="s">
        <v>259</v>
      </c>
      <c r="W45" s="4" t="s">
        <v>260</v>
      </c>
      <c r="X45" s="4" t="s">
        <v>32</v>
      </c>
      <c r="Y45" s="17"/>
      <c r="Z45" s="4" t="s">
        <v>33</v>
      </c>
      <c r="AA45" s="18" t="s">
        <v>261</v>
      </c>
      <c r="AB45" s="14" t="s">
        <v>2382</v>
      </c>
      <c r="AC45" s="8" t="s">
        <v>2381</v>
      </c>
      <c r="AD45" s="8" t="s">
        <v>2381</v>
      </c>
      <c r="AE45" s="8" t="s">
        <v>2649</v>
      </c>
      <c r="AF45" s="8" t="s">
        <v>2649</v>
      </c>
      <c r="AG45" s="8" t="s">
        <v>2381</v>
      </c>
      <c r="AH45" s="8" t="s">
        <v>2396</v>
      </c>
      <c r="AI45" s="8"/>
      <c r="AJ45" s="8"/>
      <c r="AK45" s="8"/>
      <c r="AL45" s="167"/>
      <c r="AM45" s="8"/>
      <c r="AN45" s="8"/>
      <c r="AO45" s="38" t="s">
        <v>2649</v>
      </c>
      <c r="AP45" s="168" t="s">
        <v>2649</v>
      </c>
      <c r="AQ45" s="8"/>
      <c r="AR45" s="8" t="s">
        <v>2437</v>
      </c>
      <c r="AS45" s="8"/>
      <c r="AT45" s="8"/>
      <c r="AU45" s="8"/>
      <c r="AV45" s="8" t="s">
        <v>2649</v>
      </c>
      <c r="AW45" s="8"/>
      <c r="AX45" s="8" t="s">
        <v>2385</v>
      </c>
      <c r="AY45" s="2" t="s">
        <v>2381</v>
      </c>
      <c r="AZ45" s="19" t="s">
        <v>2417</v>
      </c>
      <c r="BA45" s="2" t="s">
        <v>2381</v>
      </c>
      <c r="BB45" s="40" t="s">
        <v>2722</v>
      </c>
      <c r="BC45" s="40"/>
    </row>
    <row r="46" spans="1:283" ht="140" x14ac:dyDescent="0.15">
      <c r="A46" s="11">
        <v>149</v>
      </c>
      <c r="B46" s="30" t="s">
        <v>660</v>
      </c>
      <c r="C46" s="15" t="s">
        <v>661</v>
      </c>
      <c r="D46" s="19" t="s">
        <v>662</v>
      </c>
      <c r="E46" s="16">
        <v>1999</v>
      </c>
      <c r="F46" s="19" t="s">
        <v>387</v>
      </c>
      <c r="G46" s="16">
        <v>4</v>
      </c>
      <c r="H46" s="17">
        <v>3</v>
      </c>
      <c r="I46" s="17"/>
      <c r="J46" s="16">
        <v>283</v>
      </c>
      <c r="K46" s="16">
        <v>311</v>
      </c>
      <c r="L46" s="17"/>
      <c r="M46" s="16">
        <v>20</v>
      </c>
      <c r="N46" s="4" t="s">
        <v>663</v>
      </c>
      <c r="O46" s="4" t="s">
        <v>664</v>
      </c>
      <c r="P46" s="4" t="s">
        <v>665</v>
      </c>
      <c r="Q46" s="4" t="s">
        <v>666</v>
      </c>
      <c r="R46" s="205" t="s">
        <v>2390</v>
      </c>
      <c r="S46" s="97" t="s">
        <v>2819</v>
      </c>
      <c r="T46" s="97" t="s">
        <v>2821</v>
      </c>
      <c r="U46" s="162" t="s">
        <v>2820</v>
      </c>
      <c r="V46" s="4" t="s">
        <v>667</v>
      </c>
      <c r="W46" s="4"/>
      <c r="X46" s="4" t="s">
        <v>32</v>
      </c>
      <c r="Y46" s="17"/>
      <c r="Z46" s="4" t="s">
        <v>33</v>
      </c>
      <c r="AA46" s="18" t="s">
        <v>668</v>
      </c>
      <c r="AB46" s="14" t="s">
        <v>2382</v>
      </c>
      <c r="AC46" s="8" t="s">
        <v>2381</v>
      </c>
      <c r="AD46" s="8" t="s">
        <v>2381</v>
      </c>
      <c r="AE46" s="8"/>
      <c r="AF46" s="8"/>
      <c r="AG46" s="8" t="s">
        <v>2381</v>
      </c>
      <c r="AH46" s="8" t="s">
        <v>2390</v>
      </c>
      <c r="AI46" s="8"/>
      <c r="AJ46" s="8"/>
      <c r="AK46" s="8" t="s">
        <v>2649</v>
      </c>
      <c r="AL46" s="167"/>
      <c r="AM46" s="8"/>
      <c r="AN46" s="8"/>
      <c r="AO46" s="38"/>
      <c r="AP46" s="167"/>
      <c r="AQ46" s="8"/>
      <c r="AR46" s="8" t="s">
        <v>2437</v>
      </c>
      <c r="AS46" s="8" t="s">
        <v>2649</v>
      </c>
      <c r="AT46" s="8"/>
      <c r="AU46" s="8"/>
      <c r="AV46" s="8"/>
      <c r="AW46" s="8"/>
      <c r="AX46" s="8" t="s">
        <v>2385</v>
      </c>
      <c r="AY46" s="2" t="s">
        <v>2381</v>
      </c>
      <c r="AZ46" s="19" t="s">
        <v>2461</v>
      </c>
      <c r="BA46" s="2" t="s">
        <v>2381</v>
      </c>
      <c r="BB46" s="40" t="s">
        <v>2626</v>
      </c>
      <c r="BC46" s="40"/>
    </row>
    <row r="47" spans="1:283" ht="140" x14ac:dyDescent="0.15">
      <c r="A47" s="11">
        <v>101</v>
      </c>
      <c r="B47" s="30" t="s">
        <v>1716</v>
      </c>
      <c r="C47" s="15" t="s">
        <v>1717</v>
      </c>
      <c r="D47" s="19" t="s">
        <v>2822</v>
      </c>
      <c r="E47" s="16">
        <v>2010</v>
      </c>
      <c r="F47" s="4" t="s">
        <v>1718</v>
      </c>
      <c r="G47" s="16">
        <v>64</v>
      </c>
      <c r="H47" s="16">
        <v>1</v>
      </c>
      <c r="I47" s="17"/>
      <c r="J47" s="16">
        <v>34</v>
      </c>
      <c r="K47" s="16">
        <v>45</v>
      </c>
      <c r="L47" s="17"/>
      <c r="M47" s="16">
        <v>1</v>
      </c>
      <c r="N47" s="4" t="s">
        <v>1719</v>
      </c>
      <c r="O47" s="4" t="s">
        <v>1720</v>
      </c>
      <c r="P47" s="4" t="s">
        <v>1721</v>
      </c>
      <c r="Q47" s="4" t="s">
        <v>1722</v>
      </c>
      <c r="R47" s="205" t="s">
        <v>2390</v>
      </c>
      <c r="S47" s="97" t="s">
        <v>2823</v>
      </c>
      <c r="T47" s="134" t="s">
        <v>2824</v>
      </c>
      <c r="U47" s="134" t="s">
        <v>2825</v>
      </c>
      <c r="V47" s="4" t="s">
        <v>1723</v>
      </c>
      <c r="W47" s="17"/>
      <c r="X47" s="160" t="s">
        <v>293</v>
      </c>
      <c r="Y47" s="17"/>
      <c r="Z47" s="4" t="s">
        <v>33</v>
      </c>
      <c r="AA47" s="18" t="s">
        <v>1724</v>
      </c>
      <c r="AB47" s="14" t="s">
        <v>2382</v>
      </c>
      <c r="AC47" s="8" t="s">
        <v>2381</v>
      </c>
      <c r="AD47" s="8" t="s">
        <v>2381</v>
      </c>
      <c r="AE47" s="8" t="s">
        <v>2649</v>
      </c>
      <c r="AF47" s="8"/>
      <c r="AG47" s="8" t="s">
        <v>2381</v>
      </c>
      <c r="AH47" s="8" t="s">
        <v>2390</v>
      </c>
      <c r="AI47" s="8"/>
      <c r="AJ47" s="8"/>
      <c r="AK47" s="38" t="s">
        <v>2649</v>
      </c>
      <c r="AL47" s="167"/>
      <c r="AM47" s="8"/>
      <c r="AN47" s="8"/>
      <c r="AO47" s="8"/>
      <c r="AP47" s="167"/>
      <c r="AQ47" s="8"/>
      <c r="AR47" s="8" t="s">
        <v>2396</v>
      </c>
      <c r="AS47" s="8" t="s">
        <v>2649</v>
      </c>
      <c r="AT47" s="8"/>
      <c r="AU47" s="8" t="s">
        <v>2649</v>
      </c>
      <c r="AV47" s="8"/>
      <c r="AW47" s="8"/>
      <c r="AX47" s="8" t="s">
        <v>2385</v>
      </c>
      <c r="AY47" s="2" t="s">
        <v>2381</v>
      </c>
      <c r="AZ47" s="4" t="s">
        <v>2556</v>
      </c>
      <c r="BA47" s="2" t="s">
        <v>2381</v>
      </c>
      <c r="BB47" s="40" t="s">
        <v>2731</v>
      </c>
      <c r="BC47" s="40"/>
    </row>
    <row r="48" spans="1:283" ht="238" x14ac:dyDescent="0.15">
      <c r="A48" s="147">
        <v>40</v>
      </c>
      <c r="B48" s="30" t="s">
        <v>1793</v>
      </c>
      <c r="C48" s="15" t="s">
        <v>1794</v>
      </c>
      <c r="D48" s="19" t="s">
        <v>1795</v>
      </c>
      <c r="E48" s="16">
        <v>2018</v>
      </c>
      <c r="F48" s="4" t="s">
        <v>1796</v>
      </c>
      <c r="G48" s="17"/>
      <c r="H48" s="17"/>
      <c r="I48" s="17"/>
      <c r="J48" s="17"/>
      <c r="K48" s="17"/>
      <c r="L48" s="17"/>
      <c r="M48" s="17"/>
      <c r="N48" s="4" t="s">
        <v>1797</v>
      </c>
      <c r="O48" s="4" t="s">
        <v>1798</v>
      </c>
      <c r="P48" s="4" t="s">
        <v>1799</v>
      </c>
      <c r="Q48" s="4" t="s">
        <v>1800</v>
      </c>
      <c r="R48" s="202" t="s">
        <v>2835</v>
      </c>
      <c r="S48" s="129" t="s">
        <v>2828</v>
      </c>
      <c r="T48" s="130" t="s">
        <v>2827</v>
      </c>
      <c r="U48" s="134" t="s">
        <v>2826</v>
      </c>
      <c r="V48" s="4" t="s">
        <v>1801</v>
      </c>
      <c r="W48" s="4" t="s">
        <v>1802</v>
      </c>
      <c r="X48" s="4" t="s">
        <v>68</v>
      </c>
      <c r="Y48" s="17"/>
      <c r="Z48" s="4" t="s">
        <v>33</v>
      </c>
      <c r="AA48" s="18" t="s">
        <v>1803</v>
      </c>
      <c r="AB48" s="14" t="s">
        <v>2382</v>
      </c>
      <c r="AC48" s="8" t="s">
        <v>2381</v>
      </c>
      <c r="AD48" s="8" t="s">
        <v>2381</v>
      </c>
      <c r="AE48" s="8" t="s">
        <v>2649</v>
      </c>
      <c r="AF48" s="8" t="s">
        <v>2649</v>
      </c>
      <c r="AG48" s="8" t="s">
        <v>2381</v>
      </c>
      <c r="AH48" s="8" t="s">
        <v>2396</v>
      </c>
      <c r="AI48" s="38" t="s">
        <v>2649</v>
      </c>
      <c r="AJ48" s="8"/>
      <c r="AK48" s="8" t="s">
        <v>2649</v>
      </c>
      <c r="AL48" s="167" t="s">
        <v>2649</v>
      </c>
      <c r="AM48" s="8"/>
      <c r="AN48" s="8"/>
      <c r="AO48" s="8" t="s">
        <v>2649</v>
      </c>
      <c r="AP48" s="167"/>
      <c r="AQ48" s="8"/>
      <c r="AR48" s="8" t="s">
        <v>2396</v>
      </c>
      <c r="AS48" s="8" t="s">
        <v>2649</v>
      </c>
      <c r="AT48" s="8"/>
      <c r="AU48" s="8" t="s">
        <v>2649</v>
      </c>
      <c r="AV48" s="8" t="s">
        <v>2649</v>
      </c>
      <c r="AW48" s="38"/>
      <c r="AX48" s="8" t="s">
        <v>2385</v>
      </c>
      <c r="AY48" s="2" t="s">
        <v>2381</v>
      </c>
      <c r="AZ48" s="4" t="s">
        <v>2564</v>
      </c>
      <c r="BA48" s="2" t="s">
        <v>2381</v>
      </c>
      <c r="BB48" s="48" t="s">
        <v>2741</v>
      </c>
      <c r="BC48" s="40"/>
    </row>
    <row r="49" spans="1:283" ht="196" x14ac:dyDescent="0.15">
      <c r="A49" s="11">
        <v>41</v>
      </c>
      <c r="B49" s="30" t="s">
        <v>1695</v>
      </c>
      <c r="C49" s="15" t="s">
        <v>1696</v>
      </c>
      <c r="D49" s="19" t="s">
        <v>1697</v>
      </c>
      <c r="E49" s="16">
        <v>2018</v>
      </c>
      <c r="F49" s="4" t="s">
        <v>782</v>
      </c>
      <c r="G49" s="16">
        <v>11</v>
      </c>
      <c r="H49" s="16">
        <v>2</v>
      </c>
      <c r="I49" s="17"/>
      <c r="J49" s="16">
        <v>223</v>
      </c>
      <c r="K49" s="16">
        <v>241</v>
      </c>
      <c r="L49" s="17"/>
      <c r="M49" s="17"/>
      <c r="N49" s="4" t="s">
        <v>1698</v>
      </c>
      <c r="O49" s="4" t="s">
        <v>1699</v>
      </c>
      <c r="P49" s="4" t="s">
        <v>1700</v>
      </c>
      <c r="Q49" s="4" t="s">
        <v>1701</v>
      </c>
      <c r="R49" s="202" t="s">
        <v>2836</v>
      </c>
      <c r="S49" s="4"/>
      <c r="T49" s="4"/>
      <c r="U49" s="140"/>
      <c r="V49" s="4" t="s">
        <v>1702</v>
      </c>
      <c r="W49" s="4" t="s">
        <v>1703</v>
      </c>
      <c r="X49" s="4" t="s">
        <v>32</v>
      </c>
      <c r="Y49" s="17"/>
      <c r="Z49" s="4" t="s">
        <v>33</v>
      </c>
      <c r="AA49" s="18" t="s">
        <v>1704</v>
      </c>
      <c r="AB49" s="14" t="s">
        <v>2382</v>
      </c>
      <c r="AC49" s="8" t="s">
        <v>2381</v>
      </c>
      <c r="AD49" s="8" t="s">
        <v>2381</v>
      </c>
      <c r="AE49" s="38" t="s">
        <v>2649</v>
      </c>
      <c r="AF49" s="8"/>
      <c r="AG49" s="8" t="s">
        <v>2381</v>
      </c>
      <c r="AH49" s="8" t="s">
        <v>2390</v>
      </c>
      <c r="AI49" s="8"/>
      <c r="AJ49" s="8"/>
      <c r="AK49" s="8" t="s">
        <v>2649</v>
      </c>
      <c r="AL49" s="167"/>
      <c r="AM49" s="8"/>
      <c r="AN49" s="8"/>
      <c r="AO49" s="8"/>
      <c r="AP49" s="167"/>
      <c r="AQ49" s="8"/>
      <c r="AR49" s="8" t="s">
        <v>2439</v>
      </c>
      <c r="AS49" s="38" t="s">
        <v>2649</v>
      </c>
      <c r="AT49" s="8"/>
      <c r="AU49" s="8"/>
      <c r="AV49" s="8"/>
      <c r="AW49" s="8"/>
      <c r="AX49" s="8" t="s">
        <v>2387</v>
      </c>
      <c r="AY49" s="2" t="s">
        <v>2381</v>
      </c>
      <c r="AZ49" s="4" t="s">
        <v>2554</v>
      </c>
      <c r="BA49" s="2" t="s">
        <v>2382</v>
      </c>
      <c r="BB49" s="150" t="s">
        <v>2717</v>
      </c>
      <c r="BC49" s="40"/>
    </row>
    <row r="50" spans="1:283" s="152" customFormat="1" ht="154" x14ac:dyDescent="0.15">
      <c r="A50" s="11">
        <v>47</v>
      </c>
      <c r="B50" s="30" t="s">
        <v>801</v>
      </c>
      <c r="C50" s="15" t="s">
        <v>802</v>
      </c>
      <c r="D50" s="19" t="s">
        <v>803</v>
      </c>
      <c r="E50" s="16">
        <v>2006</v>
      </c>
      <c r="F50" s="4" t="s">
        <v>804</v>
      </c>
      <c r="G50" s="16">
        <v>14</v>
      </c>
      <c r="H50" s="16">
        <v>3</v>
      </c>
      <c r="I50" s="17"/>
      <c r="J50" s="16">
        <v>347</v>
      </c>
      <c r="K50" s="16">
        <v>380</v>
      </c>
      <c r="L50" s="17"/>
      <c r="M50" s="16">
        <v>1</v>
      </c>
      <c r="N50" s="17"/>
      <c r="O50" s="4" t="s">
        <v>805</v>
      </c>
      <c r="P50" s="4" t="s">
        <v>340</v>
      </c>
      <c r="Q50" s="4" t="s">
        <v>806</v>
      </c>
      <c r="R50" s="204" t="s">
        <v>2838</v>
      </c>
      <c r="S50" s="128" t="s">
        <v>2829</v>
      </c>
      <c r="T50" s="128" t="s">
        <v>2752</v>
      </c>
      <c r="U50" s="162" t="s">
        <v>2760</v>
      </c>
      <c r="V50" s="19" t="s">
        <v>807</v>
      </c>
      <c r="W50" s="17"/>
      <c r="X50" s="160" t="s">
        <v>293</v>
      </c>
      <c r="Y50" s="17"/>
      <c r="Z50" s="4" t="s">
        <v>33</v>
      </c>
      <c r="AA50" s="18" t="s">
        <v>808</v>
      </c>
      <c r="AB50" s="14" t="s">
        <v>2382</v>
      </c>
      <c r="AC50" s="8" t="s">
        <v>2381</v>
      </c>
      <c r="AD50" s="8" t="s">
        <v>2381</v>
      </c>
      <c r="AE50" s="8" t="s">
        <v>2649</v>
      </c>
      <c r="AF50" s="8" t="s">
        <v>2649</v>
      </c>
      <c r="AG50" s="8" t="s">
        <v>2381</v>
      </c>
      <c r="AH50" s="8" t="s">
        <v>2396</v>
      </c>
      <c r="AI50" s="8"/>
      <c r="AJ50" s="8"/>
      <c r="AK50" s="8"/>
      <c r="AL50" s="167" t="s">
        <v>2649</v>
      </c>
      <c r="AM50" s="8"/>
      <c r="AN50" s="8"/>
      <c r="AO50" s="8"/>
      <c r="AP50" s="168"/>
      <c r="AQ50" s="8"/>
      <c r="AR50" s="8" t="s">
        <v>2651</v>
      </c>
      <c r="AS50" s="8"/>
      <c r="AT50" s="8" t="s">
        <v>2649</v>
      </c>
      <c r="AU50" s="8"/>
      <c r="AV50" s="8"/>
      <c r="AW50" s="8"/>
      <c r="AX50" s="8" t="s">
        <v>2385</v>
      </c>
      <c r="AY50" s="2" t="s">
        <v>2381</v>
      </c>
      <c r="AZ50" s="19" t="s">
        <v>2474</v>
      </c>
      <c r="BA50" s="2" t="s">
        <v>2381</v>
      </c>
      <c r="BB50" s="159" t="s">
        <v>2742</v>
      </c>
      <c r="BC50" s="40"/>
      <c r="BD50" s="31"/>
      <c r="BE50" s="31"/>
      <c r="BF50" s="31"/>
      <c r="BG50" s="31"/>
      <c r="BH50" s="31"/>
      <c r="BI50" s="31"/>
      <c r="BJ50" s="31"/>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c r="DJ50" s="31"/>
      <c r="DK50" s="31"/>
      <c r="DL50" s="31"/>
      <c r="DM50" s="31"/>
      <c r="DN50" s="31"/>
      <c r="DO50" s="31"/>
      <c r="DP50" s="31"/>
      <c r="DQ50" s="31"/>
      <c r="DR50" s="31"/>
      <c r="DS50" s="31"/>
      <c r="DT50" s="31"/>
      <c r="DU50" s="31"/>
      <c r="DV50" s="31"/>
      <c r="DW50" s="31"/>
      <c r="DX50" s="31"/>
      <c r="DY50" s="31"/>
      <c r="DZ50" s="31"/>
      <c r="EA50" s="31"/>
      <c r="EB50" s="31"/>
      <c r="EC50" s="31"/>
      <c r="ED50" s="31"/>
      <c r="EE50" s="31"/>
      <c r="EF50" s="31"/>
      <c r="EG50" s="31"/>
      <c r="EH50" s="31"/>
      <c r="EI50" s="31"/>
      <c r="EJ50" s="31"/>
      <c r="EK50" s="31"/>
      <c r="EL50" s="31"/>
      <c r="EM50" s="31"/>
      <c r="EN50" s="31"/>
      <c r="EO50" s="31"/>
      <c r="EP50" s="31"/>
      <c r="EQ50" s="31"/>
      <c r="ER50" s="31"/>
      <c r="ES50" s="31"/>
      <c r="ET50" s="31"/>
      <c r="EU50" s="31"/>
      <c r="EV50" s="31"/>
      <c r="EW50" s="31"/>
      <c r="EX50" s="31"/>
      <c r="EY50" s="31"/>
      <c r="EZ50" s="31"/>
      <c r="FA50" s="31"/>
      <c r="FB50" s="31"/>
      <c r="FC50" s="31"/>
      <c r="FD50" s="31"/>
      <c r="FE50" s="31"/>
      <c r="FF50" s="31"/>
      <c r="FG50" s="31"/>
      <c r="FH50" s="31"/>
      <c r="FI50" s="31"/>
      <c r="FJ50" s="31"/>
      <c r="FK50" s="31"/>
      <c r="FL50" s="31"/>
      <c r="FM50" s="31"/>
      <c r="FN50" s="31"/>
      <c r="FO50" s="31"/>
      <c r="FP50" s="31"/>
      <c r="FQ50" s="31"/>
      <c r="FR50" s="31"/>
      <c r="FS50" s="31"/>
      <c r="FT50" s="31"/>
      <c r="FU50" s="31"/>
      <c r="FV50" s="31"/>
      <c r="FW50" s="31"/>
      <c r="FX50" s="31"/>
      <c r="FY50" s="31"/>
      <c r="FZ50" s="31"/>
      <c r="GA50" s="31"/>
      <c r="GB50" s="31"/>
      <c r="GC50" s="31"/>
      <c r="GD50" s="31"/>
      <c r="GE50" s="31"/>
      <c r="GF50" s="31"/>
      <c r="GG50" s="31"/>
      <c r="GH50" s="31"/>
      <c r="GI50" s="31"/>
      <c r="GJ50" s="31"/>
      <c r="GK50" s="31"/>
      <c r="GL50" s="31"/>
      <c r="GM50" s="31"/>
      <c r="GN50" s="31"/>
      <c r="GO50" s="31"/>
      <c r="GP50" s="31"/>
      <c r="GQ50" s="31"/>
      <c r="GR50" s="31"/>
      <c r="GS50" s="31"/>
      <c r="GT50" s="31"/>
      <c r="GU50" s="31"/>
      <c r="GV50" s="31"/>
      <c r="GW50" s="31"/>
      <c r="GX50" s="31"/>
      <c r="GY50" s="31"/>
      <c r="GZ50" s="31"/>
      <c r="HA50" s="31"/>
      <c r="HB50" s="31"/>
      <c r="HC50" s="31"/>
      <c r="HD50" s="31"/>
      <c r="HE50" s="31"/>
      <c r="HF50" s="31"/>
      <c r="HG50" s="31"/>
      <c r="HH50" s="31"/>
      <c r="HI50" s="31"/>
      <c r="HJ50" s="31"/>
      <c r="HK50" s="31"/>
      <c r="HL50" s="31"/>
      <c r="HM50" s="31"/>
      <c r="HN50" s="31"/>
      <c r="HO50" s="31"/>
      <c r="HP50" s="31"/>
      <c r="HQ50" s="31"/>
      <c r="HR50" s="31"/>
      <c r="HS50" s="31"/>
      <c r="HT50" s="31"/>
      <c r="HU50" s="31"/>
      <c r="HV50" s="31"/>
      <c r="HW50" s="31"/>
      <c r="HX50" s="31"/>
      <c r="HY50" s="31"/>
      <c r="HZ50" s="31"/>
      <c r="IA50" s="31"/>
      <c r="IB50" s="31"/>
      <c r="IC50" s="31"/>
      <c r="ID50" s="31"/>
      <c r="IE50" s="31"/>
      <c r="IF50" s="31"/>
      <c r="IG50" s="31"/>
      <c r="IH50" s="31"/>
      <c r="II50" s="31"/>
      <c r="IJ50" s="31"/>
      <c r="IK50" s="31"/>
      <c r="IL50" s="31"/>
      <c r="IM50" s="31"/>
      <c r="IN50" s="31"/>
      <c r="IO50" s="31"/>
      <c r="IP50" s="31"/>
      <c r="IQ50" s="31"/>
      <c r="IR50" s="31"/>
      <c r="IS50" s="31"/>
      <c r="IT50" s="31"/>
      <c r="IU50" s="31"/>
      <c r="IV50" s="31"/>
      <c r="IW50" s="31"/>
      <c r="IX50" s="31"/>
      <c r="IY50" s="31"/>
      <c r="IZ50" s="31"/>
      <c r="JA50" s="31"/>
      <c r="JB50" s="31"/>
      <c r="JC50" s="31"/>
      <c r="JD50" s="31"/>
      <c r="JE50" s="31"/>
      <c r="JF50" s="31"/>
      <c r="JG50" s="31"/>
      <c r="JH50" s="31"/>
      <c r="JI50" s="31"/>
      <c r="JJ50" s="31"/>
      <c r="JK50" s="31"/>
      <c r="JL50" s="31"/>
      <c r="JM50" s="31"/>
      <c r="JN50" s="31"/>
      <c r="JO50" s="31"/>
      <c r="JP50" s="31"/>
      <c r="JQ50" s="31"/>
      <c r="JR50" s="31"/>
      <c r="JS50" s="31"/>
      <c r="JT50" s="31"/>
      <c r="JU50" s="31"/>
      <c r="JV50" s="31"/>
      <c r="JW50" s="31"/>
    </row>
    <row r="51" spans="1:283" s="88" customFormat="1" ht="239" thickBot="1" x14ac:dyDescent="0.2">
      <c r="A51" s="174">
        <v>103</v>
      </c>
      <c r="B51" s="175" t="s">
        <v>2189</v>
      </c>
      <c r="C51" s="176" t="s">
        <v>2190</v>
      </c>
      <c r="D51" s="177" t="s">
        <v>2191</v>
      </c>
      <c r="E51" s="178">
        <v>2017</v>
      </c>
      <c r="F51" s="179" t="s">
        <v>2192</v>
      </c>
      <c r="G51" s="178">
        <v>15</v>
      </c>
      <c r="H51" s="178">
        <v>5</v>
      </c>
      <c r="I51" s="180"/>
      <c r="J51" s="178">
        <v>652</v>
      </c>
      <c r="K51" s="178">
        <v>666</v>
      </c>
      <c r="L51" s="180"/>
      <c r="M51" s="180"/>
      <c r="N51" s="179" t="s">
        <v>2193</v>
      </c>
      <c r="O51" s="179" t="s">
        <v>2194</v>
      </c>
      <c r="P51" s="179" t="s">
        <v>2195</v>
      </c>
      <c r="Q51" s="179" t="s">
        <v>2196</v>
      </c>
      <c r="R51" s="196" t="s">
        <v>2841</v>
      </c>
      <c r="S51" s="179"/>
      <c r="T51" s="179"/>
      <c r="U51" s="181"/>
      <c r="V51" s="179" t="s">
        <v>2197</v>
      </c>
      <c r="W51" s="179" t="s">
        <v>2198</v>
      </c>
      <c r="X51" s="179" t="s">
        <v>32</v>
      </c>
      <c r="Y51" s="180"/>
      <c r="Z51" s="179" t="s">
        <v>33</v>
      </c>
      <c r="AA51" s="182" t="s">
        <v>2199</v>
      </c>
      <c r="AB51" s="183" t="s">
        <v>2382</v>
      </c>
      <c r="AC51" s="184" t="s">
        <v>2381</v>
      </c>
      <c r="AD51" s="184" t="s">
        <v>2381</v>
      </c>
      <c r="AE51" s="184" t="s">
        <v>2649</v>
      </c>
      <c r="AF51" s="184" t="s">
        <v>2649</v>
      </c>
      <c r="AG51" s="184" t="s">
        <v>2381</v>
      </c>
      <c r="AH51" s="184" t="s">
        <v>2402</v>
      </c>
      <c r="AI51" s="184"/>
      <c r="AJ51" s="184"/>
      <c r="AK51" s="184"/>
      <c r="AL51" s="185" t="s">
        <v>2649</v>
      </c>
      <c r="AM51" s="184"/>
      <c r="AN51" s="184"/>
      <c r="AO51" s="184"/>
      <c r="AP51" s="186"/>
      <c r="AQ51" s="184"/>
      <c r="AR51" s="184" t="s">
        <v>2439</v>
      </c>
      <c r="AS51" s="184" t="s">
        <v>2649</v>
      </c>
      <c r="AT51" s="184"/>
      <c r="AU51" s="184"/>
      <c r="AV51" s="184"/>
      <c r="AW51" s="184"/>
      <c r="AX51" s="184" t="s">
        <v>2385</v>
      </c>
      <c r="AY51" s="187" t="s">
        <v>2381</v>
      </c>
      <c r="AZ51" s="179" t="s">
        <v>2603</v>
      </c>
      <c r="BA51" s="187" t="s">
        <v>2382</v>
      </c>
      <c r="BB51" s="188" t="s">
        <v>2717</v>
      </c>
      <c r="BC51" s="189"/>
      <c r="BD51" s="87"/>
      <c r="BE51" s="87"/>
      <c r="BF51" s="87"/>
      <c r="BG51" s="87"/>
      <c r="BH51" s="87"/>
      <c r="BI51" s="87"/>
      <c r="BJ51" s="87"/>
      <c r="BK51" s="87"/>
      <c r="BL51" s="87"/>
      <c r="BM51" s="87"/>
      <c r="BN51" s="87"/>
      <c r="BO51" s="87"/>
      <c r="BP51" s="87"/>
      <c r="BQ51" s="87"/>
      <c r="BR51" s="87"/>
      <c r="BS51" s="87"/>
      <c r="BT51" s="87"/>
      <c r="BU51" s="87"/>
      <c r="BV51" s="87"/>
      <c r="BW51" s="87"/>
      <c r="BX51" s="87"/>
      <c r="BY51" s="87"/>
      <c r="BZ51" s="87"/>
      <c r="CA51" s="87"/>
      <c r="CB51" s="87"/>
      <c r="CC51" s="87"/>
      <c r="CD51" s="87"/>
      <c r="CE51" s="87"/>
      <c r="CF51" s="87"/>
      <c r="CG51" s="87"/>
      <c r="CH51" s="87"/>
      <c r="CI51" s="87"/>
      <c r="CJ51" s="87"/>
      <c r="CK51" s="87"/>
      <c r="CL51" s="87"/>
      <c r="CM51" s="87"/>
      <c r="CN51" s="87"/>
      <c r="CO51" s="87"/>
      <c r="CP51" s="87"/>
      <c r="CQ51" s="87"/>
      <c r="CR51" s="87"/>
      <c r="CS51" s="87"/>
      <c r="CT51" s="87"/>
      <c r="CU51" s="87"/>
      <c r="CV51" s="87"/>
      <c r="CW51" s="87"/>
      <c r="CX51" s="87"/>
      <c r="CY51" s="87"/>
      <c r="CZ51" s="87"/>
      <c r="DA51" s="87"/>
      <c r="DB51" s="87"/>
      <c r="DC51" s="87"/>
      <c r="DD51" s="87"/>
      <c r="DE51" s="87"/>
      <c r="DF51" s="87"/>
      <c r="DG51" s="87"/>
      <c r="DH51" s="87"/>
      <c r="DI51" s="87"/>
      <c r="DJ51" s="87"/>
      <c r="DK51" s="87"/>
      <c r="DL51" s="87"/>
      <c r="DM51" s="87"/>
      <c r="DN51" s="87"/>
      <c r="DO51" s="87"/>
      <c r="DP51" s="87"/>
      <c r="DQ51" s="87"/>
      <c r="DR51" s="87"/>
      <c r="DS51" s="87"/>
      <c r="DT51" s="87"/>
      <c r="DU51" s="87"/>
      <c r="DV51" s="87"/>
      <c r="DW51" s="87"/>
      <c r="DX51" s="87"/>
      <c r="DY51" s="87"/>
      <c r="DZ51" s="87"/>
      <c r="EA51" s="87"/>
      <c r="EB51" s="87"/>
      <c r="EC51" s="87"/>
      <c r="ED51" s="87"/>
      <c r="EE51" s="87"/>
      <c r="EF51" s="87"/>
      <c r="EG51" s="87"/>
      <c r="EH51" s="87"/>
      <c r="EI51" s="87"/>
      <c r="EJ51" s="87"/>
      <c r="EK51" s="87"/>
      <c r="EL51" s="87"/>
      <c r="EM51" s="87"/>
      <c r="EN51" s="87"/>
      <c r="EO51" s="87"/>
      <c r="EP51" s="87"/>
      <c r="EQ51" s="87"/>
      <c r="ER51" s="87"/>
      <c r="ES51" s="87"/>
      <c r="ET51" s="87"/>
      <c r="EU51" s="87"/>
      <c r="EV51" s="87"/>
      <c r="EW51" s="87"/>
      <c r="EX51" s="87"/>
      <c r="EY51" s="87"/>
      <c r="EZ51" s="87"/>
      <c r="FA51" s="87"/>
      <c r="FB51" s="87"/>
      <c r="FC51" s="87"/>
      <c r="FD51" s="87"/>
      <c r="FE51" s="87"/>
      <c r="FF51" s="87"/>
      <c r="FG51" s="87"/>
      <c r="FH51" s="87"/>
      <c r="FI51" s="87"/>
      <c r="FJ51" s="87"/>
      <c r="FK51" s="87"/>
      <c r="FL51" s="87"/>
      <c r="FM51" s="87"/>
      <c r="FN51" s="87"/>
      <c r="FO51" s="87"/>
      <c r="FP51" s="87"/>
      <c r="FQ51" s="87"/>
      <c r="FR51" s="87"/>
      <c r="FS51" s="87"/>
      <c r="FT51" s="87"/>
      <c r="FU51" s="87"/>
      <c r="FV51" s="87"/>
      <c r="FW51" s="87"/>
      <c r="FX51" s="87"/>
      <c r="FY51" s="87"/>
      <c r="FZ51" s="87"/>
      <c r="GA51" s="87"/>
      <c r="GB51" s="87"/>
      <c r="GC51" s="87"/>
      <c r="GD51" s="87"/>
      <c r="GE51" s="87"/>
      <c r="GF51" s="87"/>
      <c r="GG51" s="87"/>
      <c r="GH51" s="87"/>
      <c r="GI51" s="87"/>
      <c r="GJ51" s="87"/>
      <c r="GK51" s="87"/>
      <c r="GL51" s="87"/>
      <c r="GM51" s="87"/>
      <c r="GN51" s="87"/>
      <c r="GO51" s="87"/>
      <c r="GP51" s="87"/>
      <c r="GQ51" s="87"/>
      <c r="GR51" s="87"/>
      <c r="GS51" s="87"/>
      <c r="GT51" s="87"/>
      <c r="GU51" s="87"/>
      <c r="GV51" s="87"/>
      <c r="GW51" s="87"/>
      <c r="GX51" s="87"/>
      <c r="GY51" s="87"/>
      <c r="GZ51" s="87"/>
      <c r="HA51" s="87"/>
      <c r="HB51" s="87"/>
      <c r="HC51" s="87"/>
      <c r="HD51" s="87"/>
      <c r="HE51" s="87"/>
      <c r="HF51" s="87"/>
      <c r="HG51" s="87"/>
      <c r="HH51" s="87"/>
      <c r="HI51" s="87"/>
      <c r="HJ51" s="87"/>
      <c r="HK51" s="87"/>
      <c r="HL51" s="87"/>
      <c r="HM51" s="87"/>
      <c r="HN51" s="87"/>
      <c r="HO51" s="87"/>
      <c r="HP51" s="87"/>
      <c r="HQ51" s="87"/>
      <c r="HR51" s="87"/>
      <c r="HS51" s="87"/>
      <c r="HT51" s="87"/>
      <c r="HU51" s="87"/>
      <c r="HV51" s="87"/>
      <c r="HW51" s="87"/>
      <c r="HX51" s="87"/>
      <c r="HY51" s="87"/>
      <c r="HZ51" s="87"/>
      <c r="IA51" s="87"/>
      <c r="IB51" s="87"/>
      <c r="IC51" s="87"/>
      <c r="ID51" s="87"/>
      <c r="IE51" s="87"/>
      <c r="IF51" s="87"/>
      <c r="IG51" s="87"/>
      <c r="IH51" s="87"/>
      <c r="II51" s="87"/>
      <c r="IJ51" s="87"/>
      <c r="IK51" s="87"/>
      <c r="IL51" s="87"/>
      <c r="IM51" s="87"/>
      <c r="IN51" s="87"/>
      <c r="IO51" s="87"/>
      <c r="IP51" s="87"/>
      <c r="IQ51" s="87"/>
      <c r="IR51" s="87"/>
      <c r="IS51" s="87"/>
      <c r="IT51" s="87"/>
      <c r="IU51" s="87"/>
      <c r="IV51" s="87"/>
      <c r="IW51" s="87"/>
      <c r="IX51" s="87"/>
      <c r="IY51" s="87"/>
      <c r="IZ51" s="87"/>
      <c r="JA51" s="87"/>
      <c r="JB51" s="87"/>
      <c r="JC51" s="87"/>
      <c r="JD51" s="87"/>
      <c r="JE51" s="87"/>
      <c r="JF51" s="87"/>
      <c r="JG51" s="87"/>
      <c r="JH51" s="87"/>
      <c r="JI51" s="87"/>
      <c r="JJ51" s="87"/>
      <c r="JK51" s="87"/>
      <c r="JL51" s="87"/>
      <c r="JM51" s="87"/>
      <c r="JN51" s="87"/>
      <c r="JO51" s="87"/>
      <c r="JP51" s="87"/>
      <c r="JQ51" s="87"/>
      <c r="JR51" s="87"/>
      <c r="JS51" s="87"/>
      <c r="JT51" s="87"/>
      <c r="JU51" s="87"/>
      <c r="JV51" s="87"/>
      <c r="JW51" s="87"/>
    </row>
    <row r="52" spans="1:283" ht="126" x14ac:dyDescent="0.15">
      <c r="A52" s="49">
        <v>90</v>
      </c>
      <c r="B52" s="50" t="s">
        <v>1766</v>
      </c>
      <c r="C52" s="51" t="s">
        <v>1767</v>
      </c>
      <c r="D52" s="74" t="s">
        <v>2806</v>
      </c>
      <c r="E52" s="49">
        <v>2013</v>
      </c>
      <c r="F52" s="52" t="s">
        <v>1768</v>
      </c>
      <c r="G52" s="49">
        <v>55</v>
      </c>
      <c r="H52" s="49">
        <v>1</v>
      </c>
      <c r="I52" s="53"/>
      <c r="J52" s="49">
        <v>72</v>
      </c>
      <c r="K52" s="49">
        <v>74</v>
      </c>
      <c r="L52" s="53"/>
      <c r="M52" s="49">
        <v>2</v>
      </c>
      <c r="N52" s="53"/>
      <c r="O52" s="52" t="s">
        <v>1769</v>
      </c>
      <c r="P52" s="52" t="s">
        <v>1770</v>
      </c>
      <c r="Q52" s="52" t="s">
        <v>1771</v>
      </c>
      <c r="R52" s="195"/>
      <c r="S52" s="139"/>
      <c r="T52" s="139"/>
      <c r="U52" s="139"/>
      <c r="V52" s="52" t="s">
        <v>1772</v>
      </c>
      <c r="W52" s="53"/>
      <c r="X52" s="52" t="s">
        <v>32</v>
      </c>
      <c r="Y52" s="53"/>
      <c r="Z52" s="52" t="s">
        <v>33</v>
      </c>
      <c r="AA52" s="54" t="s">
        <v>1773</v>
      </c>
      <c r="AB52" s="55" t="s">
        <v>2382</v>
      </c>
      <c r="AC52" s="56" t="s">
        <v>2381</v>
      </c>
      <c r="AD52" s="56" t="s">
        <v>2381</v>
      </c>
      <c r="AE52" s="56" t="s">
        <v>2649</v>
      </c>
      <c r="AF52" s="56" t="s">
        <v>2649</v>
      </c>
      <c r="AG52" s="56" t="s">
        <v>2381</v>
      </c>
      <c r="AH52" s="56" t="s">
        <v>2401</v>
      </c>
      <c r="AI52" s="56"/>
      <c r="AJ52" s="56"/>
      <c r="AK52" s="56"/>
      <c r="AL52" s="170"/>
      <c r="AM52" s="56"/>
      <c r="AN52" s="56"/>
      <c r="AO52" s="56"/>
      <c r="AP52" s="169" t="s">
        <v>2649</v>
      </c>
      <c r="AQ52" s="56"/>
      <c r="AR52" s="56" t="s">
        <v>2437</v>
      </c>
      <c r="AS52" s="56"/>
      <c r="AT52" s="56"/>
      <c r="AU52" s="56"/>
      <c r="AV52" s="56" t="s">
        <v>2649</v>
      </c>
      <c r="AW52" s="56"/>
      <c r="AX52" s="56" t="s">
        <v>2385</v>
      </c>
      <c r="AY52" s="57" t="s">
        <v>2382</v>
      </c>
      <c r="AZ52" s="52" t="s">
        <v>2561</v>
      </c>
      <c r="BA52" s="57" t="s">
        <v>2381</v>
      </c>
      <c r="BB52" s="58" t="s">
        <v>2729</v>
      </c>
      <c r="BC52" s="58"/>
    </row>
    <row r="53" spans="1:283" ht="140" x14ac:dyDescent="0.15">
      <c r="A53" s="11">
        <v>16</v>
      </c>
      <c r="B53" s="30" t="s">
        <v>1298</v>
      </c>
      <c r="C53" s="15" t="s">
        <v>1299</v>
      </c>
      <c r="D53" s="19" t="s">
        <v>2807</v>
      </c>
      <c r="E53" s="16">
        <v>1994</v>
      </c>
      <c r="F53" s="4" t="s">
        <v>1149</v>
      </c>
      <c r="G53" s="16">
        <v>35</v>
      </c>
      <c r="H53" s="16">
        <v>3</v>
      </c>
      <c r="I53" s="17"/>
      <c r="J53" s="16">
        <v>267</v>
      </c>
      <c r="K53" s="16">
        <v>277</v>
      </c>
      <c r="L53" s="17"/>
      <c r="M53" s="16">
        <v>15</v>
      </c>
      <c r="N53" s="4" t="s">
        <v>1300</v>
      </c>
      <c r="O53" s="4" t="s">
        <v>1301</v>
      </c>
      <c r="P53" s="4" t="s">
        <v>1302</v>
      </c>
      <c r="Q53" s="4" t="s">
        <v>1303</v>
      </c>
      <c r="R53" s="194"/>
      <c r="S53" s="4"/>
      <c r="T53" s="4"/>
      <c r="U53" s="134" t="s">
        <v>2705</v>
      </c>
      <c r="V53" s="4" t="s">
        <v>1304</v>
      </c>
      <c r="W53" s="17"/>
      <c r="X53" s="4" t="s">
        <v>32</v>
      </c>
      <c r="Y53" s="17"/>
      <c r="Z53" s="4" t="s">
        <v>33</v>
      </c>
      <c r="AA53" s="18" t="s">
        <v>1305</v>
      </c>
      <c r="AB53" s="14" t="s">
        <v>2382</v>
      </c>
      <c r="AC53" s="8" t="s">
        <v>2381</v>
      </c>
      <c r="AD53" s="8" t="s">
        <v>2381</v>
      </c>
      <c r="AE53" s="8"/>
      <c r="AF53" s="8"/>
      <c r="AG53" s="8" t="s">
        <v>2381</v>
      </c>
      <c r="AH53" s="8" t="s">
        <v>2396</v>
      </c>
      <c r="AI53" s="8"/>
      <c r="AJ53" s="8" t="s">
        <v>2649</v>
      </c>
      <c r="AK53" s="8" t="s">
        <v>2649</v>
      </c>
      <c r="AL53" s="167" t="s">
        <v>2649</v>
      </c>
      <c r="AM53" s="8"/>
      <c r="AN53" s="8"/>
      <c r="AO53" s="8"/>
      <c r="AP53" s="168" t="s">
        <v>2649</v>
      </c>
      <c r="AQ53" s="8"/>
      <c r="AR53" s="8" t="s">
        <v>2439</v>
      </c>
      <c r="AS53" s="38" t="s">
        <v>2649</v>
      </c>
      <c r="AT53" s="8"/>
      <c r="AU53" s="8"/>
      <c r="AV53" s="8"/>
      <c r="AW53" s="8"/>
      <c r="AX53" s="8" t="s">
        <v>2385</v>
      </c>
      <c r="AY53" s="2" t="s">
        <v>2382</v>
      </c>
      <c r="AZ53" s="4" t="s">
        <v>2517</v>
      </c>
      <c r="BA53" s="2" t="s">
        <v>2381</v>
      </c>
      <c r="BB53" s="40" t="s">
        <v>2625</v>
      </c>
      <c r="BC53" s="40"/>
    </row>
    <row r="54" spans="1:283" ht="126" x14ac:dyDescent="0.15">
      <c r="A54" s="49">
        <v>45</v>
      </c>
      <c r="B54" s="50" t="s">
        <v>70</v>
      </c>
      <c r="C54" s="51" t="s">
        <v>71</v>
      </c>
      <c r="D54" s="74" t="s">
        <v>2737</v>
      </c>
      <c r="E54" s="49">
        <v>2017</v>
      </c>
      <c r="F54" s="52" t="s">
        <v>72</v>
      </c>
      <c r="G54" s="49">
        <v>27</v>
      </c>
      <c r="H54" s="49">
        <v>3</v>
      </c>
      <c r="I54" s="53"/>
      <c r="J54" s="49">
        <v>9</v>
      </c>
      <c r="K54" s="49">
        <v>18</v>
      </c>
      <c r="L54" s="53"/>
      <c r="M54" s="53"/>
      <c r="N54" s="53"/>
      <c r="O54" s="52" t="s">
        <v>73</v>
      </c>
      <c r="P54" s="52" t="s">
        <v>74</v>
      </c>
      <c r="Q54" s="52" t="s">
        <v>75</v>
      </c>
      <c r="R54" s="195"/>
      <c r="S54" s="52"/>
      <c r="T54" s="52"/>
      <c r="U54" s="141"/>
      <c r="V54" s="52" t="s">
        <v>76</v>
      </c>
      <c r="W54" s="52" t="s">
        <v>77</v>
      </c>
      <c r="X54" s="52" t="s">
        <v>32</v>
      </c>
      <c r="Y54" s="53"/>
      <c r="Z54" s="52" t="s">
        <v>33</v>
      </c>
      <c r="AA54" s="54" t="s">
        <v>78</v>
      </c>
      <c r="AB54" s="55" t="s">
        <v>2382</v>
      </c>
      <c r="AC54" s="56" t="s">
        <v>2381</v>
      </c>
      <c r="AD54" s="56" t="s">
        <v>2381</v>
      </c>
      <c r="AE54" s="56" t="s">
        <v>2649</v>
      </c>
      <c r="AF54" s="56" t="s">
        <v>2649</v>
      </c>
      <c r="AG54" s="56" t="s">
        <v>2381</v>
      </c>
      <c r="AH54" s="56" t="s">
        <v>2390</v>
      </c>
      <c r="AI54" s="56"/>
      <c r="AJ54" s="56"/>
      <c r="AK54" s="73" t="s">
        <v>2649</v>
      </c>
      <c r="AL54" s="170"/>
      <c r="AM54" s="56"/>
      <c r="AN54" s="56"/>
      <c r="AO54" s="56"/>
      <c r="AP54" s="170"/>
      <c r="AQ54" s="56"/>
      <c r="AR54" s="56" t="s">
        <v>2438</v>
      </c>
      <c r="AS54" s="56"/>
      <c r="AT54" s="56"/>
      <c r="AU54" s="56" t="s">
        <v>2649</v>
      </c>
      <c r="AV54" s="56"/>
      <c r="AW54" s="56"/>
      <c r="AX54" s="56" t="s">
        <v>2387</v>
      </c>
      <c r="AY54" s="57" t="s">
        <v>2382</v>
      </c>
      <c r="AZ54" s="74" t="s">
        <v>2733</v>
      </c>
      <c r="BA54" s="57" t="s">
        <v>2382</v>
      </c>
      <c r="BB54" s="149" t="s">
        <v>2719</v>
      </c>
      <c r="BC54" s="154" t="s">
        <v>2734</v>
      </c>
    </row>
    <row r="55" spans="1:283" ht="266" x14ac:dyDescent="0.15">
      <c r="A55" s="11">
        <v>71</v>
      </c>
      <c r="B55" s="30" t="s">
        <v>558</v>
      </c>
      <c r="C55" s="15" t="s">
        <v>559</v>
      </c>
      <c r="D55" s="19" t="s">
        <v>2740</v>
      </c>
      <c r="E55" s="16">
        <v>2013</v>
      </c>
      <c r="F55" s="4" t="s">
        <v>560</v>
      </c>
      <c r="G55" s="16">
        <v>14</v>
      </c>
      <c r="H55" s="16">
        <v>1</v>
      </c>
      <c r="I55" s="17"/>
      <c r="J55" s="16">
        <v>33</v>
      </c>
      <c r="K55" s="16">
        <v>46</v>
      </c>
      <c r="L55" s="17"/>
      <c r="M55" s="17"/>
      <c r="N55" s="17"/>
      <c r="O55" s="4" t="s">
        <v>561</v>
      </c>
      <c r="P55" s="4" t="s">
        <v>562</v>
      </c>
      <c r="Q55" s="4" t="s">
        <v>563</v>
      </c>
      <c r="R55" s="194"/>
      <c r="S55" s="4"/>
      <c r="T55" s="4"/>
      <c r="U55" s="140"/>
      <c r="V55" s="4" t="s">
        <v>564</v>
      </c>
      <c r="W55" s="4" t="s">
        <v>565</v>
      </c>
      <c r="X55" s="4" t="s">
        <v>32</v>
      </c>
      <c r="Y55" s="17"/>
      <c r="Z55" s="4" t="s">
        <v>33</v>
      </c>
      <c r="AA55" s="18" t="s">
        <v>566</v>
      </c>
      <c r="AB55" s="14" t="s">
        <v>2382</v>
      </c>
      <c r="AC55" s="8" t="s">
        <v>2381</v>
      </c>
      <c r="AD55" s="8" t="s">
        <v>2381</v>
      </c>
      <c r="AE55" s="8"/>
      <c r="AF55" s="8"/>
      <c r="AG55" s="8" t="s">
        <v>2381</v>
      </c>
      <c r="AH55" s="8" t="s">
        <v>2402</v>
      </c>
      <c r="AI55" s="8"/>
      <c r="AJ55" s="8"/>
      <c r="AK55" s="8"/>
      <c r="AL55" s="168" t="s">
        <v>2649</v>
      </c>
      <c r="AM55" s="8"/>
      <c r="AN55" s="8"/>
      <c r="AO55" s="8"/>
      <c r="AP55" s="167"/>
      <c r="AQ55" s="8"/>
      <c r="AR55" s="8" t="s">
        <v>2439</v>
      </c>
      <c r="AS55" s="38" t="s">
        <v>2649</v>
      </c>
      <c r="AT55" s="8"/>
      <c r="AU55" s="8"/>
      <c r="AV55" s="8"/>
      <c r="AW55" s="8"/>
      <c r="AX55" s="8" t="s">
        <v>2387</v>
      </c>
      <c r="AY55" s="2" t="s">
        <v>2382</v>
      </c>
      <c r="AZ55" s="4" t="s">
        <v>2451</v>
      </c>
      <c r="BA55" s="2" t="s">
        <v>2382</v>
      </c>
      <c r="BB55" s="48"/>
      <c r="BC55" s="47" t="s">
        <v>2646</v>
      </c>
    </row>
    <row r="56" spans="1:283" ht="104" x14ac:dyDescent="0.15">
      <c r="A56" s="11">
        <v>74</v>
      </c>
      <c r="B56" s="30" t="s">
        <v>1947</v>
      </c>
      <c r="C56" s="15" t="s">
        <v>1948</v>
      </c>
      <c r="D56" s="19" t="s">
        <v>2738</v>
      </c>
      <c r="E56" s="16">
        <v>2015</v>
      </c>
      <c r="F56" s="4" t="s">
        <v>1949</v>
      </c>
      <c r="G56" s="16">
        <v>94</v>
      </c>
      <c r="H56" s="16">
        <v>7</v>
      </c>
      <c r="I56" s="17"/>
      <c r="J56" s="16">
        <v>92</v>
      </c>
      <c r="K56" s="16">
        <v>94</v>
      </c>
      <c r="L56" s="17"/>
      <c r="M56" s="17"/>
      <c r="N56" s="17"/>
      <c r="O56" s="4" t="s">
        <v>1950</v>
      </c>
      <c r="P56" s="4"/>
      <c r="Q56" s="4" t="s">
        <v>1951</v>
      </c>
      <c r="R56" s="194"/>
      <c r="S56" s="4"/>
      <c r="T56" s="4"/>
      <c r="U56" s="140"/>
      <c r="V56" s="4" t="s">
        <v>1952</v>
      </c>
      <c r="W56" s="17"/>
      <c r="X56" s="4" t="s">
        <v>32</v>
      </c>
      <c r="Y56" s="17"/>
      <c r="Z56" s="4" t="s">
        <v>33</v>
      </c>
      <c r="AA56" s="18" t="s">
        <v>1953</v>
      </c>
      <c r="AB56" s="14" t="s">
        <v>2382</v>
      </c>
      <c r="AC56" s="8" t="s">
        <v>2381</v>
      </c>
      <c r="AD56" s="8" t="s">
        <v>2381</v>
      </c>
      <c r="AE56" s="8" t="s">
        <v>2649</v>
      </c>
      <c r="AF56" s="8" t="s">
        <v>2649</v>
      </c>
      <c r="AG56" s="8" t="s">
        <v>2381</v>
      </c>
      <c r="AH56" s="8" t="s">
        <v>2390</v>
      </c>
      <c r="AI56" s="8"/>
      <c r="AJ56" s="8"/>
      <c r="AK56" s="38" t="s">
        <v>2649</v>
      </c>
      <c r="AL56" s="167"/>
      <c r="AM56" s="8"/>
      <c r="AN56" s="8"/>
      <c r="AO56" s="8"/>
      <c r="AP56" s="167"/>
      <c r="AQ56" s="8"/>
      <c r="AR56" s="8" t="s">
        <v>2651</v>
      </c>
      <c r="AS56" s="8"/>
      <c r="AT56" s="8"/>
      <c r="AU56" s="8"/>
      <c r="AV56" s="8" t="s">
        <v>2649</v>
      </c>
      <c r="AW56" s="8"/>
      <c r="AX56" s="8" t="s">
        <v>2387</v>
      </c>
      <c r="AY56" s="2" t="s">
        <v>2382</v>
      </c>
      <c r="AZ56" s="4" t="s">
        <v>2579</v>
      </c>
      <c r="BA56" s="2" t="s">
        <v>2382</v>
      </c>
      <c r="BB56" s="44"/>
      <c r="BC56" s="47" t="s">
        <v>2735</v>
      </c>
    </row>
    <row r="57" spans="1:283" s="88" customFormat="1" ht="398" thickBot="1" x14ac:dyDescent="0.2">
      <c r="A57" s="100">
        <v>91</v>
      </c>
      <c r="B57" s="101" t="s">
        <v>2262</v>
      </c>
      <c r="C57" s="102" t="s">
        <v>2263</v>
      </c>
      <c r="D57" s="151" t="s">
        <v>2739</v>
      </c>
      <c r="E57" s="100">
        <v>2017</v>
      </c>
      <c r="F57" s="103" t="s">
        <v>2264</v>
      </c>
      <c r="G57" s="100">
        <v>82</v>
      </c>
      <c r="H57" s="100">
        <v>731</v>
      </c>
      <c r="I57" s="104"/>
      <c r="J57" s="100">
        <v>67</v>
      </c>
      <c r="K57" s="100">
        <v>76</v>
      </c>
      <c r="L57" s="104"/>
      <c r="M57" s="104"/>
      <c r="N57" s="103" t="s">
        <v>2265</v>
      </c>
      <c r="O57" s="103" t="s">
        <v>2266</v>
      </c>
      <c r="P57" s="103" t="s">
        <v>2267</v>
      </c>
      <c r="Q57" s="103" t="s">
        <v>2268</v>
      </c>
      <c r="R57" s="197"/>
      <c r="S57" s="103"/>
      <c r="T57" s="103"/>
      <c r="U57" s="142"/>
      <c r="V57" s="103" t="s">
        <v>2269</v>
      </c>
      <c r="W57" s="103" t="s">
        <v>2270</v>
      </c>
      <c r="X57" s="103" t="s">
        <v>32</v>
      </c>
      <c r="Y57" s="103" t="s">
        <v>170</v>
      </c>
      <c r="Z57" s="103" t="s">
        <v>33</v>
      </c>
      <c r="AA57" s="105" t="s">
        <v>2271</v>
      </c>
      <c r="AB57" s="106" t="s">
        <v>2382</v>
      </c>
      <c r="AC57" s="107" t="s">
        <v>2381</v>
      </c>
      <c r="AD57" s="107" t="s">
        <v>2381</v>
      </c>
      <c r="AE57" s="107" t="s">
        <v>2649</v>
      </c>
      <c r="AF57" s="107" t="s">
        <v>2649</v>
      </c>
      <c r="AG57" s="107" t="s">
        <v>2381</v>
      </c>
      <c r="AH57" s="107" t="s">
        <v>2394</v>
      </c>
      <c r="AI57" s="107"/>
      <c r="AJ57" s="107"/>
      <c r="AK57" s="107"/>
      <c r="AL57" s="171"/>
      <c r="AM57" s="107"/>
      <c r="AN57" s="107"/>
      <c r="AO57" s="108" t="s">
        <v>2649</v>
      </c>
      <c r="AP57" s="171"/>
      <c r="AQ57" s="107"/>
      <c r="AR57" s="107" t="s">
        <v>2437</v>
      </c>
      <c r="AS57" s="107"/>
      <c r="AT57" s="107"/>
      <c r="AU57" s="107"/>
      <c r="AV57" s="107" t="s">
        <v>2649</v>
      </c>
      <c r="AW57" s="107"/>
      <c r="AX57" s="107" t="s">
        <v>2387</v>
      </c>
      <c r="AY57" s="109" t="s">
        <v>2382</v>
      </c>
      <c r="AZ57" s="103" t="s">
        <v>2610</v>
      </c>
      <c r="BA57" s="109" t="s">
        <v>2382</v>
      </c>
      <c r="BB57" s="110"/>
      <c r="BC57" s="153" t="s">
        <v>2736</v>
      </c>
      <c r="BD57" s="87"/>
      <c r="BE57" s="87"/>
      <c r="BF57" s="87"/>
      <c r="BG57" s="87"/>
      <c r="BH57" s="87"/>
      <c r="BI57" s="87"/>
      <c r="BJ57" s="87"/>
      <c r="BK57" s="87"/>
      <c r="BL57" s="87"/>
      <c r="BM57" s="87"/>
      <c r="BN57" s="87"/>
      <c r="BO57" s="87"/>
      <c r="BP57" s="87"/>
      <c r="BQ57" s="87"/>
      <c r="BR57" s="87"/>
      <c r="BS57" s="87"/>
      <c r="BT57" s="87"/>
      <c r="BU57" s="87"/>
      <c r="BV57" s="87"/>
      <c r="BW57" s="87"/>
      <c r="BX57" s="87"/>
      <c r="BY57" s="87"/>
      <c r="BZ57" s="87"/>
      <c r="CA57" s="87"/>
      <c r="CB57" s="87"/>
      <c r="CC57" s="87"/>
      <c r="CD57" s="87"/>
      <c r="CE57" s="87"/>
      <c r="CF57" s="87"/>
      <c r="CG57" s="87"/>
      <c r="CH57" s="87"/>
      <c r="CI57" s="87"/>
      <c r="CJ57" s="87"/>
      <c r="CK57" s="87"/>
      <c r="CL57" s="87"/>
      <c r="CM57" s="87"/>
      <c r="CN57" s="87"/>
      <c r="CO57" s="87"/>
      <c r="CP57" s="87"/>
      <c r="CQ57" s="87"/>
      <c r="CR57" s="87"/>
      <c r="CS57" s="87"/>
      <c r="CT57" s="87"/>
      <c r="CU57" s="87"/>
      <c r="CV57" s="87"/>
      <c r="CW57" s="87"/>
      <c r="CX57" s="87"/>
      <c r="CY57" s="87"/>
      <c r="CZ57" s="87"/>
      <c r="DA57" s="87"/>
      <c r="DB57" s="87"/>
      <c r="DC57" s="87"/>
      <c r="DD57" s="87"/>
      <c r="DE57" s="87"/>
      <c r="DF57" s="87"/>
      <c r="DG57" s="87"/>
      <c r="DH57" s="87"/>
      <c r="DI57" s="87"/>
      <c r="DJ57" s="87"/>
      <c r="DK57" s="87"/>
      <c r="DL57" s="87"/>
      <c r="DM57" s="87"/>
      <c r="DN57" s="87"/>
      <c r="DO57" s="87"/>
      <c r="DP57" s="87"/>
      <c r="DQ57" s="87"/>
      <c r="DR57" s="87"/>
      <c r="DS57" s="87"/>
      <c r="DT57" s="87"/>
      <c r="DU57" s="87"/>
      <c r="DV57" s="87"/>
      <c r="DW57" s="87"/>
      <c r="DX57" s="87"/>
      <c r="DY57" s="87"/>
      <c r="DZ57" s="87"/>
      <c r="EA57" s="87"/>
      <c r="EB57" s="87"/>
      <c r="EC57" s="87"/>
      <c r="ED57" s="87"/>
      <c r="EE57" s="87"/>
      <c r="EF57" s="87"/>
      <c r="EG57" s="87"/>
      <c r="EH57" s="87"/>
      <c r="EI57" s="87"/>
      <c r="EJ57" s="87"/>
      <c r="EK57" s="87"/>
      <c r="EL57" s="87"/>
      <c r="EM57" s="87"/>
      <c r="EN57" s="87"/>
      <c r="EO57" s="87"/>
      <c r="EP57" s="87"/>
      <c r="EQ57" s="87"/>
      <c r="ER57" s="87"/>
      <c r="ES57" s="87"/>
      <c r="ET57" s="87"/>
      <c r="EU57" s="87"/>
      <c r="EV57" s="87"/>
      <c r="EW57" s="87"/>
      <c r="EX57" s="87"/>
      <c r="EY57" s="87"/>
      <c r="EZ57" s="87"/>
      <c r="FA57" s="87"/>
      <c r="FB57" s="87"/>
      <c r="FC57" s="87"/>
      <c r="FD57" s="87"/>
      <c r="FE57" s="87"/>
      <c r="FF57" s="87"/>
      <c r="FG57" s="87"/>
      <c r="FH57" s="87"/>
      <c r="FI57" s="87"/>
      <c r="FJ57" s="87"/>
      <c r="FK57" s="87"/>
      <c r="FL57" s="87"/>
      <c r="FM57" s="87"/>
      <c r="FN57" s="87"/>
      <c r="FO57" s="87"/>
      <c r="FP57" s="87"/>
      <c r="FQ57" s="87"/>
      <c r="FR57" s="87"/>
      <c r="FS57" s="87"/>
      <c r="FT57" s="87"/>
      <c r="FU57" s="87"/>
      <c r="FV57" s="87"/>
      <c r="FW57" s="87"/>
      <c r="FX57" s="87"/>
      <c r="FY57" s="87"/>
      <c r="FZ57" s="87"/>
      <c r="GA57" s="87"/>
      <c r="GB57" s="87"/>
      <c r="GC57" s="87"/>
      <c r="GD57" s="87"/>
      <c r="GE57" s="87"/>
      <c r="GF57" s="87"/>
      <c r="GG57" s="87"/>
      <c r="GH57" s="87"/>
      <c r="GI57" s="87"/>
      <c r="GJ57" s="87"/>
      <c r="GK57" s="87"/>
      <c r="GL57" s="87"/>
      <c r="GM57" s="87"/>
      <c r="GN57" s="87"/>
      <c r="GO57" s="87"/>
      <c r="GP57" s="87"/>
      <c r="GQ57" s="87"/>
      <c r="GR57" s="87"/>
      <c r="GS57" s="87"/>
      <c r="GT57" s="87"/>
      <c r="GU57" s="87"/>
      <c r="GV57" s="87"/>
      <c r="GW57" s="87"/>
      <c r="GX57" s="87"/>
      <c r="GY57" s="87"/>
      <c r="GZ57" s="87"/>
      <c r="HA57" s="87"/>
      <c r="HB57" s="87"/>
      <c r="HC57" s="87"/>
      <c r="HD57" s="87"/>
      <c r="HE57" s="87"/>
      <c r="HF57" s="87"/>
      <c r="HG57" s="87"/>
      <c r="HH57" s="87"/>
      <c r="HI57" s="87"/>
      <c r="HJ57" s="87"/>
      <c r="HK57" s="87"/>
      <c r="HL57" s="87"/>
      <c r="HM57" s="87"/>
      <c r="HN57" s="87"/>
      <c r="HO57" s="87"/>
      <c r="HP57" s="87"/>
      <c r="HQ57" s="87"/>
      <c r="HR57" s="87"/>
      <c r="HS57" s="87"/>
      <c r="HT57" s="87"/>
      <c r="HU57" s="87"/>
      <c r="HV57" s="87"/>
      <c r="HW57" s="87"/>
      <c r="HX57" s="87"/>
      <c r="HY57" s="87"/>
      <c r="HZ57" s="87"/>
      <c r="IA57" s="87"/>
      <c r="IB57" s="87"/>
      <c r="IC57" s="87"/>
      <c r="ID57" s="87"/>
      <c r="IE57" s="87"/>
      <c r="IF57" s="87"/>
      <c r="IG57" s="87"/>
      <c r="IH57" s="87"/>
      <c r="II57" s="87"/>
      <c r="IJ57" s="87"/>
      <c r="IK57" s="87"/>
      <c r="IL57" s="87"/>
      <c r="IM57" s="87"/>
      <c r="IN57" s="87"/>
      <c r="IO57" s="87"/>
      <c r="IP57" s="87"/>
      <c r="IQ57" s="87"/>
      <c r="IR57" s="87"/>
      <c r="IS57" s="87"/>
      <c r="IT57" s="87"/>
      <c r="IU57" s="87"/>
      <c r="IV57" s="87"/>
      <c r="IW57" s="87"/>
      <c r="IX57" s="87"/>
      <c r="IY57" s="87"/>
      <c r="IZ57" s="87"/>
      <c r="JA57" s="87"/>
      <c r="JB57" s="87"/>
      <c r="JC57" s="87"/>
      <c r="JD57" s="87"/>
      <c r="JE57" s="87"/>
      <c r="JF57" s="87"/>
      <c r="JG57" s="87"/>
      <c r="JH57" s="87"/>
      <c r="JI57" s="87"/>
      <c r="JJ57" s="87"/>
      <c r="JK57" s="87"/>
      <c r="JL57" s="87"/>
      <c r="JM57" s="87"/>
      <c r="JN57" s="87"/>
      <c r="JO57" s="87"/>
      <c r="JP57" s="87"/>
      <c r="JQ57" s="87"/>
      <c r="JR57" s="87"/>
      <c r="JS57" s="87"/>
      <c r="JT57" s="87"/>
      <c r="JU57" s="87"/>
      <c r="JV57" s="87"/>
      <c r="JW57" s="87"/>
    </row>
    <row r="58" spans="1:283" ht="126" x14ac:dyDescent="0.15">
      <c r="A58" s="49">
        <v>17</v>
      </c>
      <c r="B58" s="50" t="s">
        <v>150</v>
      </c>
      <c r="C58" s="51" t="s">
        <v>151</v>
      </c>
      <c r="D58" s="74" t="s">
        <v>152</v>
      </c>
      <c r="E58" s="49">
        <v>2013</v>
      </c>
      <c r="F58" s="52" t="s">
        <v>153</v>
      </c>
      <c r="G58" s="49">
        <v>50</v>
      </c>
      <c r="H58" s="49">
        <v>10</v>
      </c>
      <c r="I58" s="53"/>
      <c r="J58" s="49">
        <v>2084</v>
      </c>
      <c r="K58" s="49">
        <v>2101</v>
      </c>
      <c r="L58" s="53"/>
      <c r="M58" s="49">
        <v>17</v>
      </c>
      <c r="N58" s="52" t="s">
        <v>154</v>
      </c>
      <c r="O58" s="52" t="s">
        <v>155</v>
      </c>
      <c r="P58" s="52" t="s">
        <v>156</v>
      </c>
      <c r="Q58" s="52" t="s">
        <v>157</v>
      </c>
      <c r="R58" s="195"/>
      <c r="S58" s="99" t="s">
        <v>2679</v>
      </c>
      <c r="T58" s="99" t="s">
        <v>2680</v>
      </c>
      <c r="U58" s="146" t="s">
        <v>2707</v>
      </c>
      <c r="V58" s="74" t="s">
        <v>158</v>
      </c>
      <c r="W58" s="53"/>
      <c r="X58" s="52" t="s">
        <v>32</v>
      </c>
      <c r="Y58" s="53"/>
      <c r="Z58" s="52" t="s">
        <v>33</v>
      </c>
      <c r="AA58" s="54" t="s">
        <v>159</v>
      </c>
      <c r="AB58" s="55" t="s">
        <v>2382</v>
      </c>
      <c r="AC58" s="56" t="s">
        <v>2381</v>
      </c>
      <c r="AD58" s="155" t="s">
        <v>2382</v>
      </c>
      <c r="AE58" s="73" t="s">
        <v>2649</v>
      </c>
      <c r="AF58" s="73" t="s">
        <v>2649</v>
      </c>
      <c r="AG58" s="56" t="s">
        <v>2381</v>
      </c>
      <c r="AH58" s="56" t="s">
        <v>2396</v>
      </c>
      <c r="AI58" s="56"/>
      <c r="AJ58" s="56"/>
      <c r="AK58" s="73" t="s">
        <v>2649</v>
      </c>
      <c r="AL58" s="169" t="s">
        <v>2649</v>
      </c>
      <c r="AM58" s="56"/>
      <c r="AN58" s="73" t="s">
        <v>2649</v>
      </c>
      <c r="AO58" s="56"/>
      <c r="AP58" s="170"/>
      <c r="AQ58" s="56"/>
      <c r="AR58" s="56" t="s">
        <v>2439</v>
      </c>
      <c r="AS58" s="73" t="s">
        <v>2649</v>
      </c>
      <c r="AT58" s="56"/>
      <c r="AU58" s="56"/>
      <c r="AV58" s="56"/>
      <c r="AW58" s="56"/>
      <c r="AX58" s="56" t="s">
        <v>2385</v>
      </c>
      <c r="AY58" s="57" t="s">
        <v>2381</v>
      </c>
      <c r="AZ58" s="74" t="s">
        <v>2409</v>
      </c>
      <c r="BA58" s="57" t="s">
        <v>2381</v>
      </c>
      <c r="BB58" s="58" t="s">
        <v>2638</v>
      </c>
      <c r="BC58" s="58"/>
    </row>
    <row r="59" spans="1:283" ht="168" x14ac:dyDescent="0.15">
      <c r="A59" s="49">
        <v>18</v>
      </c>
      <c r="B59" s="50" t="s">
        <v>295</v>
      </c>
      <c r="C59" s="51" t="s">
        <v>296</v>
      </c>
      <c r="D59" s="74" t="s">
        <v>297</v>
      </c>
      <c r="E59" s="49">
        <v>2016</v>
      </c>
      <c r="F59" s="52" t="s">
        <v>298</v>
      </c>
      <c r="G59" s="49">
        <v>66</v>
      </c>
      <c r="H59" s="53"/>
      <c r="I59" s="49">
        <v>35</v>
      </c>
      <c r="J59" s="53"/>
      <c r="K59" s="53"/>
      <c r="L59" s="53"/>
      <c r="M59" s="53"/>
      <c r="N59" s="52" t="s">
        <v>299</v>
      </c>
      <c r="O59" s="52" t="s">
        <v>300</v>
      </c>
      <c r="P59" s="52" t="s">
        <v>301</v>
      </c>
      <c r="Q59" s="52" t="s">
        <v>302</v>
      </c>
      <c r="R59" s="195"/>
      <c r="S59" s="98" t="s">
        <v>2684</v>
      </c>
      <c r="T59" s="98" t="s">
        <v>2685</v>
      </c>
      <c r="U59" s="139" t="s">
        <v>2705</v>
      </c>
      <c r="V59" s="74" t="s">
        <v>303</v>
      </c>
      <c r="W59" s="53"/>
      <c r="X59" s="52" t="s">
        <v>56</v>
      </c>
      <c r="Y59" s="52" t="s">
        <v>170</v>
      </c>
      <c r="Z59" s="52" t="s">
        <v>33</v>
      </c>
      <c r="AA59" s="54" t="s">
        <v>304</v>
      </c>
      <c r="AB59" s="55" t="s">
        <v>2382</v>
      </c>
      <c r="AC59" s="56" t="s">
        <v>2381</v>
      </c>
      <c r="AD59" s="155" t="s">
        <v>2382</v>
      </c>
      <c r="AE59" s="73" t="s">
        <v>2649</v>
      </c>
      <c r="AF59" s="56"/>
      <c r="AG59" s="56" t="s">
        <v>2381</v>
      </c>
      <c r="AH59" s="56" t="s">
        <v>2396</v>
      </c>
      <c r="AI59" s="56"/>
      <c r="AJ59" s="56"/>
      <c r="AK59" s="56" t="s">
        <v>2649</v>
      </c>
      <c r="AL59" s="169" t="s">
        <v>2649</v>
      </c>
      <c r="AM59" s="56"/>
      <c r="AN59" s="56"/>
      <c r="AO59" s="56"/>
      <c r="AP59" s="170"/>
      <c r="AQ59" s="56"/>
      <c r="AR59" s="56" t="s">
        <v>2439</v>
      </c>
      <c r="AS59" s="73" t="s">
        <v>2649</v>
      </c>
      <c r="AT59" s="56"/>
      <c r="AU59" s="56"/>
      <c r="AV59" s="56"/>
      <c r="AW59" s="56"/>
      <c r="AX59" s="56" t="s">
        <v>2385</v>
      </c>
      <c r="AY59" s="57" t="s">
        <v>2381</v>
      </c>
      <c r="AZ59" s="74" t="s">
        <v>2421</v>
      </c>
      <c r="BA59" s="57" t="s">
        <v>2381</v>
      </c>
      <c r="BB59" s="58" t="s">
        <v>2629</v>
      </c>
      <c r="BC59" s="58"/>
    </row>
    <row r="60" spans="1:283" ht="140" x14ac:dyDescent="0.15">
      <c r="A60" s="147">
        <v>19</v>
      </c>
      <c r="B60" s="30" t="s">
        <v>931</v>
      </c>
      <c r="C60" s="15" t="s">
        <v>932</v>
      </c>
      <c r="D60" s="19" t="s">
        <v>933</v>
      </c>
      <c r="E60" s="16">
        <v>2016</v>
      </c>
      <c r="F60" s="4" t="s">
        <v>934</v>
      </c>
      <c r="G60" s="16">
        <v>15</v>
      </c>
      <c r="H60" s="16">
        <v>3</v>
      </c>
      <c r="I60" s="17"/>
      <c r="J60" s="16">
        <v>231</v>
      </c>
      <c r="K60" s="16">
        <v>263</v>
      </c>
      <c r="L60" s="17"/>
      <c r="M60" s="16">
        <v>2</v>
      </c>
      <c r="N60" s="4" t="s">
        <v>935</v>
      </c>
      <c r="O60" s="4" t="s">
        <v>936</v>
      </c>
      <c r="P60" s="4" t="s">
        <v>937</v>
      </c>
      <c r="Q60" s="19" t="s">
        <v>938</v>
      </c>
      <c r="R60" s="194"/>
      <c r="S60" s="97" t="s">
        <v>2681</v>
      </c>
      <c r="T60" s="97" t="s">
        <v>2682</v>
      </c>
      <c r="U60" s="139" t="s">
        <v>2705</v>
      </c>
      <c r="V60" s="19" t="s">
        <v>939</v>
      </c>
      <c r="W60" s="17"/>
      <c r="X60" s="4" t="s">
        <v>32</v>
      </c>
      <c r="Y60" s="17"/>
      <c r="Z60" s="4" t="s">
        <v>33</v>
      </c>
      <c r="AA60" s="18" t="s">
        <v>940</v>
      </c>
      <c r="AB60" s="14" t="s">
        <v>2382</v>
      </c>
      <c r="AC60" s="8" t="s">
        <v>2381</v>
      </c>
      <c r="AD60" s="156" t="s">
        <v>2382</v>
      </c>
      <c r="AE60" s="38" t="s">
        <v>2649</v>
      </c>
      <c r="AF60" s="38" t="s">
        <v>2649</v>
      </c>
      <c r="AG60" s="8" t="s">
        <v>2381</v>
      </c>
      <c r="AH60" s="8" t="s">
        <v>2390</v>
      </c>
      <c r="AI60" s="8"/>
      <c r="AJ60" s="8"/>
      <c r="AK60" s="38" t="s">
        <v>2649</v>
      </c>
      <c r="AL60" s="167"/>
      <c r="AM60" s="8"/>
      <c r="AN60" s="8"/>
      <c r="AO60" s="8"/>
      <c r="AP60" s="167"/>
      <c r="AQ60" s="8"/>
      <c r="AR60" s="8" t="s">
        <v>2439</v>
      </c>
      <c r="AS60" s="38" t="s">
        <v>2649</v>
      </c>
      <c r="AT60" s="8"/>
      <c r="AU60" s="8"/>
      <c r="AV60" s="8"/>
      <c r="AW60" s="8"/>
      <c r="AX60" s="8" t="s">
        <v>2385</v>
      </c>
      <c r="AY60" s="2" t="s">
        <v>2381</v>
      </c>
      <c r="AZ60" s="19" t="s">
        <v>2484</v>
      </c>
      <c r="BA60" s="2" t="s">
        <v>2381</v>
      </c>
      <c r="BB60" s="40" t="s">
        <v>2642</v>
      </c>
      <c r="BC60" s="40"/>
    </row>
    <row r="61" spans="1:283" ht="252" x14ac:dyDescent="0.15">
      <c r="A61" s="11">
        <v>21</v>
      </c>
      <c r="B61" s="30" t="s">
        <v>1525</v>
      </c>
      <c r="C61" s="15" t="s">
        <v>1526</v>
      </c>
      <c r="D61" s="19" t="s">
        <v>1527</v>
      </c>
      <c r="E61" s="16">
        <v>2012</v>
      </c>
      <c r="F61" s="4" t="s">
        <v>1528</v>
      </c>
      <c r="G61" s="16">
        <v>29</v>
      </c>
      <c r="H61" s="16">
        <v>2</v>
      </c>
      <c r="I61" s="17"/>
      <c r="J61" s="16">
        <v>190</v>
      </c>
      <c r="K61" s="16">
        <v>206</v>
      </c>
      <c r="L61" s="17"/>
      <c r="M61" s="16">
        <v>26</v>
      </c>
      <c r="N61" s="4" t="s">
        <v>1529</v>
      </c>
      <c r="O61" s="4" t="s">
        <v>1530</v>
      </c>
      <c r="P61" s="4" t="s">
        <v>1531</v>
      </c>
      <c r="Q61" s="4" t="s">
        <v>1532</v>
      </c>
      <c r="R61" s="194"/>
      <c r="S61" s="97" t="s">
        <v>2683</v>
      </c>
      <c r="T61" s="131" t="s">
        <v>2686</v>
      </c>
      <c r="U61" s="139" t="s">
        <v>2705</v>
      </c>
      <c r="V61" s="4" t="s">
        <v>1533</v>
      </c>
      <c r="W61" s="4" t="s">
        <v>1534</v>
      </c>
      <c r="X61" s="4" t="s">
        <v>32</v>
      </c>
      <c r="Y61" s="17"/>
      <c r="Z61" s="4" t="s">
        <v>33</v>
      </c>
      <c r="AA61" s="18" t="s">
        <v>1535</v>
      </c>
      <c r="AB61" s="14" t="s">
        <v>2382</v>
      </c>
      <c r="AC61" s="8" t="s">
        <v>2381</v>
      </c>
      <c r="AD61" s="156" t="s">
        <v>2382</v>
      </c>
      <c r="AE61" s="38" t="s">
        <v>2649</v>
      </c>
      <c r="AF61" s="38" t="s">
        <v>2649</v>
      </c>
      <c r="AG61" s="8" t="s">
        <v>2381</v>
      </c>
      <c r="AH61" s="8" t="s">
        <v>2396</v>
      </c>
      <c r="AI61" s="8"/>
      <c r="AJ61" s="8"/>
      <c r="AK61" s="8" t="s">
        <v>2649</v>
      </c>
      <c r="AL61" s="168" t="s">
        <v>2649</v>
      </c>
      <c r="AM61" s="8"/>
      <c r="AN61" s="8"/>
      <c r="AO61" s="8"/>
      <c r="AP61" s="167"/>
      <c r="AQ61" s="8"/>
      <c r="AR61" s="8" t="s">
        <v>2439</v>
      </c>
      <c r="AS61" s="38" t="s">
        <v>2649</v>
      </c>
      <c r="AT61" s="8"/>
      <c r="AU61" s="8"/>
      <c r="AV61" s="8"/>
      <c r="AW61" s="8"/>
      <c r="AX61" s="8" t="s">
        <v>2385</v>
      </c>
      <c r="AY61" s="2" t="s">
        <v>2381</v>
      </c>
      <c r="AZ61" s="4" t="s">
        <v>2538</v>
      </c>
      <c r="BA61" s="2" t="s">
        <v>2381</v>
      </c>
      <c r="BB61" s="40" t="s">
        <v>2626</v>
      </c>
      <c r="BC61" s="40"/>
    </row>
    <row r="62" spans="1:283" s="126" customFormat="1" ht="169" thickBot="1" x14ac:dyDescent="0.2">
      <c r="A62" s="111">
        <v>23</v>
      </c>
      <c r="B62" s="112" t="s">
        <v>548</v>
      </c>
      <c r="C62" s="113" t="s">
        <v>549</v>
      </c>
      <c r="D62" s="114" t="s">
        <v>550</v>
      </c>
      <c r="E62" s="115">
        <v>2017</v>
      </c>
      <c r="F62" s="116" t="s">
        <v>490</v>
      </c>
      <c r="G62" s="117"/>
      <c r="H62" s="117"/>
      <c r="I62" s="117"/>
      <c r="J62" s="117"/>
      <c r="K62" s="117"/>
      <c r="L62" s="117"/>
      <c r="M62" s="117"/>
      <c r="N62" s="116" t="s">
        <v>551</v>
      </c>
      <c r="O62" s="116" t="s">
        <v>552</v>
      </c>
      <c r="P62" s="116" t="s">
        <v>553</v>
      </c>
      <c r="Q62" s="116" t="s">
        <v>554</v>
      </c>
      <c r="R62" s="198"/>
      <c r="S62" s="118" t="s">
        <v>2676</v>
      </c>
      <c r="T62" s="118" t="s">
        <v>2677</v>
      </c>
      <c r="U62" s="145" t="s">
        <v>2706</v>
      </c>
      <c r="V62" s="114" t="s">
        <v>555</v>
      </c>
      <c r="W62" s="116" t="s">
        <v>556</v>
      </c>
      <c r="X62" s="116" t="s">
        <v>68</v>
      </c>
      <c r="Y62" s="117"/>
      <c r="Z62" s="116" t="s">
        <v>33</v>
      </c>
      <c r="AA62" s="119" t="s">
        <v>557</v>
      </c>
      <c r="AB62" s="120" t="s">
        <v>2382</v>
      </c>
      <c r="AC62" s="121" t="s">
        <v>2381</v>
      </c>
      <c r="AD62" s="157" t="s">
        <v>2382</v>
      </c>
      <c r="AE62" s="122" t="s">
        <v>2649</v>
      </c>
      <c r="AF62" s="122" t="s">
        <v>2649</v>
      </c>
      <c r="AG62" s="121" t="s">
        <v>2381</v>
      </c>
      <c r="AH62" s="121" t="s">
        <v>2396</v>
      </c>
      <c r="AI62" s="121"/>
      <c r="AJ62" s="121"/>
      <c r="AK62" s="121" t="s">
        <v>2649</v>
      </c>
      <c r="AL62" s="172" t="s">
        <v>2649</v>
      </c>
      <c r="AM62" s="121"/>
      <c r="AN62" s="121"/>
      <c r="AO62" s="121"/>
      <c r="AP62" s="172"/>
      <c r="AQ62" s="121"/>
      <c r="AR62" s="121" t="s">
        <v>2439</v>
      </c>
      <c r="AS62" s="122" t="s">
        <v>2649</v>
      </c>
      <c r="AT62" s="121"/>
      <c r="AU62" s="121"/>
      <c r="AV62" s="121"/>
      <c r="AW62" s="121"/>
      <c r="AX62" s="121" t="s">
        <v>2385</v>
      </c>
      <c r="AY62" s="123" t="s">
        <v>2381</v>
      </c>
      <c r="AZ62" s="116" t="s">
        <v>2450</v>
      </c>
      <c r="BA62" s="123" t="s">
        <v>2381</v>
      </c>
      <c r="BB62" s="124" t="s">
        <v>2638</v>
      </c>
      <c r="BC62" s="124"/>
      <c r="BD62" s="125"/>
      <c r="BE62" s="125"/>
      <c r="BF62" s="125"/>
      <c r="BG62" s="125"/>
      <c r="BH62" s="125"/>
      <c r="BI62" s="125"/>
      <c r="BJ62" s="125"/>
      <c r="BK62" s="125"/>
      <c r="BL62" s="125"/>
      <c r="BM62" s="125"/>
      <c r="BN62" s="125"/>
      <c r="BO62" s="125"/>
      <c r="BP62" s="125"/>
      <c r="BQ62" s="125"/>
      <c r="BR62" s="125"/>
      <c r="BS62" s="125"/>
      <c r="BT62" s="125"/>
      <c r="BU62" s="125"/>
      <c r="BV62" s="125"/>
      <c r="BW62" s="125"/>
      <c r="BX62" s="125"/>
      <c r="BY62" s="125"/>
      <c r="BZ62" s="125"/>
      <c r="CA62" s="125"/>
      <c r="CB62" s="125"/>
      <c r="CC62" s="125"/>
      <c r="CD62" s="125"/>
      <c r="CE62" s="125"/>
      <c r="CF62" s="125"/>
      <c r="CG62" s="125"/>
      <c r="CH62" s="125"/>
      <c r="CI62" s="125"/>
      <c r="CJ62" s="125"/>
      <c r="CK62" s="125"/>
      <c r="CL62" s="125"/>
      <c r="CM62" s="125"/>
      <c r="CN62" s="125"/>
      <c r="CO62" s="125"/>
      <c r="CP62" s="125"/>
      <c r="CQ62" s="125"/>
      <c r="CR62" s="125"/>
      <c r="CS62" s="125"/>
      <c r="CT62" s="125"/>
      <c r="CU62" s="125"/>
      <c r="CV62" s="125"/>
      <c r="CW62" s="125"/>
      <c r="CX62" s="125"/>
      <c r="CY62" s="125"/>
      <c r="CZ62" s="125"/>
      <c r="DA62" s="125"/>
      <c r="DB62" s="125"/>
      <c r="DC62" s="125"/>
      <c r="DD62" s="125"/>
      <c r="DE62" s="125"/>
      <c r="DF62" s="125"/>
      <c r="DG62" s="125"/>
      <c r="DH62" s="125"/>
      <c r="DI62" s="125"/>
      <c r="DJ62" s="125"/>
      <c r="DK62" s="125"/>
      <c r="DL62" s="125"/>
      <c r="DM62" s="125"/>
      <c r="DN62" s="125"/>
      <c r="DO62" s="125"/>
      <c r="DP62" s="125"/>
      <c r="DQ62" s="125"/>
      <c r="DR62" s="125"/>
      <c r="DS62" s="125"/>
      <c r="DT62" s="125"/>
      <c r="DU62" s="125"/>
      <c r="DV62" s="125"/>
      <c r="DW62" s="125"/>
      <c r="DX62" s="125"/>
      <c r="DY62" s="125"/>
      <c r="DZ62" s="125"/>
      <c r="EA62" s="125"/>
      <c r="EB62" s="125"/>
      <c r="EC62" s="125"/>
      <c r="ED62" s="125"/>
      <c r="EE62" s="125"/>
      <c r="EF62" s="125"/>
      <c r="EG62" s="125"/>
      <c r="EH62" s="125"/>
      <c r="EI62" s="125"/>
      <c r="EJ62" s="125"/>
      <c r="EK62" s="125"/>
      <c r="EL62" s="125"/>
      <c r="EM62" s="125"/>
      <c r="EN62" s="125"/>
      <c r="EO62" s="125"/>
      <c r="EP62" s="125"/>
      <c r="EQ62" s="125"/>
      <c r="ER62" s="125"/>
      <c r="ES62" s="125"/>
      <c r="ET62" s="125"/>
      <c r="EU62" s="125"/>
      <c r="EV62" s="125"/>
      <c r="EW62" s="125"/>
      <c r="EX62" s="125"/>
      <c r="EY62" s="125"/>
      <c r="EZ62" s="125"/>
      <c r="FA62" s="125"/>
      <c r="FB62" s="125"/>
      <c r="FC62" s="125"/>
      <c r="FD62" s="125"/>
      <c r="FE62" s="125"/>
      <c r="FF62" s="125"/>
      <c r="FG62" s="125"/>
      <c r="FH62" s="125"/>
      <c r="FI62" s="125"/>
      <c r="FJ62" s="125"/>
      <c r="FK62" s="125"/>
      <c r="FL62" s="125"/>
      <c r="FM62" s="125"/>
      <c r="FN62" s="125"/>
      <c r="FO62" s="125"/>
      <c r="FP62" s="125"/>
      <c r="FQ62" s="125"/>
      <c r="FR62" s="125"/>
      <c r="FS62" s="125"/>
      <c r="FT62" s="125"/>
      <c r="FU62" s="125"/>
      <c r="FV62" s="125"/>
      <c r="FW62" s="125"/>
      <c r="FX62" s="125"/>
      <c r="FY62" s="125"/>
      <c r="FZ62" s="125"/>
      <c r="GA62" s="125"/>
      <c r="GB62" s="125"/>
      <c r="GC62" s="125"/>
      <c r="GD62" s="125"/>
      <c r="GE62" s="125"/>
      <c r="GF62" s="125"/>
      <c r="GG62" s="125"/>
      <c r="GH62" s="125"/>
      <c r="GI62" s="125"/>
      <c r="GJ62" s="125"/>
      <c r="GK62" s="125"/>
      <c r="GL62" s="125"/>
      <c r="GM62" s="125"/>
      <c r="GN62" s="125"/>
      <c r="GO62" s="125"/>
      <c r="GP62" s="125"/>
      <c r="GQ62" s="125"/>
      <c r="GR62" s="125"/>
      <c r="GS62" s="125"/>
      <c r="GT62" s="125"/>
      <c r="GU62" s="125"/>
      <c r="GV62" s="125"/>
      <c r="GW62" s="125"/>
      <c r="GX62" s="125"/>
      <c r="GY62" s="125"/>
      <c r="GZ62" s="125"/>
      <c r="HA62" s="125"/>
      <c r="HB62" s="125"/>
      <c r="HC62" s="125"/>
      <c r="HD62" s="125"/>
      <c r="HE62" s="125"/>
      <c r="HF62" s="125"/>
      <c r="HG62" s="125"/>
      <c r="HH62" s="125"/>
      <c r="HI62" s="125"/>
      <c r="HJ62" s="125"/>
      <c r="HK62" s="125"/>
      <c r="HL62" s="125"/>
      <c r="HM62" s="125"/>
      <c r="HN62" s="125"/>
      <c r="HO62" s="125"/>
      <c r="HP62" s="125"/>
      <c r="HQ62" s="125"/>
      <c r="HR62" s="125"/>
      <c r="HS62" s="125"/>
      <c r="HT62" s="125"/>
      <c r="HU62" s="125"/>
      <c r="HV62" s="125"/>
      <c r="HW62" s="125"/>
      <c r="HX62" s="125"/>
      <c r="HY62" s="125"/>
      <c r="HZ62" s="125"/>
      <c r="IA62" s="125"/>
      <c r="IB62" s="125"/>
      <c r="IC62" s="125"/>
      <c r="ID62" s="125"/>
      <c r="IE62" s="125"/>
      <c r="IF62" s="125"/>
      <c r="IG62" s="125"/>
      <c r="IH62" s="125"/>
      <c r="II62" s="125"/>
      <c r="IJ62" s="125"/>
      <c r="IK62" s="125"/>
      <c r="IL62" s="125"/>
      <c r="IM62" s="125"/>
      <c r="IN62" s="125"/>
      <c r="IO62" s="125"/>
      <c r="IP62" s="125"/>
      <c r="IQ62" s="125"/>
      <c r="IR62" s="125"/>
      <c r="IS62" s="125"/>
      <c r="IT62" s="125"/>
      <c r="IU62" s="125"/>
      <c r="IV62" s="125"/>
      <c r="IW62" s="125"/>
      <c r="IX62" s="125"/>
      <c r="IY62" s="125"/>
      <c r="IZ62" s="125"/>
      <c r="JA62" s="125"/>
      <c r="JB62" s="125"/>
      <c r="JC62" s="125"/>
      <c r="JD62" s="125"/>
      <c r="JE62" s="125"/>
      <c r="JF62" s="125"/>
      <c r="JG62" s="125"/>
      <c r="JH62" s="125"/>
      <c r="JI62" s="125"/>
      <c r="JJ62" s="125"/>
      <c r="JK62" s="125"/>
      <c r="JL62" s="125"/>
      <c r="JM62" s="125"/>
      <c r="JN62" s="125"/>
      <c r="JO62" s="125"/>
      <c r="JP62" s="125"/>
      <c r="JQ62" s="125"/>
      <c r="JR62" s="125"/>
      <c r="JS62" s="125"/>
      <c r="JT62" s="125"/>
      <c r="JU62" s="125"/>
      <c r="JV62" s="125"/>
      <c r="JW62" s="125"/>
    </row>
    <row r="63" spans="1:283" ht="99" thickTop="1" x14ac:dyDescent="0.15">
      <c r="A63" s="49">
        <v>24</v>
      </c>
      <c r="B63" s="50" t="s">
        <v>922</v>
      </c>
      <c r="C63" s="51" t="s">
        <v>923</v>
      </c>
      <c r="D63" s="52" t="s">
        <v>924</v>
      </c>
      <c r="E63" s="49">
        <v>1996</v>
      </c>
      <c r="F63" s="52" t="s">
        <v>925</v>
      </c>
      <c r="G63" s="49">
        <v>1</v>
      </c>
      <c r="H63" s="53"/>
      <c r="I63" s="53"/>
      <c r="J63" s="49">
        <v>226</v>
      </c>
      <c r="K63" s="53"/>
      <c r="L63" s="53"/>
      <c r="M63" s="53"/>
      <c r="N63" s="53"/>
      <c r="O63" s="52" t="s">
        <v>926</v>
      </c>
      <c r="P63" s="52" t="s">
        <v>927</v>
      </c>
      <c r="Q63" s="52" t="s">
        <v>928</v>
      </c>
      <c r="R63" s="195"/>
      <c r="S63" s="52"/>
      <c r="T63" s="52"/>
      <c r="U63" s="141"/>
      <c r="V63" s="74" t="s">
        <v>929</v>
      </c>
      <c r="W63" s="53"/>
      <c r="X63" s="52" t="s">
        <v>56</v>
      </c>
      <c r="Y63" s="53"/>
      <c r="Z63" s="52" t="s">
        <v>33</v>
      </c>
      <c r="AA63" s="54" t="s">
        <v>930</v>
      </c>
      <c r="AB63" s="55" t="s">
        <v>2381</v>
      </c>
      <c r="AC63" s="56" t="s">
        <v>2381</v>
      </c>
      <c r="AD63" s="56" t="s">
        <v>2382</v>
      </c>
      <c r="AE63" s="56"/>
      <c r="AF63" s="56"/>
      <c r="AG63" s="56" t="s">
        <v>2381</v>
      </c>
      <c r="AH63" s="56" t="s">
        <v>2391</v>
      </c>
      <c r="AI63" s="56"/>
      <c r="AJ63" s="56"/>
      <c r="AK63" s="73"/>
      <c r="AL63" s="169" t="s">
        <v>2649</v>
      </c>
      <c r="AM63" s="56"/>
      <c r="AN63" s="56"/>
      <c r="AO63" s="56"/>
      <c r="AP63" s="170"/>
      <c r="AQ63" s="56"/>
      <c r="AR63" s="56" t="s">
        <v>2651</v>
      </c>
      <c r="AS63" s="56"/>
      <c r="AT63" s="56"/>
      <c r="AU63" s="56"/>
      <c r="AV63" s="56" t="s">
        <v>2649</v>
      </c>
      <c r="AW63" s="56"/>
      <c r="AX63" s="56" t="s">
        <v>2385</v>
      </c>
      <c r="AY63" s="57" t="s">
        <v>2384</v>
      </c>
      <c r="AZ63" s="74" t="s">
        <v>2483</v>
      </c>
      <c r="BA63" s="57"/>
      <c r="BB63" s="58"/>
      <c r="BC63" s="58"/>
    </row>
    <row r="64" spans="1:283" ht="252" x14ac:dyDescent="0.15">
      <c r="A64" s="11">
        <v>27</v>
      </c>
      <c r="B64" s="30" t="s">
        <v>728</v>
      </c>
      <c r="C64" s="15" t="s">
        <v>729</v>
      </c>
      <c r="D64" s="4" t="s">
        <v>730</v>
      </c>
      <c r="E64" s="16">
        <v>2017</v>
      </c>
      <c r="F64" s="4" t="s">
        <v>48</v>
      </c>
      <c r="G64" s="17"/>
      <c r="H64" s="17"/>
      <c r="I64" s="17"/>
      <c r="J64" s="4" t="s">
        <v>731</v>
      </c>
      <c r="K64" s="4" t="s">
        <v>732</v>
      </c>
      <c r="L64" s="17"/>
      <c r="M64" s="17"/>
      <c r="N64" s="17"/>
      <c r="O64" s="4" t="s">
        <v>733</v>
      </c>
      <c r="P64" s="4" t="s">
        <v>734</v>
      </c>
      <c r="Q64" s="4" t="s">
        <v>735</v>
      </c>
      <c r="R64" s="194"/>
      <c r="S64" s="4"/>
      <c r="T64" s="4"/>
      <c r="U64" s="140"/>
      <c r="V64" s="19" t="s">
        <v>736</v>
      </c>
      <c r="W64" s="4" t="s">
        <v>737</v>
      </c>
      <c r="X64" s="4" t="s">
        <v>56</v>
      </c>
      <c r="Y64" s="17"/>
      <c r="Z64" s="4" t="s">
        <v>33</v>
      </c>
      <c r="AA64" s="18" t="s">
        <v>738</v>
      </c>
      <c r="AB64" s="14" t="s">
        <v>2383</v>
      </c>
      <c r="AC64" s="8" t="s">
        <v>2381</v>
      </c>
      <c r="AD64" s="8" t="s">
        <v>2382</v>
      </c>
      <c r="AE64" s="8"/>
      <c r="AF64" s="8"/>
      <c r="AG64" s="8" t="s">
        <v>2381</v>
      </c>
      <c r="AH64" s="8" t="s">
        <v>2390</v>
      </c>
      <c r="AI64" s="8"/>
      <c r="AJ64" s="8"/>
      <c r="AK64" s="38" t="s">
        <v>2649</v>
      </c>
      <c r="AL64" s="167"/>
      <c r="AM64" s="8"/>
      <c r="AN64" s="8"/>
      <c r="AO64" s="8"/>
      <c r="AP64" s="167"/>
      <c r="AQ64" s="8"/>
      <c r="AR64" s="8" t="s">
        <v>2439</v>
      </c>
      <c r="AS64" s="8" t="s">
        <v>2649</v>
      </c>
      <c r="AT64" s="8"/>
      <c r="AU64" s="8"/>
      <c r="AV64" s="8"/>
      <c r="AW64" s="38"/>
      <c r="AX64" s="8" t="s">
        <v>2385</v>
      </c>
      <c r="AY64" s="2" t="s">
        <v>2384</v>
      </c>
      <c r="AZ64" s="19" t="s">
        <v>2621</v>
      </c>
      <c r="BA64" s="2"/>
      <c r="BB64" s="40"/>
      <c r="BC64" s="40"/>
    </row>
    <row r="65" spans="1:55" ht="238" x14ac:dyDescent="0.15">
      <c r="A65" s="11">
        <v>28</v>
      </c>
      <c r="B65" s="30" t="s">
        <v>779</v>
      </c>
      <c r="C65" s="15" t="s">
        <v>780</v>
      </c>
      <c r="D65" s="4" t="s">
        <v>781</v>
      </c>
      <c r="E65" s="16">
        <v>2016</v>
      </c>
      <c r="F65" s="4" t="s">
        <v>782</v>
      </c>
      <c r="G65" s="16">
        <v>9</v>
      </c>
      <c r="H65" s="16">
        <v>2</v>
      </c>
      <c r="I65" s="17"/>
      <c r="J65" s="16">
        <v>210</v>
      </c>
      <c r="K65" s="16">
        <v>223</v>
      </c>
      <c r="L65" s="17"/>
      <c r="M65" s="17"/>
      <c r="N65" s="4" t="s">
        <v>783</v>
      </c>
      <c r="O65" s="4" t="s">
        <v>784</v>
      </c>
      <c r="P65" s="4" t="s">
        <v>785</v>
      </c>
      <c r="Q65" s="4" t="s">
        <v>786</v>
      </c>
      <c r="R65" s="194"/>
      <c r="S65" s="4"/>
      <c r="T65" s="4"/>
      <c r="U65" s="140"/>
      <c r="V65" s="4" t="s">
        <v>787</v>
      </c>
      <c r="W65" s="4" t="s">
        <v>788</v>
      </c>
      <c r="X65" s="4" t="s">
        <v>32</v>
      </c>
      <c r="Y65" s="17"/>
      <c r="Z65" s="4" t="s">
        <v>33</v>
      </c>
      <c r="AA65" s="18" t="s">
        <v>789</v>
      </c>
      <c r="AB65" s="14" t="s">
        <v>2383</v>
      </c>
      <c r="AC65" s="8" t="s">
        <v>2381</v>
      </c>
      <c r="AD65" s="8" t="s">
        <v>2382</v>
      </c>
      <c r="AE65" s="8"/>
      <c r="AF65" s="8"/>
      <c r="AG65" s="8" t="s">
        <v>2381</v>
      </c>
      <c r="AH65" s="8" t="s">
        <v>2390</v>
      </c>
      <c r="AI65" s="8"/>
      <c r="AJ65" s="8"/>
      <c r="AK65" s="38" t="s">
        <v>2649</v>
      </c>
      <c r="AL65" s="167"/>
      <c r="AM65" s="8"/>
      <c r="AN65" s="8"/>
      <c r="AO65" s="8"/>
      <c r="AP65" s="167"/>
      <c r="AQ65" s="8"/>
      <c r="AR65" s="8" t="s">
        <v>2396</v>
      </c>
      <c r="AS65" s="8"/>
      <c r="AT65" s="8"/>
      <c r="AU65" s="8"/>
      <c r="AV65" s="8"/>
      <c r="AW65" s="8"/>
      <c r="AX65" s="8" t="s">
        <v>2385</v>
      </c>
      <c r="AY65" s="2" t="s">
        <v>2384</v>
      </c>
      <c r="AZ65" s="19" t="s">
        <v>2472</v>
      </c>
      <c r="BA65" s="2"/>
      <c r="BB65" s="40"/>
      <c r="BC65" s="40"/>
    </row>
    <row r="66" spans="1:55" ht="210" x14ac:dyDescent="0.15">
      <c r="A66" s="11">
        <v>29</v>
      </c>
      <c r="B66" s="30" t="s">
        <v>1135</v>
      </c>
      <c r="C66" s="15" t="s">
        <v>1136</v>
      </c>
      <c r="D66" s="4" t="s">
        <v>1137</v>
      </c>
      <c r="E66" s="16">
        <v>2010</v>
      </c>
      <c r="F66" s="4" t="s">
        <v>1138</v>
      </c>
      <c r="G66" s="16">
        <v>16</v>
      </c>
      <c r="H66" s="16">
        <v>6</v>
      </c>
      <c r="I66" s="17"/>
      <c r="J66" s="16">
        <v>1156</v>
      </c>
      <c r="K66" s="16">
        <v>1165</v>
      </c>
      <c r="L66" s="17"/>
      <c r="M66" s="16">
        <v>90</v>
      </c>
      <c r="N66" s="4" t="s">
        <v>1139</v>
      </c>
      <c r="O66" s="4" t="s">
        <v>1140</v>
      </c>
      <c r="P66" s="4" t="s">
        <v>1141</v>
      </c>
      <c r="Q66" s="4" t="s">
        <v>1142</v>
      </c>
      <c r="R66" s="194"/>
      <c r="S66" s="4"/>
      <c r="T66" s="4"/>
      <c r="U66" s="140"/>
      <c r="V66" s="4" t="s">
        <v>1143</v>
      </c>
      <c r="W66" s="4" t="s">
        <v>1144</v>
      </c>
      <c r="X66" s="4" t="s">
        <v>32</v>
      </c>
      <c r="Y66" s="17"/>
      <c r="Z66" s="4" t="s">
        <v>33</v>
      </c>
      <c r="AA66" s="18" t="s">
        <v>1145</v>
      </c>
      <c r="AB66" s="14" t="s">
        <v>2383</v>
      </c>
      <c r="AC66" s="8" t="s">
        <v>2381</v>
      </c>
      <c r="AD66" s="8" t="s">
        <v>2382</v>
      </c>
      <c r="AE66" s="8" t="s">
        <v>2649</v>
      </c>
      <c r="AF66" s="8" t="s">
        <v>2649</v>
      </c>
      <c r="AG66" s="8" t="s">
        <v>2381</v>
      </c>
      <c r="AH66" s="8" t="s">
        <v>2390</v>
      </c>
      <c r="AI66" s="8"/>
      <c r="AJ66" s="8"/>
      <c r="AK66" s="38" t="s">
        <v>2649</v>
      </c>
      <c r="AL66" s="167"/>
      <c r="AM66" s="8"/>
      <c r="AN66" s="8"/>
      <c r="AO66" s="8"/>
      <c r="AP66" s="167"/>
      <c r="AQ66" s="8"/>
      <c r="AR66" s="8" t="s">
        <v>2439</v>
      </c>
      <c r="AS66" s="8" t="s">
        <v>2649</v>
      </c>
      <c r="AT66" s="8"/>
      <c r="AU66" s="8"/>
      <c r="AV66" s="8"/>
      <c r="AW66" s="8"/>
      <c r="AX66" s="8" t="s">
        <v>2385</v>
      </c>
      <c r="AY66" s="2" t="s">
        <v>2384</v>
      </c>
      <c r="AZ66" s="4" t="s">
        <v>2501</v>
      </c>
      <c r="BA66" s="2"/>
      <c r="BB66" s="40"/>
      <c r="BC66" s="40"/>
    </row>
    <row r="67" spans="1:55" ht="358" x14ac:dyDescent="0.15">
      <c r="A67" s="11">
        <v>35</v>
      </c>
      <c r="B67" s="30" t="s">
        <v>466</v>
      </c>
      <c r="C67" s="15" t="s">
        <v>467</v>
      </c>
      <c r="D67" s="4" t="s">
        <v>468</v>
      </c>
      <c r="E67" s="16">
        <v>2018</v>
      </c>
      <c r="F67" s="4" t="s">
        <v>469</v>
      </c>
      <c r="G67" s="16">
        <v>109</v>
      </c>
      <c r="H67" s="16">
        <v>1</v>
      </c>
      <c r="I67" s="16">
        <v>12044</v>
      </c>
      <c r="J67" s="17"/>
      <c r="K67" s="17"/>
      <c r="L67" s="17"/>
      <c r="M67" s="17"/>
      <c r="N67" s="4" t="s">
        <v>470</v>
      </c>
      <c r="O67" s="4" t="s">
        <v>471</v>
      </c>
      <c r="P67" s="4" t="s">
        <v>472</v>
      </c>
      <c r="Q67" s="4" t="s">
        <v>473</v>
      </c>
      <c r="R67" s="194"/>
      <c r="S67" s="4"/>
      <c r="T67" s="4"/>
      <c r="U67" s="140"/>
      <c r="V67" s="4" t="s">
        <v>474</v>
      </c>
      <c r="W67" s="4" t="s">
        <v>475</v>
      </c>
      <c r="X67" s="4" t="s">
        <v>56</v>
      </c>
      <c r="Y67" s="4" t="s">
        <v>170</v>
      </c>
      <c r="Z67" s="4" t="s">
        <v>33</v>
      </c>
      <c r="AA67" s="18" t="s">
        <v>476</v>
      </c>
      <c r="AB67" s="14" t="s">
        <v>2382</v>
      </c>
      <c r="AC67" s="8" t="s">
        <v>2381</v>
      </c>
      <c r="AD67" s="8" t="s">
        <v>2382</v>
      </c>
      <c r="AE67" s="38" t="s">
        <v>2649</v>
      </c>
      <c r="AF67" s="8"/>
      <c r="AG67" s="8" t="s">
        <v>2381</v>
      </c>
      <c r="AH67" s="8" t="s">
        <v>2396</v>
      </c>
      <c r="AI67" s="8"/>
      <c r="AJ67" s="8"/>
      <c r="AK67" s="8" t="s">
        <v>2649</v>
      </c>
      <c r="AL67" s="167" t="s">
        <v>2649</v>
      </c>
      <c r="AM67" s="8"/>
      <c r="AN67" s="8"/>
      <c r="AO67" s="8" t="s">
        <v>2649</v>
      </c>
      <c r="AP67" s="167"/>
      <c r="AQ67" s="8"/>
      <c r="AR67" s="8" t="s">
        <v>2651</v>
      </c>
      <c r="AS67" s="8"/>
      <c r="AT67" s="8"/>
      <c r="AU67" s="8"/>
      <c r="AV67" s="8" t="s">
        <v>2649</v>
      </c>
      <c r="AW67" s="38"/>
      <c r="AX67" s="8" t="s">
        <v>2385</v>
      </c>
      <c r="AY67" s="2" t="s">
        <v>2384</v>
      </c>
      <c r="AZ67" s="19" t="s">
        <v>2443</v>
      </c>
      <c r="BA67" s="2"/>
      <c r="BB67" s="40"/>
      <c r="BC67" s="40"/>
    </row>
    <row r="68" spans="1:55" ht="126" x14ac:dyDescent="0.15">
      <c r="A68" s="11">
        <v>37</v>
      </c>
      <c r="B68" s="30" t="s">
        <v>718</v>
      </c>
      <c r="C68" s="15" t="s">
        <v>719</v>
      </c>
      <c r="D68" s="4" t="s">
        <v>720</v>
      </c>
      <c r="E68" s="16">
        <v>1996</v>
      </c>
      <c r="F68" s="4" t="s">
        <v>721</v>
      </c>
      <c r="G68" s="16">
        <v>20</v>
      </c>
      <c r="H68" s="16">
        <v>2</v>
      </c>
      <c r="I68" s="17"/>
      <c r="J68" s="16">
        <v>241</v>
      </c>
      <c r="K68" s="16">
        <v>251</v>
      </c>
      <c r="L68" s="17"/>
      <c r="M68" s="16">
        <v>17</v>
      </c>
      <c r="N68" s="4" t="s">
        <v>722</v>
      </c>
      <c r="O68" s="4" t="s">
        <v>723</v>
      </c>
      <c r="P68" s="4" t="s">
        <v>724</v>
      </c>
      <c r="Q68" s="4" t="s">
        <v>725</v>
      </c>
      <c r="R68" s="194"/>
      <c r="S68" s="4"/>
      <c r="T68" s="4"/>
      <c r="U68" s="140"/>
      <c r="V68" s="19" t="s">
        <v>726</v>
      </c>
      <c r="W68" s="17"/>
      <c r="X68" s="4" t="s">
        <v>32</v>
      </c>
      <c r="Y68" s="17"/>
      <c r="Z68" s="4" t="s">
        <v>33</v>
      </c>
      <c r="AA68" s="18" t="s">
        <v>727</v>
      </c>
      <c r="AB68" s="14" t="s">
        <v>2382</v>
      </c>
      <c r="AC68" s="8" t="s">
        <v>2381</v>
      </c>
      <c r="AD68" s="8" t="s">
        <v>2382</v>
      </c>
      <c r="AE68" s="38" t="s">
        <v>2649</v>
      </c>
      <c r="AF68" s="38" t="s">
        <v>2649</v>
      </c>
      <c r="AG68" s="8" t="s">
        <v>2381</v>
      </c>
      <c r="AH68" s="8" t="s">
        <v>2396</v>
      </c>
      <c r="AI68" s="8"/>
      <c r="AJ68" s="8"/>
      <c r="AK68" s="8" t="s">
        <v>2649</v>
      </c>
      <c r="AL68" s="167" t="s">
        <v>2649</v>
      </c>
      <c r="AM68" s="8"/>
      <c r="AN68" s="8"/>
      <c r="AO68" s="8"/>
      <c r="AP68" s="167"/>
      <c r="AQ68" s="8"/>
      <c r="AR68" s="8" t="s">
        <v>2439</v>
      </c>
      <c r="AS68" s="38" t="s">
        <v>2649</v>
      </c>
      <c r="AT68" s="8"/>
      <c r="AU68" s="8"/>
      <c r="AV68" s="8"/>
      <c r="AW68" s="8"/>
      <c r="AX68" s="8" t="s">
        <v>2385</v>
      </c>
      <c r="AY68" s="2" t="s">
        <v>2384</v>
      </c>
      <c r="AZ68" s="19" t="s">
        <v>2467</v>
      </c>
      <c r="BA68" s="2"/>
      <c r="BB68" s="40"/>
      <c r="BC68" s="40"/>
    </row>
    <row r="69" spans="1:55" ht="345" x14ac:dyDescent="0.15">
      <c r="A69" s="11">
        <v>38</v>
      </c>
      <c r="B69" s="30" t="s">
        <v>1336</v>
      </c>
      <c r="C69" s="15" t="s">
        <v>1337</v>
      </c>
      <c r="D69" s="4" t="s">
        <v>1338</v>
      </c>
      <c r="E69" s="16">
        <v>2011</v>
      </c>
      <c r="F69" s="4" t="s">
        <v>1339</v>
      </c>
      <c r="G69" s="16">
        <v>14</v>
      </c>
      <c r="H69" s="16">
        <v>4</v>
      </c>
      <c r="I69" s="17"/>
      <c r="J69" s="16">
        <v>113</v>
      </c>
      <c r="K69" s="16">
        <v>122</v>
      </c>
      <c r="L69" s="17"/>
      <c r="M69" s="16">
        <v>3</v>
      </c>
      <c r="N69" s="4" t="s">
        <v>1340</v>
      </c>
      <c r="O69" s="4" t="s">
        <v>1341</v>
      </c>
      <c r="P69" s="4" t="s">
        <v>1342</v>
      </c>
      <c r="Q69" s="4" t="s">
        <v>1343</v>
      </c>
      <c r="R69" s="194"/>
      <c r="S69" s="4"/>
      <c r="T69" s="4"/>
      <c r="U69" s="140"/>
      <c r="V69" s="19" t="s">
        <v>1344</v>
      </c>
      <c r="W69" s="4" t="s">
        <v>1345</v>
      </c>
      <c r="X69" s="4" t="s">
        <v>32</v>
      </c>
      <c r="Y69" s="17"/>
      <c r="Z69" s="4" t="s">
        <v>33</v>
      </c>
      <c r="AA69" s="18" t="s">
        <v>1346</v>
      </c>
      <c r="AB69" s="14" t="s">
        <v>2382</v>
      </c>
      <c r="AC69" s="8" t="s">
        <v>2381</v>
      </c>
      <c r="AD69" s="8" t="s">
        <v>2382</v>
      </c>
      <c r="AE69" s="8"/>
      <c r="AF69" s="8"/>
      <c r="AG69" s="8" t="s">
        <v>2381</v>
      </c>
      <c r="AH69" s="8" t="s">
        <v>2390</v>
      </c>
      <c r="AI69" s="8"/>
      <c r="AJ69" s="8"/>
      <c r="AK69" s="38" t="s">
        <v>2649</v>
      </c>
      <c r="AL69" s="167"/>
      <c r="AM69" s="8"/>
      <c r="AN69" s="8"/>
      <c r="AO69" s="8"/>
      <c r="AP69" s="167"/>
      <c r="AQ69" s="8"/>
      <c r="AR69" s="8" t="s">
        <v>2435</v>
      </c>
      <c r="AS69" s="8"/>
      <c r="AT69" s="38" t="s">
        <v>2649</v>
      </c>
      <c r="AU69" s="8"/>
      <c r="AV69" s="8"/>
      <c r="AW69" s="8"/>
      <c r="AX69" s="8" t="s">
        <v>2385</v>
      </c>
      <c r="AY69" s="2" t="s">
        <v>2384</v>
      </c>
      <c r="AZ69" s="4" t="s">
        <v>2521</v>
      </c>
      <c r="BA69" s="2"/>
      <c r="BB69" s="40"/>
      <c r="BC69" s="40"/>
    </row>
    <row r="70" spans="1:55" ht="266" x14ac:dyDescent="0.15">
      <c r="A70" s="11">
        <v>39</v>
      </c>
      <c r="B70" s="30" t="s">
        <v>1585</v>
      </c>
      <c r="C70" s="15" t="s">
        <v>1586</v>
      </c>
      <c r="D70" s="4" t="s">
        <v>1587</v>
      </c>
      <c r="E70" s="16">
        <v>2018</v>
      </c>
      <c r="F70" s="4" t="s">
        <v>1588</v>
      </c>
      <c r="G70" s="16">
        <v>36</v>
      </c>
      <c r="H70" s="4" t="s">
        <v>955</v>
      </c>
      <c r="I70" s="17"/>
      <c r="J70" s="16">
        <v>2</v>
      </c>
      <c r="K70" s="16">
        <v>12</v>
      </c>
      <c r="L70" s="17"/>
      <c r="M70" s="17"/>
      <c r="N70" s="4" t="s">
        <v>1589</v>
      </c>
      <c r="O70" s="4" t="s">
        <v>1590</v>
      </c>
      <c r="P70" s="4" t="s">
        <v>1591</v>
      </c>
      <c r="Q70" s="4" t="s">
        <v>1592</v>
      </c>
      <c r="R70" s="194"/>
      <c r="S70" s="4"/>
      <c r="T70" s="4"/>
      <c r="U70" s="140"/>
      <c r="V70" s="4" t="s">
        <v>1593</v>
      </c>
      <c r="W70" s="4" t="s">
        <v>1594</v>
      </c>
      <c r="X70" s="4" t="s">
        <v>32</v>
      </c>
      <c r="Y70" s="17"/>
      <c r="Z70" s="4" t="s">
        <v>33</v>
      </c>
      <c r="AA70" s="18" t="s">
        <v>1595</v>
      </c>
      <c r="AB70" s="14" t="s">
        <v>2382</v>
      </c>
      <c r="AC70" s="8" t="s">
        <v>2381</v>
      </c>
      <c r="AD70" s="8" t="s">
        <v>2382</v>
      </c>
      <c r="AE70" s="38" t="s">
        <v>2649</v>
      </c>
      <c r="AF70" s="38" t="s">
        <v>2649</v>
      </c>
      <c r="AG70" s="8" t="s">
        <v>2381</v>
      </c>
      <c r="AH70" s="8" t="s">
        <v>2390</v>
      </c>
      <c r="AI70" s="8"/>
      <c r="AJ70" s="8"/>
      <c r="AK70" s="38" t="s">
        <v>2649</v>
      </c>
      <c r="AL70" s="167"/>
      <c r="AM70" s="8"/>
      <c r="AN70" s="8"/>
      <c r="AO70" s="8"/>
      <c r="AP70" s="167"/>
      <c r="AQ70" s="8"/>
      <c r="AR70" s="8" t="s">
        <v>2439</v>
      </c>
      <c r="AS70" s="38" t="s">
        <v>2649</v>
      </c>
      <c r="AT70" s="8"/>
      <c r="AU70" s="8"/>
      <c r="AV70" s="8"/>
      <c r="AW70" s="8"/>
      <c r="AX70" s="8" t="s">
        <v>2385</v>
      </c>
      <c r="AY70" s="2" t="s">
        <v>2384</v>
      </c>
      <c r="AZ70" s="4" t="s">
        <v>2544</v>
      </c>
      <c r="BA70" s="2"/>
      <c r="BB70" s="40"/>
      <c r="BC70" s="40"/>
    </row>
    <row r="71" spans="1:55" ht="168" x14ac:dyDescent="0.15">
      <c r="A71" s="11">
        <v>42</v>
      </c>
      <c r="B71" s="30" t="s">
        <v>1725</v>
      </c>
      <c r="C71" s="15" t="s">
        <v>1726</v>
      </c>
      <c r="D71" s="4" t="s">
        <v>1727</v>
      </c>
      <c r="E71" s="16">
        <v>2006</v>
      </c>
      <c r="F71" s="4" t="s">
        <v>224</v>
      </c>
      <c r="G71" s="16">
        <v>21</v>
      </c>
      <c r="H71" s="16">
        <v>2</v>
      </c>
      <c r="I71" s="17"/>
      <c r="J71" s="16">
        <v>159</v>
      </c>
      <c r="K71" s="16">
        <v>176</v>
      </c>
      <c r="L71" s="17"/>
      <c r="M71" s="16">
        <v>27</v>
      </c>
      <c r="N71" s="4" t="s">
        <v>1728</v>
      </c>
      <c r="O71" s="4" t="s">
        <v>1729</v>
      </c>
      <c r="P71" s="4" t="s">
        <v>1730</v>
      </c>
      <c r="Q71" s="4" t="s">
        <v>1731</v>
      </c>
      <c r="R71" s="194"/>
      <c r="S71" s="4"/>
      <c r="T71" s="4"/>
      <c r="U71" s="140"/>
      <c r="V71" s="4" t="s">
        <v>1732</v>
      </c>
      <c r="W71" s="4" t="s">
        <v>1733</v>
      </c>
      <c r="X71" s="4" t="s">
        <v>32</v>
      </c>
      <c r="Y71" s="17"/>
      <c r="Z71" s="4" t="s">
        <v>33</v>
      </c>
      <c r="AA71" s="18" t="s">
        <v>1734</v>
      </c>
      <c r="AB71" s="14" t="s">
        <v>2382</v>
      </c>
      <c r="AC71" s="8" t="s">
        <v>2381</v>
      </c>
      <c r="AD71" s="8" t="s">
        <v>2382</v>
      </c>
      <c r="AE71" s="38" t="s">
        <v>2649</v>
      </c>
      <c r="AF71" s="38" t="s">
        <v>2649</v>
      </c>
      <c r="AG71" s="8" t="s">
        <v>2381</v>
      </c>
      <c r="AH71" s="8" t="s">
        <v>2396</v>
      </c>
      <c r="AI71" s="8"/>
      <c r="AJ71" s="8"/>
      <c r="AK71" s="8" t="s">
        <v>2649</v>
      </c>
      <c r="AL71" s="167" t="s">
        <v>2649</v>
      </c>
      <c r="AM71" s="8"/>
      <c r="AN71" s="8"/>
      <c r="AO71" s="8"/>
      <c r="AP71" s="167"/>
      <c r="AQ71" s="8"/>
      <c r="AR71" s="8" t="s">
        <v>2435</v>
      </c>
      <c r="AS71" s="8"/>
      <c r="AT71" s="38" t="s">
        <v>2649</v>
      </c>
      <c r="AU71" s="8"/>
      <c r="AV71" s="8"/>
      <c r="AW71" s="8"/>
      <c r="AX71" s="8" t="s">
        <v>2385</v>
      </c>
      <c r="AY71" s="2" t="s">
        <v>2384</v>
      </c>
      <c r="AZ71" s="4" t="s">
        <v>2557</v>
      </c>
      <c r="BA71" s="2"/>
      <c r="BB71" s="40"/>
      <c r="BC71" s="40"/>
    </row>
    <row r="72" spans="1:55" ht="224" x14ac:dyDescent="0.15">
      <c r="A72" s="11">
        <v>43</v>
      </c>
      <c r="B72" s="30" t="s">
        <v>2242</v>
      </c>
      <c r="C72" s="15" t="s">
        <v>2243</v>
      </c>
      <c r="D72" s="4" t="s">
        <v>2244</v>
      </c>
      <c r="E72" s="16">
        <v>2013</v>
      </c>
      <c r="F72" s="4" t="s">
        <v>2245</v>
      </c>
      <c r="G72" s="16">
        <v>27</v>
      </c>
      <c r="H72" s="16">
        <v>2</v>
      </c>
      <c r="I72" s="17"/>
      <c r="J72" s="16">
        <v>225</v>
      </c>
      <c r="K72" s="16">
        <v>245</v>
      </c>
      <c r="L72" s="17"/>
      <c r="M72" s="16">
        <v>2</v>
      </c>
      <c r="N72" s="4" t="s">
        <v>2246</v>
      </c>
      <c r="O72" s="4" t="s">
        <v>2247</v>
      </c>
      <c r="P72" s="4" t="s">
        <v>2248</v>
      </c>
      <c r="Q72" s="4" t="s">
        <v>2249</v>
      </c>
      <c r="R72" s="194"/>
      <c r="S72" s="4"/>
      <c r="T72" s="4"/>
      <c r="U72" s="140"/>
      <c r="V72" s="4" t="s">
        <v>2250</v>
      </c>
      <c r="W72" s="4" t="s">
        <v>2251</v>
      </c>
      <c r="X72" s="4" t="s">
        <v>32</v>
      </c>
      <c r="Y72" s="17"/>
      <c r="Z72" s="4" t="s">
        <v>33</v>
      </c>
      <c r="AA72" s="18" t="s">
        <v>2252</v>
      </c>
      <c r="AB72" s="14" t="s">
        <v>2382</v>
      </c>
      <c r="AC72" s="8" t="s">
        <v>2381</v>
      </c>
      <c r="AD72" s="8" t="s">
        <v>2382</v>
      </c>
      <c r="AE72" s="38" t="s">
        <v>2649</v>
      </c>
      <c r="AF72" s="38" t="s">
        <v>2649</v>
      </c>
      <c r="AG72" s="8" t="s">
        <v>2381</v>
      </c>
      <c r="AH72" s="8" t="s">
        <v>2396</v>
      </c>
      <c r="AI72" s="8"/>
      <c r="AJ72" s="8"/>
      <c r="AK72" s="8" t="s">
        <v>2649</v>
      </c>
      <c r="AL72" s="167"/>
      <c r="AM72" s="8"/>
      <c r="AN72" s="8" t="s">
        <v>2649</v>
      </c>
      <c r="AO72" s="8"/>
      <c r="AP72" s="167"/>
      <c r="AQ72" s="8"/>
      <c r="AR72" s="8" t="s">
        <v>2439</v>
      </c>
      <c r="AS72" s="38" t="s">
        <v>2649</v>
      </c>
      <c r="AT72" s="8"/>
      <c r="AU72" s="8"/>
      <c r="AV72" s="8"/>
      <c r="AW72" s="8"/>
      <c r="AX72" s="8" t="s">
        <v>2385</v>
      </c>
      <c r="AY72" s="2" t="s">
        <v>2384</v>
      </c>
      <c r="AZ72" s="4" t="s">
        <v>2608</v>
      </c>
      <c r="BA72" s="2"/>
      <c r="BB72" s="40"/>
      <c r="BC72" s="40"/>
    </row>
    <row r="73" spans="1:55" ht="154" x14ac:dyDescent="0.15">
      <c r="A73" s="11">
        <v>50</v>
      </c>
      <c r="B73" s="30" t="s">
        <v>1289</v>
      </c>
      <c r="C73" s="15" t="s">
        <v>1290</v>
      </c>
      <c r="D73" s="4" t="s">
        <v>1291</v>
      </c>
      <c r="E73" s="16">
        <v>1999</v>
      </c>
      <c r="F73" s="4" t="s">
        <v>1292</v>
      </c>
      <c r="G73" s="16">
        <v>7</v>
      </c>
      <c r="H73" s="16">
        <v>1</v>
      </c>
      <c r="I73" s="17"/>
      <c r="J73" s="16">
        <v>93</v>
      </c>
      <c r="K73" s="16">
        <v>120</v>
      </c>
      <c r="L73" s="17"/>
      <c r="M73" s="17"/>
      <c r="N73" s="4" t="s">
        <v>1293</v>
      </c>
      <c r="O73" s="4" t="s">
        <v>1294</v>
      </c>
      <c r="P73" s="4"/>
      <c r="Q73" s="4" t="s">
        <v>1295</v>
      </c>
      <c r="R73" s="194"/>
      <c r="S73" s="4"/>
      <c r="T73" s="4"/>
      <c r="U73" s="140"/>
      <c r="V73" s="4" t="s">
        <v>1296</v>
      </c>
      <c r="W73" s="17"/>
      <c r="X73" s="4" t="s">
        <v>32</v>
      </c>
      <c r="Y73" s="17"/>
      <c r="Z73" s="4" t="s">
        <v>33</v>
      </c>
      <c r="AA73" s="18" t="s">
        <v>1297</v>
      </c>
      <c r="AB73" s="14" t="s">
        <v>2382</v>
      </c>
      <c r="AC73" s="8" t="s">
        <v>2381</v>
      </c>
      <c r="AD73" s="8" t="s">
        <v>2382</v>
      </c>
      <c r="AE73" s="8" t="s">
        <v>2649</v>
      </c>
      <c r="AF73" s="8" t="s">
        <v>2649</v>
      </c>
      <c r="AG73" s="8" t="s">
        <v>2381</v>
      </c>
      <c r="AH73" s="8" t="s">
        <v>2390</v>
      </c>
      <c r="AI73" s="8"/>
      <c r="AJ73" s="8"/>
      <c r="AK73" s="38" t="s">
        <v>2649</v>
      </c>
      <c r="AL73" s="167"/>
      <c r="AM73" s="8"/>
      <c r="AN73" s="8"/>
      <c r="AO73" s="8"/>
      <c r="AP73" s="167"/>
      <c r="AQ73" s="8"/>
      <c r="AR73" s="8" t="s">
        <v>2439</v>
      </c>
      <c r="AS73" s="8" t="s">
        <v>2649</v>
      </c>
      <c r="AT73" s="8"/>
      <c r="AU73" s="8"/>
      <c r="AV73" s="8"/>
      <c r="AW73" s="8"/>
      <c r="AX73" s="8" t="s">
        <v>2385</v>
      </c>
      <c r="AY73" s="2" t="s">
        <v>2384</v>
      </c>
      <c r="AZ73" s="4" t="s">
        <v>2516</v>
      </c>
      <c r="BA73" s="2"/>
      <c r="BB73" s="40"/>
      <c r="BC73" s="40"/>
    </row>
    <row r="74" spans="1:55" ht="168" x14ac:dyDescent="0.15">
      <c r="A74" s="11">
        <v>58</v>
      </c>
      <c r="B74" s="30" t="s">
        <v>1544</v>
      </c>
      <c r="C74" s="15" t="s">
        <v>1545</v>
      </c>
      <c r="D74" s="19" t="s">
        <v>1546</v>
      </c>
      <c r="E74" s="16">
        <v>2007</v>
      </c>
      <c r="F74" s="4" t="s">
        <v>1547</v>
      </c>
      <c r="G74" s="16">
        <v>16</v>
      </c>
      <c r="H74" s="16">
        <v>6</v>
      </c>
      <c r="I74" s="17"/>
      <c r="J74" s="16">
        <v>1103</v>
      </c>
      <c r="K74" s="16">
        <v>1124</v>
      </c>
      <c r="L74" s="17"/>
      <c r="M74" s="16">
        <v>4</v>
      </c>
      <c r="N74" s="17"/>
      <c r="O74" s="4" t="s">
        <v>1548</v>
      </c>
      <c r="P74" s="4" t="s">
        <v>1549</v>
      </c>
      <c r="Q74" s="4" t="s">
        <v>1550</v>
      </c>
      <c r="R74" s="194"/>
      <c r="S74" s="4"/>
      <c r="T74" s="4"/>
      <c r="U74" s="140"/>
      <c r="V74" s="4" t="s">
        <v>1551</v>
      </c>
      <c r="W74" s="4" t="s">
        <v>1552</v>
      </c>
      <c r="X74" s="4" t="s">
        <v>293</v>
      </c>
      <c r="Y74" s="17"/>
      <c r="Z74" s="4" t="s">
        <v>33</v>
      </c>
      <c r="AA74" s="18" t="s">
        <v>1553</v>
      </c>
      <c r="AB74" s="14" t="s">
        <v>2383</v>
      </c>
      <c r="AC74" s="8" t="s">
        <v>2381</v>
      </c>
      <c r="AD74" s="8" t="s">
        <v>2382</v>
      </c>
      <c r="AE74" s="8" t="s">
        <v>2649</v>
      </c>
      <c r="AF74" s="8" t="s">
        <v>2649</v>
      </c>
      <c r="AG74" s="8" t="s">
        <v>2381</v>
      </c>
      <c r="AH74" s="8" t="s">
        <v>2389</v>
      </c>
      <c r="AI74" s="8"/>
      <c r="AJ74" s="8" t="s">
        <v>2649</v>
      </c>
      <c r="AK74" s="8"/>
      <c r="AL74" s="167"/>
      <c r="AM74" s="8"/>
      <c r="AN74" s="8"/>
      <c r="AO74" s="8"/>
      <c r="AP74" s="167"/>
      <c r="AQ74" s="8"/>
      <c r="AR74" s="8" t="s">
        <v>2439</v>
      </c>
      <c r="AS74" s="38" t="s">
        <v>2649</v>
      </c>
      <c r="AT74" s="8"/>
      <c r="AU74" s="8"/>
      <c r="AV74" s="8"/>
      <c r="AW74" s="8"/>
      <c r="AX74" s="8" t="s">
        <v>2387</v>
      </c>
      <c r="AY74" s="2" t="s">
        <v>2382</v>
      </c>
      <c r="AZ74" s="4" t="s">
        <v>2540</v>
      </c>
      <c r="BA74" s="2" t="s">
        <v>2381</v>
      </c>
      <c r="BB74" s="48" t="s">
        <v>2630</v>
      </c>
      <c r="BC74" s="47" t="s">
        <v>2640</v>
      </c>
    </row>
    <row r="75" spans="1:55" ht="210" x14ac:dyDescent="0.15">
      <c r="A75" s="11">
        <v>92</v>
      </c>
      <c r="B75" s="30" t="s">
        <v>759</v>
      </c>
      <c r="C75" s="15" t="s">
        <v>760</v>
      </c>
      <c r="D75" s="19" t="s">
        <v>761</v>
      </c>
      <c r="E75" s="16">
        <v>2014</v>
      </c>
      <c r="F75" s="4" t="s">
        <v>762</v>
      </c>
      <c r="G75" s="16">
        <v>52</v>
      </c>
      <c r="H75" s="16">
        <v>2</v>
      </c>
      <c r="I75" s="17"/>
      <c r="J75" s="16">
        <v>167</v>
      </c>
      <c r="K75" s="16">
        <v>185</v>
      </c>
      <c r="L75" s="17"/>
      <c r="M75" s="17"/>
      <c r="N75" s="4" t="s">
        <v>763</v>
      </c>
      <c r="O75" s="4" t="s">
        <v>764</v>
      </c>
      <c r="P75" s="4" t="s">
        <v>765</v>
      </c>
      <c r="Q75" s="4" t="s">
        <v>766</v>
      </c>
      <c r="R75" s="194"/>
      <c r="S75" s="4"/>
      <c r="T75" s="4"/>
      <c r="U75" s="140"/>
      <c r="V75" s="4" t="s">
        <v>767</v>
      </c>
      <c r="W75" s="4" t="s">
        <v>768</v>
      </c>
      <c r="X75" s="4" t="s">
        <v>32</v>
      </c>
      <c r="Y75" s="4" t="s">
        <v>170</v>
      </c>
      <c r="Z75" s="4" t="s">
        <v>33</v>
      </c>
      <c r="AA75" s="18" t="s">
        <v>769</v>
      </c>
      <c r="AB75" s="14" t="s">
        <v>2382</v>
      </c>
      <c r="AC75" s="8" t="s">
        <v>2381</v>
      </c>
      <c r="AD75" s="8" t="s">
        <v>2382</v>
      </c>
      <c r="AE75" s="38" t="s">
        <v>2649</v>
      </c>
      <c r="AF75" s="38" t="s">
        <v>2649</v>
      </c>
      <c r="AG75" s="8" t="s">
        <v>2381</v>
      </c>
      <c r="AH75" s="8" t="s">
        <v>2390</v>
      </c>
      <c r="AI75" s="8"/>
      <c r="AJ75" s="8"/>
      <c r="AK75" s="38" t="s">
        <v>2649</v>
      </c>
      <c r="AL75" s="167"/>
      <c r="AM75" s="8"/>
      <c r="AN75" s="8"/>
      <c r="AO75" s="8"/>
      <c r="AP75" s="167"/>
      <c r="AQ75" s="8"/>
      <c r="AR75" s="8" t="s">
        <v>2396</v>
      </c>
      <c r="AS75" s="38" t="s">
        <v>2649</v>
      </c>
      <c r="AT75" s="8"/>
      <c r="AU75" s="38" t="s">
        <v>2649</v>
      </c>
      <c r="AV75" s="8" t="s">
        <v>2649</v>
      </c>
      <c r="AW75" s="8"/>
      <c r="AX75" s="8" t="s">
        <v>2387</v>
      </c>
      <c r="AY75" s="2" t="s">
        <v>2382</v>
      </c>
      <c r="AZ75" s="19" t="s">
        <v>2470</v>
      </c>
      <c r="BA75" s="2" t="s">
        <v>2381</v>
      </c>
      <c r="BB75" s="48" t="s">
        <v>2639</v>
      </c>
      <c r="BC75" s="47" t="s">
        <v>2641</v>
      </c>
    </row>
    <row r="76" spans="1:55" ht="154" x14ac:dyDescent="0.15">
      <c r="A76" s="11">
        <v>54</v>
      </c>
      <c r="B76" s="30" t="s">
        <v>538</v>
      </c>
      <c r="C76" s="15" t="s">
        <v>539</v>
      </c>
      <c r="D76" s="4" t="s">
        <v>540</v>
      </c>
      <c r="E76" s="16">
        <v>2008</v>
      </c>
      <c r="F76" s="4" t="s">
        <v>541</v>
      </c>
      <c r="G76" s="17"/>
      <c r="H76" s="16">
        <v>2076</v>
      </c>
      <c r="I76" s="17"/>
      <c r="J76" s="16">
        <v>183</v>
      </c>
      <c r="K76" s="16">
        <v>191</v>
      </c>
      <c r="L76" s="17"/>
      <c r="M76" s="16">
        <v>10</v>
      </c>
      <c r="N76" s="4" t="s">
        <v>542</v>
      </c>
      <c r="O76" s="4" t="s">
        <v>543</v>
      </c>
      <c r="P76" s="4" t="s">
        <v>544</v>
      </c>
      <c r="Q76" s="4" t="s">
        <v>545</v>
      </c>
      <c r="R76" s="194"/>
      <c r="S76" s="4"/>
      <c r="T76" s="4"/>
      <c r="U76" s="140"/>
      <c r="V76" s="19" t="s">
        <v>546</v>
      </c>
      <c r="W76" s="17"/>
      <c r="X76" s="4" t="s">
        <v>32</v>
      </c>
      <c r="Y76" s="17"/>
      <c r="Z76" s="4" t="s">
        <v>33</v>
      </c>
      <c r="AA76" s="18" t="s">
        <v>547</v>
      </c>
      <c r="AB76" s="14" t="s">
        <v>2381</v>
      </c>
      <c r="AC76" s="8" t="s">
        <v>2381</v>
      </c>
      <c r="AD76" s="8" t="s">
        <v>2382</v>
      </c>
      <c r="AE76" s="8"/>
      <c r="AF76" s="8"/>
      <c r="AG76" s="8" t="s">
        <v>2381</v>
      </c>
      <c r="AH76" s="8" t="s">
        <v>2395</v>
      </c>
      <c r="AI76" s="8"/>
      <c r="AJ76" s="8"/>
      <c r="AK76" s="8"/>
      <c r="AL76" s="168"/>
      <c r="AM76" s="8"/>
      <c r="AN76" s="8"/>
      <c r="AO76" s="8"/>
      <c r="AP76" s="167" t="s">
        <v>2649</v>
      </c>
      <c r="AQ76" s="8"/>
      <c r="AR76" s="8" t="s">
        <v>2651</v>
      </c>
      <c r="AS76" s="8"/>
      <c r="AT76" s="8"/>
      <c r="AU76" s="8"/>
      <c r="AV76" s="8" t="s">
        <v>2649</v>
      </c>
      <c r="AW76" s="8"/>
      <c r="AX76" s="8" t="s">
        <v>2385</v>
      </c>
      <c r="AY76" s="2" t="s">
        <v>2382</v>
      </c>
      <c r="AZ76" s="4" t="s">
        <v>2449</v>
      </c>
      <c r="BA76" s="2"/>
      <c r="BB76" s="40"/>
      <c r="BC76" s="40"/>
    </row>
    <row r="77" spans="1:55" ht="224" x14ac:dyDescent="0.15">
      <c r="A77" s="11">
        <v>56</v>
      </c>
      <c r="B77" s="30" t="s">
        <v>121</v>
      </c>
      <c r="C77" s="15" t="s">
        <v>122</v>
      </c>
      <c r="D77" s="4" t="s">
        <v>123</v>
      </c>
      <c r="E77" s="16">
        <v>2018</v>
      </c>
      <c r="F77" s="4" t="s">
        <v>124</v>
      </c>
      <c r="G77" s="16">
        <v>89</v>
      </c>
      <c r="H77" s="17"/>
      <c r="I77" s="17"/>
      <c r="J77" s="16">
        <v>124</v>
      </c>
      <c r="K77" s="16">
        <v>136</v>
      </c>
      <c r="L77" s="17"/>
      <c r="M77" s="16">
        <v>1</v>
      </c>
      <c r="N77" s="4" t="s">
        <v>125</v>
      </c>
      <c r="O77" s="4" t="s">
        <v>126</v>
      </c>
      <c r="P77" s="4" t="s">
        <v>127</v>
      </c>
      <c r="Q77" s="4" t="s">
        <v>128</v>
      </c>
      <c r="R77" s="194"/>
      <c r="S77" s="4"/>
      <c r="T77" s="4"/>
      <c r="U77" s="140"/>
      <c r="V77" s="4" t="s">
        <v>129</v>
      </c>
      <c r="W77" s="4" t="s">
        <v>130</v>
      </c>
      <c r="X77" s="4" t="s">
        <v>32</v>
      </c>
      <c r="Y77" s="17"/>
      <c r="Z77" s="4" t="s">
        <v>33</v>
      </c>
      <c r="AA77" s="18" t="s">
        <v>131</v>
      </c>
      <c r="AB77" s="14" t="s">
        <v>2383</v>
      </c>
      <c r="AC77" s="8" t="s">
        <v>2381</v>
      </c>
      <c r="AD77" s="8" t="s">
        <v>2382</v>
      </c>
      <c r="AE77" s="8"/>
      <c r="AF77" s="8"/>
      <c r="AG77" s="8" t="s">
        <v>2381</v>
      </c>
      <c r="AH77" s="8" t="s">
        <v>2391</v>
      </c>
      <c r="AI77" s="8"/>
      <c r="AJ77" s="8"/>
      <c r="AK77" s="8"/>
      <c r="AL77" s="168" t="s">
        <v>2649</v>
      </c>
      <c r="AM77" s="8"/>
      <c r="AN77" s="8"/>
      <c r="AO77" s="8"/>
      <c r="AP77" s="167"/>
      <c r="AQ77" s="8"/>
      <c r="AR77" s="8" t="s">
        <v>2651</v>
      </c>
      <c r="AS77" s="8"/>
      <c r="AT77" s="8"/>
      <c r="AU77" s="8"/>
      <c r="AV77" s="8" t="s">
        <v>2649</v>
      </c>
      <c r="AW77" s="8"/>
      <c r="AX77" s="8" t="s">
        <v>2385</v>
      </c>
      <c r="AY77" s="2" t="s">
        <v>2382</v>
      </c>
      <c r="AZ77" s="4" t="s">
        <v>2407</v>
      </c>
      <c r="BA77" s="2"/>
      <c r="BB77" s="40"/>
      <c r="BC77" s="40"/>
    </row>
    <row r="78" spans="1:55" ht="409.6" x14ac:dyDescent="0.15">
      <c r="A78" s="11">
        <v>57</v>
      </c>
      <c r="B78" s="30" t="s">
        <v>1899</v>
      </c>
      <c r="C78" s="15" t="s">
        <v>1900</v>
      </c>
      <c r="D78" s="4" t="s">
        <v>1901</v>
      </c>
      <c r="E78" s="16">
        <v>2012</v>
      </c>
      <c r="F78" s="4" t="s">
        <v>1902</v>
      </c>
      <c r="G78" s="16">
        <v>38</v>
      </c>
      <c r="H78" s="16">
        <v>61</v>
      </c>
      <c r="I78" s="17"/>
      <c r="J78" s="16">
        <v>141</v>
      </c>
      <c r="K78" s="16">
        <v>154</v>
      </c>
      <c r="L78" s="17"/>
      <c r="M78" s="17"/>
      <c r="N78" s="17"/>
      <c r="O78" s="4" t="s">
        <v>1903</v>
      </c>
      <c r="P78" s="4" t="s">
        <v>1904</v>
      </c>
      <c r="Q78" s="4" t="s">
        <v>1905</v>
      </c>
      <c r="R78" s="194"/>
      <c r="S78" s="4"/>
      <c r="T78" s="4"/>
      <c r="U78" s="140"/>
      <c r="V78" s="19" t="s">
        <v>1906</v>
      </c>
      <c r="W78" s="4" t="s">
        <v>1907</v>
      </c>
      <c r="X78" s="4" t="s">
        <v>32</v>
      </c>
      <c r="Y78" s="17"/>
      <c r="Z78" s="4" t="s">
        <v>33</v>
      </c>
      <c r="AA78" s="18" t="s">
        <v>1908</v>
      </c>
      <c r="AB78" s="14" t="s">
        <v>2383</v>
      </c>
      <c r="AC78" s="8" t="s">
        <v>2381</v>
      </c>
      <c r="AD78" s="8" t="s">
        <v>2382</v>
      </c>
      <c r="AE78" s="38" t="s">
        <v>2649</v>
      </c>
      <c r="AF78" s="38" t="s">
        <v>2649</v>
      </c>
      <c r="AG78" s="8" t="s">
        <v>2381</v>
      </c>
      <c r="AH78" s="8" t="s">
        <v>2396</v>
      </c>
      <c r="AI78" s="8"/>
      <c r="AJ78" s="8"/>
      <c r="AK78" s="8" t="s">
        <v>2649</v>
      </c>
      <c r="AL78" s="167" t="s">
        <v>2649</v>
      </c>
      <c r="AM78" s="8"/>
      <c r="AN78" s="8"/>
      <c r="AO78" s="8" t="s">
        <v>2649</v>
      </c>
      <c r="AP78" s="167"/>
      <c r="AQ78" s="8"/>
      <c r="AR78" s="8" t="s">
        <v>2438</v>
      </c>
      <c r="AS78" s="8"/>
      <c r="AT78" s="8"/>
      <c r="AU78" s="8" t="s">
        <v>2649</v>
      </c>
      <c r="AV78" s="8"/>
      <c r="AW78" s="38"/>
      <c r="AX78" s="8" t="s">
        <v>2385</v>
      </c>
      <c r="AY78" s="2" t="s">
        <v>2382</v>
      </c>
      <c r="AZ78" s="4" t="s">
        <v>2574</v>
      </c>
      <c r="BA78" s="2"/>
      <c r="BB78" s="40"/>
      <c r="BC78" s="40"/>
    </row>
    <row r="79" spans="1:55" ht="409.6" x14ac:dyDescent="0.15">
      <c r="A79" s="11">
        <v>59</v>
      </c>
      <c r="B79" s="30" t="s">
        <v>1315</v>
      </c>
      <c r="C79" s="15" t="s">
        <v>1316</v>
      </c>
      <c r="D79" s="4" t="s">
        <v>1317</v>
      </c>
      <c r="E79" s="16">
        <v>2010</v>
      </c>
      <c r="F79" s="4" t="s">
        <v>1318</v>
      </c>
      <c r="G79" s="17"/>
      <c r="H79" s="16">
        <v>149</v>
      </c>
      <c r="I79" s="17"/>
      <c r="J79" s="16">
        <v>1</v>
      </c>
      <c r="K79" s="16">
        <v>96</v>
      </c>
      <c r="L79" s="17"/>
      <c r="M79" s="16">
        <v>2</v>
      </c>
      <c r="N79" s="17"/>
      <c r="O79" s="4" t="s">
        <v>1319</v>
      </c>
      <c r="P79" s="4" t="s">
        <v>1320</v>
      </c>
      <c r="Q79" s="4" t="s">
        <v>1321</v>
      </c>
      <c r="R79" s="194"/>
      <c r="S79" s="4"/>
      <c r="T79" s="4"/>
      <c r="U79" s="140"/>
      <c r="V79" s="4" t="s">
        <v>1322</v>
      </c>
      <c r="W79" s="4" t="s">
        <v>1323</v>
      </c>
      <c r="X79" s="4" t="s">
        <v>32</v>
      </c>
      <c r="Y79" s="17"/>
      <c r="Z79" s="4" t="s">
        <v>33</v>
      </c>
      <c r="AA79" s="18" t="s">
        <v>1324</v>
      </c>
      <c r="AB79" s="14" t="s">
        <v>2383</v>
      </c>
      <c r="AC79" s="8" t="s">
        <v>2381</v>
      </c>
      <c r="AD79" s="8" t="s">
        <v>2382</v>
      </c>
      <c r="AE79" s="8"/>
      <c r="AF79" s="8"/>
      <c r="AG79" s="8" t="s">
        <v>2381</v>
      </c>
      <c r="AH79" s="8" t="s">
        <v>2390</v>
      </c>
      <c r="AI79" s="8"/>
      <c r="AJ79" s="8"/>
      <c r="AK79" s="38" t="s">
        <v>2649</v>
      </c>
      <c r="AL79" s="167"/>
      <c r="AM79" s="8"/>
      <c r="AN79" s="8"/>
      <c r="AO79" s="8"/>
      <c r="AP79" s="167"/>
      <c r="AQ79" s="8"/>
      <c r="AR79" s="8" t="s">
        <v>2439</v>
      </c>
      <c r="AS79" s="8" t="s">
        <v>2649</v>
      </c>
      <c r="AT79" s="8"/>
      <c r="AU79" s="8"/>
      <c r="AV79" s="8"/>
      <c r="AW79" s="8"/>
      <c r="AX79" s="8" t="s">
        <v>2385</v>
      </c>
      <c r="AY79" s="2" t="s">
        <v>2382</v>
      </c>
      <c r="AZ79" s="4" t="s">
        <v>2519</v>
      </c>
      <c r="BA79" s="2"/>
      <c r="BB79" s="40"/>
      <c r="BC79" s="40"/>
    </row>
    <row r="80" spans="1:55" ht="112" x14ac:dyDescent="0.15">
      <c r="A80" s="11">
        <v>61</v>
      </c>
      <c r="B80" s="30" t="s">
        <v>680</v>
      </c>
      <c r="C80" s="15" t="s">
        <v>681</v>
      </c>
      <c r="D80" s="4" t="s">
        <v>682</v>
      </c>
      <c r="E80" s="16">
        <v>2010</v>
      </c>
      <c r="F80" s="4" t="s">
        <v>347</v>
      </c>
      <c r="G80" s="16">
        <v>76</v>
      </c>
      <c r="H80" s="16">
        <v>10</v>
      </c>
      <c r="I80" s="17"/>
      <c r="J80" s="16">
        <v>31</v>
      </c>
      <c r="K80" s="16">
        <v>33</v>
      </c>
      <c r="L80" s="17"/>
      <c r="M80" s="17"/>
      <c r="N80" s="17"/>
      <c r="O80" s="4" t="s">
        <v>683</v>
      </c>
      <c r="P80" s="4"/>
      <c r="Q80" s="4" t="s">
        <v>684</v>
      </c>
      <c r="R80" s="194"/>
      <c r="S80" s="4"/>
      <c r="T80" s="4"/>
      <c r="U80" s="140"/>
      <c r="V80" s="4" t="s">
        <v>685</v>
      </c>
      <c r="W80" s="17"/>
      <c r="X80" s="4" t="s">
        <v>32</v>
      </c>
      <c r="Y80" s="17"/>
      <c r="Z80" s="4" t="s">
        <v>33</v>
      </c>
      <c r="AA80" s="18" t="s">
        <v>686</v>
      </c>
      <c r="AB80" s="14" t="s">
        <v>2383</v>
      </c>
      <c r="AC80" s="8" t="s">
        <v>2381</v>
      </c>
      <c r="AD80" s="8" t="s">
        <v>2382</v>
      </c>
      <c r="AE80" s="38" t="s">
        <v>2649</v>
      </c>
      <c r="AF80" s="38" t="s">
        <v>2649</v>
      </c>
      <c r="AG80" s="8" t="s">
        <v>2381</v>
      </c>
      <c r="AH80" s="8" t="s">
        <v>2391</v>
      </c>
      <c r="AI80" s="8"/>
      <c r="AJ80" s="8"/>
      <c r="AK80" s="8"/>
      <c r="AL80" s="168" t="s">
        <v>2649</v>
      </c>
      <c r="AM80" s="8"/>
      <c r="AN80" s="8"/>
      <c r="AO80" s="8"/>
      <c r="AP80" s="167"/>
      <c r="AQ80" s="8"/>
      <c r="AR80" s="8" t="s">
        <v>2651</v>
      </c>
      <c r="AS80" s="8"/>
      <c r="AT80" s="8"/>
      <c r="AU80" s="8"/>
      <c r="AV80" s="8" t="s">
        <v>2649</v>
      </c>
      <c r="AW80" s="8"/>
      <c r="AX80" s="8" t="s">
        <v>2385</v>
      </c>
      <c r="AY80" s="2" t="s">
        <v>2382</v>
      </c>
      <c r="AZ80" s="19" t="s">
        <v>2463</v>
      </c>
      <c r="BA80" s="2"/>
      <c r="BB80" s="40"/>
      <c r="BC80" s="40"/>
    </row>
    <row r="81" spans="1:55" ht="196" x14ac:dyDescent="0.15">
      <c r="A81" s="11">
        <v>62</v>
      </c>
      <c r="B81" s="30" t="s">
        <v>790</v>
      </c>
      <c r="C81" s="15" t="s">
        <v>791</v>
      </c>
      <c r="D81" s="4" t="s">
        <v>792</v>
      </c>
      <c r="E81" s="16">
        <v>2017</v>
      </c>
      <c r="F81" s="4" t="s">
        <v>793</v>
      </c>
      <c r="G81" s="16">
        <v>63</v>
      </c>
      <c r="H81" s="17"/>
      <c r="I81" s="17"/>
      <c r="J81" s="16">
        <v>1</v>
      </c>
      <c r="K81" s="16">
        <v>10</v>
      </c>
      <c r="L81" s="17"/>
      <c r="M81" s="16">
        <v>1</v>
      </c>
      <c r="N81" s="4" t="s">
        <v>794</v>
      </c>
      <c r="O81" s="4" t="s">
        <v>795</v>
      </c>
      <c r="P81" s="4" t="s">
        <v>796</v>
      </c>
      <c r="Q81" s="4" t="s">
        <v>797</v>
      </c>
      <c r="R81" s="194"/>
      <c r="S81" s="4"/>
      <c r="T81" s="4"/>
      <c r="U81" s="140"/>
      <c r="V81" s="4" t="s">
        <v>798</v>
      </c>
      <c r="W81" s="4" t="s">
        <v>799</v>
      </c>
      <c r="X81" s="4" t="s">
        <v>32</v>
      </c>
      <c r="Y81" s="17"/>
      <c r="Z81" s="4" t="s">
        <v>33</v>
      </c>
      <c r="AA81" s="18" t="s">
        <v>800</v>
      </c>
      <c r="AB81" s="14" t="s">
        <v>2383</v>
      </c>
      <c r="AC81" s="8" t="s">
        <v>2381</v>
      </c>
      <c r="AD81" s="8" t="s">
        <v>2382</v>
      </c>
      <c r="AE81" s="8"/>
      <c r="AF81" s="8"/>
      <c r="AG81" s="8" t="s">
        <v>2381</v>
      </c>
      <c r="AH81" s="8" t="s">
        <v>2391</v>
      </c>
      <c r="AI81" s="8"/>
      <c r="AJ81" s="8"/>
      <c r="AK81" s="8"/>
      <c r="AL81" s="168" t="s">
        <v>2649</v>
      </c>
      <c r="AM81" s="8"/>
      <c r="AN81" s="8"/>
      <c r="AO81" s="8"/>
      <c r="AP81" s="167"/>
      <c r="AQ81" s="8"/>
      <c r="AR81" s="8" t="s">
        <v>2651</v>
      </c>
      <c r="AS81" s="8"/>
      <c r="AT81" s="8"/>
      <c r="AU81" s="8"/>
      <c r="AV81" s="8" t="s">
        <v>2649</v>
      </c>
      <c r="AW81" s="8"/>
      <c r="AX81" s="8" t="s">
        <v>2385</v>
      </c>
      <c r="AY81" s="2" t="s">
        <v>2382</v>
      </c>
      <c r="AZ81" s="19" t="s">
        <v>2473</v>
      </c>
      <c r="BA81" s="2"/>
      <c r="BB81" s="40"/>
      <c r="BC81" s="40"/>
    </row>
    <row r="82" spans="1:55" ht="409.6" x14ac:dyDescent="0.15">
      <c r="A82" s="11">
        <v>76</v>
      </c>
      <c r="B82" s="30" t="s">
        <v>2130</v>
      </c>
      <c r="C82" s="15" t="s">
        <v>2131</v>
      </c>
      <c r="D82" s="4" t="s">
        <v>2132</v>
      </c>
      <c r="E82" s="16">
        <v>2003</v>
      </c>
      <c r="F82" s="4" t="s">
        <v>2133</v>
      </c>
      <c r="G82" s="16">
        <v>111</v>
      </c>
      <c r="H82" s="16">
        <v>10</v>
      </c>
      <c r="I82" s="17"/>
      <c r="J82" s="16">
        <v>1348</v>
      </c>
      <c r="K82" s="16">
        <v>1351</v>
      </c>
      <c r="L82" s="17"/>
      <c r="M82" s="16">
        <v>70</v>
      </c>
      <c r="N82" s="4" t="s">
        <v>2134</v>
      </c>
      <c r="O82" s="4" t="s">
        <v>2135</v>
      </c>
      <c r="P82" s="4" t="s">
        <v>2136</v>
      </c>
      <c r="Q82" s="4" t="s">
        <v>2137</v>
      </c>
      <c r="R82" s="194"/>
      <c r="S82" s="4"/>
      <c r="T82" s="4"/>
      <c r="U82" s="140"/>
      <c r="V82" s="4" t="s">
        <v>2138</v>
      </c>
      <c r="W82" s="4" t="s">
        <v>2139</v>
      </c>
      <c r="X82" s="4" t="s">
        <v>32</v>
      </c>
      <c r="Y82" s="17"/>
      <c r="Z82" s="4" t="s">
        <v>33</v>
      </c>
      <c r="AA82" s="18" t="s">
        <v>2140</v>
      </c>
      <c r="AB82" s="14" t="s">
        <v>2382</v>
      </c>
      <c r="AC82" s="8" t="s">
        <v>2381</v>
      </c>
      <c r="AD82" s="8" t="s">
        <v>2382</v>
      </c>
      <c r="AE82" s="8"/>
      <c r="AF82" s="8"/>
      <c r="AG82" s="8" t="s">
        <v>2381</v>
      </c>
      <c r="AH82" s="8" t="s">
        <v>2390</v>
      </c>
      <c r="AI82" s="8"/>
      <c r="AJ82" s="8"/>
      <c r="AK82" s="38" t="s">
        <v>2649</v>
      </c>
      <c r="AL82" s="167"/>
      <c r="AM82" s="8"/>
      <c r="AN82" s="8"/>
      <c r="AO82" s="8"/>
      <c r="AP82" s="167"/>
      <c r="AQ82" s="8"/>
      <c r="AR82" s="8" t="s">
        <v>2438</v>
      </c>
      <c r="AS82" s="8"/>
      <c r="AT82" s="8"/>
      <c r="AU82" s="8" t="s">
        <v>2649</v>
      </c>
      <c r="AV82" s="8"/>
      <c r="AW82" s="8"/>
      <c r="AX82" s="8" t="s">
        <v>2385</v>
      </c>
      <c r="AY82" s="2" t="s">
        <v>2382</v>
      </c>
      <c r="AZ82" s="4" t="s">
        <v>2597</v>
      </c>
      <c r="BA82" s="2"/>
      <c r="BB82" s="40"/>
      <c r="BC82" s="40"/>
    </row>
    <row r="83" spans="1:55" ht="168" x14ac:dyDescent="0.15">
      <c r="A83" s="11">
        <v>77</v>
      </c>
      <c r="B83" s="30" t="s">
        <v>89</v>
      </c>
      <c r="C83" s="15" t="s">
        <v>90</v>
      </c>
      <c r="D83" s="4" t="s">
        <v>91</v>
      </c>
      <c r="E83" s="16">
        <v>2014</v>
      </c>
      <c r="F83" s="4" t="s">
        <v>92</v>
      </c>
      <c r="G83" s="16">
        <v>75</v>
      </c>
      <c r="H83" s="17"/>
      <c r="I83" s="17"/>
      <c r="J83" s="16">
        <v>190</v>
      </c>
      <c r="K83" s="16">
        <v>205</v>
      </c>
      <c r="L83" s="17"/>
      <c r="M83" s="16">
        <v>8</v>
      </c>
      <c r="N83" s="4" t="s">
        <v>93</v>
      </c>
      <c r="O83" s="4" t="s">
        <v>94</v>
      </c>
      <c r="P83" s="4" t="s">
        <v>95</v>
      </c>
      <c r="Q83" s="4" t="s">
        <v>96</v>
      </c>
      <c r="R83" s="194"/>
      <c r="S83" s="4"/>
      <c r="T83" s="4"/>
      <c r="U83" s="140"/>
      <c r="V83" s="4" t="s">
        <v>97</v>
      </c>
      <c r="W83" s="4" t="s">
        <v>98</v>
      </c>
      <c r="X83" s="4" t="s">
        <v>32</v>
      </c>
      <c r="Y83" s="17"/>
      <c r="Z83" s="4" t="s">
        <v>33</v>
      </c>
      <c r="AA83" s="18" t="s">
        <v>99</v>
      </c>
      <c r="AB83" s="14" t="s">
        <v>2382</v>
      </c>
      <c r="AC83" s="8" t="s">
        <v>2381</v>
      </c>
      <c r="AD83" s="8" t="s">
        <v>2382</v>
      </c>
      <c r="AE83" s="8" t="s">
        <v>2649</v>
      </c>
      <c r="AF83" s="8" t="s">
        <v>2649</v>
      </c>
      <c r="AG83" s="8" t="s">
        <v>2381</v>
      </c>
      <c r="AH83" s="8" t="s">
        <v>2401</v>
      </c>
      <c r="AI83" s="8"/>
      <c r="AJ83" s="8"/>
      <c r="AK83" s="8"/>
      <c r="AL83" s="167"/>
      <c r="AM83" s="8"/>
      <c r="AN83" s="8"/>
      <c r="AO83" s="8"/>
      <c r="AP83" s="168" t="s">
        <v>2649</v>
      </c>
      <c r="AQ83" s="8"/>
      <c r="AR83" s="8" t="s">
        <v>2437</v>
      </c>
      <c r="AS83" s="8"/>
      <c r="AT83" s="8"/>
      <c r="AU83" s="8"/>
      <c r="AV83" s="8" t="s">
        <v>2649</v>
      </c>
      <c r="AW83" s="8"/>
      <c r="AX83" s="8" t="s">
        <v>2385</v>
      </c>
      <c r="AY83" s="2" t="s">
        <v>2382</v>
      </c>
      <c r="AZ83" s="4" t="s">
        <v>2404</v>
      </c>
      <c r="BA83" s="2"/>
      <c r="BB83" s="40"/>
      <c r="BC83" s="40"/>
    </row>
    <row r="84" spans="1:55" ht="252" x14ac:dyDescent="0.15">
      <c r="A84" s="11">
        <v>78</v>
      </c>
      <c r="B84" s="30" t="s">
        <v>241</v>
      </c>
      <c r="C84" s="15" t="s">
        <v>242</v>
      </c>
      <c r="D84" s="4" t="s">
        <v>243</v>
      </c>
      <c r="E84" s="16">
        <v>2016</v>
      </c>
      <c r="F84" s="4" t="s">
        <v>244</v>
      </c>
      <c r="G84" s="16">
        <v>34</v>
      </c>
      <c r="H84" s="16">
        <v>5</v>
      </c>
      <c r="I84" s="17"/>
      <c r="J84" s="16">
        <v>415</v>
      </c>
      <c r="K84" s="16">
        <v>433</v>
      </c>
      <c r="L84" s="17"/>
      <c r="M84" s="16">
        <v>1</v>
      </c>
      <c r="N84" s="4" t="s">
        <v>245</v>
      </c>
      <c r="O84" s="4" t="s">
        <v>246</v>
      </c>
      <c r="P84" s="4" t="s">
        <v>247</v>
      </c>
      <c r="Q84" s="4" t="s">
        <v>248</v>
      </c>
      <c r="R84" s="194"/>
      <c r="S84" s="4"/>
      <c r="T84" s="4"/>
      <c r="U84" s="140"/>
      <c r="V84" s="4" t="s">
        <v>249</v>
      </c>
      <c r="W84" s="4" t="s">
        <v>250</v>
      </c>
      <c r="X84" s="4" t="s">
        <v>32</v>
      </c>
      <c r="Y84" s="17"/>
      <c r="Z84" s="4" t="s">
        <v>33</v>
      </c>
      <c r="AA84" s="18" t="s">
        <v>251</v>
      </c>
      <c r="AB84" s="14" t="s">
        <v>2382</v>
      </c>
      <c r="AC84" s="8" t="s">
        <v>2381</v>
      </c>
      <c r="AD84" s="8" t="s">
        <v>2382</v>
      </c>
      <c r="AE84" s="8" t="s">
        <v>2649</v>
      </c>
      <c r="AF84" s="8" t="s">
        <v>2649</v>
      </c>
      <c r="AG84" s="8" t="s">
        <v>2381</v>
      </c>
      <c r="AH84" s="8" t="s">
        <v>2391</v>
      </c>
      <c r="AI84" s="8"/>
      <c r="AJ84" s="8"/>
      <c r="AK84" s="8"/>
      <c r="AL84" s="168" t="s">
        <v>2649</v>
      </c>
      <c r="AM84" s="8"/>
      <c r="AN84" s="8"/>
      <c r="AO84" s="8"/>
      <c r="AP84" s="167"/>
      <c r="AQ84" s="8"/>
      <c r="AR84" s="8" t="s">
        <v>2651</v>
      </c>
      <c r="AS84" s="8"/>
      <c r="AT84" s="8"/>
      <c r="AU84" s="8"/>
      <c r="AV84" s="8" t="s">
        <v>2649</v>
      </c>
      <c r="AW84" s="8"/>
      <c r="AX84" s="8" t="s">
        <v>2385</v>
      </c>
      <c r="AY84" s="2" t="s">
        <v>2382</v>
      </c>
      <c r="AZ84" s="4" t="s">
        <v>2416</v>
      </c>
      <c r="BA84" s="2"/>
      <c r="BB84" s="40"/>
      <c r="BC84" s="40"/>
    </row>
    <row r="85" spans="1:55" ht="140" x14ac:dyDescent="0.15">
      <c r="A85" s="11">
        <v>80</v>
      </c>
      <c r="B85" s="30" t="s">
        <v>851</v>
      </c>
      <c r="C85" s="15" t="s">
        <v>852</v>
      </c>
      <c r="D85" s="4" t="s">
        <v>853</v>
      </c>
      <c r="E85" s="16">
        <v>2016</v>
      </c>
      <c r="F85" s="4" t="s">
        <v>854</v>
      </c>
      <c r="G85" s="16">
        <v>166</v>
      </c>
      <c r="H85" s="17"/>
      <c r="I85" s="17"/>
      <c r="J85" s="16">
        <v>851</v>
      </c>
      <c r="K85" s="16">
        <v>860</v>
      </c>
      <c r="L85" s="17"/>
      <c r="M85" s="16">
        <v>1</v>
      </c>
      <c r="N85" s="4" t="s">
        <v>855</v>
      </c>
      <c r="O85" s="4" t="s">
        <v>856</v>
      </c>
      <c r="P85" s="4" t="s">
        <v>857</v>
      </c>
      <c r="Q85" s="4" t="s">
        <v>858</v>
      </c>
      <c r="R85" s="194"/>
      <c r="S85" s="4"/>
      <c r="T85" s="4"/>
      <c r="U85" s="140"/>
      <c r="V85" s="4" t="s">
        <v>859</v>
      </c>
      <c r="W85" s="4" t="s">
        <v>860</v>
      </c>
      <c r="X85" s="4" t="s">
        <v>56</v>
      </c>
      <c r="Y85" s="17"/>
      <c r="Z85" s="4" t="s">
        <v>33</v>
      </c>
      <c r="AA85" s="18" t="s">
        <v>861</v>
      </c>
      <c r="AB85" s="14" t="s">
        <v>2382</v>
      </c>
      <c r="AC85" s="8" t="s">
        <v>2381</v>
      </c>
      <c r="AD85" s="8" t="s">
        <v>2382</v>
      </c>
      <c r="AE85" s="8" t="s">
        <v>2649</v>
      </c>
      <c r="AF85" s="8" t="s">
        <v>2649</v>
      </c>
      <c r="AG85" s="8" t="s">
        <v>2381</v>
      </c>
      <c r="AH85" s="8" t="s">
        <v>2391</v>
      </c>
      <c r="AI85" s="8"/>
      <c r="AJ85" s="8"/>
      <c r="AK85" s="8"/>
      <c r="AL85" s="168" t="s">
        <v>2649</v>
      </c>
      <c r="AM85" s="8"/>
      <c r="AN85" s="8"/>
      <c r="AO85" s="8"/>
      <c r="AP85" s="167"/>
      <c r="AQ85" s="8"/>
      <c r="AR85" s="8" t="s">
        <v>2651</v>
      </c>
      <c r="AS85" s="8"/>
      <c r="AT85" s="8"/>
      <c r="AU85" s="8"/>
      <c r="AV85" s="8" t="s">
        <v>2649</v>
      </c>
      <c r="AW85" s="8"/>
      <c r="AX85" s="8" t="s">
        <v>2385</v>
      </c>
      <c r="AY85" s="2" t="s">
        <v>2382</v>
      </c>
      <c r="AZ85" s="19" t="s">
        <v>2477</v>
      </c>
      <c r="BA85" s="2"/>
      <c r="BB85" s="40"/>
      <c r="BC85" s="40"/>
    </row>
    <row r="86" spans="1:55" ht="224" x14ac:dyDescent="0.15">
      <c r="A86" s="11">
        <v>81</v>
      </c>
      <c r="B86" s="30" t="s">
        <v>912</v>
      </c>
      <c r="C86" s="15" t="s">
        <v>913</v>
      </c>
      <c r="D86" s="19" t="s">
        <v>914</v>
      </c>
      <c r="E86" s="16">
        <v>2012</v>
      </c>
      <c r="F86" s="4" t="s">
        <v>915</v>
      </c>
      <c r="G86" s="17"/>
      <c r="H86" s="17"/>
      <c r="I86" s="17"/>
      <c r="J86" s="17"/>
      <c r="K86" s="17"/>
      <c r="L86" s="16">
        <v>6</v>
      </c>
      <c r="M86" s="17"/>
      <c r="N86" s="17"/>
      <c r="O86" s="4" t="s">
        <v>916</v>
      </c>
      <c r="P86" s="4" t="s">
        <v>917</v>
      </c>
      <c r="Q86" s="4" t="s">
        <v>918</v>
      </c>
      <c r="R86" s="194"/>
      <c r="S86" s="4"/>
      <c r="T86" s="4"/>
      <c r="U86" s="140"/>
      <c r="V86" s="19" t="s">
        <v>919</v>
      </c>
      <c r="W86" s="4" t="s">
        <v>920</v>
      </c>
      <c r="X86" s="4" t="s">
        <v>56</v>
      </c>
      <c r="Y86" s="17"/>
      <c r="Z86" s="4" t="s">
        <v>33</v>
      </c>
      <c r="AA86" s="18" t="s">
        <v>921</v>
      </c>
      <c r="AB86" s="14" t="s">
        <v>2382</v>
      </c>
      <c r="AC86" s="8" t="s">
        <v>2381</v>
      </c>
      <c r="AD86" s="8" t="s">
        <v>2382</v>
      </c>
      <c r="AE86" s="38" t="s">
        <v>2649</v>
      </c>
      <c r="AF86" s="38" t="s">
        <v>2649</v>
      </c>
      <c r="AG86" s="8" t="s">
        <v>2381</v>
      </c>
      <c r="AH86" s="8" t="s">
        <v>2390</v>
      </c>
      <c r="AI86" s="8"/>
      <c r="AJ86" s="8"/>
      <c r="AK86" s="38" t="s">
        <v>2649</v>
      </c>
      <c r="AL86" s="167"/>
      <c r="AM86" s="8"/>
      <c r="AN86" s="8"/>
      <c r="AO86" s="8"/>
      <c r="AP86" s="167"/>
      <c r="AQ86" s="8"/>
      <c r="AR86" s="8" t="s">
        <v>2396</v>
      </c>
      <c r="AS86" s="38" t="s">
        <v>2649</v>
      </c>
      <c r="AT86" s="8"/>
      <c r="AU86" s="38" t="s">
        <v>2649</v>
      </c>
      <c r="AV86" s="8" t="s">
        <v>2649</v>
      </c>
      <c r="AW86" s="8"/>
      <c r="AX86" s="8" t="s">
        <v>2385</v>
      </c>
      <c r="AY86" s="2" t="s">
        <v>2382</v>
      </c>
      <c r="AZ86" s="19" t="s">
        <v>2482</v>
      </c>
      <c r="BA86" s="2"/>
      <c r="BB86" s="40"/>
      <c r="BC86" s="40"/>
    </row>
    <row r="87" spans="1:55" ht="252" x14ac:dyDescent="0.15">
      <c r="A87" s="11">
        <v>82</v>
      </c>
      <c r="B87" s="30" t="s">
        <v>1102</v>
      </c>
      <c r="C87" s="15" t="s">
        <v>1103</v>
      </c>
      <c r="D87" s="4" t="s">
        <v>1104</v>
      </c>
      <c r="E87" s="16">
        <v>2012</v>
      </c>
      <c r="F87" s="4" t="s">
        <v>1105</v>
      </c>
      <c r="G87" s="16">
        <v>29</v>
      </c>
      <c r="H87" s="16">
        <v>9</v>
      </c>
      <c r="I87" s="17"/>
      <c r="J87" s="16">
        <v>1000</v>
      </c>
      <c r="K87" s="16">
        <v>1018</v>
      </c>
      <c r="L87" s="17"/>
      <c r="M87" s="16">
        <v>9</v>
      </c>
      <c r="N87" s="4" t="s">
        <v>1106</v>
      </c>
      <c r="O87" s="4" t="s">
        <v>1107</v>
      </c>
      <c r="P87" s="4" t="s">
        <v>1108</v>
      </c>
      <c r="Q87" s="4" t="s">
        <v>1109</v>
      </c>
      <c r="R87" s="194"/>
      <c r="S87" s="4"/>
      <c r="T87" s="4"/>
      <c r="U87" s="140"/>
      <c r="V87" s="4" t="s">
        <v>1110</v>
      </c>
      <c r="W87" s="4" t="s">
        <v>1111</v>
      </c>
      <c r="X87" s="4" t="s">
        <v>32</v>
      </c>
      <c r="Y87" s="17"/>
      <c r="Z87" s="4" t="s">
        <v>33</v>
      </c>
      <c r="AA87" s="18" t="s">
        <v>1112</v>
      </c>
      <c r="AB87" s="14" t="s">
        <v>2382</v>
      </c>
      <c r="AC87" s="8" t="s">
        <v>2381</v>
      </c>
      <c r="AD87" s="8" t="s">
        <v>2382</v>
      </c>
      <c r="AE87" s="8" t="s">
        <v>2649</v>
      </c>
      <c r="AF87" s="8" t="s">
        <v>2649</v>
      </c>
      <c r="AG87" s="8" t="s">
        <v>2381</v>
      </c>
      <c r="AH87" s="8" t="s">
        <v>2402</v>
      </c>
      <c r="AI87" s="8"/>
      <c r="AJ87" s="8"/>
      <c r="AK87" s="8"/>
      <c r="AL87" s="168" t="s">
        <v>2649</v>
      </c>
      <c r="AM87" s="8"/>
      <c r="AN87" s="8"/>
      <c r="AO87" s="8"/>
      <c r="AP87" s="167"/>
      <c r="AQ87" s="8"/>
      <c r="AR87" s="8" t="s">
        <v>2438</v>
      </c>
      <c r="AS87" s="8"/>
      <c r="AT87" s="8"/>
      <c r="AU87" s="8" t="s">
        <v>2649</v>
      </c>
      <c r="AV87" s="8"/>
      <c r="AW87" s="8"/>
      <c r="AX87" s="8" t="s">
        <v>2385</v>
      </c>
      <c r="AY87" s="2" t="s">
        <v>2382</v>
      </c>
      <c r="AZ87" s="4" t="s">
        <v>2498</v>
      </c>
      <c r="BA87" s="2"/>
      <c r="BB87" s="40"/>
      <c r="BC87" s="40"/>
    </row>
    <row r="88" spans="1:55" ht="306" x14ac:dyDescent="0.15">
      <c r="A88" s="11">
        <v>83</v>
      </c>
      <c r="B88" s="30" t="s">
        <v>1178</v>
      </c>
      <c r="C88" s="15" t="s">
        <v>1179</v>
      </c>
      <c r="D88" s="4" t="s">
        <v>1180</v>
      </c>
      <c r="E88" s="16">
        <v>2006</v>
      </c>
      <c r="F88" s="4" t="s">
        <v>1181</v>
      </c>
      <c r="G88" s="16">
        <v>63</v>
      </c>
      <c r="H88" s="16">
        <v>2</v>
      </c>
      <c r="I88" s="17"/>
      <c r="J88" s="16">
        <v>501</v>
      </c>
      <c r="K88" s="16">
        <v>511</v>
      </c>
      <c r="L88" s="17"/>
      <c r="M88" s="16">
        <v>27</v>
      </c>
      <c r="N88" s="4" t="s">
        <v>1182</v>
      </c>
      <c r="O88" s="4" t="s">
        <v>1183</v>
      </c>
      <c r="P88" s="4" t="s">
        <v>1184</v>
      </c>
      <c r="Q88" s="4" t="s">
        <v>1185</v>
      </c>
      <c r="R88" s="194"/>
      <c r="S88" s="4"/>
      <c r="T88" s="4"/>
      <c r="U88" s="140"/>
      <c r="V88" s="4" t="s">
        <v>1186</v>
      </c>
      <c r="W88" s="4" t="s">
        <v>1187</v>
      </c>
      <c r="X88" s="4" t="s">
        <v>32</v>
      </c>
      <c r="Y88" s="17"/>
      <c r="Z88" s="4" t="s">
        <v>33</v>
      </c>
      <c r="AA88" s="18" t="s">
        <v>1188</v>
      </c>
      <c r="AB88" s="14" t="s">
        <v>2382</v>
      </c>
      <c r="AC88" s="8" t="s">
        <v>2381</v>
      </c>
      <c r="AD88" s="8" t="s">
        <v>2382</v>
      </c>
      <c r="AE88" s="38" t="s">
        <v>2649</v>
      </c>
      <c r="AF88" s="38" t="s">
        <v>2649</v>
      </c>
      <c r="AG88" s="8" t="s">
        <v>2381</v>
      </c>
      <c r="AH88" s="8" t="s">
        <v>2390</v>
      </c>
      <c r="AI88" s="8"/>
      <c r="AJ88" s="8"/>
      <c r="AK88" s="38" t="s">
        <v>2649</v>
      </c>
      <c r="AL88" s="167"/>
      <c r="AM88" s="8"/>
      <c r="AN88" s="8"/>
      <c r="AO88" s="8"/>
      <c r="AP88" s="167"/>
      <c r="AQ88" s="8"/>
      <c r="AR88" s="8" t="s">
        <v>2438</v>
      </c>
      <c r="AS88" s="8"/>
      <c r="AT88" s="8"/>
      <c r="AU88" s="38" t="s">
        <v>2649</v>
      </c>
      <c r="AV88" s="8"/>
      <c r="AW88" s="8"/>
      <c r="AX88" s="8" t="s">
        <v>2385</v>
      </c>
      <c r="AY88" s="2" t="s">
        <v>2382</v>
      </c>
      <c r="AZ88" s="4" t="s">
        <v>2505</v>
      </c>
      <c r="BA88" s="2"/>
      <c r="BB88" s="40"/>
      <c r="BC88" s="40"/>
    </row>
    <row r="89" spans="1:55" ht="224" x14ac:dyDescent="0.15">
      <c r="A89" s="11">
        <v>84</v>
      </c>
      <c r="B89" s="30" t="s">
        <v>1189</v>
      </c>
      <c r="C89" s="15" t="s">
        <v>1190</v>
      </c>
      <c r="D89" s="4" t="s">
        <v>1191</v>
      </c>
      <c r="E89" s="16">
        <v>2003</v>
      </c>
      <c r="F89" s="4" t="s">
        <v>244</v>
      </c>
      <c r="G89" s="16">
        <v>21</v>
      </c>
      <c r="H89" s="16">
        <v>1</v>
      </c>
      <c r="I89" s="17"/>
      <c r="J89" s="16">
        <v>25</v>
      </c>
      <c r="K89" s="16">
        <v>62</v>
      </c>
      <c r="L89" s="17"/>
      <c r="M89" s="16">
        <v>47</v>
      </c>
      <c r="N89" s="4" t="s">
        <v>1192</v>
      </c>
      <c r="O89" s="4" t="s">
        <v>1193</v>
      </c>
      <c r="P89" s="4" t="s">
        <v>1194</v>
      </c>
      <c r="Q89" s="4" t="s">
        <v>1195</v>
      </c>
      <c r="R89" s="194"/>
      <c r="S89" s="4"/>
      <c r="T89" s="4"/>
      <c r="U89" s="140"/>
      <c r="V89" s="4" t="s">
        <v>1196</v>
      </c>
      <c r="W89" s="4" t="s">
        <v>1197</v>
      </c>
      <c r="X89" s="4" t="s">
        <v>32</v>
      </c>
      <c r="Y89" s="17"/>
      <c r="Z89" s="4" t="s">
        <v>33</v>
      </c>
      <c r="AA89" s="18" t="s">
        <v>1198</v>
      </c>
      <c r="AB89" s="14" t="s">
        <v>2382</v>
      </c>
      <c r="AC89" s="8" t="s">
        <v>2381</v>
      </c>
      <c r="AD89" s="8" t="s">
        <v>2382</v>
      </c>
      <c r="AE89" s="8" t="s">
        <v>2649</v>
      </c>
      <c r="AF89" s="8" t="s">
        <v>2649</v>
      </c>
      <c r="AG89" s="8" t="s">
        <v>2381</v>
      </c>
      <c r="AH89" s="8" t="s">
        <v>2391</v>
      </c>
      <c r="AI89" s="8"/>
      <c r="AJ89" s="8"/>
      <c r="AK89" s="8"/>
      <c r="AL89" s="168" t="s">
        <v>2649</v>
      </c>
      <c r="AM89" s="8"/>
      <c r="AN89" s="8"/>
      <c r="AO89" s="8"/>
      <c r="AP89" s="167"/>
      <c r="AQ89" s="8"/>
      <c r="AR89" s="8" t="s">
        <v>2651</v>
      </c>
      <c r="AS89" s="8"/>
      <c r="AT89" s="8"/>
      <c r="AU89" s="8"/>
      <c r="AV89" s="8" t="s">
        <v>2649</v>
      </c>
      <c r="AW89" s="8"/>
      <c r="AX89" s="8" t="s">
        <v>2385</v>
      </c>
      <c r="AY89" s="2" t="s">
        <v>2382</v>
      </c>
      <c r="AZ89" s="4" t="s">
        <v>2506</v>
      </c>
      <c r="BA89" s="2"/>
      <c r="BB89" s="40"/>
      <c r="BC89" s="40"/>
    </row>
    <row r="90" spans="1:55" ht="332" x14ac:dyDescent="0.15">
      <c r="A90" s="11">
        <v>89</v>
      </c>
      <c r="B90" s="30" t="s">
        <v>1617</v>
      </c>
      <c r="C90" s="15" t="s">
        <v>1618</v>
      </c>
      <c r="D90" s="4" t="s">
        <v>1619</v>
      </c>
      <c r="E90" s="16">
        <v>2008</v>
      </c>
      <c r="F90" s="4" t="s">
        <v>1620</v>
      </c>
      <c r="G90" s="16">
        <v>3</v>
      </c>
      <c r="H90" s="16">
        <v>4</v>
      </c>
      <c r="I90" s="17"/>
      <c r="J90" s="16">
        <v>64</v>
      </c>
      <c r="K90" s="16">
        <v>77</v>
      </c>
      <c r="L90" s="17"/>
      <c r="M90" s="16">
        <v>6</v>
      </c>
      <c r="N90" s="4" t="s">
        <v>1621</v>
      </c>
      <c r="O90" s="4" t="s">
        <v>1622</v>
      </c>
      <c r="P90" s="4" t="s">
        <v>1623</v>
      </c>
      <c r="Q90" s="4" t="s">
        <v>1624</v>
      </c>
      <c r="R90" s="194"/>
      <c r="S90" s="4"/>
      <c r="T90" s="4"/>
      <c r="U90" s="140"/>
      <c r="V90" s="4" t="s">
        <v>1625</v>
      </c>
      <c r="W90" s="17"/>
      <c r="X90" s="4" t="s">
        <v>32</v>
      </c>
      <c r="Y90" s="17"/>
      <c r="Z90" s="4" t="s">
        <v>33</v>
      </c>
      <c r="AA90" s="18" t="s">
        <v>1626</v>
      </c>
      <c r="AB90" s="14" t="s">
        <v>2382</v>
      </c>
      <c r="AC90" s="8" t="s">
        <v>2381</v>
      </c>
      <c r="AD90" s="8" t="s">
        <v>2382</v>
      </c>
      <c r="AE90" s="8" t="s">
        <v>2649</v>
      </c>
      <c r="AF90" s="8" t="s">
        <v>2649</v>
      </c>
      <c r="AG90" s="8" t="s">
        <v>2381</v>
      </c>
      <c r="AH90" s="8" t="s">
        <v>2394</v>
      </c>
      <c r="AI90" s="8"/>
      <c r="AJ90" s="8"/>
      <c r="AK90" s="8"/>
      <c r="AL90" s="167"/>
      <c r="AM90" s="8"/>
      <c r="AN90" s="8"/>
      <c r="AO90" s="38" t="s">
        <v>2649</v>
      </c>
      <c r="AP90" s="167"/>
      <c r="AQ90" s="8"/>
      <c r="AR90" s="8" t="s">
        <v>2437</v>
      </c>
      <c r="AS90" s="8"/>
      <c r="AT90" s="8"/>
      <c r="AU90" s="8"/>
      <c r="AV90" s="8" t="s">
        <v>2649</v>
      </c>
      <c r="AW90" s="8"/>
      <c r="AX90" s="8" t="s">
        <v>2385</v>
      </c>
      <c r="AY90" s="2" t="s">
        <v>2382</v>
      </c>
      <c r="AZ90" s="4" t="s">
        <v>2546</v>
      </c>
      <c r="BA90" s="2"/>
      <c r="BB90" s="40"/>
      <c r="BC90" s="40"/>
    </row>
    <row r="91" spans="1:55" ht="126" x14ac:dyDescent="0.15">
      <c r="A91" s="11">
        <v>93</v>
      </c>
      <c r="B91" s="30" t="s">
        <v>628</v>
      </c>
      <c r="C91" s="15" t="s">
        <v>629</v>
      </c>
      <c r="D91" s="4" t="s">
        <v>630</v>
      </c>
      <c r="E91" s="16">
        <v>2004</v>
      </c>
      <c r="F91" s="4" t="s">
        <v>631</v>
      </c>
      <c r="G91" s="16">
        <v>80</v>
      </c>
      <c r="H91" s="16">
        <v>1</v>
      </c>
      <c r="I91" s="17"/>
      <c r="J91" s="16">
        <v>33</v>
      </c>
      <c r="K91" s="16">
        <v>54</v>
      </c>
      <c r="L91" s="17"/>
      <c r="M91" s="16">
        <v>37</v>
      </c>
      <c r="N91" s="4" t="s">
        <v>632</v>
      </c>
      <c r="O91" s="4" t="s">
        <v>633</v>
      </c>
      <c r="P91" s="4" t="s">
        <v>634</v>
      </c>
      <c r="Q91" s="4" t="s">
        <v>635</v>
      </c>
      <c r="R91" s="194"/>
      <c r="S91" s="4"/>
      <c r="T91" s="4"/>
      <c r="U91" s="140"/>
      <c r="V91" s="4" t="s">
        <v>636</v>
      </c>
      <c r="W91" s="17"/>
      <c r="X91" s="4" t="s">
        <v>32</v>
      </c>
      <c r="Y91" s="17"/>
      <c r="Z91" s="4" t="s">
        <v>33</v>
      </c>
      <c r="AA91" s="18" t="s">
        <v>637</v>
      </c>
      <c r="AB91" s="14" t="s">
        <v>2382</v>
      </c>
      <c r="AC91" s="8" t="s">
        <v>2381</v>
      </c>
      <c r="AD91" s="8" t="s">
        <v>2382</v>
      </c>
      <c r="AE91" s="8" t="s">
        <v>2649</v>
      </c>
      <c r="AF91" s="8" t="s">
        <v>2649</v>
      </c>
      <c r="AG91" s="8" t="s">
        <v>2381</v>
      </c>
      <c r="AH91" s="8" t="s">
        <v>2391</v>
      </c>
      <c r="AI91" s="8"/>
      <c r="AJ91" s="8"/>
      <c r="AK91" s="8"/>
      <c r="AL91" s="168" t="s">
        <v>2649</v>
      </c>
      <c r="AM91" s="8"/>
      <c r="AN91" s="8"/>
      <c r="AO91" s="8"/>
      <c r="AP91" s="167"/>
      <c r="AQ91" s="8"/>
      <c r="AR91" s="8" t="s">
        <v>2435</v>
      </c>
      <c r="AS91" s="8"/>
      <c r="AT91" s="8" t="s">
        <v>2649</v>
      </c>
      <c r="AU91" s="8"/>
      <c r="AV91" s="8"/>
      <c r="AW91" s="8"/>
      <c r="AX91" s="8" t="s">
        <v>2385</v>
      </c>
      <c r="AY91" s="2" t="s">
        <v>2382</v>
      </c>
      <c r="AZ91" s="19" t="s">
        <v>2458</v>
      </c>
      <c r="BA91" s="2"/>
      <c r="BB91" s="40"/>
      <c r="BC91" s="40"/>
    </row>
    <row r="92" spans="1:55" ht="409.6" x14ac:dyDescent="0.15">
      <c r="A92" s="11">
        <v>94</v>
      </c>
      <c r="B92" s="30" t="s">
        <v>770</v>
      </c>
      <c r="C92" s="15" t="s">
        <v>771</v>
      </c>
      <c r="D92" s="4" t="s">
        <v>772</v>
      </c>
      <c r="E92" s="16">
        <v>2016</v>
      </c>
      <c r="F92" s="4" t="s">
        <v>541</v>
      </c>
      <c r="G92" s="16">
        <v>2568</v>
      </c>
      <c r="H92" s="17"/>
      <c r="I92" s="17"/>
      <c r="J92" s="16">
        <v>72</v>
      </c>
      <c r="K92" s="16">
        <v>82</v>
      </c>
      <c r="L92" s="17"/>
      <c r="M92" s="16">
        <v>1</v>
      </c>
      <c r="N92" s="4" t="s">
        <v>773</v>
      </c>
      <c r="O92" s="4" t="s">
        <v>774</v>
      </c>
      <c r="P92" s="4" t="s">
        <v>775</v>
      </c>
      <c r="Q92" s="4" t="s">
        <v>776</v>
      </c>
      <c r="R92" s="194"/>
      <c r="S92" s="4"/>
      <c r="T92" s="4"/>
      <c r="U92" s="140"/>
      <c r="V92" s="4" t="s">
        <v>777</v>
      </c>
      <c r="W92" s="17"/>
      <c r="X92" s="4" t="s">
        <v>32</v>
      </c>
      <c r="Y92" s="17"/>
      <c r="Z92" s="4" t="s">
        <v>33</v>
      </c>
      <c r="AA92" s="18" t="s">
        <v>778</v>
      </c>
      <c r="AB92" s="14" t="s">
        <v>2382</v>
      </c>
      <c r="AC92" s="8" t="s">
        <v>2381</v>
      </c>
      <c r="AD92" s="8" t="s">
        <v>2382</v>
      </c>
      <c r="AE92" s="8" t="s">
        <v>2649</v>
      </c>
      <c r="AF92" s="8" t="s">
        <v>2649</v>
      </c>
      <c r="AG92" s="8" t="s">
        <v>2381</v>
      </c>
      <c r="AH92" s="8" t="s">
        <v>2402</v>
      </c>
      <c r="AI92" s="8"/>
      <c r="AJ92" s="8"/>
      <c r="AK92" s="8"/>
      <c r="AL92" s="168" t="s">
        <v>2649</v>
      </c>
      <c r="AM92" s="8"/>
      <c r="AN92" s="8"/>
      <c r="AO92" s="8"/>
      <c r="AP92" s="167"/>
      <c r="AQ92" s="8"/>
      <c r="AR92" s="8" t="s">
        <v>2438</v>
      </c>
      <c r="AS92" s="8"/>
      <c r="AT92" s="8"/>
      <c r="AU92" s="8" t="s">
        <v>2649</v>
      </c>
      <c r="AV92" s="8"/>
      <c r="AW92" s="8"/>
      <c r="AX92" s="8" t="s">
        <v>2385</v>
      </c>
      <c r="AY92" s="2" t="s">
        <v>2382</v>
      </c>
      <c r="AZ92" s="19" t="s">
        <v>2471</v>
      </c>
      <c r="BA92" s="2"/>
      <c r="BB92" s="40"/>
      <c r="BC92" s="40"/>
    </row>
    <row r="93" spans="1:55" ht="168" x14ac:dyDescent="0.15">
      <c r="A93" s="11">
        <v>96</v>
      </c>
      <c r="B93" s="30" t="s">
        <v>1113</v>
      </c>
      <c r="C93" s="15" t="s">
        <v>1114</v>
      </c>
      <c r="D93" s="4" t="s">
        <v>1115</v>
      </c>
      <c r="E93" s="16">
        <v>2005</v>
      </c>
      <c r="F93" s="4" t="s">
        <v>1116</v>
      </c>
      <c r="G93" s="16">
        <v>6</v>
      </c>
      <c r="H93" s="16">
        <v>4</v>
      </c>
      <c r="I93" s="17"/>
      <c r="J93" s="16">
        <v>335</v>
      </c>
      <c r="K93" s="16">
        <v>342</v>
      </c>
      <c r="L93" s="17"/>
      <c r="M93" s="16">
        <v>11</v>
      </c>
      <c r="N93" s="4" t="s">
        <v>1117</v>
      </c>
      <c r="O93" s="4" t="s">
        <v>1118</v>
      </c>
      <c r="P93" s="4" t="s">
        <v>1119</v>
      </c>
      <c r="Q93" s="4" t="s">
        <v>1120</v>
      </c>
      <c r="R93" s="194"/>
      <c r="S93" s="4"/>
      <c r="T93" s="4"/>
      <c r="U93" s="140"/>
      <c r="V93" s="4" t="s">
        <v>1121</v>
      </c>
      <c r="W93" s="4" t="s">
        <v>1122</v>
      </c>
      <c r="X93" s="4" t="s">
        <v>32</v>
      </c>
      <c r="Y93" s="17"/>
      <c r="Z93" s="4" t="s">
        <v>33</v>
      </c>
      <c r="AA93" s="18" t="s">
        <v>1123</v>
      </c>
      <c r="AB93" s="14" t="s">
        <v>2382</v>
      </c>
      <c r="AC93" s="8" t="s">
        <v>2381</v>
      </c>
      <c r="AD93" s="8" t="s">
        <v>2382</v>
      </c>
      <c r="AE93" s="8" t="s">
        <v>2649</v>
      </c>
      <c r="AF93" s="8" t="s">
        <v>2649</v>
      </c>
      <c r="AG93" s="8" t="s">
        <v>2381</v>
      </c>
      <c r="AH93" s="8" t="s">
        <v>2390</v>
      </c>
      <c r="AI93" s="8"/>
      <c r="AJ93" s="8"/>
      <c r="AK93" s="38" t="s">
        <v>2649</v>
      </c>
      <c r="AL93" s="167"/>
      <c r="AM93" s="8"/>
      <c r="AN93" s="8"/>
      <c r="AO93" s="8"/>
      <c r="AP93" s="167"/>
      <c r="AQ93" s="8"/>
      <c r="AR93" s="8" t="s">
        <v>2439</v>
      </c>
      <c r="AS93" s="8" t="s">
        <v>2649</v>
      </c>
      <c r="AT93" s="8"/>
      <c r="AU93" s="8"/>
      <c r="AV93" s="8"/>
      <c r="AW93" s="8"/>
      <c r="AX93" s="8" t="s">
        <v>2385</v>
      </c>
      <c r="AY93" s="2" t="s">
        <v>2382</v>
      </c>
      <c r="AZ93" s="4" t="s">
        <v>2499</v>
      </c>
      <c r="BA93" s="2"/>
      <c r="BB93" s="40"/>
      <c r="BC93" s="40"/>
    </row>
    <row r="94" spans="1:55" ht="112" x14ac:dyDescent="0.15">
      <c r="A94" s="11">
        <v>97</v>
      </c>
      <c r="B94" s="30" t="s">
        <v>1199</v>
      </c>
      <c r="C94" s="15" t="s">
        <v>1200</v>
      </c>
      <c r="D94" s="4" t="s">
        <v>1201</v>
      </c>
      <c r="E94" s="16">
        <v>2010</v>
      </c>
      <c r="F94" s="4" t="s">
        <v>1202</v>
      </c>
      <c r="G94" s="16">
        <v>32</v>
      </c>
      <c r="H94" s="16">
        <v>1</v>
      </c>
      <c r="I94" s="17"/>
      <c r="J94" s="16">
        <v>55</v>
      </c>
      <c r="K94" s="16">
        <v>77</v>
      </c>
      <c r="L94" s="17"/>
      <c r="M94" s="16">
        <v>22</v>
      </c>
      <c r="N94" s="4" t="s">
        <v>1203</v>
      </c>
      <c r="O94" s="4" t="s">
        <v>1204</v>
      </c>
      <c r="P94" s="4" t="s">
        <v>1205</v>
      </c>
      <c r="Q94" s="4" t="s">
        <v>1206</v>
      </c>
      <c r="R94" s="194"/>
      <c r="S94" s="4"/>
      <c r="T94" s="4"/>
      <c r="U94" s="140"/>
      <c r="V94" s="4" t="s">
        <v>1207</v>
      </c>
      <c r="W94" s="17"/>
      <c r="X94" s="4" t="s">
        <v>32</v>
      </c>
      <c r="Y94" s="17"/>
      <c r="Z94" s="4" t="s">
        <v>33</v>
      </c>
      <c r="AA94" s="18" t="s">
        <v>1208</v>
      </c>
      <c r="AB94" s="14" t="s">
        <v>2382</v>
      </c>
      <c r="AC94" s="8" t="s">
        <v>2381</v>
      </c>
      <c r="AD94" s="8" t="s">
        <v>2382</v>
      </c>
      <c r="AE94" s="38" t="s">
        <v>2649</v>
      </c>
      <c r="AF94" s="38" t="s">
        <v>2649</v>
      </c>
      <c r="AG94" s="8" t="s">
        <v>2381</v>
      </c>
      <c r="AH94" s="8" t="s">
        <v>2396</v>
      </c>
      <c r="AI94" s="8"/>
      <c r="AJ94" s="8"/>
      <c r="AK94" s="8" t="s">
        <v>2649</v>
      </c>
      <c r="AL94" s="167" t="s">
        <v>2649</v>
      </c>
      <c r="AM94" s="8"/>
      <c r="AN94" s="8"/>
      <c r="AO94" s="8"/>
      <c r="AP94" s="167"/>
      <c r="AQ94" s="8"/>
      <c r="AR94" s="8" t="s">
        <v>2651</v>
      </c>
      <c r="AS94" s="8"/>
      <c r="AT94" s="8"/>
      <c r="AU94" s="8"/>
      <c r="AV94" s="8" t="s">
        <v>2649</v>
      </c>
      <c r="AW94" s="8"/>
      <c r="AX94" s="8" t="s">
        <v>2385</v>
      </c>
      <c r="AY94" s="2" t="s">
        <v>2382</v>
      </c>
      <c r="AZ94" s="4" t="s">
        <v>2507</v>
      </c>
      <c r="BA94" s="2"/>
      <c r="BB94" s="40"/>
      <c r="BC94" s="40"/>
    </row>
    <row r="95" spans="1:55" ht="266" x14ac:dyDescent="0.15">
      <c r="A95" s="11">
        <v>98</v>
      </c>
      <c r="B95" s="30" t="s">
        <v>1306</v>
      </c>
      <c r="C95" s="15" t="s">
        <v>1307</v>
      </c>
      <c r="D95" s="4" t="s">
        <v>1308</v>
      </c>
      <c r="E95" s="16">
        <v>2014</v>
      </c>
      <c r="F95" s="4" t="s">
        <v>541</v>
      </c>
      <c r="G95" s="16">
        <v>2469</v>
      </c>
      <c r="H95" s="17"/>
      <c r="I95" s="17"/>
      <c r="J95" s="16">
        <v>57</v>
      </c>
      <c r="K95" s="16">
        <v>64</v>
      </c>
      <c r="L95" s="17"/>
      <c r="M95" s="16">
        <v>3</v>
      </c>
      <c r="N95" s="4" t="s">
        <v>1309</v>
      </c>
      <c r="O95" s="4" t="s">
        <v>1310</v>
      </c>
      <c r="P95" s="4" t="s">
        <v>1311</v>
      </c>
      <c r="Q95" s="4" t="s">
        <v>1312</v>
      </c>
      <c r="R95" s="194"/>
      <c r="S95" s="4"/>
      <c r="T95" s="4"/>
      <c r="U95" s="140"/>
      <c r="V95" s="4" t="s">
        <v>1313</v>
      </c>
      <c r="W95" s="17"/>
      <c r="X95" s="4" t="s">
        <v>293</v>
      </c>
      <c r="Y95" s="17"/>
      <c r="Z95" s="4" t="s">
        <v>33</v>
      </c>
      <c r="AA95" s="18" t="s">
        <v>1314</v>
      </c>
      <c r="AB95" s="14" t="s">
        <v>2382</v>
      </c>
      <c r="AC95" s="8" t="s">
        <v>2381</v>
      </c>
      <c r="AD95" s="8" t="s">
        <v>2382</v>
      </c>
      <c r="AE95" s="8" t="s">
        <v>2649</v>
      </c>
      <c r="AF95" s="8" t="s">
        <v>2649</v>
      </c>
      <c r="AG95" s="8" t="s">
        <v>2381</v>
      </c>
      <c r="AH95" s="8" t="s">
        <v>2402</v>
      </c>
      <c r="AI95" s="8"/>
      <c r="AJ95" s="8"/>
      <c r="AK95" s="8"/>
      <c r="AL95" s="168" t="s">
        <v>2649</v>
      </c>
      <c r="AM95" s="8"/>
      <c r="AN95" s="8"/>
      <c r="AO95" s="8"/>
      <c r="AP95" s="167"/>
      <c r="AQ95" s="8"/>
      <c r="AR95" s="8" t="s">
        <v>2396</v>
      </c>
      <c r="AS95" s="8" t="s">
        <v>2649</v>
      </c>
      <c r="AT95" s="8"/>
      <c r="AU95" s="8" t="s">
        <v>2649</v>
      </c>
      <c r="AV95" s="8" t="s">
        <v>2649</v>
      </c>
      <c r="AW95" s="8"/>
      <c r="AX95" s="8" t="s">
        <v>2385</v>
      </c>
      <c r="AY95" s="2" t="s">
        <v>2382</v>
      </c>
      <c r="AZ95" s="4" t="s">
        <v>2518</v>
      </c>
      <c r="BA95" s="2"/>
      <c r="BB95" s="40"/>
      <c r="BC95" s="40"/>
    </row>
    <row r="96" spans="1:55" ht="252" x14ac:dyDescent="0.15">
      <c r="A96" s="11">
        <v>99</v>
      </c>
      <c r="B96" s="30" t="s">
        <v>1452</v>
      </c>
      <c r="C96" s="15" t="s">
        <v>1453</v>
      </c>
      <c r="D96" s="4" t="s">
        <v>1454</v>
      </c>
      <c r="E96" s="16">
        <v>2017</v>
      </c>
      <c r="F96" s="4" t="s">
        <v>1455</v>
      </c>
      <c r="G96" s="16">
        <v>23</v>
      </c>
      <c r="H96" s="16">
        <v>2</v>
      </c>
      <c r="I96" s="17"/>
      <c r="J96" s="16">
        <v>210</v>
      </c>
      <c r="K96" s="16">
        <v>218</v>
      </c>
      <c r="L96" s="17"/>
      <c r="M96" s="16">
        <v>1</v>
      </c>
      <c r="N96" s="4" t="s">
        <v>1456</v>
      </c>
      <c r="O96" s="4" t="s">
        <v>1457</v>
      </c>
      <c r="P96" s="4" t="s">
        <v>1458</v>
      </c>
      <c r="Q96" s="4" t="s">
        <v>1459</v>
      </c>
      <c r="R96" s="194"/>
      <c r="S96" s="4"/>
      <c r="T96" s="4"/>
      <c r="U96" s="140"/>
      <c r="V96" s="4" t="s">
        <v>1460</v>
      </c>
      <c r="W96" s="4" t="s">
        <v>1461</v>
      </c>
      <c r="X96" s="4" t="s">
        <v>32</v>
      </c>
      <c r="Y96" s="4" t="s">
        <v>170</v>
      </c>
      <c r="Z96" s="4" t="s">
        <v>33</v>
      </c>
      <c r="AA96" s="18" t="s">
        <v>1462</v>
      </c>
      <c r="AB96" s="14" t="s">
        <v>2382</v>
      </c>
      <c r="AC96" s="8" t="s">
        <v>2381</v>
      </c>
      <c r="AD96" s="8" t="s">
        <v>2382</v>
      </c>
      <c r="AE96" s="8" t="s">
        <v>2649</v>
      </c>
      <c r="AF96" s="8" t="s">
        <v>2649</v>
      </c>
      <c r="AG96" s="8" t="s">
        <v>2381</v>
      </c>
      <c r="AH96" s="8" t="s">
        <v>2390</v>
      </c>
      <c r="AI96" s="8"/>
      <c r="AJ96" s="8"/>
      <c r="AK96" s="38" t="s">
        <v>2649</v>
      </c>
      <c r="AL96" s="167"/>
      <c r="AM96" s="8"/>
      <c r="AN96" s="8"/>
      <c r="AO96" s="8"/>
      <c r="AP96" s="167"/>
      <c r="AQ96" s="8"/>
      <c r="AR96" s="8" t="s">
        <v>2438</v>
      </c>
      <c r="AS96" s="8"/>
      <c r="AT96" s="8"/>
      <c r="AU96" s="8" t="s">
        <v>2649</v>
      </c>
      <c r="AV96" s="8"/>
      <c r="AW96" s="8"/>
      <c r="AX96" s="8" t="s">
        <v>2385</v>
      </c>
      <c r="AY96" s="2" t="s">
        <v>2382</v>
      </c>
      <c r="AZ96" s="4" t="s">
        <v>2531</v>
      </c>
      <c r="BA96" s="2"/>
      <c r="BB96" s="40"/>
      <c r="BC96" s="40"/>
    </row>
    <row r="97" spans="1:55" ht="238" x14ac:dyDescent="0.15">
      <c r="A97" s="11">
        <v>100</v>
      </c>
      <c r="B97" s="30" t="s">
        <v>1627</v>
      </c>
      <c r="C97" s="15" t="s">
        <v>1628</v>
      </c>
      <c r="D97" s="4" t="s">
        <v>1629</v>
      </c>
      <c r="E97" s="16">
        <v>2017</v>
      </c>
      <c r="F97" s="4" t="s">
        <v>376</v>
      </c>
      <c r="G97" s="16">
        <v>162</v>
      </c>
      <c r="H97" s="17"/>
      <c r="I97" s="17"/>
      <c r="J97" s="16">
        <v>1</v>
      </c>
      <c r="K97" s="16">
        <v>12</v>
      </c>
      <c r="L97" s="17"/>
      <c r="M97" s="16">
        <v>2</v>
      </c>
      <c r="N97" s="4" t="s">
        <v>1630</v>
      </c>
      <c r="O97" s="4" t="s">
        <v>1631</v>
      </c>
      <c r="P97" s="4" t="s">
        <v>969</v>
      </c>
      <c r="Q97" s="4" t="s">
        <v>1632</v>
      </c>
      <c r="R97" s="194"/>
      <c r="S97" s="4"/>
      <c r="T97" s="4"/>
      <c r="U97" s="140"/>
      <c r="V97" s="4" t="s">
        <v>1633</v>
      </c>
      <c r="W97" s="4" t="s">
        <v>1634</v>
      </c>
      <c r="X97" s="4" t="s">
        <v>32</v>
      </c>
      <c r="Y97" s="17"/>
      <c r="Z97" s="4" t="s">
        <v>33</v>
      </c>
      <c r="AA97" s="18" t="s">
        <v>1635</v>
      </c>
      <c r="AB97" s="14" t="s">
        <v>2382</v>
      </c>
      <c r="AC97" s="8" t="s">
        <v>2381</v>
      </c>
      <c r="AD97" s="8" t="s">
        <v>2382</v>
      </c>
      <c r="AE97" s="8" t="s">
        <v>2649</v>
      </c>
      <c r="AF97" s="8" t="s">
        <v>2649</v>
      </c>
      <c r="AG97" s="8" t="s">
        <v>2381</v>
      </c>
      <c r="AH97" s="8" t="s">
        <v>2394</v>
      </c>
      <c r="AI97" s="8"/>
      <c r="AJ97" s="8"/>
      <c r="AK97" s="8"/>
      <c r="AL97" s="167"/>
      <c r="AM97" s="8"/>
      <c r="AN97" s="8"/>
      <c r="AO97" s="38" t="s">
        <v>2649</v>
      </c>
      <c r="AP97" s="167"/>
      <c r="AQ97" s="8"/>
      <c r="AR97" s="8" t="s">
        <v>2435</v>
      </c>
      <c r="AS97" s="8"/>
      <c r="AT97" s="8" t="s">
        <v>2649</v>
      </c>
      <c r="AU97" s="8"/>
      <c r="AV97" s="8"/>
      <c r="AW97" s="8"/>
      <c r="AX97" s="8" t="s">
        <v>2385</v>
      </c>
      <c r="AY97" s="2" t="s">
        <v>2382</v>
      </c>
      <c r="AZ97" s="4" t="s">
        <v>2547</v>
      </c>
      <c r="BA97" s="2"/>
      <c r="BB97" s="40"/>
      <c r="BC97" s="40"/>
    </row>
    <row r="98" spans="1:55" ht="182" x14ac:dyDescent="0.15">
      <c r="A98" s="11">
        <v>102</v>
      </c>
      <c r="B98" s="30" t="s">
        <v>1814</v>
      </c>
      <c r="C98" s="15" t="s">
        <v>1815</v>
      </c>
      <c r="D98" s="4" t="s">
        <v>1816</v>
      </c>
      <c r="E98" s="16">
        <v>2018</v>
      </c>
      <c r="F98" s="4" t="s">
        <v>721</v>
      </c>
      <c r="G98" s="16">
        <v>72</v>
      </c>
      <c r="H98" s="17"/>
      <c r="I98" s="17"/>
      <c r="J98" s="16">
        <v>3</v>
      </c>
      <c r="K98" s="16">
        <v>17</v>
      </c>
      <c r="L98" s="17"/>
      <c r="M98" s="16">
        <v>1</v>
      </c>
      <c r="N98" s="4" t="s">
        <v>1817</v>
      </c>
      <c r="O98" s="4" t="s">
        <v>1818</v>
      </c>
      <c r="P98" s="4" t="s">
        <v>1819</v>
      </c>
      <c r="Q98" s="4" t="s">
        <v>1820</v>
      </c>
      <c r="R98" s="194"/>
      <c r="S98" s="4"/>
      <c r="T98" s="4"/>
      <c r="U98" s="140"/>
      <c r="V98" s="4" t="s">
        <v>1821</v>
      </c>
      <c r="W98" s="4" t="s">
        <v>1822</v>
      </c>
      <c r="X98" s="4" t="s">
        <v>32</v>
      </c>
      <c r="Y98" s="17"/>
      <c r="Z98" s="4" t="s">
        <v>33</v>
      </c>
      <c r="AA98" s="18" t="s">
        <v>1823</v>
      </c>
      <c r="AB98" s="14" t="s">
        <v>2382</v>
      </c>
      <c r="AC98" s="8" t="s">
        <v>2381</v>
      </c>
      <c r="AD98" s="8" t="s">
        <v>2382</v>
      </c>
      <c r="AE98" s="8" t="s">
        <v>2649</v>
      </c>
      <c r="AF98" s="8" t="s">
        <v>2649</v>
      </c>
      <c r="AG98" s="8" t="s">
        <v>2381</v>
      </c>
      <c r="AH98" s="8" t="s">
        <v>2396</v>
      </c>
      <c r="AI98" s="8"/>
      <c r="AJ98" s="8"/>
      <c r="AK98" s="8" t="s">
        <v>2649</v>
      </c>
      <c r="AL98" s="167" t="s">
        <v>2649</v>
      </c>
      <c r="AM98" s="8"/>
      <c r="AN98" s="8"/>
      <c r="AO98" s="8"/>
      <c r="AP98" s="167"/>
      <c r="AQ98" s="8"/>
      <c r="AR98" s="8" t="s">
        <v>2439</v>
      </c>
      <c r="AS98" s="8" t="s">
        <v>2649</v>
      </c>
      <c r="AT98" s="8"/>
      <c r="AU98" s="8"/>
      <c r="AV98" s="8"/>
      <c r="AW98" s="8"/>
      <c r="AX98" s="8" t="s">
        <v>2385</v>
      </c>
      <c r="AY98" s="2" t="s">
        <v>2382</v>
      </c>
      <c r="AZ98" s="4" t="s">
        <v>2566</v>
      </c>
      <c r="BA98" s="2"/>
      <c r="BB98" s="40"/>
      <c r="BC98" s="40"/>
    </row>
    <row r="99" spans="1:55" ht="126" x14ac:dyDescent="0.15">
      <c r="A99" s="11">
        <v>104</v>
      </c>
      <c r="B99" s="30" t="s">
        <v>1092</v>
      </c>
      <c r="C99" s="15" t="s">
        <v>1093</v>
      </c>
      <c r="D99" s="4" t="s">
        <v>1094</v>
      </c>
      <c r="E99" s="16">
        <v>2012</v>
      </c>
      <c r="F99" s="4" t="s">
        <v>205</v>
      </c>
      <c r="G99" s="16">
        <v>27</v>
      </c>
      <c r="H99" s="16">
        <v>8</v>
      </c>
      <c r="I99" s="17"/>
      <c r="J99" s="16">
        <v>1100</v>
      </c>
      <c r="K99" s="16">
        <v>1123</v>
      </c>
      <c r="L99" s="17"/>
      <c r="M99" s="16">
        <v>4</v>
      </c>
      <c r="N99" s="4" t="s">
        <v>1095</v>
      </c>
      <c r="O99" s="4" t="s">
        <v>1096</v>
      </c>
      <c r="P99" s="4" t="s">
        <v>1097</v>
      </c>
      <c r="Q99" s="4" t="s">
        <v>1098</v>
      </c>
      <c r="R99" s="194"/>
      <c r="S99" s="4"/>
      <c r="T99" s="4"/>
      <c r="U99" s="140"/>
      <c r="V99" s="4" t="s">
        <v>1099</v>
      </c>
      <c r="W99" s="4" t="s">
        <v>1100</v>
      </c>
      <c r="X99" s="4" t="s">
        <v>32</v>
      </c>
      <c r="Y99" s="17"/>
      <c r="Z99" s="4" t="s">
        <v>33</v>
      </c>
      <c r="AA99" s="18" t="s">
        <v>1101</v>
      </c>
      <c r="AB99" s="14" t="s">
        <v>2382</v>
      </c>
      <c r="AC99" s="8" t="s">
        <v>2381</v>
      </c>
      <c r="AD99" s="8" t="s">
        <v>2382</v>
      </c>
      <c r="AE99" s="8" t="s">
        <v>2649</v>
      </c>
      <c r="AF99" s="8" t="s">
        <v>2649</v>
      </c>
      <c r="AG99" s="8" t="s">
        <v>2381</v>
      </c>
      <c r="AH99" s="8" t="s">
        <v>2391</v>
      </c>
      <c r="AI99" s="8"/>
      <c r="AJ99" s="8"/>
      <c r="AK99" s="8"/>
      <c r="AL99" s="168" t="s">
        <v>2649</v>
      </c>
      <c r="AM99" s="8"/>
      <c r="AN99" s="8"/>
      <c r="AO99" s="8"/>
      <c r="AP99" s="167"/>
      <c r="AQ99" s="8"/>
      <c r="AR99" s="8" t="s">
        <v>2396</v>
      </c>
      <c r="AS99" s="8"/>
      <c r="AT99" s="8" t="s">
        <v>2649</v>
      </c>
      <c r="AU99" s="8"/>
      <c r="AV99" s="8" t="s">
        <v>2649</v>
      </c>
      <c r="AW99" s="8"/>
      <c r="AX99" s="8" t="s">
        <v>2385</v>
      </c>
      <c r="AY99" s="2" t="s">
        <v>2382</v>
      </c>
      <c r="AZ99" s="4" t="s">
        <v>2497</v>
      </c>
      <c r="BA99" s="2"/>
      <c r="BB99" s="40"/>
      <c r="BC99" s="40"/>
    </row>
    <row r="100" spans="1:55" ht="238" x14ac:dyDescent="0.15">
      <c r="A100" s="11">
        <v>106</v>
      </c>
      <c r="B100" s="30" t="s">
        <v>2231</v>
      </c>
      <c r="C100" s="15" t="s">
        <v>2232</v>
      </c>
      <c r="D100" s="4" t="s">
        <v>2233</v>
      </c>
      <c r="E100" s="16">
        <v>2000</v>
      </c>
      <c r="F100" s="4" t="s">
        <v>2234</v>
      </c>
      <c r="G100" s="16">
        <v>256</v>
      </c>
      <c r="H100" s="4" t="s">
        <v>1021</v>
      </c>
      <c r="I100" s="17"/>
      <c r="J100" s="16">
        <v>115</v>
      </c>
      <c r="K100" s="16">
        <v>123</v>
      </c>
      <c r="L100" s="17"/>
      <c r="M100" s="16">
        <v>82</v>
      </c>
      <c r="N100" s="4" t="s">
        <v>2235</v>
      </c>
      <c r="O100" s="4" t="s">
        <v>2236</v>
      </c>
      <c r="P100" s="4" t="s">
        <v>2237</v>
      </c>
      <c r="Q100" s="4" t="s">
        <v>2238</v>
      </c>
      <c r="R100" s="194"/>
      <c r="S100" s="4"/>
      <c r="T100" s="4"/>
      <c r="U100" s="140"/>
      <c r="V100" s="4" t="s">
        <v>2239</v>
      </c>
      <c r="W100" s="4" t="s">
        <v>2240</v>
      </c>
      <c r="X100" s="4" t="s">
        <v>32</v>
      </c>
      <c r="Y100" s="17"/>
      <c r="Z100" s="4" t="s">
        <v>33</v>
      </c>
      <c r="AA100" s="18" t="s">
        <v>2241</v>
      </c>
      <c r="AB100" s="14" t="s">
        <v>2382</v>
      </c>
      <c r="AC100" s="8" t="s">
        <v>2381</v>
      </c>
      <c r="AD100" s="8" t="s">
        <v>2382</v>
      </c>
      <c r="AE100" s="8"/>
      <c r="AF100" s="8" t="s">
        <v>2649</v>
      </c>
      <c r="AG100" s="8" t="s">
        <v>2381</v>
      </c>
      <c r="AH100" s="8" t="s">
        <v>2394</v>
      </c>
      <c r="AI100" s="8"/>
      <c r="AJ100" s="8"/>
      <c r="AK100" s="38"/>
      <c r="AL100" s="167"/>
      <c r="AM100" s="8"/>
      <c r="AN100" s="8"/>
      <c r="AO100" s="8" t="s">
        <v>2649</v>
      </c>
      <c r="AP100" s="167"/>
      <c r="AQ100" s="8"/>
      <c r="AR100" s="8" t="s">
        <v>2439</v>
      </c>
      <c r="AS100" s="8" t="s">
        <v>2649</v>
      </c>
      <c r="AT100" s="8"/>
      <c r="AU100" s="8"/>
      <c r="AV100" s="8"/>
      <c r="AW100" s="8"/>
      <c r="AX100" s="8" t="s">
        <v>2385</v>
      </c>
      <c r="AY100" s="2" t="s">
        <v>2382</v>
      </c>
      <c r="AZ100" s="4" t="s">
        <v>2607</v>
      </c>
      <c r="BA100" s="2"/>
      <c r="BB100" s="40"/>
      <c r="BC100" s="40"/>
    </row>
    <row r="101" spans="1:55" ht="280" x14ac:dyDescent="0.15">
      <c r="A101" s="11">
        <v>107</v>
      </c>
      <c r="B101" s="30" t="s">
        <v>477</v>
      </c>
      <c r="C101" s="15" t="s">
        <v>478</v>
      </c>
      <c r="D101" s="4" t="s">
        <v>479</v>
      </c>
      <c r="E101" s="16">
        <v>2004</v>
      </c>
      <c r="F101" s="4" t="s">
        <v>480</v>
      </c>
      <c r="G101" s="16">
        <v>36</v>
      </c>
      <c r="H101" s="16">
        <v>8</v>
      </c>
      <c r="I101" s="17"/>
      <c r="J101" s="16">
        <v>1427</v>
      </c>
      <c r="K101" s="16">
        <v>1450</v>
      </c>
      <c r="L101" s="17"/>
      <c r="M101" s="16">
        <v>85</v>
      </c>
      <c r="N101" s="4" t="s">
        <v>481</v>
      </c>
      <c r="O101" s="4" t="s">
        <v>482</v>
      </c>
      <c r="P101" s="4" t="s">
        <v>483</v>
      </c>
      <c r="Q101" s="4" t="s">
        <v>484</v>
      </c>
      <c r="R101" s="194"/>
      <c r="S101" s="4"/>
      <c r="T101" s="4"/>
      <c r="U101" s="140"/>
      <c r="V101" s="19" t="s">
        <v>485</v>
      </c>
      <c r="W101" s="17"/>
      <c r="X101" s="4" t="s">
        <v>32</v>
      </c>
      <c r="Y101" s="17"/>
      <c r="Z101" s="4" t="s">
        <v>33</v>
      </c>
      <c r="AA101" s="18" t="s">
        <v>486</v>
      </c>
      <c r="AB101" s="14" t="s">
        <v>2382</v>
      </c>
      <c r="AC101" s="8" t="s">
        <v>2381</v>
      </c>
      <c r="AD101" s="8" t="s">
        <v>2382</v>
      </c>
      <c r="AE101" s="8"/>
      <c r="AF101" s="8"/>
      <c r="AG101" s="8" t="s">
        <v>2381</v>
      </c>
      <c r="AH101" s="8" t="s">
        <v>2396</v>
      </c>
      <c r="AI101" s="8"/>
      <c r="AJ101" s="8" t="s">
        <v>2649</v>
      </c>
      <c r="AK101" s="8"/>
      <c r="AL101" s="168" t="s">
        <v>2649</v>
      </c>
      <c r="AM101" s="8"/>
      <c r="AN101" s="8"/>
      <c r="AO101" s="8"/>
      <c r="AP101" s="167"/>
      <c r="AQ101" s="8"/>
      <c r="AR101" s="8" t="s">
        <v>2435</v>
      </c>
      <c r="AS101" s="8"/>
      <c r="AT101" s="8" t="s">
        <v>2649</v>
      </c>
      <c r="AU101" s="8"/>
      <c r="AV101" s="8"/>
      <c r="AW101" s="8"/>
      <c r="AX101" s="8" t="s">
        <v>2385</v>
      </c>
      <c r="AY101" s="2" t="s">
        <v>2382</v>
      </c>
      <c r="AZ101" s="19" t="s">
        <v>2444</v>
      </c>
      <c r="BA101" s="2"/>
      <c r="BB101" s="40"/>
      <c r="BC101" s="40"/>
    </row>
    <row r="102" spans="1:55" ht="126" x14ac:dyDescent="0.15">
      <c r="A102" s="11">
        <v>108</v>
      </c>
      <c r="B102" s="30" t="s">
        <v>487</v>
      </c>
      <c r="C102" s="15" t="s">
        <v>488</v>
      </c>
      <c r="D102" s="4" t="s">
        <v>489</v>
      </c>
      <c r="E102" s="16">
        <v>2018</v>
      </c>
      <c r="F102" s="4" t="s">
        <v>490</v>
      </c>
      <c r="G102" s="17"/>
      <c r="H102" s="17"/>
      <c r="I102" s="17"/>
      <c r="J102" s="17"/>
      <c r="K102" s="17"/>
      <c r="L102" s="17"/>
      <c r="M102" s="17"/>
      <c r="N102" s="4" t="s">
        <v>491</v>
      </c>
      <c r="O102" s="4" t="s">
        <v>492</v>
      </c>
      <c r="P102" s="4" t="s">
        <v>493</v>
      </c>
      <c r="Q102" s="4" t="s">
        <v>494</v>
      </c>
      <c r="R102" s="194"/>
      <c r="S102" s="4"/>
      <c r="T102" s="4"/>
      <c r="U102" s="140"/>
      <c r="V102" s="19" t="s">
        <v>495</v>
      </c>
      <c r="W102" s="4" t="s">
        <v>496</v>
      </c>
      <c r="X102" s="4" t="s">
        <v>68</v>
      </c>
      <c r="Y102" s="17"/>
      <c r="Z102" s="4" t="s">
        <v>33</v>
      </c>
      <c r="AA102" s="18" t="s">
        <v>497</v>
      </c>
      <c r="AB102" s="14" t="s">
        <v>2382</v>
      </c>
      <c r="AC102" s="8" t="s">
        <v>2381</v>
      </c>
      <c r="AD102" s="8" t="s">
        <v>2382</v>
      </c>
      <c r="AE102" s="8" t="s">
        <v>2649</v>
      </c>
      <c r="AF102" s="8" t="s">
        <v>2649</v>
      </c>
      <c r="AG102" s="8" t="s">
        <v>2381</v>
      </c>
      <c r="AH102" s="8" t="s">
        <v>2391</v>
      </c>
      <c r="AI102" s="8"/>
      <c r="AJ102" s="8"/>
      <c r="AK102" s="8"/>
      <c r="AL102" s="168" t="s">
        <v>2649</v>
      </c>
      <c r="AM102" s="8"/>
      <c r="AN102" s="8"/>
      <c r="AO102" s="8"/>
      <c r="AP102" s="167"/>
      <c r="AQ102" s="8"/>
      <c r="AR102" s="8" t="s">
        <v>2435</v>
      </c>
      <c r="AS102" s="8"/>
      <c r="AT102" s="8" t="s">
        <v>2649</v>
      </c>
      <c r="AU102" s="8"/>
      <c r="AV102" s="8"/>
      <c r="AW102" s="8"/>
      <c r="AX102" s="8" t="s">
        <v>2385</v>
      </c>
      <c r="AY102" s="2" t="s">
        <v>2382</v>
      </c>
      <c r="AZ102" s="19" t="s">
        <v>2445</v>
      </c>
      <c r="BA102" s="2"/>
      <c r="BB102" s="40"/>
      <c r="BC102" s="40"/>
    </row>
    <row r="103" spans="1:55" ht="409.6" x14ac:dyDescent="0.15">
      <c r="A103" s="11">
        <v>109</v>
      </c>
      <c r="B103" s="30" t="s">
        <v>518</v>
      </c>
      <c r="C103" s="15" t="s">
        <v>519</v>
      </c>
      <c r="D103" s="4" t="s">
        <v>520</v>
      </c>
      <c r="E103" s="16">
        <v>2016</v>
      </c>
      <c r="F103" s="4" t="s">
        <v>521</v>
      </c>
      <c r="G103" s="16">
        <v>16</v>
      </c>
      <c r="H103" s="16">
        <v>1</v>
      </c>
      <c r="I103" s="16">
        <v>144</v>
      </c>
      <c r="J103" s="17"/>
      <c r="K103" s="17"/>
      <c r="L103" s="17"/>
      <c r="M103" s="16">
        <v>4</v>
      </c>
      <c r="N103" s="4" t="s">
        <v>522</v>
      </c>
      <c r="O103" s="4" t="s">
        <v>523</v>
      </c>
      <c r="P103" s="4" t="s">
        <v>524</v>
      </c>
      <c r="Q103" s="4" t="s">
        <v>525</v>
      </c>
      <c r="R103" s="194"/>
      <c r="S103" s="4"/>
      <c r="T103" s="4"/>
      <c r="U103" s="140"/>
      <c r="V103" s="4" t="s">
        <v>526</v>
      </c>
      <c r="W103" s="4" t="s">
        <v>527</v>
      </c>
      <c r="X103" s="4" t="s">
        <v>293</v>
      </c>
      <c r="Y103" s="17"/>
      <c r="Z103" s="4" t="s">
        <v>33</v>
      </c>
      <c r="AA103" s="18" t="s">
        <v>528</v>
      </c>
      <c r="AB103" s="14" t="s">
        <v>2382</v>
      </c>
      <c r="AC103" s="8" t="s">
        <v>2381</v>
      </c>
      <c r="AD103" s="8" t="s">
        <v>2382</v>
      </c>
      <c r="AE103" s="8" t="s">
        <v>2649</v>
      </c>
      <c r="AF103" s="8" t="s">
        <v>2649</v>
      </c>
      <c r="AG103" s="8" t="s">
        <v>2381</v>
      </c>
      <c r="AH103" s="8" t="s">
        <v>2396</v>
      </c>
      <c r="AI103" s="8"/>
      <c r="AJ103" s="8"/>
      <c r="AK103" s="8" t="s">
        <v>2649</v>
      </c>
      <c r="AL103" s="167"/>
      <c r="AM103" s="8"/>
      <c r="AN103" s="8"/>
      <c r="AO103" s="38" t="s">
        <v>2649</v>
      </c>
      <c r="AP103" s="167"/>
      <c r="AQ103" s="8"/>
      <c r="AR103" s="8" t="s">
        <v>2439</v>
      </c>
      <c r="AS103" s="8" t="s">
        <v>2649</v>
      </c>
      <c r="AT103" s="8"/>
      <c r="AU103" s="8"/>
      <c r="AV103" s="8"/>
      <c r="AW103" s="8"/>
      <c r="AX103" s="8" t="s">
        <v>2385</v>
      </c>
      <c r="AY103" s="2" t="s">
        <v>2382</v>
      </c>
      <c r="AZ103" s="19" t="s">
        <v>2447</v>
      </c>
      <c r="BA103" s="2"/>
      <c r="BB103" s="40"/>
      <c r="BC103" s="40"/>
    </row>
    <row r="104" spans="1:55" ht="332" x14ac:dyDescent="0.15">
      <c r="A104" s="11">
        <v>110</v>
      </c>
      <c r="B104" s="30" t="s">
        <v>698</v>
      </c>
      <c r="C104" s="15" t="s">
        <v>699</v>
      </c>
      <c r="D104" s="4" t="s">
        <v>700</v>
      </c>
      <c r="E104" s="16">
        <v>2014</v>
      </c>
      <c r="F104" s="4" t="s">
        <v>701</v>
      </c>
      <c r="G104" s="16">
        <v>49</v>
      </c>
      <c r="H104" s="17"/>
      <c r="I104" s="17"/>
      <c r="J104" s="16">
        <v>1</v>
      </c>
      <c r="K104" s="16">
        <v>10</v>
      </c>
      <c r="L104" s="17"/>
      <c r="M104" s="16">
        <v>9</v>
      </c>
      <c r="N104" s="4" t="s">
        <v>702</v>
      </c>
      <c r="O104" s="4" t="s">
        <v>703</v>
      </c>
      <c r="P104" s="4" t="s">
        <v>704</v>
      </c>
      <c r="Q104" s="4" t="s">
        <v>705</v>
      </c>
      <c r="R104" s="194"/>
      <c r="S104" s="4"/>
      <c r="T104" s="4"/>
      <c r="U104" s="140"/>
      <c r="V104" s="4" t="s">
        <v>706</v>
      </c>
      <c r="W104" s="4" t="s">
        <v>707</v>
      </c>
      <c r="X104" s="4" t="s">
        <v>32</v>
      </c>
      <c r="Y104" s="17"/>
      <c r="Z104" s="4" t="s">
        <v>33</v>
      </c>
      <c r="AA104" s="18" t="s">
        <v>708</v>
      </c>
      <c r="AB104" s="14" t="s">
        <v>2382</v>
      </c>
      <c r="AC104" s="8" t="s">
        <v>2381</v>
      </c>
      <c r="AD104" s="8" t="s">
        <v>2382</v>
      </c>
      <c r="AE104" s="8" t="s">
        <v>2649</v>
      </c>
      <c r="AF104" s="8" t="s">
        <v>2649</v>
      </c>
      <c r="AG104" s="8" t="s">
        <v>2381</v>
      </c>
      <c r="AH104" s="8" t="s">
        <v>2391</v>
      </c>
      <c r="AI104" s="8"/>
      <c r="AJ104" s="8"/>
      <c r="AK104" s="8"/>
      <c r="AL104" s="168" t="s">
        <v>2649</v>
      </c>
      <c r="AM104" s="8"/>
      <c r="AN104" s="8"/>
      <c r="AO104" s="8"/>
      <c r="AP104" s="167"/>
      <c r="AQ104" s="8"/>
      <c r="AR104" s="8" t="s">
        <v>2435</v>
      </c>
      <c r="AS104" s="8"/>
      <c r="AT104" s="8" t="s">
        <v>2649</v>
      </c>
      <c r="AU104" s="8"/>
      <c r="AV104" s="8"/>
      <c r="AW104" s="8"/>
      <c r="AX104" s="8" t="s">
        <v>2385</v>
      </c>
      <c r="AY104" s="2" t="s">
        <v>2382</v>
      </c>
      <c r="AZ104" s="19" t="s">
        <v>2465</v>
      </c>
      <c r="BA104" s="2"/>
      <c r="BB104" s="40"/>
      <c r="BC104" s="40"/>
    </row>
    <row r="105" spans="1:55" ht="371" x14ac:dyDescent="0.15">
      <c r="A105" s="11">
        <v>111</v>
      </c>
      <c r="B105" s="30" t="s">
        <v>820</v>
      </c>
      <c r="C105" s="15" t="s">
        <v>821</v>
      </c>
      <c r="D105" s="4" t="s">
        <v>822</v>
      </c>
      <c r="E105" s="16">
        <v>2011</v>
      </c>
      <c r="F105" s="4" t="s">
        <v>823</v>
      </c>
      <c r="G105" s="16">
        <v>55</v>
      </c>
      <c r="H105" s="16">
        <v>7</v>
      </c>
      <c r="I105" s="17"/>
      <c r="J105" s="16">
        <v>686</v>
      </c>
      <c r="K105" s="16">
        <v>694</v>
      </c>
      <c r="L105" s="17"/>
      <c r="M105" s="16">
        <v>64</v>
      </c>
      <c r="N105" s="4" t="s">
        <v>824</v>
      </c>
      <c r="O105" s="4" t="s">
        <v>825</v>
      </c>
      <c r="P105" s="4" t="s">
        <v>826</v>
      </c>
      <c r="Q105" s="4" t="s">
        <v>827</v>
      </c>
      <c r="R105" s="194"/>
      <c r="S105" s="4"/>
      <c r="T105" s="4"/>
      <c r="U105" s="140"/>
      <c r="V105" s="19" t="s">
        <v>828</v>
      </c>
      <c r="W105" s="4" t="s">
        <v>829</v>
      </c>
      <c r="X105" s="4" t="s">
        <v>32</v>
      </c>
      <c r="Y105" s="17"/>
      <c r="Z105" s="4" t="s">
        <v>33</v>
      </c>
      <c r="AA105" s="18" t="s">
        <v>830</v>
      </c>
      <c r="AB105" s="14" t="s">
        <v>2382</v>
      </c>
      <c r="AC105" s="8" t="s">
        <v>2381</v>
      </c>
      <c r="AD105" s="8" t="s">
        <v>2382</v>
      </c>
      <c r="AE105" s="8"/>
      <c r="AF105" s="8"/>
      <c r="AG105" s="8" t="s">
        <v>2381</v>
      </c>
      <c r="AH105" s="8" t="s">
        <v>2394</v>
      </c>
      <c r="AI105" s="8"/>
      <c r="AJ105" s="8"/>
      <c r="AK105" s="8"/>
      <c r="AL105" s="167"/>
      <c r="AM105" s="8"/>
      <c r="AN105" s="8"/>
      <c r="AO105" s="38" t="s">
        <v>2649</v>
      </c>
      <c r="AP105" s="167"/>
      <c r="AQ105" s="8"/>
      <c r="AR105" s="8" t="s">
        <v>2437</v>
      </c>
      <c r="AS105" s="8"/>
      <c r="AT105" s="8"/>
      <c r="AU105" s="8"/>
      <c r="AV105" s="8" t="s">
        <v>2649</v>
      </c>
      <c r="AW105" s="8"/>
      <c r="AX105" s="8" t="s">
        <v>2385</v>
      </c>
      <c r="AY105" s="2" t="s">
        <v>2382</v>
      </c>
      <c r="AZ105" s="19" t="s">
        <v>2476</v>
      </c>
      <c r="BA105" s="2"/>
      <c r="BB105" s="40"/>
      <c r="BC105" s="40"/>
    </row>
    <row r="106" spans="1:55" ht="126" x14ac:dyDescent="0.15">
      <c r="A106" s="11">
        <v>112</v>
      </c>
      <c r="B106" s="30" t="s">
        <v>873</v>
      </c>
      <c r="C106" s="15" t="s">
        <v>874</v>
      </c>
      <c r="D106" s="4" t="s">
        <v>875</v>
      </c>
      <c r="E106" s="16">
        <v>1996</v>
      </c>
      <c r="F106" s="4" t="s">
        <v>876</v>
      </c>
      <c r="G106" s="16">
        <v>11</v>
      </c>
      <c r="H106" s="16">
        <v>2</v>
      </c>
      <c r="I106" s="17"/>
      <c r="J106" s="16">
        <v>131</v>
      </c>
      <c r="K106" s="16">
        <v>148</v>
      </c>
      <c r="L106" s="17"/>
      <c r="M106" s="16">
        <v>4</v>
      </c>
      <c r="N106" s="17"/>
      <c r="O106" s="4" t="s">
        <v>877</v>
      </c>
      <c r="P106" s="4" t="s">
        <v>878</v>
      </c>
      <c r="Q106" s="4" t="s">
        <v>879</v>
      </c>
      <c r="R106" s="194"/>
      <c r="S106" s="4"/>
      <c r="T106" s="4"/>
      <c r="U106" s="140"/>
      <c r="V106" s="4" t="s">
        <v>880</v>
      </c>
      <c r="W106" s="17"/>
      <c r="X106" s="4" t="s">
        <v>32</v>
      </c>
      <c r="Y106" s="17"/>
      <c r="Z106" s="4" t="s">
        <v>33</v>
      </c>
      <c r="AA106" s="18" t="s">
        <v>881</v>
      </c>
      <c r="AB106" s="14" t="s">
        <v>2382</v>
      </c>
      <c r="AC106" s="8" t="s">
        <v>2381</v>
      </c>
      <c r="AD106" s="8" t="s">
        <v>2382</v>
      </c>
      <c r="AE106" s="8" t="s">
        <v>2649</v>
      </c>
      <c r="AF106" s="8" t="s">
        <v>2649</v>
      </c>
      <c r="AG106" s="8" t="s">
        <v>2381</v>
      </c>
      <c r="AH106" s="8" t="s">
        <v>2391</v>
      </c>
      <c r="AI106" s="8"/>
      <c r="AJ106" s="8"/>
      <c r="AK106" s="8"/>
      <c r="AL106" s="168" t="s">
        <v>2649</v>
      </c>
      <c r="AM106" s="8"/>
      <c r="AN106" s="8"/>
      <c r="AO106" s="8"/>
      <c r="AP106" s="167"/>
      <c r="AQ106" s="8"/>
      <c r="AR106" s="8" t="s">
        <v>2396</v>
      </c>
      <c r="AS106" s="8" t="s">
        <v>2649</v>
      </c>
      <c r="AT106" s="8" t="s">
        <v>2649</v>
      </c>
      <c r="AU106" s="8"/>
      <c r="AV106" s="8"/>
      <c r="AW106" s="8"/>
      <c r="AX106" s="8" t="s">
        <v>2385</v>
      </c>
      <c r="AY106" s="2" t="s">
        <v>2382</v>
      </c>
      <c r="AZ106" s="19" t="s">
        <v>2479</v>
      </c>
      <c r="BA106" s="2"/>
      <c r="BB106" s="40"/>
      <c r="BC106" s="40"/>
    </row>
    <row r="107" spans="1:55" ht="280" x14ac:dyDescent="0.15">
      <c r="A107" s="11">
        <v>113</v>
      </c>
      <c r="B107" s="30" t="s">
        <v>882</v>
      </c>
      <c r="C107" s="15" t="s">
        <v>883</v>
      </c>
      <c r="D107" s="4" t="s">
        <v>884</v>
      </c>
      <c r="E107" s="16">
        <v>2011</v>
      </c>
      <c r="F107" s="4" t="s">
        <v>885</v>
      </c>
      <c r="G107" s="17"/>
      <c r="H107" s="17"/>
      <c r="I107" s="17"/>
      <c r="J107" s="16">
        <v>2023</v>
      </c>
      <c r="K107" s="16">
        <v>2035</v>
      </c>
      <c r="L107" s="17"/>
      <c r="M107" s="16">
        <v>1</v>
      </c>
      <c r="N107" s="17"/>
      <c r="O107" s="4" t="s">
        <v>886</v>
      </c>
      <c r="P107" s="4" t="s">
        <v>887</v>
      </c>
      <c r="Q107" s="4" t="s">
        <v>888</v>
      </c>
      <c r="R107" s="194"/>
      <c r="S107" s="4"/>
      <c r="T107" s="4"/>
      <c r="U107" s="140"/>
      <c r="V107" s="19" t="s">
        <v>889</v>
      </c>
      <c r="W107" s="4" t="s">
        <v>890</v>
      </c>
      <c r="X107" s="4" t="s">
        <v>56</v>
      </c>
      <c r="Y107" s="17"/>
      <c r="Z107" s="4" t="s">
        <v>33</v>
      </c>
      <c r="AA107" s="18" t="s">
        <v>891</v>
      </c>
      <c r="AB107" s="14" t="s">
        <v>2382</v>
      </c>
      <c r="AC107" s="8" t="s">
        <v>2381</v>
      </c>
      <c r="AD107" s="8" t="s">
        <v>2382</v>
      </c>
      <c r="AE107" s="8"/>
      <c r="AF107" s="8"/>
      <c r="AG107" s="8" t="s">
        <v>2381</v>
      </c>
      <c r="AH107" s="8" t="s">
        <v>2401</v>
      </c>
      <c r="AI107" s="8"/>
      <c r="AJ107" s="8"/>
      <c r="AK107" s="8"/>
      <c r="AL107" s="167"/>
      <c r="AM107" s="8"/>
      <c r="AN107" s="8"/>
      <c r="AO107" s="8"/>
      <c r="AP107" s="168" t="s">
        <v>2649</v>
      </c>
      <c r="AQ107" s="8"/>
      <c r="AR107" s="8" t="s">
        <v>2396</v>
      </c>
      <c r="AS107" s="8"/>
      <c r="AT107" s="8"/>
      <c r="AU107" s="8"/>
      <c r="AV107" s="8" t="s">
        <v>2649</v>
      </c>
      <c r="AW107" s="8"/>
      <c r="AX107" s="8" t="s">
        <v>2385</v>
      </c>
      <c r="AY107" s="2" t="s">
        <v>2382</v>
      </c>
      <c r="AZ107" s="19" t="s">
        <v>2480</v>
      </c>
      <c r="BA107" s="2"/>
      <c r="BB107" s="40"/>
      <c r="BC107" s="40"/>
    </row>
    <row r="108" spans="1:55" ht="154" x14ac:dyDescent="0.15">
      <c r="A108" s="11">
        <v>114</v>
      </c>
      <c r="B108" s="30" t="s">
        <v>963</v>
      </c>
      <c r="C108" s="15" t="s">
        <v>964</v>
      </c>
      <c r="D108" s="4" t="s">
        <v>965</v>
      </c>
      <c r="E108" s="16">
        <v>2010</v>
      </c>
      <c r="F108" s="4" t="s">
        <v>966</v>
      </c>
      <c r="G108" s="16">
        <v>27</v>
      </c>
      <c r="H108" s="16">
        <v>2</v>
      </c>
      <c r="I108" s="17"/>
      <c r="J108" s="16">
        <v>662</v>
      </c>
      <c r="K108" s="16">
        <v>670</v>
      </c>
      <c r="L108" s="17"/>
      <c r="M108" s="16">
        <v>69</v>
      </c>
      <c r="N108" s="4" t="s">
        <v>967</v>
      </c>
      <c r="O108" s="4" t="s">
        <v>968</v>
      </c>
      <c r="P108" s="4" t="s">
        <v>969</v>
      </c>
      <c r="Q108" s="4" t="s">
        <v>970</v>
      </c>
      <c r="R108" s="194"/>
      <c r="S108" s="4"/>
      <c r="T108" s="4"/>
      <c r="U108" s="140"/>
      <c r="V108" s="19" t="s">
        <v>971</v>
      </c>
      <c r="W108" s="19" t="s">
        <v>972</v>
      </c>
      <c r="X108" s="4" t="s">
        <v>32</v>
      </c>
      <c r="Y108" s="17"/>
      <c r="Z108" s="4" t="s">
        <v>33</v>
      </c>
      <c r="AA108" s="18" t="s">
        <v>973</v>
      </c>
      <c r="AB108" s="14" t="s">
        <v>2382</v>
      </c>
      <c r="AC108" s="8" t="s">
        <v>2381</v>
      </c>
      <c r="AD108" s="8" t="s">
        <v>2382</v>
      </c>
      <c r="AE108" s="8" t="s">
        <v>2649</v>
      </c>
      <c r="AF108" s="8" t="s">
        <v>2649</v>
      </c>
      <c r="AG108" s="8" t="s">
        <v>2381</v>
      </c>
      <c r="AH108" s="8" t="s">
        <v>2391</v>
      </c>
      <c r="AI108" s="8"/>
      <c r="AJ108" s="8"/>
      <c r="AK108" s="8"/>
      <c r="AL108" s="168" t="s">
        <v>2649</v>
      </c>
      <c r="AM108" s="8"/>
      <c r="AN108" s="8"/>
      <c r="AO108" s="8"/>
      <c r="AP108" s="167"/>
      <c r="AQ108" s="8"/>
      <c r="AR108" s="8" t="s">
        <v>2435</v>
      </c>
      <c r="AS108" s="8"/>
      <c r="AT108" s="8" t="s">
        <v>2649</v>
      </c>
      <c r="AU108" s="8"/>
      <c r="AV108" s="8"/>
      <c r="AW108" s="8"/>
      <c r="AX108" s="8" t="s">
        <v>2385</v>
      </c>
      <c r="AY108" s="2" t="s">
        <v>2382</v>
      </c>
      <c r="AZ108" s="19" t="s">
        <v>2486</v>
      </c>
      <c r="BA108" s="2"/>
      <c r="BB108" s="40"/>
      <c r="BC108" s="40"/>
    </row>
    <row r="109" spans="1:55" ht="210" x14ac:dyDescent="0.15">
      <c r="A109" s="11">
        <v>115</v>
      </c>
      <c r="B109" s="30" t="s">
        <v>1124</v>
      </c>
      <c r="C109" s="15" t="s">
        <v>1125</v>
      </c>
      <c r="D109" s="4" t="s">
        <v>1126</v>
      </c>
      <c r="E109" s="16">
        <v>2017</v>
      </c>
      <c r="F109" s="4" t="s">
        <v>1127</v>
      </c>
      <c r="G109" s="16">
        <v>14</v>
      </c>
      <c r="H109" s="16">
        <v>2</v>
      </c>
      <c r="I109" s="17"/>
      <c r="J109" s="16">
        <v>31</v>
      </c>
      <c r="K109" s="16">
        <v>41</v>
      </c>
      <c r="L109" s="17"/>
      <c r="M109" s="17"/>
      <c r="N109" s="4" t="s">
        <v>1128</v>
      </c>
      <c r="O109" s="4" t="s">
        <v>1129</v>
      </c>
      <c r="P109" s="4" t="s">
        <v>1130</v>
      </c>
      <c r="Q109" s="4" t="s">
        <v>1131</v>
      </c>
      <c r="R109" s="194"/>
      <c r="S109" s="4"/>
      <c r="T109" s="4"/>
      <c r="U109" s="140"/>
      <c r="V109" s="4" t="s">
        <v>1132</v>
      </c>
      <c r="W109" s="4" t="s">
        <v>1133</v>
      </c>
      <c r="X109" s="4" t="s">
        <v>32</v>
      </c>
      <c r="Y109" s="17"/>
      <c r="Z109" s="4" t="s">
        <v>33</v>
      </c>
      <c r="AA109" s="18" t="s">
        <v>1134</v>
      </c>
      <c r="AB109" s="14" t="s">
        <v>2382</v>
      </c>
      <c r="AC109" s="8" t="s">
        <v>2381</v>
      </c>
      <c r="AD109" s="8" t="s">
        <v>2382</v>
      </c>
      <c r="AE109" s="8" t="s">
        <v>2649</v>
      </c>
      <c r="AF109" s="8" t="s">
        <v>2649</v>
      </c>
      <c r="AG109" s="8" t="s">
        <v>2381</v>
      </c>
      <c r="AH109" s="8" t="s">
        <v>2391</v>
      </c>
      <c r="AI109" s="8"/>
      <c r="AJ109" s="8"/>
      <c r="AK109" s="8"/>
      <c r="AL109" s="168" t="s">
        <v>2649</v>
      </c>
      <c r="AM109" s="8"/>
      <c r="AN109" s="8"/>
      <c r="AO109" s="8"/>
      <c r="AP109" s="167"/>
      <c r="AQ109" s="8"/>
      <c r="AR109" s="8" t="s">
        <v>2396</v>
      </c>
      <c r="AS109" s="8"/>
      <c r="AT109" s="8" t="s">
        <v>2649</v>
      </c>
      <c r="AU109" s="8" t="s">
        <v>2649</v>
      </c>
      <c r="AV109" s="8" t="s">
        <v>2649</v>
      </c>
      <c r="AW109" s="8"/>
      <c r="AX109" s="8" t="s">
        <v>2385</v>
      </c>
      <c r="AY109" s="2" t="s">
        <v>2382</v>
      </c>
      <c r="AZ109" s="4" t="s">
        <v>2500</v>
      </c>
      <c r="BA109" s="2"/>
      <c r="BB109" s="40"/>
      <c r="BC109" s="40"/>
    </row>
    <row r="110" spans="1:55" ht="112" x14ac:dyDescent="0.15">
      <c r="A110" s="11">
        <v>116</v>
      </c>
      <c r="B110" s="30" t="s">
        <v>1146</v>
      </c>
      <c r="C110" s="15" t="s">
        <v>1147</v>
      </c>
      <c r="D110" s="4" t="s">
        <v>1148</v>
      </c>
      <c r="E110" s="16">
        <v>2003</v>
      </c>
      <c r="F110" s="4" t="s">
        <v>1149</v>
      </c>
      <c r="G110" s="16">
        <v>54</v>
      </c>
      <c r="H110" s="16">
        <v>2</v>
      </c>
      <c r="I110" s="17"/>
      <c r="J110" s="16">
        <v>218</v>
      </c>
      <c r="K110" s="16">
        <v>238</v>
      </c>
      <c r="L110" s="17"/>
      <c r="M110" s="16">
        <v>165</v>
      </c>
      <c r="N110" s="4" t="s">
        <v>1150</v>
      </c>
      <c r="O110" s="4" t="s">
        <v>1151</v>
      </c>
      <c r="P110" s="4" t="s">
        <v>1152</v>
      </c>
      <c r="Q110" s="4" t="s">
        <v>1153</v>
      </c>
      <c r="R110" s="194"/>
      <c r="S110" s="4"/>
      <c r="T110" s="4"/>
      <c r="U110" s="140"/>
      <c r="V110" s="4" t="s">
        <v>1154</v>
      </c>
      <c r="W110" s="4" t="s">
        <v>1155</v>
      </c>
      <c r="X110" s="4" t="s">
        <v>32</v>
      </c>
      <c r="Y110" s="17"/>
      <c r="Z110" s="4" t="s">
        <v>33</v>
      </c>
      <c r="AA110" s="18" t="s">
        <v>1156</v>
      </c>
      <c r="AB110" s="14" t="s">
        <v>2382</v>
      </c>
      <c r="AC110" s="8" t="s">
        <v>2381</v>
      </c>
      <c r="AD110" s="8" t="s">
        <v>2382</v>
      </c>
      <c r="AE110" s="8" t="s">
        <v>2649</v>
      </c>
      <c r="AF110" s="8" t="s">
        <v>2649</v>
      </c>
      <c r="AG110" s="8" t="s">
        <v>2381</v>
      </c>
      <c r="AH110" s="8" t="s">
        <v>2391</v>
      </c>
      <c r="AI110" s="8"/>
      <c r="AJ110" s="8"/>
      <c r="AK110" s="8"/>
      <c r="AL110" s="168" t="s">
        <v>2649</v>
      </c>
      <c r="AM110" s="8"/>
      <c r="AN110" s="8"/>
      <c r="AO110" s="8"/>
      <c r="AP110" s="167"/>
      <c r="AQ110" s="8"/>
      <c r="AR110" s="8" t="s">
        <v>2435</v>
      </c>
      <c r="AS110" s="8"/>
      <c r="AT110" s="8" t="s">
        <v>2649</v>
      </c>
      <c r="AU110" s="8"/>
      <c r="AV110" s="8"/>
      <c r="AW110" s="8"/>
      <c r="AX110" s="8" t="s">
        <v>2385</v>
      </c>
      <c r="AY110" s="2" t="s">
        <v>2382</v>
      </c>
      <c r="AZ110" s="4" t="s">
        <v>2502</v>
      </c>
      <c r="BA110" s="2"/>
      <c r="BB110" s="40"/>
      <c r="BC110" s="40"/>
    </row>
    <row r="111" spans="1:55" ht="154" x14ac:dyDescent="0.15">
      <c r="A111" s="11">
        <v>117</v>
      </c>
      <c r="B111" s="30" t="s">
        <v>1168</v>
      </c>
      <c r="C111" s="15" t="s">
        <v>1169</v>
      </c>
      <c r="D111" s="4" t="s">
        <v>1170</v>
      </c>
      <c r="E111" s="16">
        <v>2013</v>
      </c>
      <c r="F111" s="4" t="s">
        <v>1171</v>
      </c>
      <c r="G111" s="17"/>
      <c r="H111" s="17"/>
      <c r="I111" s="17"/>
      <c r="J111" s="16">
        <v>1352</v>
      </c>
      <c r="K111" s="16">
        <v>1372</v>
      </c>
      <c r="L111" s="17"/>
      <c r="M111" s="16">
        <v>1</v>
      </c>
      <c r="N111" s="4" t="s">
        <v>1172</v>
      </c>
      <c r="O111" s="4" t="s">
        <v>1173</v>
      </c>
      <c r="P111" s="4" t="s">
        <v>1174</v>
      </c>
      <c r="Q111" s="4" t="s">
        <v>1175</v>
      </c>
      <c r="R111" s="194"/>
      <c r="S111" s="4"/>
      <c r="T111" s="4"/>
      <c r="U111" s="140"/>
      <c r="V111" s="4" t="s">
        <v>1176</v>
      </c>
      <c r="W111" s="17"/>
      <c r="X111" s="4" t="s">
        <v>56</v>
      </c>
      <c r="Y111" s="17"/>
      <c r="Z111" s="4" t="s">
        <v>33</v>
      </c>
      <c r="AA111" s="18" t="s">
        <v>1177</v>
      </c>
      <c r="AB111" s="14" t="s">
        <v>2382</v>
      </c>
      <c r="AC111" s="8" t="s">
        <v>2381</v>
      </c>
      <c r="AD111" s="8" t="s">
        <v>2382</v>
      </c>
      <c r="AE111" s="8" t="s">
        <v>2649</v>
      </c>
      <c r="AF111" s="8" t="s">
        <v>2649</v>
      </c>
      <c r="AG111" s="8" t="s">
        <v>2381</v>
      </c>
      <c r="AH111" s="8" t="s">
        <v>2391</v>
      </c>
      <c r="AI111" s="8"/>
      <c r="AJ111" s="8"/>
      <c r="AK111" s="8"/>
      <c r="AL111" s="168" t="s">
        <v>2649</v>
      </c>
      <c r="AM111" s="8"/>
      <c r="AN111" s="8"/>
      <c r="AO111" s="8"/>
      <c r="AP111" s="167"/>
      <c r="AQ111" s="8"/>
      <c r="AR111" s="8" t="s">
        <v>2435</v>
      </c>
      <c r="AS111" s="8"/>
      <c r="AT111" s="8" t="s">
        <v>2649</v>
      </c>
      <c r="AU111" s="8"/>
      <c r="AV111" s="8"/>
      <c r="AW111" s="8"/>
      <c r="AX111" s="8" t="s">
        <v>2385</v>
      </c>
      <c r="AY111" s="2" t="s">
        <v>2382</v>
      </c>
      <c r="AZ111" s="4" t="s">
        <v>2504</v>
      </c>
      <c r="BA111" s="2"/>
      <c r="BB111" s="40"/>
      <c r="BC111" s="40"/>
    </row>
    <row r="112" spans="1:55" ht="182" x14ac:dyDescent="0.15">
      <c r="A112" s="11">
        <v>118</v>
      </c>
      <c r="B112" s="30" t="s">
        <v>1209</v>
      </c>
      <c r="C112" s="15" t="s">
        <v>1210</v>
      </c>
      <c r="D112" s="4" t="s">
        <v>1211</v>
      </c>
      <c r="E112" s="16">
        <v>2012</v>
      </c>
      <c r="F112" s="4" t="s">
        <v>1212</v>
      </c>
      <c r="G112" s="16">
        <v>42</v>
      </c>
      <c r="H112" s="16">
        <v>4</v>
      </c>
      <c r="I112" s="17"/>
      <c r="J112" s="16">
        <v>411</v>
      </c>
      <c r="K112" s="16">
        <v>417</v>
      </c>
      <c r="L112" s="17"/>
      <c r="M112" s="16">
        <v>53</v>
      </c>
      <c r="N112" s="4" t="s">
        <v>1213</v>
      </c>
      <c r="O112" s="4" t="s">
        <v>1214</v>
      </c>
      <c r="P112" s="4" t="s">
        <v>1215</v>
      </c>
      <c r="Q112" s="4" t="s">
        <v>1216</v>
      </c>
      <c r="R112" s="194"/>
      <c r="S112" s="4"/>
      <c r="T112" s="4"/>
      <c r="U112" s="140"/>
      <c r="V112" s="4" t="s">
        <v>1217</v>
      </c>
      <c r="W112" s="17"/>
      <c r="X112" s="4" t="s">
        <v>32</v>
      </c>
      <c r="Y112" s="17"/>
      <c r="Z112" s="4" t="s">
        <v>33</v>
      </c>
      <c r="AA112" s="18" t="s">
        <v>1218</v>
      </c>
      <c r="AB112" s="14" t="s">
        <v>2382</v>
      </c>
      <c r="AC112" s="8" t="s">
        <v>2381</v>
      </c>
      <c r="AD112" s="8" t="s">
        <v>2382</v>
      </c>
      <c r="AE112" s="8"/>
      <c r="AF112" s="8"/>
      <c r="AG112" s="8" t="s">
        <v>2381</v>
      </c>
      <c r="AH112" s="8" t="s">
        <v>2390</v>
      </c>
      <c r="AI112" s="8"/>
      <c r="AJ112" s="8"/>
      <c r="AK112" s="38" t="s">
        <v>2649</v>
      </c>
      <c r="AL112" s="167"/>
      <c r="AM112" s="8"/>
      <c r="AN112" s="8"/>
      <c r="AO112" s="8"/>
      <c r="AP112" s="167"/>
      <c r="AQ112" s="8"/>
      <c r="AR112" s="8" t="s">
        <v>2651</v>
      </c>
      <c r="AS112" s="8"/>
      <c r="AT112" s="8"/>
      <c r="AU112" s="8"/>
      <c r="AV112" s="8" t="s">
        <v>2649</v>
      </c>
      <c r="AW112" s="8"/>
      <c r="AX112" s="8" t="s">
        <v>2385</v>
      </c>
      <c r="AY112" s="2" t="s">
        <v>2382</v>
      </c>
      <c r="AZ112" s="4" t="s">
        <v>2508</v>
      </c>
      <c r="BA112" s="2"/>
      <c r="BB112" s="40"/>
      <c r="BC112" s="40"/>
    </row>
    <row r="113" spans="1:55" ht="168" x14ac:dyDescent="0.15">
      <c r="A113" s="11">
        <v>119</v>
      </c>
      <c r="B113" s="30" t="s">
        <v>1219</v>
      </c>
      <c r="C113" s="15" t="s">
        <v>1220</v>
      </c>
      <c r="D113" s="4" t="s">
        <v>1221</v>
      </c>
      <c r="E113" s="16">
        <v>2016</v>
      </c>
      <c r="F113" s="4" t="s">
        <v>1222</v>
      </c>
      <c r="G113" s="16">
        <v>49</v>
      </c>
      <c r="H113" s="16">
        <v>1</v>
      </c>
      <c r="I113" s="16">
        <v>2</v>
      </c>
      <c r="J113" s="17"/>
      <c r="K113" s="17"/>
      <c r="L113" s="17"/>
      <c r="M113" s="16">
        <v>6</v>
      </c>
      <c r="N113" s="4" t="s">
        <v>1223</v>
      </c>
      <c r="O113" s="4" t="s">
        <v>1224</v>
      </c>
      <c r="P113" s="4" t="s">
        <v>1225</v>
      </c>
      <c r="Q113" s="4" t="s">
        <v>1226</v>
      </c>
      <c r="R113" s="194"/>
      <c r="S113" s="4"/>
      <c r="T113" s="4"/>
      <c r="U113" s="140"/>
      <c r="V113" s="4" t="s">
        <v>1227</v>
      </c>
      <c r="W113" s="4" t="s">
        <v>1228</v>
      </c>
      <c r="X113" s="4" t="s">
        <v>32</v>
      </c>
      <c r="Y113" s="17"/>
      <c r="Z113" s="4" t="s">
        <v>33</v>
      </c>
      <c r="AA113" s="18" t="s">
        <v>1229</v>
      </c>
      <c r="AB113" s="14" t="s">
        <v>2382</v>
      </c>
      <c r="AC113" s="8" t="s">
        <v>2381</v>
      </c>
      <c r="AD113" s="8" t="s">
        <v>2382</v>
      </c>
      <c r="AE113" s="8"/>
      <c r="AF113" s="8"/>
      <c r="AG113" s="8" t="s">
        <v>2381</v>
      </c>
      <c r="AH113" s="8" t="s">
        <v>2401</v>
      </c>
      <c r="AI113" s="8"/>
      <c r="AJ113" s="8"/>
      <c r="AK113" s="8"/>
      <c r="AL113" s="167"/>
      <c r="AM113" s="8"/>
      <c r="AN113" s="8"/>
      <c r="AO113" s="8"/>
      <c r="AP113" s="168" t="s">
        <v>2649</v>
      </c>
      <c r="AQ113" s="8"/>
      <c r="AR113" s="8" t="s">
        <v>2439</v>
      </c>
      <c r="AS113" s="8" t="s">
        <v>2649</v>
      </c>
      <c r="AT113" s="8"/>
      <c r="AU113" s="8"/>
      <c r="AV113" s="8"/>
      <c r="AW113" s="8"/>
      <c r="AX113" s="8" t="s">
        <v>2385</v>
      </c>
      <c r="AY113" s="2" t="s">
        <v>2382</v>
      </c>
      <c r="AZ113" s="4" t="s">
        <v>2509</v>
      </c>
      <c r="BA113" s="2"/>
      <c r="BB113" s="40"/>
      <c r="BC113" s="40"/>
    </row>
    <row r="114" spans="1:55" ht="266" x14ac:dyDescent="0.15">
      <c r="A114" s="11">
        <v>120</v>
      </c>
      <c r="B114" s="30" t="s">
        <v>1249</v>
      </c>
      <c r="C114" s="15" t="s">
        <v>1250</v>
      </c>
      <c r="D114" s="4" t="s">
        <v>1251</v>
      </c>
      <c r="E114" s="16">
        <v>2016</v>
      </c>
      <c r="F114" s="4" t="s">
        <v>1252</v>
      </c>
      <c r="G114" s="16">
        <v>9</v>
      </c>
      <c r="H114" s="16">
        <v>4</v>
      </c>
      <c r="I114" s="17"/>
      <c r="J114" s="16">
        <v>431</v>
      </c>
      <c r="K114" s="16">
        <v>447</v>
      </c>
      <c r="L114" s="17"/>
      <c r="M114" s="16">
        <v>19</v>
      </c>
      <c r="N114" s="4" t="s">
        <v>1253</v>
      </c>
      <c r="O114" s="4" t="s">
        <v>1254</v>
      </c>
      <c r="P114" s="4" t="s">
        <v>1255</v>
      </c>
      <c r="Q114" s="4" t="s">
        <v>1256</v>
      </c>
      <c r="R114" s="194"/>
      <c r="S114" s="4"/>
      <c r="T114" s="4"/>
      <c r="U114" s="140"/>
      <c r="V114" s="4" t="s">
        <v>1257</v>
      </c>
      <c r="W114" s="4" t="s">
        <v>1258</v>
      </c>
      <c r="X114" s="4" t="s">
        <v>32</v>
      </c>
      <c r="Y114" s="17"/>
      <c r="Z114" s="4" t="s">
        <v>33</v>
      </c>
      <c r="AA114" s="18" t="s">
        <v>1259</v>
      </c>
      <c r="AB114" s="14" t="s">
        <v>2382</v>
      </c>
      <c r="AC114" s="8" t="s">
        <v>2381</v>
      </c>
      <c r="AD114" s="8" t="s">
        <v>2382</v>
      </c>
      <c r="AE114" s="8" t="s">
        <v>2649</v>
      </c>
      <c r="AF114" s="8" t="s">
        <v>2649</v>
      </c>
      <c r="AG114" s="8" t="s">
        <v>2381</v>
      </c>
      <c r="AH114" s="8" t="s">
        <v>2396</v>
      </c>
      <c r="AI114" s="8"/>
      <c r="AJ114" s="8"/>
      <c r="AK114" s="8" t="s">
        <v>2649</v>
      </c>
      <c r="AL114" s="167"/>
      <c r="AM114" s="8"/>
      <c r="AN114" s="8"/>
      <c r="AO114" s="8" t="s">
        <v>2649</v>
      </c>
      <c r="AP114" s="168" t="s">
        <v>2649</v>
      </c>
      <c r="AQ114" s="8"/>
      <c r="AR114" s="8" t="s">
        <v>2439</v>
      </c>
      <c r="AS114" s="8" t="s">
        <v>2649</v>
      </c>
      <c r="AT114" s="8"/>
      <c r="AU114" s="8"/>
      <c r="AV114" s="8"/>
      <c r="AW114" s="8"/>
      <c r="AX114" s="8" t="s">
        <v>2385</v>
      </c>
      <c r="AY114" s="2" t="s">
        <v>2382</v>
      </c>
      <c r="AZ114" s="4" t="s">
        <v>2512</v>
      </c>
      <c r="BA114" s="2"/>
      <c r="BB114" s="40"/>
      <c r="BC114" s="40"/>
    </row>
    <row r="115" spans="1:55" ht="210" x14ac:dyDescent="0.15">
      <c r="A115" s="11">
        <v>121</v>
      </c>
      <c r="B115" s="30" t="s">
        <v>1268</v>
      </c>
      <c r="C115" s="15" t="s">
        <v>1269</v>
      </c>
      <c r="D115" s="4" t="s">
        <v>1270</v>
      </c>
      <c r="E115" s="16">
        <v>2008</v>
      </c>
      <c r="F115" s="4" t="s">
        <v>265</v>
      </c>
      <c r="G115" s="16">
        <v>1</v>
      </c>
      <c r="H115" s="16">
        <v>3</v>
      </c>
      <c r="I115" s="17"/>
      <c r="J115" s="16">
        <v>288</v>
      </c>
      <c r="K115" s="16">
        <v>295</v>
      </c>
      <c r="L115" s="17"/>
      <c r="M115" s="16">
        <v>6</v>
      </c>
      <c r="N115" s="4" t="s">
        <v>1271</v>
      </c>
      <c r="O115" s="4" t="s">
        <v>1272</v>
      </c>
      <c r="P115" s="4" t="s">
        <v>1273</v>
      </c>
      <c r="Q115" s="4" t="s">
        <v>1274</v>
      </c>
      <c r="R115" s="194"/>
      <c r="S115" s="4"/>
      <c r="T115" s="4"/>
      <c r="U115" s="140"/>
      <c r="V115" s="4" t="s">
        <v>1275</v>
      </c>
      <c r="W115" s="4" t="s">
        <v>1276</v>
      </c>
      <c r="X115" s="4" t="s">
        <v>32</v>
      </c>
      <c r="Y115" s="17"/>
      <c r="Z115" s="4" t="s">
        <v>33</v>
      </c>
      <c r="AA115" s="18" t="s">
        <v>1277</v>
      </c>
      <c r="AB115" s="14" t="s">
        <v>2382</v>
      </c>
      <c r="AC115" s="8" t="s">
        <v>2381</v>
      </c>
      <c r="AD115" s="8" t="s">
        <v>2382</v>
      </c>
      <c r="AE115" s="8" t="s">
        <v>2649</v>
      </c>
      <c r="AF115" s="8" t="s">
        <v>2649</v>
      </c>
      <c r="AG115" s="8" t="s">
        <v>2381</v>
      </c>
      <c r="AH115" s="8" t="s">
        <v>2396</v>
      </c>
      <c r="AI115" s="8" t="s">
        <v>2649</v>
      </c>
      <c r="AJ115" s="8"/>
      <c r="AK115" s="8"/>
      <c r="AL115" s="168" t="s">
        <v>2649</v>
      </c>
      <c r="AM115" s="8"/>
      <c r="AN115" s="8"/>
      <c r="AO115" s="8"/>
      <c r="AP115" s="167"/>
      <c r="AQ115" s="8"/>
      <c r="AR115" s="8" t="s">
        <v>2435</v>
      </c>
      <c r="AS115" s="8"/>
      <c r="AT115" s="8" t="s">
        <v>2649</v>
      </c>
      <c r="AU115" s="8"/>
      <c r="AV115" s="8"/>
      <c r="AW115" s="8"/>
      <c r="AX115" s="8" t="s">
        <v>2385</v>
      </c>
      <c r="AY115" s="2" t="s">
        <v>2382</v>
      </c>
      <c r="AZ115" s="4" t="s">
        <v>2514</v>
      </c>
      <c r="BA115" s="2"/>
      <c r="BB115" s="40"/>
      <c r="BC115" s="40"/>
    </row>
    <row r="116" spans="1:55" ht="224" x14ac:dyDescent="0.15">
      <c r="A116" s="11">
        <v>122</v>
      </c>
      <c r="B116" s="30" t="s">
        <v>1420</v>
      </c>
      <c r="C116" s="15" t="s">
        <v>1421</v>
      </c>
      <c r="D116" s="4" t="s">
        <v>1422</v>
      </c>
      <c r="E116" s="16">
        <v>2016</v>
      </c>
      <c r="F116" s="4" t="s">
        <v>1423</v>
      </c>
      <c r="G116" s="16">
        <v>31</v>
      </c>
      <c r="H116" s="17"/>
      <c r="I116" s="17"/>
      <c r="J116" s="16">
        <v>170</v>
      </c>
      <c r="K116" s="16">
        <v>177</v>
      </c>
      <c r="L116" s="17"/>
      <c r="M116" s="16">
        <v>1</v>
      </c>
      <c r="N116" s="4" t="s">
        <v>1424</v>
      </c>
      <c r="O116" s="4" t="s">
        <v>1425</v>
      </c>
      <c r="P116" s="4" t="s">
        <v>1426</v>
      </c>
      <c r="Q116" s="4" t="s">
        <v>1427</v>
      </c>
      <c r="R116" s="194"/>
      <c r="S116" s="4"/>
      <c r="T116" s="4"/>
      <c r="U116" s="140"/>
      <c r="V116" s="4" t="s">
        <v>1428</v>
      </c>
      <c r="W116" s="4" t="s">
        <v>1429</v>
      </c>
      <c r="X116" s="4" t="s">
        <v>32</v>
      </c>
      <c r="Y116" s="17"/>
      <c r="Z116" s="4" t="s">
        <v>33</v>
      </c>
      <c r="AA116" s="18" t="s">
        <v>1430</v>
      </c>
      <c r="AB116" s="14" t="s">
        <v>2382</v>
      </c>
      <c r="AC116" s="8" t="s">
        <v>2381</v>
      </c>
      <c r="AD116" s="8" t="s">
        <v>2382</v>
      </c>
      <c r="AE116" s="8"/>
      <c r="AF116" s="8"/>
      <c r="AG116" s="8" t="s">
        <v>2381</v>
      </c>
      <c r="AH116" s="8" t="s">
        <v>2401</v>
      </c>
      <c r="AI116" s="8"/>
      <c r="AJ116" s="8"/>
      <c r="AK116" s="8"/>
      <c r="AL116" s="167"/>
      <c r="AM116" s="8"/>
      <c r="AN116" s="8"/>
      <c r="AO116" s="8"/>
      <c r="AP116" s="168" t="s">
        <v>2649</v>
      </c>
      <c r="AQ116" s="8"/>
      <c r="AR116" s="8" t="s">
        <v>2437</v>
      </c>
      <c r="AS116" s="8"/>
      <c r="AT116" s="8"/>
      <c r="AU116" s="8"/>
      <c r="AV116" s="8" t="s">
        <v>2649</v>
      </c>
      <c r="AW116" s="8"/>
      <c r="AX116" s="8" t="s">
        <v>2385</v>
      </c>
      <c r="AY116" s="2" t="s">
        <v>2382</v>
      </c>
      <c r="AZ116" s="4" t="s">
        <v>2529</v>
      </c>
      <c r="BA116" s="2"/>
      <c r="BB116" s="40"/>
      <c r="BC116" s="40"/>
    </row>
    <row r="117" spans="1:55" ht="154" x14ac:dyDescent="0.15">
      <c r="A117" s="11">
        <v>123</v>
      </c>
      <c r="B117" s="30" t="s">
        <v>1554</v>
      </c>
      <c r="C117" s="15" t="s">
        <v>1555</v>
      </c>
      <c r="D117" s="4" t="s">
        <v>1556</v>
      </c>
      <c r="E117" s="16">
        <v>1992</v>
      </c>
      <c r="F117" s="4" t="s">
        <v>1557</v>
      </c>
      <c r="G117" s="16">
        <v>29</v>
      </c>
      <c r="H117" s="16">
        <v>3</v>
      </c>
      <c r="I117" s="17"/>
      <c r="J117" s="16">
        <v>335</v>
      </c>
      <c r="K117" s="16">
        <v>362</v>
      </c>
      <c r="L117" s="17"/>
      <c r="M117" s="16">
        <v>45</v>
      </c>
      <c r="N117" s="4" t="s">
        <v>1558</v>
      </c>
      <c r="O117" s="4" t="s">
        <v>1559</v>
      </c>
      <c r="P117" s="4"/>
      <c r="Q117" s="4" t="s">
        <v>1560</v>
      </c>
      <c r="R117" s="194"/>
      <c r="S117" s="4"/>
      <c r="T117" s="4"/>
      <c r="U117" s="140"/>
      <c r="V117" s="4" t="s">
        <v>1561</v>
      </c>
      <c r="W117" s="17"/>
      <c r="X117" s="4" t="s">
        <v>32</v>
      </c>
      <c r="Y117" s="17"/>
      <c r="Z117" s="4" t="s">
        <v>33</v>
      </c>
      <c r="AA117" s="18" t="s">
        <v>1562</v>
      </c>
      <c r="AB117" s="14" t="s">
        <v>2382</v>
      </c>
      <c r="AC117" s="8" t="s">
        <v>2381</v>
      </c>
      <c r="AD117" s="8" t="s">
        <v>2382</v>
      </c>
      <c r="AE117" s="8"/>
      <c r="AF117" s="8"/>
      <c r="AG117" s="8" t="s">
        <v>2381</v>
      </c>
      <c r="AH117" s="8" t="s">
        <v>2390</v>
      </c>
      <c r="AI117" s="8"/>
      <c r="AJ117" s="8"/>
      <c r="AK117" s="38" t="s">
        <v>2649</v>
      </c>
      <c r="AL117" s="167"/>
      <c r="AM117" s="8"/>
      <c r="AN117" s="8"/>
      <c r="AO117" s="8"/>
      <c r="AP117" s="167"/>
      <c r="AQ117" s="8"/>
      <c r="AR117" s="8" t="s">
        <v>2438</v>
      </c>
      <c r="AS117" s="8"/>
      <c r="AT117" s="8"/>
      <c r="AU117" s="8" t="s">
        <v>2649</v>
      </c>
      <c r="AV117" s="8"/>
      <c r="AW117" s="8"/>
      <c r="AX117" s="8" t="s">
        <v>2385</v>
      </c>
      <c r="AY117" s="2" t="s">
        <v>2382</v>
      </c>
      <c r="AZ117" s="4" t="s">
        <v>2541</v>
      </c>
      <c r="BA117" s="2"/>
      <c r="BB117" s="40"/>
      <c r="BC117" s="40"/>
    </row>
    <row r="118" spans="1:55" ht="238" x14ac:dyDescent="0.15">
      <c r="A118" s="11">
        <v>124</v>
      </c>
      <c r="B118" s="30" t="s">
        <v>1596</v>
      </c>
      <c r="C118" s="15" t="s">
        <v>1597</v>
      </c>
      <c r="D118" s="4" t="s">
        <v>1598</v>
      </c>
      <c r="E118" s="16">
        <v>2018</v>
      </c>
      <c r="F118" s="4" t="s">
        <v>1599</v>
      </c>
      <c r="G118" s="16">
        <v>20</v>
      </c>
      <c r="H118" s="16">
        <v>4</v>
      </c>
      <c r="I118" s="17"/>
      <c r="J118" s="16">
        <v>855</v>
      </c>
      <c r="K118" s="16">
        <v>870</v>
      </c>
      <c r="L118" s="17"/>
      <c r="M118" s="17"/>
      <c r="N118" s="4" t="s">
        <v>1600</v>
      </c>
      <c r="O118" s="4" t="s">
        <v>1601</v>
      </c>
      <c r="P118" s="4" t="s">
        <v>1602</v>
      </c>
      <c r="Q118" s="4" t="s">
        <v>1603</v>
      </c>
      <c r="R118" s="194"/>
      <c r="S118" s="4"/>
      <c r="T118" s="4"/>
      <c r="U118" s="140"/>
      <c r="V118" s="4" t="s">
        <v>1604</v>
      </c>
      <c r="W118" s="4" t="s">
        <v>1605</v>
      </c>
      <c r="X118" s="4" t="s">
        <v>32</v>
      </c>
      <c r="Y118" s="17"/>
      <c r="Z118" s="4" t="s">
        <v>33</v>
      </c>
      <c r="AA118" s="18" t="s">
        <v>1606</v>
      </c>
      <c r="AB118" s="14" t="s">
        <v>2382</v>
      </c>
      <c r="AC118" s="8" t="s">
        <v>2381</v>
      </c>
      <c r="AD118" s="8" t="s">
        <v>2382</v>
      </c>
      <c r="AE118" s="8"/>
      <c r="AF118" s="8"/>
      <c r="AG118" s="8" t="s">
        <v>2381</v>
      </c>
      <c r="AH118" s="8" t="s">
        <v>2401</v>
      </c>
      <c r="AI118" s="8"/>
      <c r="AJ118" s="8"/>
      <c r="AK118" s="8"/>
      <c r="AL118" s="167"/>
      <c r="AM118" s="8"/>
      <c r="AN118" s="8"/>
      <c r="AO118" s="8"/>
      <c r="AP118" s="168" t="s">
        <v>2649</v>
      </c>
      <c r="AQ118" s="8"/>
      <c r="AR118" s="8" t="s">
        <v>2437</v>
      </c>
      <c r="AS118" s="8"/>
      <c r="AT118" s="8"/>
      <c r="AU118" s="8"/>
      <c r="AV118" s="8" t="s">
        <v>2649</v>
      </c>
      <c r="AW118" s="8"/>
      <c r="AX118" s="8" t="s">
        <v>2385</v>
      </c>
      <c r="AY118" s="2" t="s">
        <v>2382</v>
      </c>
      <c r="AZ118" s="4" t="s">
        <v>2545</v>
      </c>
      <c r="BA118" s="2"/>
      <c r="BB118" s="40"/>
      <c r="BC118" s="40"/>
    </row>
    <row r="119" spans="1:55" ht="182" x14ac:dyDescent="0.15">
      <c r="A119" s="11">
        <v>125</v>
      </c>
      <c r="B119" s="30" t="s">
        <v>1684</v>
      </c>
      <c r="C119" s="15" t="s">
        <v>1685</v>
      </c>
      <c r="D119" s="4" t="s">
        <v>1686</v>
      </c>
      <c r="E119" s="16">
        <v>2014</v>
      </c>
      <c r="F119" s="4" t="s">
        <v>1687</v>
      </c>
      <c r="G119" s="16">
        <v>72</v>
      </c>
      <c r="H119" s="17"/>
      <c r="I119" s="17"/>
      <c r="J119" s="16">
        <v>113</v>
      </c>
      <c r="K119" s="16">
        <v>124</v>
      </c>
      <c r="L119" s="17"/>
      <c r="M119" s="16">
        <v>15</v>
      </c>
      <c r="N119" s="4" t="s">
        <v>1688</v>
      </c>
      <c r="O119" s="4" t="s">
        <v>1689</v>
      </c>
      <c r="P119" s="4" t="s">
        <v>1690</v>
      </c>
      <c r="Q119" s="4" t="s">
        <v>1691</v>
      </c>
      <c r="R119" s="194"/>
      <c r="S119" s="4"/>
      <c r="T119" s="4"/>
      <c r="U119" s="140"/>
      <c r="V119" s="4" t="s">
        <v>1692</v>
      </c>
      <c r="W119" s="4" t="s">
        <v>1693</v>
      </c>
      <c r="X119" s="4" t="s">
        <v>32</v>
      </c>
      <c r="Y119" s="17"/>
      <c r="Z119" s="4" t="s">
        <v>33</v>
      </c>
      <c r="AA119" s="18" t="s">
        <v>1694</v>
      </c>
      <c r="AB119" s="14" t="s">
        <v>2382</v>
      </c>
      <c r="AC119" s="8" t="s">
        <v>2381</v>
      </c>
      <c r="AD119" s="8" t="s">
        <v>2382</v>
      </c>
      <c r="AE119" s="8"/>
      <c r="AF119" s="8"/>
      <c r="AG119" s="8" t="s">
        <v>2381</v>
      </c>
      <c r="AH119" s="8" t="s">
        <v>2401</v>
      </c>
      <c r="AI119" s="8"/>
      <c r="AJ119" s="8"/>
      <c r="AK119" s="8"/>
      <c r="AL119" s="167"/>
      <c r="AM119" s="8"/>
      <c r="AN119" s="8"/>
      <c r="AO119" s="8"/>
      <c r="AP119" s="168" t="s">
        <v>2649</v>
      </c>
      <c r="AQ119" s="8"/>
      <c r="AR119" s="8" t="s">
        <v>2437</v>
      </c>
      <c r="AS119" s="8"/>
      <c r="AT119" s="8"/>
      <c r="AU119" s="8"/>
      <c r="AV119" s="8" t="s">
        <v>2649</v>
      </c>
      <c r="AW119" s="8"/>
      <c r="AX119" s="8" t="s">
        <v>2385</v>
      </c>
      <c r="AY119" s="2" t="s">
        <v>2382</v>
      </c>
      <c r="AZ119" s="4" t="s">
        <v>2553</v>
      </c>
      <c r="BA119" s="2"/>
      <c r="BB119" s="40"/>
      <c r="BC119" s="40"/>
    </row>
    <row r="120" spans="1:55" ht="409.6" x14ac:dyDescent="0.15">
      <c r="A120" s="11">
        <v>126</v>
      </c>
      <c r="B120" s="30" t="s">
        <v>1735</v>
      </c>
      <c r="C120" s="15" t="s">
        <v>1736</v>
      </c>
      <c r="D120" s="4" t="s">
        <v>1737</v>
      </c>
      <c r="E120" s="16">
        <v>2016</v>
      </c>
      <c r="F120" s="4" t="s">
        <v>1738</v>
      </c>
      <c r="G120" s="16">
        <v>214</v>
      </c>
      <c r="H120" s="17"/>
      <c r="I120" s="17"/>
      <c r="J120" s="16">
        <v>668</v>
      </c>
      <c r="K120" s="16">
        <v>679</v>
      </c>
      <c r="L120" s="17"/>
      <c r="M120" s="16">
        <v>4</v>
      </c>
      <c r="N120" s="4" t="s">
        <v>1739</v>
      </c>
      <c r="O120" s="4" t="s">
        <v>1740</v>
      </c>
      <c r="P120" s="4" t="s">
        <v>1741</v>
      </c>
      <c r="Q120" s="4" t="s">
        <v>1742</v>
      </c>
      <c r="R120" s="194"/>
      <c r="S120" s="4"/>
      <c r="T120" s="4"/>
      <c r="U120" s="140"/>
      <c r="V120" s="4" t="s">
        <v>1743</v>
      </c>
      <c r="W120" s="4" t="s">
        <v>1744</v>
      </c>
      <c r="X120" s="4" t="s">
        <v>32</v>
      </c>
      <c r="Y120" s="17"/>
      <c r="Z120" s="4" t="s">
        <v>33</v>
      </c>
      <c r="AA120" s="18" t="s">
        <v>1745</v>
      </c>
      <c r="AB120" s="14" t="s">
        <v>2382</v>
      </c>
      <c r="AC120" s="8" t="s">
        <v>2381</v>
      </c>
      <c r="AD120" s="8" t="s">
        <v>2382</v>
      </c>
      <c r="AE120" s="8"/>
      <c r="AF120" s="8"/>
      <c r="AG120" s="8" t="s">
        <v>2381</v>
      </c>
      <c r="AH120" s="8" t="s">
        <v>2394</v>
      </c>
      <c r="AI120" s="8"/>
      <c r="AJ120" s="8"/>
      <c r="AK120" s="8"/>
      <c r="AL120" s="167"/>
      <c r="AM120" s="8"/>
      <c r="AN120" s="8"/>
      <c r="AO120" s="8" t="s">
        <v>2649</v>
      </c>
      <c r="AP120" s="168"/>
      <c r="AQ120" s="8"/>
      <c r="AR120" s="8" t="s">
        <v>2439</v>
      </c>
      <c r="AS120" s="8" t="s">
        <v>2649</v>
      </c>
      <c r="AT120" s="8"/>
      <c r="AU120" s="8"/>
      <c r="AV120" s="8"/>
      <c r="AW120" s="8"/>
      <c r="AX120" s="8" t="s">
        <v>2385</v>
      </c>
      <c r="AY120" s="2" t="s">
        <v>2382</v>
      </c>
      <c r="AZ120" s="4" t="s">
        <v>2558</v>
      </c>
      <c r="BA120" s="2"/>
      <c r="BB120" s="40"/>
      <c r="BC120" s="40"/>
    </row>
    <row r="121" spans="1:55" ht="397" x14ac:dyDescent="0.15">
      <c r="A121" s="11">
        <v>127</v>
      </c>
      <c r="B121" s="30" t="s">
        <v>2219</v>
      </c>
      <c r="C121" s="15" t="s">
        <v>2220</v>
      </c>
      <c r="D121" s="4" t="s">
        <v>2221</v>
      </c>
      <c r="E121" s="16">
        <v>2017</v>
      </c>
      <c r="F121" s="4" t="s">
        <v>2222</v>
      </c>
      <c r="G121" s="16">
        <v>1</v>
      </c>
      <c r="H121" s="16">
        <v>6</v>
      </c>
      <c r="I121" s="17"/>
      <c r="J121" s="4" t="s">
        <v>2223</v>
      </c>
      <c r="K121" s="4" t="s">
        <v>2224</v>
      </c>
      <c r="L121" s="17"/>
      <c r="M121" s="16">
        <v>4</v>
      </c>
      <c r="N121" s="4" t="s">
        <v>2225</v>
      </c>
      <c r="O121" s="4" t="s">
        <v>2226</v>
      </c>
      <c r="P121" s="4" t="s">
        <v>2227</v>
      </c>
      <c r="Q121" s="4" t="s">
        <v>2228</v>
      </c>
      <c r="R121" s="194"/>
      <c r="S121" s="4"/>
      <c r="T121" s="4"/>
      <c r="U121" s="140"/>
      <c r="V121" s="4" t="s">
        <v>2229</v>
      </c>
      <c r="W121" s="17"/>
      <c r="X121" s="4" t="s">
        <v>32</v>
      </c>
      <c r="Y121" s="4" t="s">
        <v>170</v>
      </c>
      <c r="Z121" s="4" t="s">
        <v>33</v>
      </c>
      <c r="AA121" s="18" t="s">
        <v>2230</v>
      </c>
      <c r="AB121" s="14" t="s">
        <v>2382</v>
      </c>
      <c r="AC121" s="8" t="s">
        <v>2381</v>
      </c>
      <c r="AD121" s="8" t="s">
        <v>2382</v>
      </c>
      <c r="AE121" s="8" t="s">
        <v>2649</v>
      </c>
      <c r="AF121" s="8" t="s">
        <v>2649</v>
      </c>
      <c r="AG121" s="8" t="s">
        <v>2381</v>
      </c>
      <c r="AH121" s="8" t="s">
        <v>2390</v>
      </c>
      <c r="AI121" s="8"/>
      <c r="AJ121" s="8"/>
      <c r="AK121" s="38" t="s">
        <v>2649</v>
      </c>
      <c r="AL121" s="167"/>
      <c r="AM121" s="8"/>
      <c r="AN121" s="8"/>
      <c r="AO121" s="8"/>
      <c r="AP121" s="167"/>
      <c r="AQ121" s="8"/>
      <c r="AR121" s="8" t="s">
        <v>2438</v>
      </c>
      <c r="AS121" s="8"/>
      <c r="AT121" s="8"/>
      <c r="AU121" s="8" t="s">
        <v>2649</v>
      </c>
      <c r="AV121" s="8"/>
      <c r="AW121" s="8"/>
      <c r="AX121" s="8" t="s">
        <v>2385</v>
      </c>
      <c r="AY121" s="2" t="s">
        <v>2382</v>
      </c>
      <c r="AZ121" s="4" t="s">
        <v>2606</v>
      </c>
      <c r="BA121" s="2"/>
      <c r="BB121" s="40"/>
      <c r="BC121" s="40"/>
    </row>
    <row r="122" spans="1:55" ht="409.6" x14ac:dyDescent="0.15">
      <c r="A122" s="11">
        <v>128</v>
      </c>
      <c r="B122" s="30" t="s">
        <v>1039</v>
      </c>
      <c r="C122" s="15" t="s">
        <v>1040</v>
      </c>
      <c r="D122" s="4" t="s">
        <v>1041</v>
      </c>
      <c r="E122" s="16">
        <v>2009</v>
      </c>
      <c r="F122" s="4" t="s">
        <v>1042</v>
      </c>
      <c r="G122" s="16">
        <v>81</v>
      </c>
      <c r="H122" s="16">
        <v>4</v>
      </c>
      <c r="I122" s="17"/>
      <c r="J122" s="16">
        <v>461</v>
      </c>
      <c r="K122" s="16">
        <v>481</v>
      </c>
      <c r="L122" s="17"/>
      <c r="M122" s="16">
        <v>9</v>
      </c>
      <c r="N122" s="4" t="s">
        <v>1043</v>
      </c>
      <c r="O122" s="4" t="s">
        <v>1044</v>
      </c>
      <c r="P122" s="4" t="s">
        <v>1045</v>
      </c>
      <c r="Q122" s="4" t="s">
        <v>1046</v>
      </c>
      <c r="R122" s="194"/>
      <c r="S122" s="4"/>
      <c r="T122" s="4"/>
      <c r="U122" s="140"/>
      <c r="V122" s="19" t="s">
        <v>1047</v>
      </c>
      <c r="W122" s="17"/>
      <c r="X122" s="4" t="s">
        <v>32</v>
      </c>
      <c r="Y122" s="17"/>
      <c r="Z122" s="4" t="s">
        <v>33</v>
      </c>
      <c r="AA122" s="18" t="s">
        <v>1048</v>
      </c>
      <c r="AB122" s="14" t="s">
        <v>2382</v>
      </c>
      <c r="AC122" s="8" t="s">
        <v>2381</v>
      </c>
      <c r="AD122" s="8" t="s">
        <v>2382</v>
      </c>
      <c r="AE122" s="8" t="s">
        <v>2649</v>
      </c>
      <c r="AF122" s="8" t="s">
        <v>2649</v>
      </c>
      <c r="AG122" s="8" t="s">
        <v>2381</v>
      </c>
      <c r="AH122" s="8" t="s">
        <v>2390</v>
      </c>
      <c r="AI122" s="8"/>
      <c r="AJ122" s="8"/>
      <c r="AK122" s="38" t="s">
        <v>2649</v>
      </c>
      <c r="AL122" s="167"/>
      <c r="AM122" s="8"/>
      <c r="AN122" s="8"/>
      <c r="AO122" s="8"/>
      <c r="AP122" s="167"/>
      <c r="AQ122" s="8"/>
      <c r="AR122" s="8" t="s">
        <v>2651</v>
      </c>
      <c r="AS122" s="8"/>
      <c r="AT122" s="8"/>
      <c r="AU122" s="8"/>
      <c r="AV122" s="8" t="s">
        <v>2649</v>
      </c>
      <c r="AW122" s="8"/>
      <c r="AX122" s="8" t="s">
        <v>2387</v>
      </c>
      <c r="AY122" s="2" t="s">
        <v>2382</v>
      </c>
      <c r="AZ122" s="19" t="s">
        <v>2491</v>
      </c>
      <c r="BA122" s="2"/>
      <c r="BB122" s="40"/>
      <c r="BC122" s="40"/>
    </row>
    <row r="123" spans="1:55" ht="266" x14ac:dyDescent="0.15">
      <c r="A123" s="11">
        <v>129</v>
      </c>
      <c r="B123" s="30" t="s">
        <v>111</v>
      </c>
      <c r="C123" s="15" t="s">
        <v>112</v>
      </c>
      <c r="D123" s="4" t="s">
        <v>113</v>
      </c>
      <c r="E123" s="16">
        <v>2009</v>
      </c>
      <c r="F123" s="4" t="s">
        <v>114</v>
      </c>
      <c r="G123" s="16">
        <v>28</v>
      </c>
      <c r="H123" s="16">
        <v>2</v>
      </c>
      <c r="I123" s="17"/>
      <c r="J123" s="16">
        <v>61</v>
      </c>
      <c r="K123" s="16">
        <v>72</v>
      </c>
      <c r="L123" s="17"/>
      <c r="M123" s="16">
        <v>2</v>
      </c>
      <c r="N123" s="4" t="s">
        <v>115</v>
      </c>
      <c r="O123" s="4" t="s">
        <v>116</v>
      </c>
      <c r="P123" s="4" t="s">
        <v>117</v>
      </c>
      <c r="Q123" s="19" t="s">
        <v>118</v>
      </c>
      <c r="R123" s="194"/>
      <c r="S123" s="19"/>
      <c r="T123" s="19"/>
      <c r="U123" s="134"/>
      <c r="V123" s="19" t="s">
        <v>119</v>
      </c>
      <c r="W123" s="17"/>
      <c r="X123" s="4" t="s">
        <v>32</v>
      </c>
      <c r="Y123" s="17"/>
      <c r="Z123" s="4" t="s">
        <v>33</v>
      </c>
      <c r="AA123" s="18" t="s">
        <v>120</v>
      </c>
      <c r="AB123" s="14" t="s">
        <v>2382</v>
      </c>
      <c r="AC123" s="8" t="s">
        <v>2381</v>
      </c>
      <c r="AD123" s="8" t="s">
        <v>2382</v>
      </c>
      <c r="AE123" s="8" t="s">
        <v>2649</v>
      </c>
      <c r="AF123" s="8" t="s">
        <v>2649</v>
      </c>
      <c r="AG123" s="8" t="s">
        <v>2381</v>
      </c>
      <c r="AH123" s="8" t="s">
        <v>2390</v>
      </c>
      <c r="AI123" s="8"/>
      <c r="AJ123" s="8"/>
      <c r="AK123" s="8" t="s">
        <v>2649</v>
      </c>
      <c r="AL123" s="167"/>
      <c r="AM123" s="8"/>
      <c r="AN123" s="8"/>
      <c r="AO123" s="8"/>
      <c r="AP123" s="167"/>
      <c r="AQ123" s="8"/>
      <c r="AR123" s="8" t="s">
        <v>2438</v>
      </c>
      <c r="AS123" s="8"/>
      <c r="AT123" s="8"/>
      <c r="AU123" s="8" t="s">
        <v>2649</v>
      </c>
      <c r="AV123" s="8"/>
      <c r="AW123" s="8"/>
      <c r="AX123" s="8" t="s">
        <v>2385</v>
      </c>
      <c r="AY123" s="2" t="s">
        <v>2382</v>
      </c>
      <c r="AZ123" s="19" t="s">
        <v>2406</v>
      </c>
      <c r="BA123" s="2"/>
      <c r="BB123" s="40"/>
      <c r="BC123" s="40"/>
    </row>
    <row r="124" spans="1:55" ht="409.6" x14ac:dyDescent="0.15">
      <c r="A124" s="11">
        <v>130</v>
      </c>
      <c r="B124" s="30" t="s">
        <v>363</v>
      </c>
      <c r="C124" s="15" t="s">
        <v>364</v>
      </c>
      <c r="D124" s="4" t="s">
        <v>365</v>
      </c>
      <c r="E124" s="16">
        <v>2017</v>
      </c>
      <c r="F124" s="4" t="s">
        <v>366</v>
      </c>
      <c r="G124" s="16">
        <v>61</v>
      </c>
      <c r="H124" s="17"/>
      <c r="I124" s="17"/>
      <c r="J124" s="16">
        <v>1705</v>
      </c>
      <c r="K124" s="16">
        <v>1710</v>
      </c>
      <c r="L124" s="17"/>
      <c r="M124" s="16">
        <v>2</v>
      </c>
      <c r="N124" s="4" t="s">
        <v>367</v>
      </c>
      <c r="O124" s="4" t="s">
        <v>368</v>
      </c>
      <c r="P124" s="4" t="s">
        <v>369</v>
      </c>
      <c r="Q124" s="4" t="s">
        <v>370</v>
      </c>
      <c r="R124" s="194"/>
      <c r="S124" s="4"/>
      <c r="T124" s="4"/>
      <c r="U124" s="140"/>
      <c r="V124" s="4" t="s">
        <v>371</v>
      </c>
      <c r="W124" s="17"/>
      <c r="X124" s="4" t="s">
        <v>32</v>
      </c>
      <c r="Y124" s="17"/>
      <c r="Z124" s="4" t="s">
        <v>33</v>
      </c>
      <c r="AA124" s="18" t="s">
        <v>372</v>
      </c>
      <c r="AB124" s="14" t="s">
        <v>2382</v>
      </c>
      <c r="AC124" s="8" t="s">
        <v>2381</v>
      </c>
      <c r="AD124" s="8" t="s">
        <v>2382</v>
      </c>
      <c r="AE124" s="8"/>
      <c r="AF124" s="8"/>
      <c r="AG124" s="8" t="s">
        <v>2381</v>
      </c>
      <c r="AH124" s="8" t="s">
        <v>2394</v>
      </c>
      <c r="AI124" s="8"/>
      <c r="AJ124" s="8"/>
      <c r="AK124" s="8"/>
      <c r="AL124" s="167"/>
      <c r="AM124" s="8"/>
      <c r="AN124" s="8"/>
      <c r="AO124" s="38" t="s">
        <v>2649</v>
      </c>
      <c r="AP124" s="167"/>
      <c r="AQ124" s="8"/>
      <c r="AR124" s="8" t="s">
        <v>2437</v>
      </c>
      <c r="AS124" s="8"/>
      <c r="AT124" s="8"/>
      <c r="AU124" s="8"/>
      <c r="AV124" s="8" t="s">
        <v>2649</v>
      </c>
      <c r="AW124" s="8"/>
      <c r="AX124" s="8" t="s">
        <v>2385</v>
      </c>
      <c r="AY124" s="2" t="s">
        <v>2382</v>
      </c>
      <c r="AZ124" s="19" t="s">
        <v>2426</v>
      </c>
      <c r="BA124" s="2"/>
      <c r="BB124" s="40"/>
      <c r="BC124" s="40"/>
    </row>
    <row r="125" spans="1:55" ht="238" x14ac:dyDescent="0.15">
      <c r="A125" s="11">
        <v>132</v>
      </c>
      <c r="B125" s="30" t="s">
        <v>567</v>
      </c>
      <c r="C125" s="15" t="s">
        <v>568</v>
      </c>
      <c r="D125" s="4" t="s">
        <v>569</v>
      </c>
      <c r="E125" s="16">
        <v>2008</v>
      </c>
      <c r="F125" s="4" t="s">
        <v>570</v>
      </c>
      <c r="G125" s="16">
        <v>32</v>
      </c>
      <c r="H125" s="16">
        <v>1</v>
      </c>
      <c r="I125" s="17"/>
      <c r="J125" s="16">
        <v>6</v>
      </c>
      <c r="K125" s="16">
        <v>18</v>
      </c>
      <c r="L125" s="17"/>
      <c r="M125" s="16">
        <v>33</v>
      </c>
      <c r="N125" s="4" t="s">
        <v>571</v>
      </c>
      <c r="O125" s="4" t="s">
        <v>572</v>
      </c>
      <c r="P125" s="4" t="s">
        <v>573</v>
      </c>
      <c r="Q125" s="4" t="s">
        <v>574</v>
      </c>
      <c r="R125" s="194"/>
      <c r="S125" s="4"/>
      <c r="T125" s="4"/>
      <c r="U125" s="140"/>
      <c r="V125" s="4" t="s">
        <v>575</v>
      </c>
      <c r="W125" s="4" t="s">
        <v>576</v>
      </c>
      <c r="X125" s="4" t="s">
        <v>32</v>
      </c>
      <c r="Y125" s="17"/>
      <c r="Z125" s="4" t="s">
        <v>33</v>
      </c>
      <c r="AA125" s="18" t="s">
        <v>577</v>
      </c>
      <c r="AB125" s="14" t="s">
        <v>2382</v>
      </c>
      <c r="AC125" s="8" t="s">
        <v>2381</v>
      </c>
      <c r="AD125" s="8" t="s">
        <v>2382</v>
      </c>
      <c r="AE125" s="8"/>
      <c r="AF125" s="8"/>
      <c r="AG125" s="8" t="s">
        <v>2381</v>
      </c>
      <c r="AH125" s="8" t="s">
        <v>2391</v>
      </c>
      <c r="AI125" s="8"/>
      <c r="AJ125" s="8"/>
      <c r="AK125" s="8"/>
      <c r="AL125" s="168" t="s">
        <v>2649</v>
      </c>
      <c r="AM125" s="8"/>
      <c r="AN125" s="8"/>
      <c r="AO125" s="8"/>
      <c r="AP125" s="167"/>
      <c r="AQ125" s="8"/>
      <c r="AR125" s="8" t="s">
        <v>2396</v>
      </c>
      <c r="AS125" s="8"/>
      <c r="AT125" s="8" t="s">
        <v>2649</v>
      </c>
      <c r="AU125" s="8"/>
      <c r="AV125" s="8" t="s">
        <v>2649</v>
      </c>
      <c r="AW125" s="8"/>
      <c r="AX125" s="8" t="s">
        <v>2385</v>
      </c>
      <c r="AY125" s="2" t="s">
        <v>2382</v>
      </c>
      <c r="AZ125" s="4" t="s">
        <v>2452</v>
      </c>
      <c r="BA125" s="2"/>
      <c r="BB125" s="40"/>
      <c r="BC125" s="40"/>
    </row>
    <row r="126" spans="1:55" ht="182" x14ac:dyDescent="0.15">
      <c r="A126" s="11">
        <v>133</v>
      </c>
      <c r="B126" s="30" t="s">
        <v>941</v>
      </c>
      <c r="C126" s="15" t="s">
        <v>942</v>
      </c>
      <c r="D126" s="4" t="s">
        <v>943</v>
      </c>
      <c r="E126" s="16">
        <v>2012</v>
      </c>
      <c r="F126" s="4" t="s">
        <v>944</v>
      </c>
      <c r="G126" s="17"/>
      <c r="H126" s="17"/>
      <c r="I126" s="17"/>
      <c r="J126" s="17"/>
      <c r="K126" s="17"/>
      <c r="L126" s="16">
        <v>26</v>
      </c>
      <c r="M126" s="17"/>
      <c r="N126" s="17"/>
      <c r="O126" s="4" t="s">
        <v>945</v>
      </c>
      <c r="P126" s="4" t="s">
        <v>946</v>
      </c>
      <c r="Q126" s="4" t="s">
        <v>947</v>
      </c>
      <c r="R126" s="194"/>
      <c r="S126" s="4"/>
      <c r="T126" s="4"/>
      <c r="U126" s="140"/>
      <c r="V126" s="4" t="s">
        <v>948</v>
      </c>
      <c r="W126" s="4" t="s">
        <v>949</v>
      </c>
      <c r="X126" s="4" t="s">
        <v>56</v>
      </c>
      <c r="Y126" s="17"/>
      <c r="Z126" s="4" t="s">
        <v>33</v>
      </c>
      <c r="AA126" s="18" t="s">
        <v>950</v>
      </c>
      <c r="AB126" s="14" t="s">
        <v>2382</v>
      </c>
      <c r="AC126" s="8" t="s">
        <v>2381</v>
      </c>
      <c r="AD126" s="8" t="s">
        <v>2382</v>
      </c>
      <c r="AE126" s="38" t="s">
        <v>2649</v>
      </c>
      <c r="AF126" s="38" t="s">
        <v>2649</v>
      </c>
      <c r="AG126" s="8" t="s">
        <v>2381</v>
      </c>
      <c r="AH126" s="8" t="s">
        <v>2391</v>
      </c>
      <c r="AI126" s="8"/>
      <c r="AJ126" s="8"/>
      <c r="AK126" s="8"/>
      <c r="AL126" s="168" t="s">
        <v>2649</v>
      </c>
      <c r="AM126" s="8"/>
      <c r="AN126" s="8"/>
      <c r="AO126" s="8"/>
      <c r="AP126" s="167"/>
      <c r="AQ126" s="8"/>
      <c r="AR126" s="8" t="s">
        <v>2435</v>
      </c>
      <c r="AS126" s="8"/>
      <c r="AT126" s="8" t="s">
        <v>2649</v>
      </c>
      <c r="AU126" s="8"/>
      <c r="AV126" s="8"/>
      <c r="AW126" s="8"/>
      <c r="AX126" s="8" t="s">
        <v>2385</v>
      </c>
      <c r="AY126" s="2" t="s">
        <v>2382</v>
      </c>
      <c r="AZ126" s="19" t="s">
        <v>2485</v>
      </c>
      <c r="BA126" s="2"/>
      <c r="BB126" s="40"/>
      <c r="BC126" s="40"/>
    </row>
    <row r="127" spans="1:55" ht="409.6" x14ac:dyDescent="0.15">
      <c r="A127" s="11">
        <v>134</v>
      </c>
      <c r="B127" s="30" t="s">
        <v>1157</v>
      </c>
      <c r="C127" s="15" t="s">
        <v>1158</v>
      </c>
      <c r="D127" s="4" t="s">
        <v>1159</v>
      </c>
      <c r="E127" s="16">
        <v>2017</v>
      </c>
      <c r="F127" s="4" t="s">
        <v>1160</v>
      </c>
      <c r="G127" s="16">
        <v>9</v>
      </c>
      <c r="H127" s="16">
        <v>2</v>
      </c>
      <c r="I127" s="16">
        <v>185</v>
      </c>
      <c r="J127" s="17"/>
      <c r="K127" s="17"/>
      <c r="L127" s="17"/>
      <c r="M127" s="16">
        <v>3</v>
      </c>
      <c r="N127" s="4" t="s">
        <v>1161</v>
      </c>
      <c r="O127" s="4" t="s">
        <v>1162</v>
      </c>
      <c r="P127" s="4" t="s">
        <v>1163</v>
      </c>
      <c r="Q127" s="4" t="s">
        <v>1164</v>
      </c>
      <c r="R127" s="194"/>
      <c r="S127" s="4"/>
      <c r="T127" s="4"/>
      <c r="U127" s="140"/>
      <c r="V127" s="4" t="s">
        <v>1165</v>
      </c>
      <c r="W127" s="4" t="s">
        <v>1166</v>
      </c>
      <c r="X127" s="4" t="s">
        <v>32</v>
      </c>
      <c r="Y127" s="4" t="s">
        <v>170</v>
      </c>
      <c r="Z127" s="4" t="s">
        <v>33</v>
      </c>
      <c r="AA127" s="18" t="s">
        <v>1167</v>
      </c>
      <c r="AB127" s="14" t="s">
        <v>2382</v>
      </c>
      <c r="AC127" s="8" t="s">
        <v>2381</v>
      </c>
      <c r="AD127" s="8" t="s">
        <v>2382</v>
      </c>
      <c r="AE127" s="38" t="s">
        <v>2649</v>
      </c>
      <c r="AF127" s="38" t="s">
        <v>2649</v>
      </c>
      <c r="AG127" s="8" t="s">
        <v>2381</v>
      </c>
      <c r="AH127" s="8" t="s">
        <v>2391</v>
      </c>
      <c r="AI127" s="8"/>
      <c r="AJ127" s="8"/>
      <c r="AK127" s="8"/>
      <c r="AL127" s="168" t="s">
        <v>2649</v>
      </c>
      <c r="AM127" s="8"/>
      <c r="AN127" s="8"/>
      <c r="AO127" s="8"/>
      <c r="AP127" s="167"/>
      <c r="AQ127" s="8"/>
      <c r="AR127" s="8" t="s">
        <v>2435</v>
      </c>
      <c r="AS127" s="8"/>
      <c r="AT127" s="8" t="s">
        <v>2649</v>
      </c>
      <c r="AU127" s="8"/>
      <c r="AV127" s="8"/>
      <c r="AW127" s="8"/>
      <c r="AX127" s="8" t="s">
        <v>2385</v>
      </c>
      <c r="AY127" s="2" t="s">
        <v>2382</v>
      </c>
      <c r="AZ127" s="4" t="s">
        <v>2503</v>
      </c>
      <c r="BA127" s="2"/>
      <c r="BB127" s="40"/>
      <c r="BC127" s="40"/>
    </row>
    <row r="128" spans="1:55" ht="154" x14ac:dyDescent="0.15">
      <c r="A128" s="11">
        <v>136</v>
      </c>
      <c r="B128" s="30" t="s">
        <v>1325</v>
      </c>
      <c r="C128" s="15" t="s">
        <v>1326</v>
      </c>
      <c r="D128" s="4" t="s">
        <v>1327</v>
      </c>
      <c r="E128" s="16">
        <v>2012</v>
      </c>
      <c r="F128" s="4" t="s">
        <v>1328</v>
      </c>
      <c r="G128" s="16">
        <v>47</v>
      </c>
      <c r="H128" s="16">
        <v>3</v>
      </c>
      <c r="I128" s="4" t="s">
        <v>1329</v>
      </c>
      <c r="J128" s="16">
        <v>335</v>
      </c>
      <c r="K128" s="16">
        <v>352</v>
      </c>
      <c r="L128" s="17"/>
      <c r="M128" s="16">
        <v>14</v>
      </c>
      <c r="N128" s="4" t="s">
        <v>1330</v>
      </c>
      <c r="O128" s="4" t="s">
        <v>1331</v>
      </c>
      <c r="P128" s="4" t="s">
        <v>1332</v>
      </c>
      <c r="Q128" s="4" t="s">
        <v>1333</v>
      </c>
      <c r="R128" s="194"/>
      <c r="S128" s="4"/>
      <c r="T128" s="4"/>
      <c r="U128" s="140"/>
      <c r="V128" s="4" t="s">
        <v>1334</v>
      </c>
      <c r="W128" s="17"/>
      <c r="X128" s="4" t="s">
        <v>32</v>
      </c>
      <c r="Y128" s="17"/>
      <c r="Z128" s="4" t="s">
        <v>33</v>
      </c>
      <c r="AA128" s="18" t="s">
        <v>1335</v>
      </c>
      <c r="AB128" s="14" t="s">
        <v>2382</v>
      </c>
      <c r="AC128" s="8" t="s">
        <v>2381</v>
      </c>
      <c r="AD128" s="8" t="s">
        <v>2382</v>
      </c>
      <c r="AE128" s="8"/>
      <c r="AF128" s="8"/>
      <c r="AG128" s="8" t="s">
        <v>2381</v>
      </c>
      <c r="AH128" s="8" t="s">
        <v>2390</v>
      </c>
      <c r="AI128" s="8"/>
      <c r="AJ128" s="8"/>
      <c r="AK128" s="38" t="s">
        <v>2649</v>
      </c>
      <c r="AL128" s="167"/>
      <c r="AM128" s="8"/>
      <c r="AN128" s="8"/>
      <c r="AO128" s="8"/>
      <c r="AP128" s="167"/>
      <c r="AQ128" s="8"/>
      <c r="AR128" s="8" t="s">
        <v>2396</v>
      </c>
      <c r="AS128" s="8" t="s">
        <v>2649</v>
      </c>
      <c r="AT128" s="8"/>
      <c r="AU128" s="8" t="s">
        <v>2649</v>
      </c>
      <c r="AV128" s="8" t="s">
        <v>2649</v>
      </c>
      <c r="AW128" s="8"/>
      <c r="AX128" s="8" t="s">
        <v>2385</v>
      </c>
      <c r="AY128" s="2" t="s">
        <v>2382</v>
      </c>
      <c r="AZ128" s="4" t="s">
        <v>2520</v>
      </c>
      <c r="BA128" s="2"/>
      <c r="BB128" s="40"/>
      <c r="BC128" s="40"/>
    </row>
    <row r="129" spans="1:55" ht="266" x14ac:dyDescent="0.15">
      <c r="A129" s="11">
        <v>137</v>
      </c>
      <c r="B129" s="30" t="s">
        <v>1368</v>
      </c>
      <c r="C129" s="15" t="s">
        <v>1369</v>
      </c>
      <c r="D129" s="4" t="s">
        <v>1370</v>
      </c>
      <c r="E129" s="16">
        <v>2004</v>
      </c>
      <c r="F129" s="4" t="s">
        <v>1371</v>
      </c>
      <c r="G129" s="16">
        <v>58</v>
      </c>
      <c r="H129" s="16">
        <v>3</v>
      </c>
      <c r="I129" s="17"/>
      <c r="J129" s="16">
        <v>216</v>
      </c>
      <c r="K129" s="16">
        <v>222</v>
      </c>
      <c r="L129" s="17"/>
      <c r="M129" s="16">
        <v>32</v>
      </c>
      <c r="N129" s="4" t="s">
        <v>1372</v>
      </c>
      <c r="O129" s="4" t="s">
        <v>1373</v>
      </c>
      <c r="P129" s="4" t="s">
        <v>1374</v>
      </c>
      <c r="Q129" s="4" t="s">
        <v>1375</v>
      </c>
      <c r="R129" s="194"/>
      <c r="S129" s="4"/>
      <c r="T129" s="4"/>
      <c r="U129" s="140"/>
      <c r="V129" s="4" t="s">
        <v>1376</v>
      </c>
      <c r="W129" s="17"/>
      <c r="X129" s="4" t="s">
        <v>32</v>
      </c>
      <c r="Y129" s="4" t="s">
        <v>170</v>
      </c>
      <c r="Z129" s="4" t="s">
        <v>33</v>
      </c>
      <c r="AA129" s="18" t="s">
        <v>1377</v>
      </c>
      <c r="AB129" s="14" t="s">
        <v>2382</v>
      </c>
      <c r="AC129" s="8" t="s">
        <v>2381</v>
      </c>
      <c r="AD129" s="8" t="s">
        <v>2382</v>
      </c>
      <c r="AE129" s="8"/>
      <c r="AF129" s="8"/>
      <c r="AG129" s="8" t="s">
        <v>2381</v>
      </c>
      <c r="AH129" s="8" t="s">
        <v>2390</v>
      </c>
      <c r="AI129" s="8"/>
      <c r="AJ129" s="8"/>
      <c r="AK129" s="38" t="s">
        <v>2649</v>
      </c>
      <c r="AL129" s="167"/>
      <c r="AM129" s="8"/>
      <c r="AN129" s="8"/>
      <c r="AO129" s="8"/>
      <c r="AP129" s="167"/>
      <c r="AQ129" s="8"/>
      <c r="AR129" s="8" t="s">
        <v>2439</v>
      </c>
      <c r="AS129" s="38" t="s">
        <v>2649</v>
      </c>
      <c r="AT129" s="8"/>
      <c r="AU129" s="8"/>
      <c r="AV129" s="8"/>
      <c r="AW129" s="8"/>
      <c r="AX129" s="8" t="s">
        <v>2385</v>
      </c>
      <c r="AY129" s="2" t="s">
        <v>2382</v>
      </c>
      <c r="AZ129" s="4" t="s">
        <v>2524</v>
      </c>
      <c r="BA129" s="2"/>
      <c r="BB129" s="40"/>
      <c r="BC129" s="40"/>
    </row>
    <row r="130" spans="1:55" ht="210" x14ac:dyDescent="0.15">
      <c r="A130" s="11">
        <v>138</v>
      </c>
      <c r="B130" s="30" t="s">
        <v>1504</v>
      </c>
      <c r="C130" s="15" t="s">
        <v>1505</v>
      </c>
      <c r="D130" s="4" t="s">
        <v>1506</v>
      </c>
      <c r="E130" s="16">
        <v>2011</v>
      </c>
      <c r="F130" s="4" t="s">
        <v>1507</v>
      </c>
      <c r="G130" s="16">
        <v>20</v>
      </c>
      <c r="H130" s="16">
        <v>3</v>
      </c>
      <c r="I130" s="17"/>
      <c r="J130" s="16">
        <v>191</v>
      </c>
      <c r="K130" s="16">
        <v>199</v>
      </c>
      <c r="L130" s="17"/>
      <c r="M130" s="16">
        <v>23</v>
      </c>
      <c r="N130" s="4" t="s">
        <v>1508</v>
      </c>
      <c r="O130" s="4" t="s">
        <v>1509</v>
      </c>
      <c r="P130" s="4" t="s">
        <v>1510</v>
      </c>
      <c r="Q130" s="4" t="s">
        <v>1511</v>
      </c>
      <c r="R130" s="194"/>
      <c r="S130" s="4"/>
      <c r="T130" s="4"/>
      <c r="U130" s="140"/>
      <c r="V130" s="4" t="s">
        <v>1512</v>
      </c>
      <c r="W130" s="4" t="s">
        <v>1513</v>
      </c>
      <c r="X130" s="4" t="s">
        <v>32</v>
      </c>
      <c r="Y130" s="17"/>
      <c r="Z130" s="4" t="s">
        <v>33</v>
      </c>
      <c r="AA130" s="18" t="s">
        <v>1514</v>
      </c>
      <c r="AB130" s="14" t="s">
        <v>2382</v>
      </c>
      <c r="AC130" s="8" t="s">
        <v>2381</v>
      </c>
      <c r="AD130" s="8" t="s">
        <v>2382</v>
      </c>
      <c r="AE130" s="8"/>
      <c r="AF130" s="8"/>
      <c r="AG130" s="8" t="s">
        <v>2381</v>
      </c>
      <c r="AH130" s="8" t="s">
        <v>2391</v>
      </c>
      <c r="AI130" s="8"/>
      <c r="AJ130" s="8"/>
      <c r="AK130" s="8"/>
      <c r="AL130" s="168" t="s">
        <v>2649</v>
      </c>
      <c r="AM130" s="8"/>
      <c r="AN130" s="8"/>
      <c r="AO130" s="8"/>
      <c r="AP130" s="167"/>
      <c r="AQ130" s="8"/>
      <c r="AR130" s="8" t="s">
        <v>2435</v>
      </c>
      <c r="AS130" s="8"/>
      <c r="AT130" s="38" t="s">
        <v>2649</v>
      </c>
      <c r="AU130" s="8"/>
      <c r="AV130" s="8"/>
      <c r="AW130" s="8"/>
      <c r="AX130" s="8" t="s">
        <v>2385</v>
      </c>
      <c r="AY130" s="2" t="s">
        <v>2382</v>
      </c>
      <c r="AZ130" s="4" t="s">
        <v>2537</v>
      </c>
      <c r="BA130" s="2"/>
      <c r="BB130" s="40"/>
      <c r="BC130" s="40"/>
    </row>
    <row r="131" spans="1:55" ht="371" x14ac:dyDescent="0.15">
      <c r="A131" s="11">
        <v>139</v>
      </c>
      <c r="B131" s="30" t="s">
        <v>1705</v>
      </c>
      <c r="C131" s="15" t="s">
        <v>1706</v>
      </c>
      <c r="D131" s="4" t="s">
        <v>1707</v>
      </c>
      <c r="E131" s="16">
        <v>2013</v>
      </c>
      <c r="F131" s="4" t="s">
        <v>1708</v>
      </c>
      <c r="G131" s="16">
        <v>80</v>
      </c>
      <c r="H131" s="17"/>
      <c r="I131" s="17"/>
      <c r="J131" s="16">
        <v>310</v>
      </c>
      <c r="K131" s="16">
        <v>321</v>
      </c>
      <c r="L131" s="17"/>
      <c r="M131" s="16">
        <v>22</v>
      </c>
      <c r="N131" s="4" t="s">
        <v>1709</v>
      </c>
      <c r="O131" s="4" t="s">
        <v>1710</v>
      </c>
      <c r="P131" s="4" t="s">
        <v>1711</v>
      </c>
      <c r="Q131" s="4" t="s">
        <v>1712</v>
      </c>
      <c r="R131" s="194"/>
      <c r="S131" s="4"/>
      <c r="T131" s="4"/>
      <c r="U131" s="140"/>
      <c r="V131" s="4" t="s">
        <v>1713</v>
      </c>
      <c r="W131" s="4" t="s">
        <v>1714</v>
      </c>
      <c r="X131" s="4" t="s">
        <v>32</v>
      </c>
      <c r="Y131" s="17"/>
      <c r="Z131" s="4" t="s">
        <v>33</v>
      </c>
      <c r="AA131" s="18" t="s">
        <v>1715</v>
      </c>
      <c r="AB131" s="14" t="s">
        <v>2382</v>
      </c>
      <c r="AC131" s="8" t="s">
        <v>2381</v>
      </c>
      <c r="AD131" s="8" t="s">
        <v>2382</v>
      </c>
      <c r="AE131" s="8"/>
      <c r="AF131" s="8"/>
      <c r="AG131" s="8" t="s">
        <v>2381</v>
      </c>
      <c r="AH131" s="8" t="s">
        <v>2394</v>
      </c>
      <c r="AI131" s="8"/>
      <c r="AJ131" s="8"/>
      <c r="AK131" s="8"/>
      <c r="AL131" s="167"/>
      <c r="AM131" s="8"/>
      <c r="AN131" s="8"/>
      <c r="AO131" s="38" t="s">
        <v>2649</v>
      </c>
      <c r="AP131" s="167"/>
      <c r="AQ131" s="8"/>
      <c r="AR131" s="8" t="s">
        <v>2439</v>
      </c>
      <c r="AS131" s="38" t="s">
        <v>2649</v>
      </c>
      <c r="AT131" s="8"/>
      <c r="AU131" s="8"/>
      <c r="AV131" s="8"/>
      <c r="AW131" s="8"/>
      <c r="AX131" s="8" t="s">
        <v>2385</v>
      </c>
      <c r="AY131" s="2" t="s">
        <v>2382</v>
      </c>
      <c r="AZ131" s="4" t="s">
        <v>2555</v>
      </c>
      <c r="BA131" s="2"/>
      <c r="BB131" s="40"/>
      <c r="BC131" s="40"/>
    </row>
    <row r="132" spans="1:55" ht="196" x14ac:dyDescent="0.15">
      <c r="A132" s="11">
        <v>140</v>
      </c>
      <c r="B132" s="30" t="s">
        <v>1756</v>
      </c>
      <c r="C132" s="15" t="s">
        <v>1757</v>
      </c>
      <c r="D132" s="4" t="s">
        <v>1758</v>
      </c>
      <c r="E132" s="16">
        <v>2014</v>
      </c>
      <c r="F132" s="4" t="s">
        <v>1759</v>
      </c>
      <c r="G132" s="17"/>
      <c r="H132" s="17"/>
      <c r="I132" s="16">
        <v>6828943</v>
      </c>
      <c r="J132" s="17"/>
      <c r="K132" s="17"/>
      <c r="L132" s="17"/>
      <c r="M132" s="16">
        <v>1</v>
      </c>
      <c r="N132" s="17"/>
      <c r="O132" s="4" t="s">
        <v>1760</v>
      </c>
      <c r="P132" s="4" t="s">
        <v>1761</v>
      </c>
      <c r="Q132" s="4" t="s">
        <v>1762</v>
      </c>
      <c r="R132" s="194"/>
      <c r="S132" s="4"/>
      <c r="T132" s="4"/>
      <c r="U132" s="140"/>
      <c r="V132" s="4" t="s">
        <v>1763</v>
      </c>
      <c r="W132" s="4" t="s">
        <v>1764</v>
      </c>
      <c r="X132" s="4" t="s">
        <v>56</v>
      </c>
      <c r="Y132" s="17"/>
      <c r="Z132" s="4" t="s">
        <v>33</v>
      </c>
      <c r="AA132" s="18" t="s">
        <v>1765</v>
      </c>
      <c r="AB132" s="14" t="s">
        <v>2382</v>
      </c>
      <c r="AC132" s="8" t="s">
        <v>2381</v>
      </c>
      <c r="AD132" s="8" t="s">
        <v>2382</v>
      </c>
      <c r="AE132" s="8"/>
      <c r="AF132" s="8"/>
      <c r="AG132" s="8" t="s">
        <v>2381</v>
      </c>
      <c r="AH132" s="8" t="s">
        <v>2394</v>
      </c>
      <c r="AI132" s="8"/>
      <c r="AJ132" s="8"/>
      <c r="AK132" s="8"/>
      <c r="AL132" s="167"/>
      <c r="AM132" s="8"/>
      <c r="AN132" s="8"/>
      <c r="AO132" s="38" t="s">
        <v>2649</v>
      </c>
      <c r="AP132" s="167"/>
      <c r="AQ132" s="8"/>
      <c r="AR132" s="8" t="s">
        <v>2439</v>
      </c>
      <c r="AS132" s="38" t="s">
        <v>2649</v>
      </c>
      <c r="AT132" s="8"/>
      <c r="AU132" s="8"/>
      <c r="AV132" s="8"/>
      <c r="AW132" s="8"/>
      <c r="AX132" s="8" t="s">
        <v>2385</v>
      </c>
      <c r="AY132" s="2" t="s">
        <v>2382</v>
      </c>
      <c r="AZ132" s="4" t="s">
        <v>2560</v>
      </c>
      <c r="BA132" s="2"/>
      <c r="BB132" s="40"/>
      <c r="BC132" s="40"/>
    </row>
    <row r="133" spans="1:55" ht="224" x14ac:dyDescent="0.15">
      <c r="A133" s="11">
        <v>141</v>
      </c>
      <c r="B133" s="30" t="s">
        <v>1627</v>
      </c>
      <c r="C133" s="15" t="s">
        <v>1628</v>
      </c>
      <c r="D133" s="4" t="s">
        <v>1851</v>
      </c>
      <c r="E133" s="16">
        <v>2018</v>
      </c>
      <c r="F133" s="4" t="s">
        <v>1852</v>
      </c>
      <c r="G133" s="16">
        <v>184</v>
      </c>
      <c r="H133" s="16">
        <v>3</v>
      </c>
      <c r="I133" s="17"/>
      <c r="J133" s="16">
        <v>283</v>
      </c>
      <c r="K133" s="16">
        <v>297</v>
      </c>
      <c r="L133" s="17"/>
      <c r="M133" s="17"/>
      <c r="N133" s="4" t="s">
        <v>1853</v>
      </c>
      <c r="O133" s="4" t="s">
        <v>1854</v>
      </c>
      <c r="P133" s="4" t="s">
        <v>1855</v>
      </c>
      <c r="Q133" s="4" t="s">
        <v>1856</v>
      </c>
      <c r="R133" s="194"/>
      <c r="S133" s="4"/>
      <c r="T133" s="4"/>
      <c r="U133" s="140"/>
      <c r="V133" s="4" t="s">
        <v>1857</v>
      </c>
      <c r="W133" s="4" t="s">
        <v>1858</v>
      </c>
      <c r="X133" s="4" t="s">
        <v>32</v>
      </c>
      <c r="Y133" s="17"/>
      <c r="Z133" s="4" t="s">
        <v>33</v>
      </c>
      <c r="AA133" s="18" t="s">
        <v>1859</v>
      </c>
      <c r="AB133" s="14" t="s">
        <v>2382</v>
      </c>
      <c r="AC133" s="8" t="s">
        <v>2381</v>
      </c>
      <c r="AD133" s="8" t="s">
        <v>2382</v>
      </c>
      <c r="AE133" s="8"/>
      <c r="AF133" s="8"/>
      <c r="AG133" s="8" t="s">
        <v>2381</v>
      </c>
      <c r="AH133" s="8" t="s">
        <v>2396</v>
      </c>
      <c r="AI133" s="8"/>
      <c r="AJ133" s="8"/>
      <c r="AK133" s="8"/>
      <c r="AL133" s="168" t="s">
        <v>2649</v>
      </c>
      <c r="AM133" s="8"/>
      <c r="AN133" s="8"/>
      <c r="AO133" s="38" t="s">
        <v>2649</v>
      </c>
      <c r="AP133" s="167"/>
      <c r="AQ133" s="8"/>
      <c r="AR133" s="8" t="s">
        <v>2435</v>
      </c>
      <c r="AS133" s="8"/>
      <c r="AT133" s="38" t="s">
        <v>2649</v>
      </c>
      <c r="AU133" s="8"/>
      <c r="AV133" s="8"/>
      <c r="AW133" s="8"/>
      <c r="AX133" s="8" t="s">
        <v>2385</v>
      </c>
      <c r="AY133" s="2" t="s">
        <v>2382</v>
      </c>
      <c r="AZ133" s="4" t="s">
        <v>2569</v>
      </c>
      <c r="BA133" s="2"/>
      <c r="BB133" s="40"/>
      <c r="BC133" s="40"/>
    </row>
    <row r="134" spans="1:55" ht="168" x14ac:dyDescent="0.15">
      <c r="A134" s="11">
        <v>142</v>
      </c>
      <c r="B134" s="30" t="s">
        <v>1994</v>
      </c>
      <c r="C134" s="15" t="s">
        <v>1995</v>
      </c>
      <c r="D134" s="4" t="s">
        <v>1996</v>
      </c>
      <c r="E134" s="16">
        <v>2013</v>
      </c>
      <c r="F134" s="4" t="s">
        <v>265</v>
      </c>
      <c r="G134" s="16">
        <v>6</v>
      </c>
      <c r="H134" s="16">
        <v>2</v>
      </c>
      <c r="I134" s="17"/>
      <c r="J134" s="16">
        <v>197</v>
      </c>
      <c r="K134" s="16">
        <v>208</v>
      </c>
      <c r="L134" s="17"/>
      <c r="M134" s="16">
        <v>4</v>
      </c>
      <c r="N134" s="4" t="s">
        <v>1997</v>
      </c>
      <c r="O134" s="4" t="s">
        <v>1998</v>
      </c>
      <c r="P134" s="4" t="s">
        <v>1999</v>
      </c>
      <c r="Q134" s="4" t="s">
        <v>2000</v>
      </c>
      <c r="R134" s="194"/>
      <c r="S134" s="4"/>
      <c r="T134" s="4"/>
      <c r="U134" s="140"/>
      <c r="V134" s="4" t="s">
        <v>2001</v>
      </c>
      <c r="W134" s="4" t="s">
        <v>2002</v>
      </c>
      <c r="X134" s="4" t="s">
        <v>32</v>
      </c>
      <c r="Y134" s="17"/>
      <c r="Z134" s="4" t="s">
        <v>33</v>
      </c>
      <c r="AA134" s="18" t="s">
        <v>2003</v>
      </c>
      <c r="AB134" s="14" t="s">
        <v>2382</v>
      </c>
      <c r="AC134" s="8" t="s">
        <v>2381</v>
      </c>
      <c r="AD134" s="8" t="s">
        <v>2382</v>
      </c>
      <c r="AE134" s="38" t="s">
        <v>2649</v>
      </c>
      <c r="AF134" s="38" t="s">
        <v>2649</v>
      </c>
      <c r="AG134" s="8" t="s">
        <v>2381</v>
      </c>
      <c r="AH134" s="8" t="s">
        <v>2391</v>
      </c>
      <c r="AI134" s="8"/>
      <c r="AJ134" s="8"/>
      <c r="AK134" s="8"/>
      <c r="AL134" s="168" t="s">
        <v>2649</v>
      </c>
      <c r="AM134" s="8"/>
      <c r="AN134" s="8"/>
      <c r="AO134" s="8"/>
      <c r="AP134" s="167"/>
      <c r="AQ134" s="8"/>
      <c r="AR134" s="8" t="s">
        <v>2435</v>
      </c>
      <c r="AS134" s="38" t="s">
        <v>2649</v>
      </c>
      <c r="AT134" s="8"/>
      <c r="AU134" s="8"/>
      <c r="AV134" s="8"/>
      <c r="AW134" s="8"/>
      <c r="AX134" s="8" t="s">
        <v>2385</v>
      </c>
      <c r="AY134" s="2" t="s">
        <v>2382</v>
      </c>
      <c r="AZ134" s="4" t="s">
        <v>2584</v>
      </c>
      <c r="BA134" s="2"/>
      <c r="BB134" s="40"/>
      <c r="BC134" s="40"/>
    </row>
    <row r="135" spans="1:55" ht="182" x14ac:dyDescent="0.15">
      <c r="A135" s="11">
        <v>143</v>
      </c>
      <c r="B135" s="30" t="s">
        <v>2032</v>
      </c>
      <c r="C135" s="15" t="s">
        <v>2033</v>
      </c>
      <c r="D135" s="4" t="s">
        <v>2034</v>
      </c>
      <c r="E135" s="16">
        <v>2012</v>
      </c>
      <c r="F135" s="4" t="s">
        <v>712</v>
      </c>
      <c r="G135" s="16">
        <v>22</v>
      </c>
      <c r="H135" s="16">
        <v>1</v>
      </c>
      <c r="I135" s="17"/>
      <c r="J135" s="16">
        <v>75</v>
      </c>
      <c r="K135" s="16">
        <v>99</v>
      </c>
      <c r="L135" s="17"/>
      <c r="M135" s="16">
        <v>18</v>
      </c>
      <c r="N135" s="4" t="s">
        <v>2035</v>
      </c>
      <c r="O135" s="4" t="s">
        <v>2036</v>
      </c>
      <c r="P135" s="4" t="s">
        <v>2037</v>
      </c>
      <c r="Q135" s="4" t="s">
        <v>2038</v>
      </c>
      <c r="R135" s="194"/>
      <c r="S135" s="4"/>
      <c r="T135" s="4"/>
      <c r="U135" s="140"/>
      <c r="V135" s="4" t="s">
        <v>2039</v>
      </c>
      <c r="W135" s="4" t="s">
        <v>2040</v>
      </c>
      <c r="X135" s="4" t="s">
        <v>32</v>
      </c>
      <c r="Y135" s="17"/>
      <c r="Z135" s="4" t="s">
        <v>33</v>
      </c>
      <c r="AA135" s="18" t="s">
        <v>2041</v>
      </c>
      <c r="AB135" s="14" t="s">
        <v>2382</v>
      </c>
      <c r="AC135" s="8" t="s">
        <v>2381</v>
      </c>
      <c r="AD135" s="8" t="s">
        <v>2382</v>
      </c>
      <c r="AE135" s="8" t="s">
        <v>2649</v>
      </c>
      <c r="AF135" s="8" t="s">
        <v>2649</v>
      </c>
      <c r="AG135" s="8" t="s">
        <v>2381</v>
      </c>
      <c r="AH135" s="8" t="s">
        <v>2396</v>
      </c>
      <c r="AI135" s="8"/>
      <c r="AJ135" s="8"/>
      <c r="AK135" s="8" t="s">
        <v>2649</v>
      </c>
      <c r="AL135" s="167" t="s">
        <v>2649</v>
      </c>
      <c r="AM135" s="8"/>
      <c r="AN135" s="8"/>
      <c r="AO135" s="8"/>
      <c r="AP135" s="167"/>
      <c r="AQ135" s="8"/>
      <c r="AR135" s="8" t="s">
        <v>2439</v>
      </c>
      <c r="AS135" s="8" t="s">
        <v>2649</v>
      </c>
      <c r="AT135" s="8"/>
      <c r="AU135" s="8"/>
      <c r="AV135" s="8"/>
      <c r="AW135" s="8"/>
      <c r="AX135" s="8" t="s">
        <v>2385</v>
      </c>
      <c r="AY135" s="2" t="s">
        <v>2382</v>
      </c>
      <c r="AZ135" s="4" t="s">
        <v>2588</v>
      </c>
      <c r="BA135" s="2"/>
      <c r="BB135" s="40"/>
      <c r="BC135" s="40"/>
    </row>
    <row r="136" spans="1:55" ht="154" x14ac:dyDescent="0.15">
      <c r="A136" s="11">
        <v>155</v>
      </c>
      <c r="B136" s="30" t="s">
        <v>160</v>
      </c>
      <c r="C136" s="15" t="s">
        <v>161</v>
      </c>
      <c r="D136" s="4" t="s">
        <v>162</v>
      </c>
      <c r="E136" s="16">
        <v>2011</v>
      </c>
      <c r="F136" s="4" t="s">
        <v>163</v>
      </c>
      <c r="G136" s="16">
        <v>22</v>
      </c>
      <c r="H136" s="16">
        <v>2</v>
      </c>
      <c r="I136" s="17"/>
      <c r="J136" s="16">
        <v>98</v>
      </c>
      <c r="K136" s="16">
        <v>106</v>
      </c>
      <c r="L136" s="17"/>
      <c r="M136" s="16">
        <v>10</v>
      </c>
      <c r="N136" s="4" t="s">
        <v>164</v>
      </c>
      <c r="O136" s="4" t="s">
        <v>165</v>
      </c>
      <c r="P136" s="4" t="s">
        <v>166</v>
      </c>
      <c r="Q136" s="4" t="s">
        <v>167</v>
      </c>
      <c r="R136" s="194"/>
      <c r="S136" s="4"/>
      <c r="T136" s="4"/>
      <c r="U136" s="140"/>
      <c r="V136" s="4" t="s">
        <v>168</v>
      </c>
      <c r="W136" s="4" t="s">
        <v>169</v>
      </c>
      <c r="X136" s="4" t="s">
        <v>32</v>
      </c>
      <c r="Y136" s="4" t="s">
        <v>170</v>
      </c>
      <c r="Z136" s="4" t="s">
        <v>33</v>
      </c>
      <c r="AA136" s="18" t="s">
        <v>171</v>
      </c>
      <c r="AB136" s="14" t="s">
        <v>2382</v>
      </c>
      <c r="AC136" s="8" t="s">
        <v>2381</v>
      </c>
      <c r="AD136" s="8" t="s">
        <v>2382</v>
      </c>
      <c r="AE136" s="8"/>
      <c r="AF136" s="8"/>
      <c r="AG136" s="8" t="s">
        <v>2381</v>
      </c>
      <c r="AH136" s="8" t="s">
        <v>2391</v>
      </c>
      <c r="AI136" s="8"/>
      <c r="AJ136" s="8"/>
      <c r="AK136" s="8"/>
      <c r="AL136" s="168" t="s">
        <v>2649</v>
      </c>
      <c r="AM136" s="8"/>
      <c r="AN136" s="8"/>
      <c r="AO136" s="8"/>
      <c r="AP136" s="167"/>
      <c r="AQ136" s="8"/>
      <c r="AR136" s="8" t="s">
        <v>2651</v>
      </c>
      <c r="AS136" s="8"/>
      <c r="AT136" s="8"/>
      <c r="AU136" s="8"/>
      <c r="AV136" s="8" t="s">
        <v>2649</v>
      </c>
      <c r="AW136" s="8"/>
      <c r="AX136" s="8" t="s">
        <v>2385</v>
      </c>
      <c r="AY136" s="2" t="s">
        <v>2382</v>
      </c>
      <c r="AZ136" s="19" t="s">
        <v>2410</v>
      </c>
      <c r="BA136" s="2"/>
      <c r="BB136" s="40"/>
      <c r="BC136" s="40"/>
    </row>
    <row r="137" spans="1:55" ht="196" x14ac:dyDescent="0.15">
      <c r="A137" s="11">
        <v>158</v>
      </c>
      <c r="B137" s="30" t="s">
        <v>273</v>
      </c>
      <c r="C137" s="15" t="s">
        <v>274</v>
      </c>
      <c r="D137" s="4" t="s">
        <v>275</v>
      </c>
      <c r="E137" s="16">
        <v>2003</v>
      </c>
      <c r="F137" s="4" t="s">
        <v>276</v>
      </c>
      <c r="G137" s="16">
        <v>35</v>
      </c>
      <c r="H137" s="16">
        <v>2</v>
      </c>
      <c r="I137" s="17"/>
      <c r="J137" s="16">
        <v>227</v>
      </c>
      <c r="K137" s="16">
        <v>249</v>
      </c>
      <c r="L137" s="17"/>
      <c r="M137" s="16">
        <v>6</v>
      </c>
      <c r="N137" s="4" t="s">
        <v>277</v>
      </c>
      <c r="O137" s="4" t="s">
        <v>278</v>
      </c>
      <c r="P137" s="4" t="s">
        <v>279</v>
      </c>
      <c r="Q137" s="4" t="s">
        <v>280</v>
      </c>
      <c r="R137" s="194"/>
      <c r="S137" s="4"/>
      <c r="T137" s="4"/>
      <c r="U137" s="140"/>
      <c r="V137" s="4" t="s">
        <v>281</v>
      </c>
      <c r="W137" s="4" t="s">
        <v>282</v>
      </c>
      <c r="X137" s="4" t="s">
        <v>32</v>
      </c>
      <c r="Y137" s="17"/>
      <c r="Z137" s="4" t="s">
        <v>33</v>
      </c>
      <c r="AA137" s="18" t="s">
        <v>283</v>
      </c>
      <c r="AB137" s="14" t="s">
        <v>2382</v>
      </c>
      <c r="AC137" s="8" t="s">
        <v>2381</v>
      </c>
      <c r="AD137" s="8" t="s">
        <v>2382</v>
      </c>
      <c r="AE137" s="38" t="s">
        <v>2649</v>
      </c>
      <c r="AF137" s="38" t="s">
        <v>2649</v>
      </c>
      <c r="AG137" s="8" t="s">
        <v>2381</v>
      </c>
      <c r="AH137" s="8" t="s">
        <v>2390</v>
      </c>
      <c r="AI137" s="8"/>
      <c r="AJ137" s="8"/>
      <c r="AK137" s="38" t="s">
        <v>2649</v>
      </c>
      <c r="AL137" s="167"/>
      <c r="AM137" s="8"/>
      <c r="AN137" s="8"/>
      <c r="AO137" s="8"/>
      <c r="AP137" s="167"/>
      <c r="AQ137" s="8"/>
      <c r="AR137" s="8" t="s">
        <v>2439</v>
      </c>
      <c r="AS137" s="38" t="s">
        <v>2649</v>
      </c>
      <c r="AT137" s="8"/>
      <c r="AU137" s="8"/>
      <c r="AV137" s="8"/>
      <c r="AW137" s="8"/>
      <c r="AX137" s="8" t="s">
        <v>2385</v>
      </c>
      <c r="AY137" s="2" t="s">
        <v>2382</v>
      </c>
      <c r="AZ137" s="19" t="s">
        <v>2419</v>
      </c>
      <c r="BA137" s="2"/>
      <c r="BB137" s="40"/>
      <c r="BC137" s="40"/>
    </row>
    <row r="138" spans="1:55" ht="196" x14ac:dyDescent="0.15">
      <c r="A138" s="11">
        <v>167</v>
      </c>
      <c r="B138" s="30" t="s">
        <v>1888</v>
      </c>
      <c r="C138" s="15" t="s">
        <v>1889</v>
      </c>
      <c r="D138" s="4" t="s">
        <v>1890</v>
      </c>
      <c r="E138" s="16">
        <v>2018</v>
      </c>
      <c r="F138" s="4" t="s">
        <v>1891</v>
      </c>
      <c r="G138" s="16">
        <v>11</v>
      </c>
      <c r="H138" s="16">
        <v>7</v>
      </c>
      <c r="I138" s="17"/>
      <c r="J138" s="16">
        <v>1721</v>
      </c>
      <c r="K138" s="16">
        <v>1743</v>
      </c>
      <c r="L138" s="17"/>
      <c r="M138" s="16">
        <v>1</v>
      </c>
      <c r="N138" s="4" t="s">
        <v>1892</v>
      </c>
      <c r="O138" s="4" t="s">
        <v>1893</v>
      </c>
      <c r="P138" s="4" t="s">
        <v>1894</v>
      </c>
      <c r="Q138" s="4" t="s">
        <v>1895</v>
      </c>
      <c r="R138" s="194"/>
      <c r="S138" s="4"/>
      <c r="T138" s="4"/>
      <c r="U138" s="140"/>
      <c r="V138" s="4" t="s">
        <v>1896</v>
      </c>
      <c r="W138" s="4" t="s">
        <v>1897</v>
      </c>
      <c r="X138" s="4" t="s">
        <v>32</v>
      </c>
      <c r="Y138" s="17"/>
      <c r="Z138" s="4" t="s">
        <v>33</v>
      </c>
      <c r="AA138" s="18" t="s">
        <v>1898</v>
      </c>
      <c r="AB138" s="14" t="s">
        <v>2382</v>
      </c>
      <c r="AC138" s="8" t="s">
        <v>2381</v>
      </c>
      <c r="AD138" s="8" t="s">
        <v>2382</v>
      </c>
      <c r="AE138" s="38" t="s">
        <v>2649</v>
      </c>
      <c r="AF138" s="38" t="s">
        <v>2649</v>
      </c>
      <c r="AG138" s="8" t="s">
        <v>2381</v>
      </c>
      <c r="AH138" s="8" t="s">
        <v>2396</v>
      </c>
      <c r="AI138" s="8"/>
      <c r="AJ138" s="8"/>
      <c r="AK138" s="8"/>
      <c r="AL138" s="167" t="s">
        <v>2649</v>
      </c>
      <c r="AM138" s="8"/>
      <c r="AN138" s="8" t="s">
        <v>2649</v>
      </c>
      <c r="AO138" s="8" t="s">
        <v>2649</v>
      </c>
      <c r="AP138" s="167"/>
      <c r="AQ138" s="8"/>
      <c r="AR138" s="8" t="s">
        <v>2435</v>
      </c>
      <c r="AS138" s="8"/>
      <c r="AT138" s="8" t="s">
        <v>2649</v>
      </c>
      <c r="AU138" s="8"/>
      <c r="AV138" s="8"/>
      <c r="AW138" s="8"/>
      <c r="AX138" s="8" t="s">
        <v>2385</v>
      </c>
      <c r="AY138" s="2" t="s">
        <v>2382</v>
      </c>
      <c r="AZ138" s="4" t="s">
        <v>2573</v>
      </c>
      <c r="BA138" s="2"/>
      <c r="BB138" s="40"/>
      <c r="BC138" s="40"/>
    </row>
    <row r="139" spans="1:55" ht="196" x14ac:dyDescent="0.15">
      <c r="A139" s="11">
        <v>170</v>
      </c>
      <c r="B139" s="30" t="s">
        <v>262</v>
      </c>
      <c r="C139" s="15" t="s">
        <v>263</v>
      </c>
      <c r="D139" s="4" t="s">
        <v>264</v>
      </c>
      <c r="E139" s="16">
        <v>2016</v>
      </c>
      <c r="F139" s="4" t="s">
        <v>265</v>
      </c>
      <c r="G139" s="16">
        <v>9</v>
      </c>
      <c r="H139" s="16">
        <v>4</v>
      </c>
      <c r="I139" s="17"/>
      <c r="J139" s="16">
        <v>671</v>
      </c>
      <c r="K139" s="16">
        <v>690</v>
      </c>
      <c r="L139" s="17"/>
      <c r="M139" s="17"/>
      <c r="N139" s="4" t="s">
        <v>266</v>
      </c>
      <c r="O139" s="4" t="s">
        <v>267</v>
      </c>
      <c r="P139" s="4" t="s">
        <v>268</v>
      </c>
      <c r="Q139" s="4" t="s">
        <v>269</v>
      </c>
      <c r="R139" s="194"/>
      <c r="S139" s="4"/>
      <c r="T139" s="4"/>
      <c r="U139" s="140"/>
      <c r="V139" s="4" t="s">
        <v>270</v>
      </c>
      <c r="W139" s="4" t="s">
        <v>271</v>
      </c>
      <c r="X139" s="4" t="s">
        <v>32</v>
      </c>
      <c r="Y139" s="17"/>
      <c r="Z139" s="4" t="s">
        <v>33</v>
      </c>
      <c r="AA139" s="18" t="s">
        <v>272</v>
      </c>
      <c r="AB139" s="14" t="s">
        <v>2382</v>
      </c>
      <c r="AC139" s="8" t="s">
        <v>2381</v>
      </c>
      <c r="AD139" s="8" t="s">
        <v>2382</v>
      </c>
      <c r="AE139" s="8" t="s">
        <v>2649</v>
      </c>
      <c r="AF139" s="8" t="s">
        <v>2649</v>
      </c>
      <c r="AG139" s="8" t="s">
        <v>2381</v>
      </c>
      <c r="AH139" s="8" t="s">
        <v>2391</v>
      </c>
      <c r="AI139" s="8"/>
      <c r="AJ139" s="8"/>
      <c r="AK139" s="8"/>
      <c r="AL139" s="168" t="s">
        <v>2649</v>
      </c>
      <c r="AM139" s="8"/>
      <c r="AN139" s="8"/>
      <c r="AO139" s="8"/>
      <c r="AP139" s="167"/>
      <c r="AQ139" s="8"/>
      <c r="AR139" s="8" t="s">
        <v>2435</v>
      </c>
      <c r="AS139" s="8"/>
      <c r="AT139" s="8" t="s">
        <v>2649</v>
      </c>
      <c r="AU139" s="8"/>
      <c r="AV139" s="8"/>
      <c r="AW139" s="8"/>
      <c r="AX139" s="8" t="s">
        <v>2385</v>
      </c>
      <c r="AY139" s="2" t="s">
        <v>2382</v>
      </c>
      <c r="AZ139" s="4" t="s">
        <v>2418</v>
      </c>
      <c r="BA139" s="2"/>
      <c r="BB139" s="40"/>
      <c r="BC139" s="40"/>
    </row>
    <row r="140" spans="1:55" ht="168" x14ac:dyDescent="0.15">
      <c r="A140" s="11">
        <v>172</v>
      </c>
      <c r="B140" s="30" t="s">
        <v>425</v>
      </c>
      <c r="C140" s="15" t="s">
        <v>426</v>
      </c>
      <c r="D140" s="4" t="s">
        <v>427</v>
      </c>
      <c r="E140" s="16">
        <v>2016</v>
      </c>
      <c r="F140" s="4" t="s">
        <v>428</v>
      </c>
      <c r="G140" s="16">
        <v>53</v>
      </c>
      <c r="H140" s="16">
        <v>2</v>
      </c>
      <c r="I140" s="17"/>
      <c r="J140" s="16">
        <v>184</v>
      </c>
      <c r="K140" s="16">
        <v>199</v>
      </c>
      <c r="L140" s="17"/>
      <c r="M140" s="16">
        <v>12</v>
      </c>
      <c r="N140" s="4" t="s">
        <v>429</v>
      </c>
      <c r="O140" s="4" t="s">
        <v>430</v>
      </c>
      <c r="P140" s="4" t="s">
        <v>431</v>
      </c>
      <c r="Q140" s="4" t="s">
        <v>432</v>
      </c>
      <c r="R140" s="194"/>
      <c r="S140" s="4"/>
      <c r="T140" s="4"/>
      <c r="U140" s="140"/>
      <c r="V140" s="4" t="s">
        <v>433</v>
      </c>
      <c r="W140" s="4" t="s">
        <v>434</v>
      </c>
      <c r="X140" s="4" t="s">
        <v>32</v>
      </c>
      <c r="Y140" s="17"/>
      <c r="Z140" s="4" t="s">
        <v>33</v>
      </c>
      <c r="AA140" s="18" t="s">
        <v>435</v>
      </c>
      <c r="AB140" s="14" t="s">
        <v>2382</v>
      </c>
      <c r="AC140" s="8" t="s">
        <v>2381</v>
      </c>
      <c r="AD140" s="8" t="s">
        <v>2382</v>
      </c>
      <c r="AE140" s="8" t="s">
        <v>2649</v>
      </c>
      <c r="AF140" s="8" t="s">
        <v>2649</v>
      </c>
      <c r="AG140" s="8" t="s">
        <v>2381</v>
      </c>
      <c r="AH140" s="8" t="s">
        <v>2396</v>
      </c>
      <c r="AI140" s="8"/>
      <c r="AJ140" s="8"/>
      <c r="AK140" s="8" t="s">
        <v>2649</v>
      </c>
      <c r="AL140" s="168" t="s">
        <v>2649</v>
      </c>
      <c r="AM140" s="8"/>
      <c r="AN140" s="8"/>
      <c r="AO140" s="8"/>
      <c r="AP140" s="167"/>
      <c r="AQ140" s="8"/>
      <c r="AR140" s="8" t="s">
        <v>2396</v>
      </c>
      <c r="AS140" s="8" t="s">
        <v>2649</v>
      </c>
      <c r="AT140" s="8" t="s">
        <v>2649</v>
      </c>
      <c r="AU140" s="8"/>
      <c r="AV140" s="8"/>
      <c r="AW140" s="8"/>
      <c r="AX140" s="8" t="s">
        <v>2385</v>
      </c>
      <c r="AY140" s="2" t="s">
        <v>2382</v>
      </c>
      <c r="AZ140" s="19" t="s">
        <v>2430</v>
      </c>
      <c r="BA140" s="2"/>
      <c r="BB140" s="40"/>
      <c r="BC140" s="40"/>
    </row>
    <row r="141" spans="1:55" ht="182" x14ac:dyDescent="0.15">
      <c r="A141" s="11">
        <v>173</v>
      </c>
      <c r="B141" s="30" t="s">
        <v>598</v>
      </c>
      <c r="C141" s="15" t="s">
        <v>599</v>
      </c>
      <c r="D141" s="4" t="s">
        <v>600</v>
      </c>
      <c r="E141" s="16">
        <v>2014</v>
      </c>
      <c r="F141" s="4" t="s">
        <v>428</v>
      </c>
      <c r="G141" s="16">
        <v>48</v>
      </c>
      <c r="H141" s="16">
        <v>3</v>
      </c>
      <c r="I141" s="17"/>
      <c r="J141" s="16">
        <v>546</v>
      </c>
      <c r="K141" s="16">
        <v>560</v>
      </c>
      <c r="L141" s="17"/>
      <c r="M141" s="16">
        <v>8</v>
      </c>
      <c r="N141" s="4" t="s">
        <v>601</v>
      </c>
      <c r="O141" s="4" t="s">
        <v>602</v>
      </c>
      <c r="P141" s="4" t="s">
        <v>603</v>
      </c>
      <c r="Q141" s="4" t="s">
        <v>604</v>
      </c>
      <c r="R141" s="194"/>
      <c r="S141" s="4"/>
      <c r="T141" s="4"/>
      <c r="U141" s="140"/>
      <c r="V141" s="4" t="s">
        <v>605</v>
      </c>
      <c r="W141" s="4" t="s">
        <v>606</v>
      </c>
      <c r="X141" s="4" t="s">
        <v>32</v>
      </c>
      <c r="Y141" s="17"/>
      <c r="Z141" s="4" t="s">
        <v>33</v>
      </c>
      <c r="AA141" s="18" t="s">
        <v>607</v>
      </c>
      <c r="AB141" s="14" t="s">
        <v>2382</v>
      </c>
      <c r="AC141" s="8" t="s">
        <v>2381</v>
      </c>
      <c r="AD141" s="8" t="s">
        <v>2382</v>
      </c>
      <c r="AE141" s="8"/>
      <c r="AF141" s="8"/>
      <c r="AG141" s="8" t="s">
        <v>2381</v>
      </c>
      <c r="AH141" s="8" t="s">
        <v>2391</v>
      </c>
      <c r="AI141" s="8"/>
      <c r="AJ141" s="8"/>
      <c r="AK141" s="8"/>
      <c r="AL141" s="168" t="s">
        <v>2649</v>
      </c>
      <c r="AM141" s="8"/>
      <c r="AN141" s="8"/>
      <c r="AO141" s="8"/>
      <c r="AP141" s="167"/>
      <c r="AQ141" s="8"/>
      <c r="AR141" s="8" t="s">
        <v>2435</v>
      </c>
      <c r="AS141" s="8"/>
      <c r="AT141" s="8" t="s">
        <v>2649</v>
      </c>
      <c r="AU141" s="8"/>
      <c r="AV141" s="8"/>
      <c r="AW141" s="8"/>
      <c r="AX141" s="8" t="s">
        <v>2385</v>
      </c>
      <c r="AY141" s="2" t="s">
        <v>2382</v>
      </c>
      <c r="AZ141" s="4" t="s">
        <v>2455</v>
      </c>
      <c r="BA141" s="2"/>
      <c r="BB141" s="40"/>
      <c r="BC141" s="40"/>
    </row>
    <row r="142" spans="1:55" ht="210" x14ac:dyDescent="0.15">
      <c r="A142" s="11">
        <v>176</v>
      </c>
      <c r="B142" s="30" t="s">
        <v>739</v>
      </c>
      <c r="C142" s="15" t="s">
        <v>740</v>
      </c>
      <c r="D142" s="4" t="s">
        <v>741</v>
      </c>
      <c r="E142" s="16">
        <v>2017</v>
      </c>
      <c r="F142" s="4" t="s">
        <v>407</v>
      </c>
      <c r="G142" s="16">
        <v>245</v>
      </c>
      <c r="H142" s="16">
        <v>6</v>
      </c>
      <c r="I142" s="16">
        <v>62045</v>
      </c>
      <c r="J142" s="17"/>
      <c r="K142" s="17"/>
      <c r="L142" s="17"/>
      <c r="M142" s="17"/>
      <c r="N142" s="4" t="s">
        <v>742</v>
      </c>
      <c r="O142" s="4" t="s">
        <v>743</v>
      </c>
      <c r="P142" s="4" t="s">
        <v>744</v>
      </c>
      <c r="Q142" s="4" t="s">
        <v>745</v>
      </c>
      <c r="R142" s="194"/>
      <c r="S142" s="4"/>
      <c r="T142" s="4"/>
      <c r="U142" s="140"/>
      <c r="V142" s="4" t="s">
        <v>746</v>
      </c>
      <c r="W142" s="17"/>
      <c r="X142" s="4" t="s">
        <v>56</v>
      </c>
      <c r="Y142" s="4" t="s">
        <v>170</v>
      </c>
      <c r="Z142" s="4" t="s">
        <v>33</v>
      </c>
      <c r="AA142" s="18" t="s">
        <v>747</v>
      </c>
      <c r="AB142" s="14" t="s">
        <v>2382</v>
      </c>
      <c r="AC142" s="8" t="s">
        <v>2381</v>
      </c>
      <c r="AD142" s="8" t="s">
        <v>2382</v>
      </c>
      <c r="AE142" s="8" t="s">
        <v>2649</v>
      </c>
      <c r="AF142" s="8" t="s">
        <v>2649</v>
      </c>
      <c r="AG142" s="8" t="s">
        <v>2381</v>
      </c>
      <c r="AH142" s="8" t="s">
        <v>2396</v>
      </c>
      <c r="AI142" s="8" t="s">
        <v>2649</v>
      </c>
      <c r="AJ142" s="8"/>
      <c r="AK142" s="8" t="s">
        <v>2649</v>
      </c>
      <c r="AL142" s="168" t="s">
        <v>2649</v>
      </c>
      <c r="AM142" s="8"/>
      <c r="AN142" s="8" t="s">
        <v>2649</v>
      </c>
      <c r="AO142" s="8"/>
      <c r="AP142" s="167"/>
      <c r="AQ142" s="8"/>
      <c r="AR142" s="8" t="s">
        <v>2436</v>
      </c>
      <c r="AS142" s="8"/>
      <c r="AT142" s="8"/>
      <c r="AU142" s="8"/>
      <c r="AV142" s="8" t="s">
        <v>2649</v>
      </c>
      <c r="AW142" s="8"/>
      <c r="AX142" s="8" t="s">
        <v>2385</v>
      </c>
      <c r="AY142" s="2" t="s">
        <v>2382</v>
      </c>
      <c r="AZ142" s="19" t="s">
        <v>2468</v>
      </c>
      <c r="BA142" s="2"/>
      <c r="BB142" s="40"/>
      <c r="BC142" s="40"/>
    </row>
    <row r="143" spans="1:55" ht="371" x14ac:dyDescent="0.15">
      <c r="A143" s="11">
        <v>178</v>
      </c>
      <c r="B143" s="30" t="s">
        <v>1049</v>
      </c>
      <c r="C143" s="15" t="s">
        <v>1050</v>
      </c>
      <c r="D143" s="4" t="s">
        <v>1051</v>
      </c>
      <c r="E143" s="16">
        <v>2011</v>
      </c>
      <c r="F143" s="4" t="s">
        <v>25</v>
      </c>
      <c r="G143" s="16">
        <v>43</v>
      </c>
      <c r="H143" s="16">
        <v>9</v>
      </c>
      <c r="I143" s="17"/>
      <c r="J143" s="16">
        <v>2262</v>
      </c>
      <c r="K143" s="16">
        <v>2273</v>
      </c>
      <c r="L143" s="17"/>
      <c r="M143" s="16">
        <v>42</v>
      </c>
      <c r="N143" s="4" t="s">
        <v>1052</v>
      </c>
      <c r="O143" s="4" t="s">
        <v>1053</v>
      </c>
      <c r="P143" s="4" t="s">
        <v>1054</v>
      </c>
      <c r="Q143" s="4" t="s">
        <v>1055</v>
      </c>
      <c r="R143" s="194"/>
      <c r="S143" s="4"/>
      <c r="T143" s="4"/>
      <c r="U143" s="140"/>
      <c r="V143" s="4" t="s">
        <v>1056</v>
      </c>
      <c r="W143" s="4" t="s">
        <v>1057</v>
      </c>
      <c r="X143" s="4" t="s">
        <v>32</v>
      </c>
      <c r="Y143" s="17"/>
      <c r="Z143" s="4" t="s">
        <v>33</v>
      </c>
      <c r="AA143" s="18" t="s">
        <v>1058</v>
      </c>
      <c r="AB143" s="14" t="s">
        <v>2382</v>
      </c>
      <c r="AC143" s="8" t="s">
        <v>2381</v>
      </c>
      <c r="AD143" s="8" t="s">
        <v>2382</v>
      </c>
      <c r="AE143" s="8"/>
      <c r="AF143" s="8"/>
      <c r="AG143" s="8" t="s">
        <v>2381</v>
      </c>
      <c r="AH143" s="8" t="s">
        <v>2401</v>
      </c>
      <c r="AI143" s="8"/>
      <c r="AJ143" s="8"/>
      <c r="AK143" s="8"/>
      <c r="AL143" s="167"/>
      <c r="AM143" s="8"/>
      <c r="AN143" s="8"/>
      <c r="AO143" s="8"/>
      <c r="AP143" s="168" t="s">
        <v>2649</v>
      </c>
      <c r="AQ143" s="8"/>
      <c r="AR143" s="8" t="s">
        <v>2437</v>
      </c>
      <c r="AS143" s="8"/>
      <c r="AT143" s="8"/>
      <c r="AU143" s="8"/>
      <c r="AV143" s="8" t="s">
        <v>2649</v>
      </c>
      <c r="AW143" s="8"/>
      <c r="AX143" s="8" t="s">
        <v>2385</v>
      </c>
      <c r="AY143" s="2" t="s">
        <v>2382</v>
      </c>
      <c r="AZ143" s="4" t="s">
        <v>2493</v>
      </c>
      <c r="BA143" s="2"/>
      <c r="BB143" s="40"/>
      <c r="BC143" s="40"/>
    </row>
    <row r="144" spans="1:55" ht="126" x14ac:dyDescent="0.15">
      <c r="A144" s="11">
        <v>179</v>
      </c>
      <c r="B144" s="30" t="s">
        <v>1974</v>
      </c>
      <c r="C144" s="15" t="s">
        <v>1975</v>
      </c>
      <c r="D144" s="4" t="s">
        <v>1976</v>
      </c>
      <c r="E144" s="16">
        <v>2010</v>
      </c>
      <c r="F144" s="4" t="s">
        <v>1977</v>
      </c>
      <c r="G144" s="17"/>
      <c r="H144" s="17"/>
      <c r="I144" s="16">
        <v>5535520</v>
      </c>
      <c r="J144" s="16">
        <v>4314</v>
      </c>
      <c r="K144" s="16">
        <v>4317</v>
      </c>
      <c r="L144" s="17"/>
      <c r="M144" s="16">
        <v>2</v>
      </c>
      <c r="N144" s="4" t="s">
        <v>1978</v>
      </c>
      <c r="O144" s="4" t="s">
        <v>1979</v>
      </c>
      <c r="P144" s="4" t="s">
        <v>1980</v>
      </c>
      <c r="Q144" s="4" t="s">
        <v>1981</v>
      </c>
      <c r="R144" s="194"/>
      <c r="S144" s="4"/>
      <c r="T144" s="4"/>
      <c r="U144" s="140"/>
      <c r="V144" s="4" t="s">
        <v>1982</v>
      </c>
      <c r="W144" s="4" t="s">
        <v>1983</v>
      </c>
      <c r="X144" s="4" t="s">
        <v>56</v>
      </c>
      <c r="Y144" s="17"/>
      <c r="Z144" s="4" t="s">
        <v>33</v>
      </c>
      <c r="AA144" s="18" t="s">
        <v>1984</v>
      </c>
      <c r="AB144" s="14" t="s">
        <v>2382</v>
      </c>
      <c r="AC144" s="8" t="s">
        <v>2381</v>
      </c>
      <c r="AD144" s="8" t="s">
        <v>2382</v>
      </c>
      <c r="AE144" s="8" t="s">
        <v>2649</v>
      </c>
      <c r="AF144" s="8" t="s">
        <v>2649</v>
      </c>
      <c r="AG144" s="8" t="s">
        <v>2381</v>
      </c>
      <c r="AH144" s="8" t="s">
        <v>2394</v>
      </c>
      <c r="AI144" s="8"/>
      <c r="AJ144" s="8"/>
      <c r="AK144" s="8"/>
      <c r="AL144" s="167"/>
      <c r="AM144" s="8"/>
      <c r="AN144" s="8"/>
      <c r="AO144" s="38" t="s">
        <v>2649</v>
      </c>
      <c r="AP144" s="167"/>
      <c r="AQ144" s="8"/>
      <c r="AR144" s="8" t="s">
        <v>2437</v>
      </c>
      <c r="AS144" s="8"/>
      <c r="AT144" s="8"/>
      <c r="AU144" s="8"/>
      <c r="AV144" s="8" t="s">
        <v>2649</v>
      </c>
      <c r="AW144" s="8"/>
      <c r="AX144" s="8" t="s">
        <v>2385</v>
      </c>
      <c r="AY144" s="2" t="s">
        <v>2382</v>
      </c>
      <c r="AZ144" s="4" t="s">
        <v>2582</v>
      </c>
      <c r="BA144" s="2"/>
      <c r="BB144" s="40"/>
      <c r="BC144" s="40"/>
    </row>
    <row r="145" spans="1:55" ht="182" x14ac:dyDescent="0.15">
      <c r="A145" s="11">
        <v>187</v>
      </c>
      <c r="B145" s="30" t="s">
        <v>2157</v>
      </c>
      <c r="C145" s="15" t="s">
        <v>2158</v>
      </c>
      <c r="D145" s="4" t="s">
        <v>2159</v>
      </c>
      <c r="E145" s="16">
        <v>2011</v>
      </c>
      <c r="F145" s="4" t="s">
        <v>2160</v>
      </c>
      <c r="G145" s="16"/>
      <c r="H145" s="16">
        <v>16</v>
      </c>
      <c r="I145" s="17"/>
      <c r="J145" s="16">
        <v>91</v>
      </c>
      <c r="K145" s="16">
        <v>110</v>
      </c>
      <c r="L145" s="17"/>
      <c r="M145" s="16"/>
      <c r="N145" s="17"/>
      <c r="O145" s="4" t="s">
        <v>2161</v>
      </c>
      <c r="P145" s="4" t="s">
        <v>2162</v>
      </c>
      <c r="Q145" s="4" t="s">
        <v>2163</v>
      </c>
      <c r="R145" s="194"/>
      <c r="S145" s="4"/>
      <c r="T145" s="4"/>
      <c r="U145" s="140"/>
      <c r="V145" s="4" t="s">
        <v>2164</v>
      </c>
      <c r="W145" s="17" t="s">
        <v>2165</v>
      </c>
      <c r="X145" s="4" t="s">
        <v>32</v>
      </c>
      <c r="Y145" s="17"/>
      <c r="Z145" s="4" t="s">
        <v>33</v>
      </c>
      <c r="AA145" s="18" t="s">
        <v>2166</v>
      </c>
      <c r="AB145" s="14" t="s">
        <v>2382</v>
      </c>
      <c r="AC145" s="8" t="s">
        <v>2381</v>
      </c>
      <c r="AD145" s="8" t="s">
        <v>2382</v>
      </c>
      <c r="AE145" s="8"/>
      <c r="AF145" s="8"/>
      <c r="AG145" s="8" t="s">
        <v>2381</v>
      </c>
      <c r="AH145" s="8" t="s">
        <v>2390</v>
      </c>
      <c r="AI145" s="8"/>
      <c r="AJ145" s="8"/>
      <c r="AK145" s="38" t="s">
        <v>2649</v>
      </c>
      <c r="AL145" s="167"/>
      <c r="AM145" s="8"/>
      <c r="AN145" s="8"/>
      <c r="AO145" s="8"/>
      <c r="AP145" s="167"/>
      <c r="AQ145" s="8"/>
      <c r="AR145" s="8" t="s">
        <v>2396</v>
      </c>
      <c r="AS145" s="38" t="s">
        <v>2649</v>
      </c>
      <c r="AT145" s="8"/>
      <c r="AU145" s="38" t="s">
        <v>2649</v>
      </c>
      <c r="AV145" s="8"/>
      <c r="AW145" s="8"/>
      <c r="AX145" s="8" t="s">
        <v>2385</v>
      </c>
      <c r="AY145" s="2" t="s">
        <v>2382</v>
      </c>
      <c r="AZ145" s="4" t="s">
        <v>2600</v>
      </c>
      <c r="BA145" s="2"/>
      <c r="BB145" s="40"/>
      <c r="BC145" s="40"/>
    </row>
    <row r="146" spans="1:55" ht="319" x14ac:dyDescent="0.15">
      <c r="A146" s="11">
        <v>232</v>
      </c>
      <c r="B146" s="30" t="s">
        <v>1070</v>
      </c>
      <c r="C146" s="15" t="s">
        <v>1071</v>
      </c>
      <c r="D146" s="4" t="s">
        <v>1072</v>
      </c>
      <c r="E146" s="16">
        <v>2018</v>
      </c>
      <c r="F146" s="4" t="s">
        <v>1073</v>
      </c>
      <c r="G146" s="17"/>
      <c r="H146" s="16">
        <v>9783319757735</v>
      </c>
      <c r="I146" s="17"/>
      <c r="J146" s="16">
        <v>439</v>
      </c>
      <c r="K146" s="16">
        <v>453</v>
      </c>
      <c r="L146" s="17"/>
      <c r="M146" s="17"/>
      <c r="N146" s="4" t="s">
        <v>1074</v>
      </c>
      <c r="O146" s="4" t="s">
        <v>1075</v>
      </c>
      <c r="P146" s="4" t="s">
        <v>1076</v>
      </c>
      <c r="Q146" s="4" t="s">
        <v>1077</v>
      </c>
      <c r="R146" s="194"/>
      <c r="S146" s="4"/>
      <c r="T146" s="4"/>
      <c r="U146" s="140"/>
      <c r="V146" s="4" t="s">
        <v>1078</v>
      </c>
      <c r="W146" s="4" t="s">
        <v>1079</v>
      </c>
      <c r="X146" s="4" t="s">
        <v>516</v>
      </c>
      <c r="Y146" s="17"/>
      <c r="Z146" s="4" t="s">
        <v>33</v>
      </c>
      <c r="AA146" s="18" t="s">
        <v>1080</v>
      </c>
      <c r="AB146" s="14" t="s">
        <v>2382</v>
      </c>
      <c r="AC146" s="8" t="s">
        <v>2381</v>
      </c>
      <c r="AD146" s="8" t="s">
        <v>2382</v>
      </c>
      <c r="AE146" s="8" t="s">
        <v>2649</v>
      </c>
      <c r="AF146" s="8" t="s">
        <v>2649</v>
      </c>
      <c r="AG146" s="8" t="s">
        <v>2381</v>
      </c>
      <c r="AH146" s="8" t="s">
        <v>2396</v>
      </c>
      <c r="AI146" s="8"/>
      <c r="AJ146" s="8"/>
      <c r="AK146" s="8" t="s">
        <v>2649</v>
      </c>
      <c r="AL146" s="167" t="s">
        <v>2649</v>
      </c>
      <c r="AM146" s="8"/>
      <c r="AN146" s="8"/>
      <c r="AO146" s="8" t="s">
        <v>2649</v>
      </c>
      <c r="AP146" s="168" t="s">
        <v>2649</v>
      </c>
      <c r="AQ146" s="8"/>
      <c r="AR146" s="8" t="s">
        <v>2396</v>
      </c>
      <c r="AS146" s="8" t="s">
        <v>2649</v>
      </c>
      <c r="AT146" s="8" t="s">
        <v>2649</v>
      </c>
      <c r="AU146" s="8" t="s">
        <v>2649</v>
      </c>
      <c r="AV146" s="8" t="s">
        <v>2649</v>
      </c>
      <c r="AW146" s="8"/>
      <c r="AX146" s="8" t="s">
        <v>2385</v>
      </c>
      <c r="AY146" s="68" t="s">
        <v>2382</v>
      </c>
      <c r="AZ146" s="4" t="s">
        <v>2495</v>
      </c>
      <c r="BA146" s="2"/>
      <c r="BB146" s="40"/>
      <c r="BC146" s="40"/>
    </row>
    <row r="147" spans="1:55" ht="210" x14ac:dyDescent="0.15">
      <c r="A147" s="11">
        <v>162</v>
      </c>
      <c r="B147" s="30" t="s">
        <v>1389</v>
      </c>
      <c r="C147" s="15" t="s">
        <v>1390</v>
      </c>
      <c r="D147" s="4" t="s">
        <v>1391</v>
      </c>
      <c r="E147" s="16">
        <v>2018</v>
      </c>
      <c r="F147" s="4" t="s">
        <v>469</v>
      </c>
      <c r="G147" s="16">
        <v>99</v>
      </c>
      <c r="H147" s="16">
        <v>1</v>
      </c>
      <c r="I147" s="16">
        <v>12016</v>
      </c>
      <c r="J147" s="17"/>
      <c r="K147" s="17"/>
      <c r="L147" s="17"/>
      <c r="M147" s="17"/>
      <c r="N147" s="4" t="s">
        <v>1392</v>
      </c>
      <c r="O147" s="4" t="s">
        <v>1393</v>
      </c>
      <c r="P147" s="4" t="s">
        <v>1394</v>
      </c>
      <c r="Q147" s="4" t="s">
        <v>1395</v>
      </c>
      <c r="R147" s="194"/>
      <c r="S147" s="4"/>
      <c r="T147" s="4"/>
      <c r="U147" s="140"/>
      <c r="V147" s="19" t="s">
        <v>1396</v>
      </c>
      <c r="W147" s="4" t="s">
        <v>1397</v>
      </c>
      <c r="X147" s="4" t="s">
        <v>56</v>
      </c>
      <c r="Y147" s="4" t="s">
        <v>170</v>
      </c>
      <c r="Z147" s="4" t="s">
        <v>33</v>
      </c>
      <c r="AA147" s="18" t="s">
        <v>1398</v>
      </c>
      <c r="AB147" s="14" t="s">
        <v>2382</v>
      </c>
      <c r="AC147" s="8" t="s">
        <v>2381</v>
      </c>
      <c r="AD147" s="8" t="s">
        <v>2382</v>
      </c>
      <c r="AE147" s="8"/>
      <c r="AF147" s="8"/>
      <c r="AG147" s="8" t="s">
        <v>2381</v>
      </c>
      <c r="AH147" s="8" t="s">
        <v>2396</v>
      </c>
      <c r="AI147" s="8"/>
      <c r="AJ147" s="8"/>
      <c r="AK147" s="38" t="s">
        <v>2649</v>
      </c>
      <c r="AL147" s="168" t="s">
        <v>2649</v>
      </c>
      <c r="AM147" s="8"/>
      <c r="AN147" s="8"/>
      <c r="AO147" s="8" t="s">
        <v>2649</v>
      </c>
      <c r="AP147" s="167"/>
      <c r="AQ147" s="8"/>
      <c r="AR147" s="8" t="s">
        <v>2396</v>
      </c>
      <c r="AS147" s="8" t="s">
        <v>2649</v>
      </c>
      <c r="AT147" s="8"/>
      <c r="AU147" s="8"/>
      <c r="AV147" s="8" t="s">
        <v>2649</v>
      </c>
      <c r="AW147" s="8"/>
      <c r="AX147" s="8" t="s">
        <v>2385</v>
      </c>
      <c r="AY147" s="2" t="s">
        <v>2382</v>
      </c>
      <c r="AZ147" s="4" t="s">
        <v>2526</v>
      </c>
      <c r="BA147" s="2"/>
      <c r="BB147" s="40"/>
      <c r="BC147" s="40"/>
    </row>
    <row r="148" spans="1:55" ht="224" x14ac:dyDescent="0.15">
      <c r="A148" s="11">
        <v>182</v>
      </c>
      <c r="B148" s="30" t="s">
        <v>892</v>
      </c>
      <c r="C148" s="15" t="s">
        <v>893</v>
      </c>
      <c r="D148" s="4" t="s">
        <v>894</v>
      </c>
      <c r="E148" s="16">
        <v>2016</v>
      </c>
      <c r="F148" s="4" t="s">
        <v>195</v>
      </c>
      <c r="G148" s="16">
        <v>82</v>
      </c>
      <c r="H148" s="16">
        <v>1</v>
      </c>
      <c r="I148" s="17"/>
      <c r="J148" s="16">
        <v>37</v>
      </c>
      <c r="K148" s="16">
        <v>49</v>
      </c>
      <c r="L148" s="17"/>
      <c r="M148" s="16">
        <v>6</v>
      </c>
      <c r="N148" s="4" t="s">
        <v>895</v>
      </c>
      <c r="O148" s="4" t="s">
        <v>896</v>
      </c>
      <c r="P148" s="4" t="s">
        <v>897</v>
      </c>
      <c r="Q148" s="4" t="s">
        <v>898</v>
      </c>
      <c r="R148" s="194"/>
      <c r="S148" s="4"/>
      <c r="T148" s="4"/>
      <c r="U148" s="140"/>
      <c r="V148" s="4" t="s">
        <v>899</v>
      </c>
      <c r="W148" s="4" t="s">
        <v>900</v>
      </c>
      <c r="X148" s="4" t="s">
        <v>32</v>
      </c>
      <c r="Y148" s="17"/>
      <c r="Z148" s="4" t="s">
        <v>33</v>
      </c>
      <c r="AA148" s="18" t="s">
        <v>901</v>
      </c>
      <c r="AB148" s="14" t="s">
        <v>2382</v>
      </c>
      <c r="AC148" s="8" t="s">
        <v>2381</v>
      </c>
      <c r="AD148" s="8" t="s">
        <v>2382</v>
      </c>
      <c r="AE148" s="8" t="s">
        <v>2649</v>
      </c>
      <c r="AF148" s="8" t="s">
        <v>2649</v>
      </c>
      <c r="AG148" s="8" t="s">
        <v>2381</v>
      </c>
      <c r="AH148" s="8" t="s">
        <v>2396</v>
      </c>
      <c r="AI148" s="8"/>
      <c r="AJ148" s="8"/>
      <c r="AK148" s="8" t="s">
        <v>2649</v>
      </c>
      <c r="AL148" s="167" t="s">
        <v>2649</v>
      </c>
      <c r="AM148" s="8"/>
      <c r="AN148" s="8"/>
      <c r="AO148" s="8"/>
      <c r="AP148" s="168" t="s">
        <v>2649</v>
      </c>
      <c r="AQ148" s="8"/>
      <c r="AR148" s="8" t="s">
        <v>2651</v>
      </c>
      <c r="AS148" s="8"/>
      <c r="AT148" s="8"/>
      <c r="AU148" s="8"/>
      <c r="AV148" s="8" t="s">
        <v>2649</v>
      </c>
      <c r="AW148" s="8"/>
      <c r="AX148" s="8" t="s">
        <v>2385</v>
      </c>
      <c r="AY148" s="2" t="s">
        <v>2382</v>
      </c>
      <c r="AZ148" s="19" t="s">
        <v>2665</v>
      </c>
      <c r="BA148" s="2"/>
      <c r="BB148" s="40"/>
      <c r="BC148" s="40"/>
    </row>
    <row r="149" spans="1:55" ht="224" x14ac:dyDescent="0.15">
      <c r="A149" s="11">
        <v>75</v>
      </c>
      <c r="B149" s="30" t="s">
        <v>1563</v>
      </c>
      <c r="C149" s="15" t="s">
        <v>1564</v>
      </c>
      <c r="D149" s="4" t="s">
        <v>1565</v>
      </c>
      <c r="E149" s="16">
        <v>2016</v>
      </c>
      <c r="F149" s="4" t="s">
        <v>1566</v>
      </c>
      <c r="G149" s="16">
        <v>142</v>
      </c>
      <c r="H149" s="16">
        <v>1</v>
      </c>
      <c r="I149" s="16">
        <v>4015099</v>
      </c>
      <c r="J149" s="17"/>
      <c r="K149" s="17"/>
      <c r="L149" s="17"/>
      <c r="M149" s="16">
        <v>9</v>
      </c>
      <c r="N149" s="4" t="s">
        <v>1567</v>
      </c>
      <c r="O149" s="4" t="s">
        <v>1568</v>
      </c>
      <c r="P149" s="4" t="s">
        <v>1569</v>
      </c>
      <c r="Q149" s="4" t="s">
        <v>1570</v>
      </c>
      <c r="R149" s="194"/>
      <c r="S149" s="4"/>
      <c r="T149" s="4"/>
      <c r="U149" s="140"/>
      <c r="V149" s="4" t="s">
        <v>1571</v>
      </c>
      <c r="W149" s="4" t="s">
        <v>1572</v>
      </c>
      <c r="X149" s="4" t="s">
        <v>32</v>
      </c>
      <c r="Y149" s="17"/>
      <c r="Z149" s="4" t="s">
        <v>33</v>
      </c>
      <c r="AA149" s="18" t="s">
        <v>1573</v>
      </c>
      <c r="AB149" s="14" t="s">
        <v>2382</v>
      </c>
      <c r="AC149" s="8" t="s">
        <v>2381</v>
      </c>
      <c r="AD149" s="8" t="s">
        <v>2381</v>
      </c>
      <c r="AE149" s="8"/>
      <c r="AF149" s="8"/>
      <c r="AG149" s="8" t="s">
        <v>2382</v>
      </c>
      <c r="AH149" s="8" t="s">
        <v>2401</v>
      </c>
      <c r="AI149" s="8"/>
      <c r="AJ149" s="8"/>
      <c r="AK149" s="8"/>
      <c r="AL149" s="167"/>
      <c r="AM149" s="8"/>
      <c r="AN149" s="8"/>
      <c r="AO149" s="8"/>
      <c r="AP149" s="168" t="s">
        <v>2649</v>
      </c>
      <c r="AQ149" s="8"/>
      <c r="AR149" s="8" t="s">
        <v>2437</v>
      </c>
      <c r="AS149" s="8"/>
      <c r="AT149" s="8"/>
      <c r="AU149" s="8"/>
      <c r="AV149" s="8" t="s">
        <v>2649</v>
      </c>
      <c r="AW149" s="8"/>
      <c r="AX149" s="8" t="s">
        <v>2385</v>
      </c>
      <c r="AY149" s="2" t="s">
        <v>2382</v>
      </c>
      <c r="AZ149" s="4" t="s">
        <v>2542</v>
      </c>
      <c r="BA149" s="2"/>
      <c r="BB149" s="40"/>
      <c r="BC149" s="40"/>
    </row>
    <row r="150" spans="1:55" ht="384" x14ac:dyDescent="0.15">
      <c r="A150" s="11">
        <v>203</v>
      </c>
      <c r="B150" s="30" t="s">
        <v>2092</v>
      </c>
      <c r="C150" s="15" t="s">
        <v>2093</v>
      </c>
      <c r="D150" s="4" t="s">
        <v>2094</v>
      </c>
      <c r="E150" s="16">
        <v>2016</v>
      </c>
      <c r="F150" s="4" t="s">
        <v>2095</v>
      </c>
      <c r="G150" s="16">
        <v>115</v>
      </c>
      <c r="H150" s="16">
        <v>3</v>
      </c>
      <c r="I150" s="17"/>
      <c r="J150" s="16">
        <v>113</v>
      </c>
      <c r="K150" s="16">
        <v>131</v>
      </c>
      <c r="L150" s="17"/>
      <c r="M150" s="17"/>
      <c r="N150" s="17"/>
      <c r="O150" s="4" t="s">
        <v>2096</v>
      </c>
      <c r="P150" s="4" t="s">
        <v>2097</v>
      </c>
      <c r="Q150" s="4" t="s">
        <v>2098</v>
      </c>
      <c r="R150" s="194"/>
      <c r="S150" s="4"/>
      <c r="T150" s="4"/>
      <c r="U150" s="140"/>
      <c r="V150" s="4" t="s">
        <v>2099</v>
      </c>
      <c r="W150" s="17"/>
      <c r="X150" s="4" t="s">
        <v>293</v>
      </c>
      <c r="Y150" s="17"/>
      <c r="Z150" s="4" t="s">
        <v>33</v>
      </c>
      <c r="AA150" s="18" t="s">
        <v>2100</v>
      </c>
      <c r="AB150" s="14" t="s">
        <v>2382</v>
      </c>
      <c r="AC150" s="8" t="s">
        <v>2381</v>
      </c>
      <c r="AD150" s="8" t="s">
        <v>2381</v>
      </c>
      <c r="AE150" s="8" t="s">
        <v>2649</v>
      </c>
      <c r="AF150" s="8"/>
      <c r="AG150" s="8" t="s">
        <v>2382</v>
      </c>
      <c r="AH150" s="8" t="s">
        <v>2396</v>
      </c>
      <c r="AI150" s="8" t="s">
        <v>2649</v>
      </c>
      <c r="AJ150" s="8"/>
      <c r="AK150" s="8" t="s">
        <v>2649</v>
      </c>
      <c r="AL150" s="168" t="s">
        <v>2649</v>
      </c>
      <c r="AM150" s="8"/>
      <c r="AN150" s="8"/>
      <c r="AO150" s="8"/>
      <c r="AP150" s="167"/>
      <c r="AQ150" s="8"/>
      <c r="AR150" s="8" t="s">
        <v>2436</v>
      </c>
      <c r="AS150" s="8"/>
      <c r="AT150" s="8"/>
      <c r="AU150" s="8"/>
      <c r="AV150" s="8" t="s">
        <v>2649</v>
      </c>
      <c r="AW150" s="8"/>
      <c r="AX150" s="8" t="s">
        <v>2385</v>
      </c>
      <c r="AY150" s="2" t="s">
        <v>2382</v>
      </c>
      <c r="AZ150" s="4" t="s">
        <v>2594</v>
      </c>
      <c r="BA150" s="2"/>
      <c r="BB150" s="40"/>
      <c r="BC150" s="40"/>
    </row>
    <row r="151" spans="1:55" ht="293" x14ac:dyDescent="0.15">
      <c r="A151" s="11">
        <v>55</v>
      </c>
      <c r="B151" s="30" t="s">
        <v>2013</v>
      </c>
      <c r="C151" s="15" t="s">
        <v>2014</v>
      </c>
      <c r="D151" s="4" t="s">
        <v>2015</v>
      </c>
      <c r="E151" s="16">
        <v>2011</v>
      </c>
      <c r="F151" s="4" t="s">
        <v>2016</v>
      </c>
      <c r="G151" s="16">
        <v>29</v>
      </c>
      <c r="H151" s="16">
        <v>4</v>
      </c>
      <c r="I151" s="17"/>
      <c r="J151" s="16">
        <v>510</v>
      </c>
      <c r="K151" s="16">
        <v>528</v>
      </c>
      <c r="L151" s="17"/>
      <c r="M151" s="16">
        <v>10</v>
      </c>
      <c r="N151" s="4" t="s">
        <v>2017</v>
      </c>
      <c r="O151" s="4" t="s">
        <v>2018</v>
      </c>
      <c r="P151" s="4" t="s">
        <v>2019</v>
      </c>
      <c r="Q151" s="4" t="s">
        <v>2020</v>
      </c>
      <c r="R151" s="194"/>
      <c r="S151" s="4"/>
      <c r="T151" s="4"/>
      <c r="U151" s="140"/>
      <c r="V151" s="4" t="s">
        <v>2021</v>
      </c>
      <c r="W151" s="4" t="s">
        <v>2022</v>
      </c>
      <c r="X151" s="4" t="s">
        <v>32</v>
      </c>
      <c r="Y151" s="17"/>
      <c r="Z151" s="4" t="s">
        <v>33</v>
      </c>
      <c r="AA151" s="18" t="s">
        <v>2023</v>
      </c>
      <c r="AB151" s="14" t="s">
        <v>2381</v>
      </c>
      <c r="AC151" s="8" t="s">
        <v>2381</v>
      </c>
      <c r="AD151" s="8" t="s">
        <v>2382</v>
      </c>
      <c r="AE151" s="38" t="s">
        <v>2649</v>
      </c>
      <c r="AF151" s="38" t="s">
        <v>2649</v>
      </c>
      <c r="AG151" s="8" t="s">
        <v>2382</v>
      </c>
      <c r="AH151" s="8" t="s">
        <v>2391</v>
      </c>
      <c r="AI151" s="8"/>
      <c r="AJ151" s="8"/>
      <c r="AK151" s="8"/>
      <c r="AL151" s="168" t="s">
        <v>2649</v>
      </c>
      <c r="AM151" s="8"/>
      <c r="AN151" s="8"/>
      <c r="AO151" s="8"/>
      <c r="AP151" s="167"/>
      <c r="AQ151" s="8"/>
      <c r="AR151" s="8" t="s">
        <v>2651</v>
      </c>
      <c r="AS151" s="8"/>
      <c r="AT151" s="8"/>
      <c r="AU151" s="8"/>
      <c r="AV151" s="8" t="s">
        <v>2649</v>
      </c>
      <c r="AW151" s="8"/>
      <c r="AX151" s="8" t="s">
        <v>2385</v>
      </c>
      <c r="AY151" s="2" t="s">
        <v>2382</v>
      </c>
      <c r="AZ151" s="4" t="s">
        <v>2586</v>
      </c>
      <c r="BA151" s="2"/>
      <c r="BB151" s="40"/>
      <c r="BC151" s="40"/>
    </row>
    <row r="152" spans="1:55" ht="182" x14ac:dyDescent="0.15">
      <c r="A152" s="11">
        <v>95</v>
      </c>
      <c r="B152" s="30" t="s">
        <v>974</v>
      </c>
      <c r="C152" s="15" t="s">
        <v>975</v>
      </c>
      <c r="D152" s="4" t="s">
        <v>976</v>
      </c>
      <c r="E152" s="16">
        <v>2014</v>
      </c>
      <c r="F152" s="4" t="s">
        <v>977</v>
      </c>
      <c r="G152" s="16">
        <v>21</v>
      </c>
      <c r="H152" s="16">
        <v>1</v>
      </c>
      <c r="I152" s="17"/>
      <c r="J152" s="16">
        <v>49</v>
      </c>
      <c r="K152" s="16">
        <v>57</v>
      </c>
      <c r="L152" s="17"/>
      <c r="M152" s="16">
        <v>6</v>
      </c>
      <c r="N152" s="4" t="s">
        <v>978</v>
      </c>
      <c r="O152" s="4" t="s">
        <v>979</v>
      </c>
      <c r="P152" s="4" t="s">
        <v>980</v>
      </c>
      <c r="Q152" s="4" t="s">
        <v>981</v>
      </c>
      <c r="R152" s="194"/>
      <c r="S152" s="4"/>
      <c r="T152" s="4"/>
      <c r="U152" s="140"/>
      <c r="V152" s="4" t="s">
        <v>982</v>
      </c>
      <c r="W152" s="4" t="s">
        <v>983</v>
      </c>
      <c r="X152" s="4" t="s">
        <v>32</v>
      </c>
      <c r="Y152" s="17"/>
      <c r="Z152" s="4" t="s">
        <v>33</v>
      </c>
      <c r="AA152" s="18" t="s">
        <v>984</v>
      </c>
      <c r="AB152" s="14" t="s">
        <v>2382</v>
      </c>
      <c r="AC152" s="8" t="s">
        <v>2381</v>
      </c>
      <c r="AD152" s="8" t="s">
        <v>2382</v>
      </c>
      <c r="AE152" s="8" t="s">
        <v>2649</v>
      </c>
      <c r="AF152" s="8" t="s">
        <v>2649</v>
      </c>
      <c r="AG152" s="8" t="s">
        <v>2382</v>
      </c>
      <c r="AH152" s="8" t="s">
        <v>2388</v>
      </c>
      <c r="AI152" s="38" t="s">
        <v>2649</v>
      </c>
      <c r="AJ152" s="8"/>
      <c r="AK152" s="8"/>
      <c r="AL152" s="167"/>
      <c r="AM152" s="8"/>
      <c r="AN152" s="8"/>
      <c r="AO152" s="8"/>
      <c r="AP152" s="167"/>
      <c r="AQ152" s="8"/>
      <c r="AR152" s="8" t="s">
        <v>2436</v>
      </c>
      <c r="AS152" s="38"/>
      <c r="AT152" s="38"/>
      <c r="AU152" s="38"/>
      <c r="AV152" s="38" t="s">
        <v>2649</v>
      </c>
      <c r="AW152" s="38"/>
      <c r="AX152" s="8" t="s">
        <v>2385</v>
      </c>
      <c r="AY152" s="2" t="s">
        <v>2382</v>
      </c>
      <c r="AZ152" s="19" t="s">
        <v>2487</v>
      </c>
      <c r="BA152" s="2"/>
      <c r="BB152" s="40"/>
      <c r="BC152" s="40"/>
    </row>
    <row r="153" spans="1:55" ht="358" x14ac:dyDescent="0.15">
      <c r="A153" s="11">
        <v>105</v>
      </c>
      <c r="B153" s="30" t="s">
        <v>1963</v>
      </c>
      <c r="C153" s="15" t="s">
        <v>1964</v>
      </c>
      <c r="D153" s="4" t="s">
        <v>1965</v>
      </c>
      <c r="E153" s="16">
        <v>2017</v>
      </c>
      <c r="F153" s="4" t="s">
        <v>1588</v>
      </c>
      <c r="G153" s="16">
        <v>35</v>
      </c>
      <c r="H153" s="4" t="s">
        <v>1966</v>
      </c>
      <c r="I153" s="17"/>
      <c r="J153" s="16">
        <v>405</v>
      </c>
      <c r="K153" s="16">
        <v>421</v>
      </c>
      <c r="L153" s="17"/>
      <c r="M153" s="16">
        <v>1</v>
      </c>
      <c r="N153" s="4" t="s">
        <v>1967</v>
      </c>
      <c r="O153" s="4" t="s">
        <v>1968</v>
      </c>
      <c r="P153" s="4" t="s">
        <v>1969</v>
      </c>
      <c r="Q153" s="4" t="s">
        <v>1970</v>
      </c>
      <c r="R153" s="194"/>
      <c r="S153" s="4"/>
      <c r="T153" s="4"/>
      <c r="U153" s="140"/>
      <c r="V153" s="4" t="s">
        <v>1971</v>
      </c>
      <c r="W153" s="4" t="s">
        <v>1972</v>
      </c>
      <c r="X153" s="4" t="s">
        <v>32</v>
      </c>
      <c r="Y153" s="17"/>
      <c r="Z153" s="4" t="s">
        <v>33</v>
      </c>
      <c r="AA153" s="18" t="s">
        <v>1973</v>
      </c>
      <c r="AB153" s="14" t="s">
        <v>2382</v>
      </c>
      <c r="AC153" s="8" t="s">
        <v>2381</v>
      </c>
      <c r="AD153" s="8" t="s">
        <v>2382</v>
      </c>
      <c r="AE153" s="8" t="s">
        <v>2649</v>
      </c>
      <c r="AF153" s="8" t="s">
        <v>2649</v>
      </c>
      <c r="AG153" s="8" t="s">
        <v>2382</v>
      </c>
      <c r="AH153" s="8" t="s">
        <v>2402</v>
      </c>
      <c r="AI153" s="8"/>
      <c r="AJ153" s="8"/>
      <c r="AK153" s="8"/>
      <c r="AL153" s="168" t="s">
        <v>2649</v>
      </c>
      <c r="AM153" s="8"/>
      <c r="AN153" s="8"/>
      <c r="AO153" s="8"/>
      <c r="AP153" s="167"/>
      <c r="AQ153" s="8"/>
      <c r="AR153" s="8" t="s">
        <v>2439</v>
      </c>
      <c r="AS153" s="8" t="s">
        <v>2649</v>
      </c>
      <c r="AT153" s="8"/>
      <c r="AU153" s="8"/>
      <c r="AV153" s="8"/>
      <c r="AW153" s="8"/>
      <c r="AX153" s="8" t="s">
        <v>2385</v>
      </c>
      <c r="AY153" s="2" t="s">
        <v>2382</v>
      </c>
      <c r="AZ153" s="4" t="s">
        <v>2581</v>
      </c>
      <c r="BA153" s="2"/>
      <c r="BB153" s="40"/>
      <c r="BC153" s="40"/>
    </row>
    <row r="154" spans="1:55" ht="280" x14ac:dyDescent="0.15">
      <c r="A154" s="11">
        <v>131</v>
      </c>
      <c r="B154" s="30" t="s">
        <v>456</v>
      </c>
      <c r="C154" s="15" t="s">
        <v>457</v>
      </c>
      <c r="D154" s="4" t="s">
        <v>458</v>
      </c>
      <c r="E154" s="16">
        <v>2015</v>
      </c>
      <c r="F154" s="4" t="s">
        <v>92</v>
      </c>
      <c r="G154" s="16">
        <v>90</v>
      </c>
      <c r="H154" s="17"/>
      <c r="I154" s="17"/>
      <c r="J154" s="16">
        <v>15</v>
      </c>
      <c r="K154" s="16">
        <v>29</v>
      </c>
      <c r="L154" s="17"/>
      <c r="M154" s="16">
        <v>30</v>
      </c>
      <c r="N154" s="4" t="s">
        <v>459</v>
      </c>
      <c r="O154" s="4" t="s">
        <v>460</v>
      </c>
      <c r="P154" s="4" t="s">
        <v>461</v>
      </c>
      <c r="Q154" s="4" t="s">
        <v>462</v>
      </c>
      <c r="R154" s="194"/>
      <c r="S154" s="4"/>
      <c r="T154" s="4"/>
      <c r="U154" s="140"/>
      <c r="V154" s="4" t="s">
        <v>463</v>
      </c>
      <c r="W154" s="4" t="s">
        <v>464</v>
      </c>
      <c r="X154" s="4" t="s">
        <v>32</v>
      </c>
      <c r="Y154" s="17"/>
      <c r="Z154" s="4" t="s">
        <v>33</v>
      </c>
      <c r="AA154" s="18" t="s">
        <v>465</v>
      </c>
      <c r="AB154" s="14" t="s">
        <v>2382</v>
      </c>
      <c r="AC154" s="8" t="s">
        <v>2381</v>
      </c>
      <c r="AD154" s="8" t="s">
        <v>2382</v>
      </c>
      <c r="AE154" s="8"/>
      <c r="AF154" s="8"/>
      <c r="AG154" s="8" t="s">
        <v>2382</v>
      </c>
      <c r="AH154" s="8" t="s">
        <v>2401</v>
      </c>
      <c r="AI154" s="8"/>
      <c r="AJ154" s="8"/>
      <c r="AK154" s="8"/>
      <c r="AL154" s="167"/>
      <c r="AM154" s="8"/>
      <c r="AN154" s="8"/>
      <c r="AO154" s="8"/>
      <c r="AP154" s="168" t="s">
        <v>2649</v>
      </c>
      <c r="AQ154" s="8"/>
      <c r="AR154" s="8" t="s">
        <v>2437</v>
      </c>
      <c r="AS154" s="8"/>
      <c r="AT154" s="8"/>
      <c r="AU154" s="8"/>
      <c r="AV154" s="8" t="s">
        <v>2649</v>
      </c>
      <c r="AW154" s="8"/>
      <c r="AX154" s="8" t="s">
        <v>2385</v>
      </c>
      <c r="AY154" s="2" t="s">
        <v>2382</v>
      </c>
      <c r="AZ154" s="19" t="s">
        <v>2442</v>
      </c>
      <c r="BA154" s="2"/>
      <c r="BB154" s="40"/>
      <c r="BC154" s="40"/>
    </row>
    <row r="155" spans="1:55" ht="182" x14ac:dyDescent="0.15">
      <c r="A155" s="11">
        <v>135</v>
      </c>
      <c r="B155" s="30" t="s">
        <v>1240</v>
      </c>
      <c r="C155" s="15" t="s">
        <v>1241</v>
      </c>
      <c r="D155" s="4" t="s">
        <v>1242</v>
      </c>
      <c r="E155" s="16">
        <v>2015</v>
      </c>
      <c r="F155" s="4" t="s">
        <v>1243</v>
      </c>
      <c r="G155" s="16">
        <v>62</v>
      </c>
      <c r="H155" s="16">
        <v>3</v>
      </c>
      <c r="I155" s="17"/>
      <c r="J155" s="16">
        <v>794</v>
      </c>
      <c r="K155" s="16">
        <v>832</v>
      </c>
      <c r="L155" s="17"/>
      <c r="M155" s="16">
        <v>2</v>
      </c>
      <c r="N155" s="17"/>
      <c r="O155" s="4" t="s">
        <v>1244</v>
      </c>
      <c r="P155" s="4" t="s">
        <v>1245</v>
      </c>
      <c r="Q155" s="4" t="s">
        <v>1246</v>
      </c>
      <c r="R155" s="194"/>
      <c r="S155" s="4"/>
      <c r="T155" s="4"/>
      <c r="U155" s="140"/>
      <c r="V155" s="4" t="s">
        <v>1247</v>
      </c>
      <c r="W155" s="17"/>
      <c r="X155" s="4" t="s">
        <v>32</v>
      </c>
      <c r="Y155" s="17"/>
      <c r="Z155" s="4" t="s">
        <v>33</v>
      </c>
      <c r="AA155" s="18" t="s">
        <v>1248</v>
      </c>
      <c r="AB155" s="14" t="s">
        <v>2382</v>
      </c>
      <c r="AC155" s="8" t="s">
        <v>2381</v>
      </c>
      <c r="AD155" s="8" t="s">
        <v>2382</v>
      </c>
      <c r="AE155" s="8"/>
      <c r="AF155" s="8"/>
      <c r="AG155" s="8" t="s">
        <v>2382</v>
      </c>
      <c r="AH155" s="8" t="s">
        <v>2390</v>
      </c>
      <c r="AI155" s="8"/>
      <c r="AJ155" s="8"/>
      <c r="AK155" s="38" t="s">
        <v>2649</v>
      </c>
      <c r="AL155" s="167"/>
      <c r="AM155" s="8"/>
      <c r="AN155" s="8"/>
      <c r="AO155" s="8"/>
      <c r="AP155" s="167"/>
      <c r="AQ155" s="8"/>
      <c r="AR155" s="8" t="s">
        <v>2438</v>
      </c>
      <c r="AS155" s="8"/>
      <c r="AT155" s="8"/>
      <c r="AU155" s="8" t="s">
        <v>2649</v>
      </c>
      <c r="AV155" s="8"/>
      <c r="AW155" s="8"/>
      <c r="AX155" s="8" t="s">
        <v>2385</v>
      </c>
      <c r="AY155" s="2" t="s">
        <v>2382</v>
      </c>
      <c r="AZ155" s="4" t="s">
        <v>2511</v>
      </c>
      <c r="BA155" s="2"/>
      <c r="BB155" s="40"/>
      <c r="BC155" s="40"/>
    </row>
    <row r="156" spans="1:55" ht="409.6" x14ac:dyDescent="0.15">
      <c r="A156" s="11">
        <v>144</v>
      </c>
      <c r="B156" s="30" t="s">
        <v>2061</v>
      </c>
      <c r="C156" s="15" t="s">
        <v>2062</v>
      </c>
      <c r="D156" s="4" t="s">
        <v>2063</v>
      </c>
      <c r="E156" s="16">
        <v>2014</v>
      </c>
      <c r="F156" s="4" t="s">
        <v>2064</v>
      </c>
      <c r="G156" s="16">
        <v>51</v>
      </c>
      <c r="H156" s="16">
        <v>4</v>
      </c>
      <c r="I156" s="17"/>
      <c r="J156" s="16">
        <v>885</v>
      </c>
      <c r="K156" s="16">
        <v>890</v>
      </c>
      <c r="L156" s="17"/>
      <c r="M156" s="16">
        <v>8</v>
      </c>
      <c r="N156" s="4" t="s">
        <v>2065</v>
      </c>
      <c r="O156" s="4" t="s">
        <v>2066</v>
      </c>
      <c r="P156" s="4" t="s">
        <v>2067</v>
      </c>
      <c r="Q156" s="4" t="s">
        <v>2068</v>
      </c>
      <c r="R156" s="194"/>
      <c r="S156" s="4"/>
      <c r="T156" s="4"/>
      <c r="U156" s="140"/>
      <c r="V156" s="4" t="s">
        <v>2069</v>
      </c>
      <c r="W156" s="4" t="s">
        <v>2070</v>
      </c>
      <c r="X156" s="4" t="s">
        <v>293</v>
      </c>
      <c r="Y156" s="4" t="s">
        <v>170</v>
      </c>
      <c r="Z156" s="4" t="s">
        <v>33</v>
      </c>
      <c r="AA156" s="18" t="s">
        <v>2071</v>
      </c>
      <c r="AB156" s="14" t="s">
        <v>2382</v>
      </c>
      <c r="AC156" s="8" t="s">
        <v>2381</v>
      </c>
      <c r="AD156" s="8" t="s">
        <v>2382</v>
      </c>
      <c r="AE156" s="8"/>
      <c r="AF156" s="8"/>
      <c r="AG156" s="8" t="s">
        <v>2382</v>
      </c>
      <c r="AH156" s="8" t="s">
        <v>2390</v>
      </c>
      <c r="AI156" s="8"/>
      <c r="AJ156" s="8"/>
      <c r="AK156" s="38" t="s">
        <v>2649</v>
      </c>
      <c r="AL156" s="167"/>
      <c r="AM156" s="8"/>
      <c r="AN156" s="8"/>
      <c r="AO156" s="8"/>
      <c r="AP156" s="167"/>
      <c r="AQ156" s="8"/>
      <c r="AR156" s="8" t="s">
        <v>2438</v>
      </c>
      <c r="AS156" s="8"/>
      <c r="AT156" s="8"/>
      <c r="AU156" s="38" t="s">
        <v>2649</v>
      </c>
      <c r="AV156" s="8"/>
      <c r="AW156" s="8"/>
      <c r="AX156" s="8" t="s">
        <v>2385</v>
      </c>
      <c r="AY156" s="2" t="s">
        <v>2382</v>
      </c>
      <c r="AZ156" s="4" t="s">
        <v>2591</v>
      </c>
      <c r="BA156" s="2"/>
      <c r="BB156" s="40"/>
      <c r="BC156" s="40"/>
    </row>
    <row r="157" spans="1:55" ht="154" x14ac:dyDescent="0.15">
      <c r="A157" s="11">
        <v>145</v>
      </c>
      <c r="B157" s="30" t="s">
        <v>1574</v>
      </c>
      <c r="C157" s="15" t="s">
        <v>1575</v>
      </c>
      <c r="D157" s="4" t="s">
        <v>1576</v>
      </c>
      <c r="E157" s="16">
        <v>2015</v>
      </c>
      <c r="F157" s="4" t="s">
        <v>1577</v>
      </c>
      <c r="G157" s="16">
        <v>49</v>
      </c>
      <c r="H157" s="17"/>
      <c r="I157" s="17"/>
      <c r="J157" s="16">
        <v>157</v>
      </c>
      <c r="K157" s="16">
        <v>171</v>
      </c>
      <c r="L157" s="17"/>
      <c r="M157" s="17"/>
      <c r="N157" s="4" t="s">
        <v>1578</v>
      </c>
      <c r="O157" s="4" t="s">
        <v>1579</v>
      </c>
      <c r="P157" s="4" t="s">
        <v>1580</v>
      </c>
      <c r="Q157" s="4" t="s">
        <v>1581</v>
      </c>
      <c r="R157" s="194"/>
      <c r="S157" s="4"/>
      <c r="T157" s="4"/>
      <c r="U157" s="140"/>
      <c r="V157" s="4" t="s">
        <v>1582</v>
      </c>
      <c r="W157" s="4" t="s">
        <v>1583</v>
      </c>
      <c r="X157" s="4" t="s">
        <v>32</v>
      </c>
      <c r="Y157" s="17"/>
      <c r="Z157" s="4" t="s">
        <v>33</v>
      </c>
      <c r="AA157" s="18" t="s">
        <v>1584</v>
      </c>
      <c r="AB157" s="14" t="s">
        <v>2382</v>
      </c>
      <c r="AC157" s="8" t="s">
        <v>2381</v>
      </c>
      <c r="AD157" s="8" t="s">
        <v>2382</v>
      </c>
      <c r="AE157" s="8"/>
      <c r="AF157" s="8"/>
      <c r="AG157" s="8" t="s">
        <v>2382</v>
      </c>
      <c r="AH157" s="8" t="s">
        <v>2396</v>
      </c>
      <c r="AI157" s="8"/>
      <c r="AJ157" s="8"/>
      <c r="AK157" s="8" t="s">
        <v>2649</v>
      </c>
      <c r="AL157" s="168" t="s">
        <v>2649</v>
      </c>
      <c r="AM157" s="8"/>
      <c r="AN157" s="8"/>
      <c r="AO157" s="8"/>
      <c r="AP157" s="167"/>
      <c r="AQ157" s="8"/>
      <c r="AR157" s="8" t="s">
        <v>2651</v>
      </c>
      <c r="AS157" s="8"/>
      <c r="AT157" s="8"/>
      <c r="AU157" s="8"/>
      <c r="AV157" s="8" t="s">
        <v>2649</v>
      </c>
      <c r="AW157" s="8"/>
      <c r="AX157" s="8" t="s">
        <v>2385</v>
      </c>
      <c r="AY157" s="2" t="s">
        <v>2382</v>
      </c>
      <c r="AZ157" s="4" t="s">
        <v>2543</v>
      </c>
      <c r="BA157" s="2"/>
      <c r="BB157" s="40"/>
      <c r="BC157" s="40"/>
    </row>
    <row r="158" spans="1:55" ht="112" x14ac:dyDescent="0.15">
      <c r="A158" s="11">
        <v>146</v>
      </c>
      <c r="B158" s="30" t="s">
        <v>1667</v>
      </c>
      <c r="C158" s="15" t="s">
        <v>1668</v>
      </c>
      <c r="D158" s="4" t="s">
        <v>1669</v>
      </c>
      <c r="E158" s="16">
        <v>2011</v>
      </c>
      <c r="F158" s="4" t="s">
        <v>1670</v>
      </c>
      <c r="G158" s="16">
        <v>9780813552149</v>
      </c>
      <c r="H158" s="17"/>
      <c r="I158" s="17"/>
      <c r="J158" s="16">
        <v>154</v>
      </c>
      <c r="K158" s="16">
        <v>166</v>
      </c>
      <c r="L158" s="17"/>
      <c r="M158" s="17"/>
      <c r="N158" s="17"/>
      <c r="O158" s="4" t="s">
        <v>1671</v>
      </c>
      <c r="P158" s="4"/>
      <c r="Q158" s="4" t="s">
        <v>1672</v>
      </c>
      <c r="R158" s="194"/>
      <c r="S158" s="4"/>
      <c r="T158" s="4"/>
      <c r="U158" s="140"/>
      <c r="V158" s="4" t="s">
        <v>1673</v>
      </c>
      <c r="W158" s="17"/>
      <c r="X158" s="4" t="s">
        <v>516</v>
      </c>
      <c r="Y158" s="17"/>
      <c r="Z158" s="4" t="s">
        <v>33</v>
      </c>
      <c r="AA158" s="18" t="s">
        <v>1674</v>
      </c>
      <c r="AB158" s="14" t="s">
        <v>2382</v>
      </c>
      <c r="AC158" s="8" t="s">
        <v>2381</v>
      </c>
      <c r="AD158" s="8" t="s">
        <v>2382</v>
      </c>
      <c r="AE158" s="8" t="s">
        <v>2649</v>
      </c>
      <c r="AF158" s="8"/>
      <c r="AG158" s="8" t="s">
        <v>2382</v>
      </c>
      <c r="AH158" s="8" t="s">
        <v>2390</v>
      </c>
      <c r="AI158" s="8"/>
      <c r="AJ158" s="8"/>
      <c r="AK158" s="8" t="s">
        <v>2649</v>
      </c>
      <c r="AL158" s="167"/>
      <c r="AM158" s="8"/>
      <c r="AN158" s="8"/>
      <c r="AO158" s="8"/>
      <c r="AP158" s="167"/>
      <c r="AQ158" s="8"/>
      <c r="AR158" s="8" t="s">
        <v>2396</v>
      </c>
      <c r="AS158" s="8" t="s">
        <v>2649</v>
      </c>
      <c r="AT158" s="8"/>
      <c r="AU158" s="8" t="s">
        <v>2649</v>
      </c>
      <c r="AV158" s="8"/>
      <c r="AW158" s="8"/>
      <c r="AX158" s="8" t="s">
        <v>2385</v>
      </c>
      <c r="AY158" s="2" t="s">
        <v>2382</v>
      </c>
      <c r="AZ158" s="4" t="s">
        <v>2551</v>
      </c>
      <c r="BA158" s="2"/>
      <c r="BB158" s="40"/>
      <c r="BC158" s="40"/>
    </row>
    <row r="159" spans="1:55" ht="196" x14ac:dyDescent="0.15">
      <c r="A159" s="11">
        <v>147</v>
      </c>
      <c r="B159" s="30" t="s">
        <v>2042</v>
      </c>
      <c r="C159" s="15" t="s">
        <v>2043</v>
      </c>
      <c r="D159" s="4" t="s">
        <v>2044</v>
      </c>
      <c r="E159" s="16">
        <v>2016</v>
      </c>
      <c r="F159" s="4" t="s">
        <v>1687</v>
      </c>
      <c r="G159" s="16">
        <v>91</v>
      </c>
      <c r="H159" s="17"/>
      <c r="I159" s="17"/>
      <c r="J159" s="16">
        <v>282</v>
      </c>
      <c r="K159" s="16">
        <v>292</v>
      </c>
      <c r="L159" s="17"/>
      <c r="M159" s="16">
        <v>1</v>
      </c>
      <c r="N159" s="4" t="s">
        <v>2045</v>
      </c>
      <c r="O159" s="4" t="s">
        <v>2046</v>
      </c>
      <c r="P159" s="4" t="s">
        <v>2047</v>
      </c>
      <c r="Q159" s="4" t="s">
        <v>2048</v>
      </c>
      <c r="R159" s="194"/>
      <c r="S159" s="4"/>
      <c r="T159" s="4"/>
      <c r="U159" s="140"/>
      <c r="V159" s="4" t="s">
        <v>2049</v>
      </c>
      <c r="W159" s="4" t="s">
        <v>2050</v>
      </c>
      <c r="X159" s="4" t="s">
        <v>32</v>
      </c>
      <c r="Y159" s="17"/>
      <c r="Z159" s="4" t="s">
        <v>33</v>
      </c>
      <c r="AA159" s="18" t="s">
        <v>2051</v>
      </c>
      <c r="AB159" s="14" t="s">
        <v>2382</v>
      </c>
      <c r="AC159" s="8" t="s">
        <v>2381</v>
      </c>
      <c r="AD159" s="8" t="s">
        <v>2382</v>
      </c>
      <c r="AE159" s="8"/>
      <c r="AF159" s="8"/>
      <c r="AG159" s="8" t="s">
        <v>2382</v>
      </c>
      <c r="AH159" s="8" t="s">
        <v>2391</v>
      </c>
      <c r="AI159" s="8"/>
      <c r="AJ159" s="8"/>
      <c r="AK159" s="8"/>
      <c r="AL159" s="168" t="s">
        <v>2649</v>
      </c>
      <c r="AM159" s="8"/>
      <c r="AN159" s="8"/>
      <c r="AO159" s="8"/>
      <c r="AP159" s="167"/>
      <c r="AQ159" s="8"/>
      <c r="AR159" s="8" t="s">
        <v>2435</v>
      </c>
      <c r="AS159" s="8"/>
      <c r="AT159" s="8" t="s">
        <v>2649</v>
      </c>
      <c r="AU159" s="8"/>
      <c r="AV159" s="8"/>
      <c r="AW159" s="8"/>
      <c r="AX159" s="8" t="s">
        <v>2385</v>
      </c>
      <c r="AY159" s="2" t="s">
        <v>2382</v>
      </c>
      <c r="AZ159" s="4" t="s">
        <v>2589</v>
      </c>
      <c r="BA159" s="2"/>
      <c r="BB159" s="40"/>
      <c r="BC159" s="40"/>
    </row>
    <row r="160" spans="1:55" ht="196" x14ac:dyDescent="0.15">
      <c r="A160" s="11">
        <v>165</v>
      </c>
      <c r="B160" s="30" t="s">
        <v>1410</v>
      </c>
      <c r="C160" s="15" t="s">
        <v>1411</v>
      </c>
      <c r="D160" s="4" t="s">
        <v>1412</v>
      </c>
      <c r="E160" s="16">
        <v>2010</v>
      </c>
      <c r="F160" s="4" t="s">
        <v>966</v>
      </c>
      <c r="G160" s="16">
        <v>27</v>
      </c>
      <c r="H160" s="16">
        <v>2</v>
      </c>
      <c r="I160" s="17"/>
      <c r="J160" s="16">
        <v>511</v>
      </c>
      <c r="K160" s="16">
        <v>517</v>
      </c>
      <c r="L160" s="17"/>
      <c r="M160" s="16">
        <v>1</v>
      </c>
      <c r="N160" s="4" t="s">
        <v>1413</v>
      </c>
      <c r="O160" s="4" t="s">
        <v>1414</v>
      </c>
      <c r="P160" s="4" t="s">
        <v>1415</v>
      </c>
      <c r="Q160" s="4" t="s">
        <v>1416</v>
      </c>
      <c r="R160" s="194"/>
      <c r="S160" s="4"/>
      <c r="T160" s="4"/>
      <c r="U160" s="140"/>
      <c r="V160" s="4" t="s">
        <v>1417</v>
      </c>
      <c r="W160" s="4" t="s">
        <v>1418</v>
      </c>
      <c r="X160" s="4" t="s">
        <v>32</v>
      </c>
      <c r="Y160" s="17"/>
      <c r="Z160" s="4" t="s">
        <v>33</v>
      </c>
      <c r="AA160" s="18" t="s">
        <v>1419</v>
      </c>
      <c r="AB160" s="14" t="s">
        <v>2382</v>
      </c>
      <c r="AC160" s="8" t="s">
        <v>2381</v>
      </c>
      <c r="AD160" s="8" t="s">
        <v>2382</v>
      </c>
      <c r="AE160" s="8" t="s">
        <v>2649</v>
      </c>
      <c r="AF160" s="8" t="s">
        <v>2649</v>
      </c>
      <c r="AG160" s="8" t="s">
        <v>2382</v>
      </c>
      <c r="AH160" s="8" t="s">
        <v>2391</v>
      </c>
      <c r="AI160" s="8"/>
      <c r="AJ160" s="8"/>
      <c r="AK160" s="8"/>
      <c r="AL160" s="168" t="s">
        <v>2649</v>
      </c>
      <c r="AM160" s="8"/>
      <c r="AN160" s="8"/>
      <c r="AO160" s="8"/>
      <c r="AP160" s="167"/>
      <c r="AQ160" s="8"/>
      <c r="AR160" s="8" t="s">
        <v>2651</v>
      </c>
      <c r="AS160" s="8"/>
      <c r="AT160" s="8"/>
      <c r="AU160" s="8"/>
      <c r="AV160" s="8" t="s">
        <v>2649</v>
      </c>
      <c r="AW160" s="8"/>
      <c r="AX160" s="8" t="s">
        <v>2385</v>
      </c>
      <c r="AY160" s="2" t="s">
        <v>2382</v>
      </c>
      <c r="AZ160" s="4" t="s">
        <v>2528</v>
      </c>
      <c r="BA160" s="2"/>
      <c r="BB160" s="40"/>
      <c r="BC160" s="40"/>
    </row>
    <row r="161" spans="1:55" ht="196" x14ac:dyDescent="0.15">
      <c r="A161" s="11">
        <v>185</v>
      </c>
      <c r="B161" s="30" t="s">
        <v>1636</v>
      </c>
      <c r="C161" s="15" t="s">
        <v>1637</v>
      </c>
      <c r="D161" s="4" t="s">
        <v>1638</v>
      </c>
      <c r="E161" s="16">
        <v>2016</v>
      </c>
      <c r="F161" s="4" t="s">
        <v>1639</v>
      </c>
      <c r="G161" s="16">
        <v>13</v>
      </c>
      <c r="H161" s="16">
        <v>2</v>
      </c>
      <c r="I161" s="17"/>
      <c r="J161" s="16">
        <v>123</v>
      </c>
      <c r="K161" s="16">
        <v>144</v>
      </c>
      <c r="L161" s="17"/>
      <c r="M161" s="16">
        <v>1</v>
      </c>
      <c r="N161" s="4" t="s">
        <v>1640</v>
      </c>
      <c r="O161" s="4" t="s">
        <v>1641</v>
      </c>
      <c r="P161" s="4" t="s">
        <v>1642</v>
      </c>
      <c r="Q161" s="4" t="s">
        <v>1643</v>
      </c>
      <c r="R161" s="194"/>
      <c r="S161" s="4"/>
      <c r="T161" s="4"/>
      <c r="U161" s="140"/>
      <c r="V161" s="4" t="s">
        <v>1644</v>
      </c>
      <c r="W161" s="4" t="s">
        <v>1645</v>
      </c>
      <c r="X161" s="4" t="s">
        <v>32</v>
      </c>
      <c r="Y161" s="17"/>
      <c r="Z161" s="4" t="s">
        <v>33</v>
      </c>
      <c r="AA161" s="18" t="s">
        <v>1646</v>
      </c>
      <c r="AB161" s="14" t="s">
        <v>2382</v>
      </c>
      <c r="AC161" s="8" t="s">
        <v>2381</v>
      </c>
      <c r="AD161" s="8" t="s">
        <v>2382</v>
      </c>
      <c r="AE161" s="38" t="s">
        <v>2649</v>
      </c>
      <c r="AF161" s="38" t="s">
        <v>2649</v>
      </c>
      <c r="AG161" s="8" t="s">
        <v>2382</v>
      </c>
      <c r="AH161" s="8" t="s">
        <v>2390</v>
      </c>
      <c r="AI161" s="8"/>
      <c r="AJ161" s="8"/>
      <c r="AK161" s="38" t="s">
        <v>2649</v>
      </c>
      <c r="AL161" s="167"/>
      <c r="AM161" s="8"/>
      <c r="AN161" s="8"/>
      <c r="AO161" s="8"/>
      <c r="AP161" s="167"/>
      <c r="AQ161" s="8"/>
      <c r="AR161" s="8" t="s">
        <v>2396</v>
      </c>
      <c r="AS161" s="38" t="s">
        <v>2649</v>
      </c>
      <c r="AT161" s="8"/>
      <c r="AU161" s="38" t="s">
        <v>2649</v>
      </c>
      <c r="AV161" s="8"/>
      <c r="AW161" s="8"/>
      <c r="AX161" s="8" t="s">
        <v>2385</v>
      </c>
      <c r="AY161" s="2" t="s">
        <v>2382</v>
      </c>
      <c r="AZ161" s="4" t="s">
        <v>2548</v>
      </c>
      <c r="BA161" s="2"/>
      <c r="BB161" s="40"/>
      <c r="BC161" s="40"/>
    </row>
    <row r="162" spans="1:55" ht="154" x14ac:dyDescent="0.15">
      <c r="A162" s="11">
        <v>186</v>
      </c>
      <c r="B162" s="30" t="s">
        <v>2052</v>
      </c>
      <c r="C162" s="15" t="s">
        <v>2053</v>
      </c>
      <c r="D162" s="4" t="s">
        <v>2054</v>
      </c>
      <c r="E162" s="16">
        <v>2003</v>
      </c>
      <c r="F162" s="4" t="s">
        <v>2055</v>
      </c>
      <c r="G162" s="16">
        <v>24</v>
      </c>
      <c r="H162" s="16">
        <v>3</v>
      </c>
      <c r="I162" s="17"/>
      <c r="J162" s="16">
        <v>167</v>
      </c>
      <c r="K162" s="16">
        <v>185</v>
      </c>
      <c r="L162" s="17"/>
      <c r="M162" s="16">
        <v>1</v>
      </c>
      <c r="N162" s="17"/>
      <c r="O162" s="4" t="s">
        <v>2056</v>
      </c>
      <c r="P162" s="4" t="s">
        <v>2057</v>
      </c>
      <c r="Q162" s="4" t="s">
        <v>2058</v>
      </c>
      <c r="R162" s="194"/>
      <c r="S162" s="4"/>
      <c r="T162" s="4"/>
      <c r="U162" s="140"/>
      <c r="V162" s="4" t="s">
        <v>2059</v>
      </c>
      <c r="W162" s="17"/>
      <c r="X162" s="4" t="s">
        <v>32</v>
      </c>
      <c r="Y162" s="17"/>
      <c r="Z162" s="4" t="s">
        <v>33</v>
      </c>
      <c r="AA162" s="18" t="s">
        <v>2060</v>
      </c>
      <c r="AB162" s="14" t="s">
        <v>2382</v>
      </c>
      <c r="AC162" s="8" t="s">
        <v>2381</v>
      </c>
      <c r="AD162" s="8" t="s">
        <v>2382</v>
      </c>
      <c r="AE162" s="38" t="s">
        <v>2649</v>
      </c>
      <c r="AF162" s="38" t="s">
        <v>2649</v>
      </c>
      <c r="AG162" s="8" t="s">
        <v>2382</v>
      </c>
      <c r="AH162" s="8" t="s">
        <v>2390</v>
      </c>
      <c r="AI162" s="8"/>
      <c r="AJ162" s="8"/>
      <c r="AK162" s="38" t="s">
        <v>2649</v>
      </c>
      <c r="AL162" s="167"/>
      <c r="AM162" s="8"/>
      <c r="AN162" s="8"/>
      <c r="AO162" s="8"/>
      <c r="AP162" s="167"/>
      <c r="AQ162" s="8"/>
      <c r="AR162" s="8" t="s">
        <v>2438</v>
      </c>
      <c r="AS162" s="8"/>
      <c r="AT162" s="8"/>
      <c r="AU162" s="38" t="s">
        <v>2649</v>
      </c>
      <c r="AV162" s="8"/>
      <c r="AW162" s="8"/>
      <c r="AX162" s="8" t="s">
        <v>2385</v>
      </c>
      <c r="AY162" s="2" t="s">
        <v>2382</v>
      </c>
      <c r="AZ162" s="4" t="s">
        <v>2590</v>
      </c>
      <c r="BA162" s="2"/>
      <c r="BB162" s="40"/>
      <c r="BC162" s="40"/>
    </row>
    <row r="163" spans="1:55" ht="319" x14ac:dyDescent="0.15">
      <c r="A163" s="11">
        <v>188</v>
      </c>
      <c r="B163" s="30" t="s">
        <v>2253</v>
      </c>
      <c r="C163" s="15" t="s">
        <v>2254</v>
      </c>
      <c r="D163" s="4" t="s">
        <v>2255</v>
      </c>
      <c r="E163" s="16">
        <v>2009</v>
      </c>
      <c r="F163" s="4" t="s">
        <v>2256</v>
      </c>
      <c r="G163" s="17"/>
      <c r="H163" s="17"/>
      <c r="I163" s="17"/>
      <c r="J163" s="16">
        <v>220</v>
      </c>
      <c r="K163" s="16">
        <v>234</v>
      </c>
      <c r="L163" s="17"/>
      <c r="M163" s="16">
        <v>2</v>
      </c>
      <c r="N163" s="17"/>
      <c r="O163" s="4" t="s">
        <v>2257</v>
      </c>
      <c r="P163" s="4" t="s">
        <v>2258</v>
      </c>
      <c r="Q163" s="4" t="s">
        <v>2259</v>
      </c>
      <c r="R163" s="194"/>
      <c r="S163" s="4"/>
      <c r="T163" s="4"/>
      <c r="U163" s="140"/>
      <c r="V163" s="4" t="s">
        <v>2260</v>
      </c>
      <c r="W163" s="17"/>
      <c r="X163" s="4" t="s">
        <v>516</v>
      </c>
      <c r="Y163" s="17"/>
      <c r="Z163" s="4" t="s">
        <v>33</v>
      </c>
      <c r="AA163" s="18" t="s">
        <v>2261</v>
      </c>
      <c r="AB163" s="14" t="s">
        <v>2382</v>
      </c>
      <c r="AC163" s="8" t="s">
        <v>2381</v>
      </c>
      <c r="AD163" s="8" t="s">
        <v>2382</v>
      </c>
      <c r="AE163" s="8"/>
      <c r="AF163" s="8"/>
      <c r="AG163" s="8" t="s">
        <v>2382</v>
      </c>
      <c r="AH163" s="8" t="s">
        <v>2390</v>
      </c>
      <c r="AI163" s="8"/>
      <c r="AJ163" s="8"/>
      <c r="AK163" s="38" t="s">
        <v>2649</v>
      </c>
      <c r="AL163" s="167"/>
      <c r="AM163" s="8"/>
      <c r="AN163" s="8"/>
      <c r="AO163" s="8"/>
      <c r="AP163" s="167"/>
      <c r="AQ163" s="8"/>
      <c r="AR163" s="8" t="s">
        <v>2396</v>
      </c>
      <c r="AS163" s="38" t="s">
        <v>2649</v>
      </c>
      <c r="AT163" s="8"/>
      <c r="AU163" s="38" t="s">
        <v>2649</v>
      </c>
      <c r="AV163" s="8"/>
      <c r="AW163" s="8"/>
      <c r="AX163" s="8" t="s">
        <v>2385</v>
      </c>
      <c r="AY163" s="2" t="s">
        <v>2382</v>
      </c>
      <c r="AZ163" s="4" t="s">
        <v>2609</v>
      </c>
      <c r="BA163" s="2"/>
      <c r="BB163" s="40"/>
      <c r="BC163" s="40"/>
    </row>
    <row r="164" spans="1:55" ht="126" x14ac:dyDescent="0.15">
      <c r="A164" s="11">
        <v>193</v>
      </c>
      <c r="B164" s="30" t="s">
        <v>1841</v>
      </c>
      <c r="C164" s="15" t="s">
        <v>1842</v>
      </c>
      <c r="D164" s="4" t="s">
        <v>1843</v>
      </c>
      <c r="E164" s="16">
        <v>1992</v>
      </c>
      <c r="F164" s="4" t="s">
        <v>1844</v>
      </c>
      <c r="G164" s="16">
        <v>65</v>
      </c>
      <c r="H164" s="16">
        <v>2</v>
      </c>
      <c r="I164" s="17"/>
      <c r="J164" s="16">
        <v>189</v>
      </c>
      <c r="K164" s="16">
        <v>204</v>
      </c>
      <c r="L164" s="17"/>
      <c r="M164" s="16">
        <v>4</v>
      </c>
      <c r="N164" s="4" t="s">
        <v>1845</v>
      </c>
      <c r="O164" s="4" t="s">
        <v>1846</v>
      </c>
      <c r="P164" s="4" t="s">
        <v>1847</v>
      </c>
      <c r="Q164" s="4" t="s">
        <v>1848</v>
      </c>
      <c r="R164" s="194"/>
      <c r="S164" s="4"/>
      <c r="T164" s="4"/>
      <c r="U164" s="140"/>
      <c r="V164" s="4" t="s">
        <v>1849</v>
      </c>
      <c r="W164" s="17"/>
      <c r="X164" s="4" t="s">
        <v>32</v>
      </c>
      <c r="Y164" s="17"/>
      <c r="Z164" s="4" t="s">
        <v>33</v>
      </c>
      <c r="AA164" s="18" t="s">
        <v>1850</v>
      </c>
      <c r="AB164" s="14" t="s">
        <v>2382</v>
      </c>
      <c r="AC164" s="8" t="s">
        <v>2381</v>
      </c>
      <c r="AD164" s="8" t="s">
        <v>2382</v>
      </c>
      <c r="AE164" s="8" t="s">
        <v>2649</v>
      </c>
      <c r="AF164" s="8" t="s">
        <v>2649</v>
      </c>
      <c r="AG164" s="8" t="s">
        <v>2382</v>
      </c>
      <c r="AH164" s="8" t="s">
        <v>2391</v>
      </c>
      <c r="AI164" s="8"/>
      <c r="AJ164" s="8"/>
      <c r="AK164" s="8"/>
      <c r="AL164" s="167" t="s">
        <v>2649</v>
      </c>
      <c r="AM164" s="8"/>
      <c r="AN164" s="8"/>
      <c r="AO164" s="8"/>
      <c r="AP164" s="167"/>
      <c r="AQ164" s="8"/>
      <c r="AR164" s="8" t="s">
        <v>2396</v>
      </c>
      <c r="AS164" s="8"/>
      <c r="AT164" s="8"/>
      <c r="AU164" s="8" t="s">
        <v>2649</v>
      </c>
      <c r="AV164" s="8" t="s">
        <v>2649</v>
      </c>
      <c r="AW164" s="8"/>
      <c r="AX164" s="8" t="s">
        <v>2385</v>
      </c>
      <c r="AY164" s="2" t="s">
        <v>2382</v>
      </c>
      <c r="AZ164" s="4" t="s">
        <v>2568</v>
      </c>
      <c r="BA164" s="2"/>
      <c r="BB164" s="40"/>
      <c r="BC164" s="40"/>
    </row>
    <row r="165" spans="1:55" ht="409.6" x14ac:dyDescent="0.15">
      <c r="A165" s="11">
        <v>196</v>
      </c>
      <c r="B165" s="30" t="s">
        <v>2302</v>
      </c>
      <c r="C165" s="15" t="s">
        <v>2303</v>
      </c>
      <c r="D165" s="4" t="s">
        <v>2304</v>
      </c>
      <c r="E165" s="16">
        <v>2009</v>
      </c>
      <c r="F165" s="4" t="s">
        <v>2305</v>
      </c>
      <c r="G165" s="17"/>
      <c r="H165" s="17"/>
      <c r="I165" s="17"/>
      <c r="J165" s="16">
        <v>218</v>
      </c>
      <c r="K165" s="16">
        <v>256</v>
      </c>
      <c r="L165" s="17"/>
      <c r="M165" s="16">
        <v>18</v>
      </c>
      <c r="N165" s="17"/>
      <c r="O165" s="4" t="s">
        <v>2306</v>
      </c>
      <c r="P165" s="4" t="s">
        <v>2307</v>
      </c>
      <c r="Q165" s="4" t="s">
        <v>2308</v>
      </c>
      <c r="R165" s="194"/>
      <c r="S165" s="4"/>
      <c r="T165" s="4"/>
      <c r="U165" s="140"/>
      <c r="V165" s="4" t="s">
        <v>2309</v>
      </c>
      <c r="W165" s="17"/>
      <c r="X165" s="4" t="s">
        <v>516</v>
      </c>
      <c r="Y165" s="17"/>
      <c r="Z165" s="4" t="s">
        <v>33</v>
      </c>
      <c r="AA165" s="18" t="s">
        <v>2310</v>
      </c>
      <c r="AB165" s="14" t="s">
        <v>2382</v>
      </c>
      <c r="AC165" s="8" t="s">
        <v>2381</v>
      </c>
      <c r="AD165" s="8" t="s">
        <v>2382</v>
      </c>
      <c r="AE165" s="8" t="s">
        <v>2649</v>
      </c>
      <c r="AF165" s="8" t="s">
        <v>2649</v>
      </c>
      <c r="AG165" s="8" t="s">
        <v>2382</v>
      </c>
      <c r="AH165" s="8" t="s">
        <v>2396</v>
      </c>
      <c r="AI165" s="8"/>
      <c r="AJ165" s="8"/>
      <c r="AK165" s="8" t="s">
        <v>2649</v>
      </c>
      <c r="AL165" s="167" t="s">
        <v>2649</v>
      </c>
      <c r="AM165" s="8"/>
      <c r="AN165" s="8"/>
      <c r="AO165" s="8"/>
      <c r="AP165" s="167"/>
      <c r="AQ165" s="8"/>
      <c r="AR165" s="8" t="s">
        <v>2435</v>
      </c>
      <c r="AS165" s="8"/>
      <c r="AT165" s="8" t="s">
        <v>2649</v>
      </c>
      <c r="AU165" s="8"/>
      <c r="AV165" s="8"/>
      <c r="AW165" s="8"/>
      <c r="AX165" s="8" t="s">
        <v>2385</v>
      </c>
      <c r="AY165" s="2" t="s">
        <v>2382</v>
      </c>
      <c r="AZ165" s="4" t="s">
        <v>2614</v>
      </c>
      <c r="BA165" s="2"/>
      <c r="BB165" s="40"/>
      <c r="BC165" s="40"/>
    </row>
    <row r="166" spans="1:55" ht="210" x14ac:dyDescent="0.15">
      <c r="A166" s="11">
        <v>64</v>
      </c>
      <c r="B166" s="30" t="s">
        <v>181</v>
      </c>
      <c r="C166" s="15" t="s">
        <v>182</v>
      </c>
      <c r="D166" s="4" t="s">
        <v>183</v>
      </c>
      <c r="E166" s="16">
        <v>2016</v>
      </c>
      <c r="F166" s="4" t="s">
        <v>184</v>
      </c>
      <c r="G166" s="16">
        <v>8</v>
      </c>
      <c r="H166" s="16">
        <v>3</v>
      </c>
      <c r="I166" s="17"/>
      <c r="J166" s="16">
        <v>427</v>
      </c>
      <c r="K166" s="16">
        <v>451</v>
      </c>
      <c r="L166" s="17"/>
      <c r="M166" s="16">
        <v>2</v>
      </c>
      <c r="N166" s="4" t="s">
        <v>185</v>
      </c>
      <c r="O166" s="4" t="s">
        <v>186</v>
      </c>
      <c r="P166" s="4" t="s">
        <v>187</v>
      </c>
      <c r="Q166" s="4" t="s">
        <v>188</v>
      </c>
      <c r="R166" s="194"/>
      <c r="S166" s="4"/>
      <c r="T166" s="4"/>
      <c r="U166" s="140"/>
      <c r="V166" s="4" t="s">
        <v>189</v>
      </c>
      <c r="W166" s="4" t="s">
        <v>190</v>
      </c>
      <c r="X166" s="4" t="s">
        <v>32</v>
      </c>
      <c r="Y166" s="17"/>
      <c r="Z166" s="4" t="s">
        <v>33</v>
      </c>
      <c r="AA166" s="18" t="s">
        <v>191</v>
      </c>
      <c r="AB166" s="14" t="s">
        <v>2382</v>
      </c>
      <c r="AC166" s="8" t="s">
        <v>2381</v>
      </c>
      <c r="AD166" s="8" t="s">
        <v>2382</v>
      </c>
      <c r="AE166" s="38" t="s">
        <v>2649</v>
      </c>
      <c r="AF166" s="38" t="s">
        <v>2649</v>
      </c>
      <c r="AG166" s="8" t="s">
        <v>2382</v>
      </c>
      <c r="AH166" s="8" t="s">
        <v>2391</v>
      </c>
      <c r="AI166" s="8"/>
      <c r="AJ166" s="8"/>
      <c r="AK166" s="8"/>
      <c r="AL166" s="168" t="s">
        <v>2649</v>
      </c>
      <c r="AM166" s="8"/>
      <c r="AN166" s="8"/>
      <c r="AO166" s="8"/>
      <c r="AP166" s="167"/>
      <c r="AQ166" s="8"/>
      <c r="AR166" s="8" t="s">
        <v>2435</v>
      </c>
      <c r="AS166" s="8"/>
      <c r="AT166" s="8" t="s">
        <v>2649</v>
      </c>
      <c r="AU166" s="8"/>
      <c r="AV166" s="8"/>
      <c r="AW166" s="8"/>
      <c r="AX166" s="8" t="s">
        <v>2385</v>
      </c>
      <c r="AY166" s="2" t="s">
        <v>2382</v>
      </c>
      <c r="AZ166" s="4" t="s">
        <v>2411</v>
      </c>
      <c r="BA166" s="2"/>
      <c r="BB166" s="40"/>
      <c r="BC166" s="40"/>
    </row>
    <row r="167" spans="1:55" ht="154" x14ac:dyDescent="0.15">
      <c r="A167" s="11">
        <v>183</v>
      </c>
      <c r="B167" s="30" t="s">
        <v>1007</v>
      </c>
      <c r="C167" s="15" t="s">
        <v>1008</v>
      </c>
      <c r="D167" s="4" t="s">
        <v>1009</v>
      </c>
      <c r="E167" s="16">
        <v>2008</v>
      </c>
      <c r="F167" s="4" t="s">
        <v>1010</v>
      </c>
      <c r="G167" s="17"/>
      <c r="H167" s="17"/>
      <c r="I167" s="17"/>
      <c r="J167" s="16">
        <v>1</v>
      </c>
      <c r="K167" s="16">
        <v>298</v>
      </c>
      <c r="L167" s="17"/>
      <c r="M167" s="16">
        <v>18</v>
      </c>
      <c r="N167" s="17"/>
      <c r="O167" s="4" t="s">
        <v>1011</v>
      </c>
      <c r="P167" s="4" t="s">
        <v>1012</v>
      </c>
      <c r="Q167" s="4" t="s">
        <v>1013</v>
      </c>
      <c r="R167" s="194"/>
      <c r="S167" s="4"/>
      <c r="T167" s="4"/>
      <c r="U167" s="140"/>
      <c r="V167" s="4" t="s">
        <v>1014</v>
      </c>
      <c r="W167" s="17"/>
      <c r="X167" s="4" t="s">
        <v>1015</v>
      </c>
      <c r="Y167" s="17"/>
      <c r="Z167" s="4" t="s">
        <v>33</v>
      </c>
      <c r="AA167" s="18" t="s">
        <v>1016</v>
      </c>
      <c r="AB167" s="14" t="s">
        <v>2382</v>
      </c>
      <c r="AC167" s="8" t="s">
        <v>2381</v>
      </c>
      <c r="AD167" s="8" t="s">
        <v>2382</v>
      </c>
      <c r="AE167" s="8" t="s">
        <v>2649</v>
      </c>
      <c r="AF167" s="8" t="s">
        <v>2649</v>
      </c>
      <c r="AG167" s="8" t="s">
        <v>2382</v>
      </c>
      <c r="AH167" s="8" t="s">
        <v>2390</v>
      </c>
      <c r="AI167" s="8"/>
      <c r="AJ167" s="8"/>
      <c r="AK167" s="38" t="s">
        <v>2649</v>
      </c>
      <c r="AL167" s="167"/>
      <c r="AM167" s="8"/>
      <c r="AN167" s="8"/>
      <c r="AO167" s="8"/>
      <c r="AP167" s="167"/>
      <c r="AQ167" s="8"/>
      <c r="AR167" s="8" t="s">
        <v>2396</v>
      </c>
      <c r="AS167" s="38" t="s">
        <v>2649</v>
      </c>
      <c r="AT167" s="8"/>
      <c r="AU167" s="38" t="s">
        <v>2649</v>
      </c>
      <c r="AV167" s="8"/>
      <c r="AW167" s="8"/>
      <c r="AX167" s="8" t="s">
        <v>2385</v>
      </c>
      <c r="AY167" s="2" t="s">
        <v>2382</v>
      </c>
      <c r="AZ167" s="4" t="s">
        <v>2666</v>
      </c>
      <c r="BA167" s="2"/>
      <c r="BB167" s="40"/>
      <c r="BC167" s="40"/>
    </row>
    <row r="168" spans="1:55" ht="154" x14ac:dyDescent="0.15">
      <c r="A168" s="11">
        <v>189</v>
      </c>
      <c r="B168" s="30" t="s">
        <v>139</v>
      </c>
      <c r="C168" s="15" t="s">
        <v>140</v>
      </c>
      <c r="D168" s="4" t="s">
        <v>141</v>
      </c>
      <c r="E168" s="16">
        <v>2014</v>
      </c>
      <c r="F168" s="4" t="s">
        <v>142</v>
      </c>
      <c r="G168" s="16">
        <v>42</v>
      </c>
      <c r="H168" s="16">
        <v>1</v>
      </c>
      <c r="I168" s="17"/>
      <c r="J168" s="16">
        <v>32</v>
      </c>
      <c r="K168" s="16">
        <v>46</v>
      </c>
      <c r="L168" s="17"/>
      <c r="M168" s="16">
        <v>11</v>
      </c>
      <c r="N168" s="4" t="s">
        <v>143</v>
      </c>
      <c r="O168" s="4" t="s">
        <v>144</v>
      </c>
      <c r="P168" s="4" t="s">
        <v>145</v>
      </c>
      <c r="Q168" s="4" t="s">
        <v>146</v>
      </c>
      <c r="R168" s="194"/>
      <c r="S168" s="4"/>
      <c r="T168" s="4"/>
      <c r="U168" s="140"/>
      <c r="V168" s="4" t="s">
        <v>147</v>
      </c>
      <c r="W168" s="4" t="s">
        <v>148</v>
      </c>
      <c r="X168" s="4" t="s">
        <v>32</v>
      </c>
      <c r="Y168" s="17"/>
      <c r="Z168" s="4" t="s">
        <v>33</v>
      </c>
      <c r="AA168" s="18" t="s">
        <v>149</v>
      </c>
      <c r="AB168" s="14" t="s">
        <v>2382</v>
      </c>
      <c r="AC168" s="8" t="s">
        <v>2381</v>
      </c>
      <c r="AD168" s="8" t="s">
        <v>2382</v>
      </c>
      <c r="AE168" s="8" t="s">
        <v>2649</v>
      </c>
      <c r="AF168" s="8" t="s">
        <v>2649</v>
      </c>
      <c r="AG168" s="8" t="s">
        <v>2382</v>
      </c>
      <c r="AH168" s="8" t="s">
        <v>2396</v>
      </c>
      <c r="AI168" s="8"/>
      <c r="AJ168" s="8"/>
      <c r="AK168" s="8"/>
      <c r="AL168" s="167" t="s">
        <v>2649</v>
      </c>
      <c r="AM168" s="8"/>
      <c r="AN168" s="8"/>
      <c r="AO168" s="8"/>
      <c r="AP168" s="168" t="s">
        <v>2649</v>
      </c>
      <c r="AQ168" s="8"/>
      <c r="AR168" s="8" t="s">
        <v>2651</v>
      </c>
      <c r="AS168" s="8"/>
      <c r="AT168" s="8"/>
      <c r="AU168" s="8"/>
      <c r="AV168" s="8" t="s">
        <v>2649</v>
      </c>
      <c r="AW168" s="8"/>
      <c r="AX168" s="8" t="s">
        <v>2385</v>
      </c>
      <c r="AY168" s="2" t="s">
        <v>2382</v>
      </c>
      <c r="AZ168" s="19" t="s">
        <v>2667</v>
      </c>
      <c r="BA168" s="2"/>
      <c r="BB168" s="40"/>
      <c r="BC168" s="40"/>
    </row>
    <row r="169" spans="1:55" ht="140" x14ac:dyDescent="0.15">
      <c r="A169" s="11">
        <v>190</v>
      </c>
      <c r="B169" s="30" t="s">
        <v>414</v>
      </c>
      <c r="C169" s="15" t="s">
        <v>415</v>
      </c>
      <c r="D169" s="4" t="s">
        <v>416</v>
      </c>
      <c r="E169" s="16">
        <v>2006</v>
      </c>
      <c r="F169" s="4" t="s">
        <v>417</v>
      </c>
      <c r="G169" s="16">
        <v>132</v>
      </c>
      <c r="H169" s="16">
        <v>3</v>
      </c>
      <c r="I169" s="17"/>
      <c r="J169" s="16">
        <v>120</v>
      </c>
      <c r="K169" s="16">
        <v>129</v>
      </c>
      <c r="L169" s="17"/>
      <c r="M169" s="16">
        <v>42</v>
      </c>
      <c r="N169" s="4" t="s">
        <v>418</v>
      </c>
      <c r="O169" s="4" t="s">
        <v>419</v>
      </c>
      <c r="P169" s="4" t="s">
        <v>420</v>
      </c>
      <c r="Q169" s="4" t="s">
        <v>421</v>
      </c>
      <c r="R169" s="194"/>
      <c r="S169" s="4"/>
      <c r="T169" s="4"/>
      <c r="U169" s="140"/>
      <c r="V169" s="19" t="s">
        <v>422</v>
      </c>
      <c r="W169" s="4" t="s">
        <v>423</v>
      </c>
      <c r="X169" s="4" t="s">
        <v>32</v>
      </c>
      <c r="Y169" s="17"/>
      <c r="Z169" s="4" t="s">
        <v>33</v>
      </c>
      <c r="AA169" s="18" t="s">
        <v>424</v>
      </c>
      <c r="AB169" s="14" t="s">
        <v>2382</v>
      </c>
      <c r="AC169" s="8" t="s">
        <v>2381</v>
      </c>
      <c r="AD169" s="8" t="s">
        <v>2382</v>
      </c>
      <c r="AE169" s="8" t="s">
        <v>2649</v>
      </c>
      <c r="AF169" s="8" t="s">
        <v>2649</v>
      </c>
      <c r="AG169" s="8" t="s">
        <v>2382</v>
      </c>
      <c r="AH169" s="8" t="s">
        <v>2391</v>
      </c>
      <c r="AI169" s="8"/>
      <c r="AJ169" s="8"/>
      <c r="AK169" s="8"/>
      <c r="AL169" s="168" t="s">
        <v>2649</v>
      </c>
      <c r="AM169" s="8"/>
      <c r="AN169" s="8"/>
      <c r="AO169" s="8"/>
      <c r="AP169" s="167"/>
      <c r="AQ169" s="8"/>
      <c r="AR169" s="8" t="s">
        <v>2435</v>
      </c>
      <c r="AS169" s="8"/>
      <c r="AT169" s="8" t="s">
        <v>2649</v>
      </c>
      <c r="AU169" s="8"/>
      <c r="AV169" s="8"/>
      <c r="AW169" s="8"/>
      <c r="AX169" s="8" t="s">
        <v>2385</v>
      </c>
      <c r="AY169" s="2" t="s">
        <v>2382</v>
      </c>
      <c r="AZ169" s="19" t="s">
        <v>2429</v>
      </c>
      <c r="BA169" s="2"/>
      <c r="BB169" s="40"/>
      <c r="BC169" s="40"/>
    </row>
    <row r="170" spans="1:55" ht="224" x14ac:dyDescent="0.15">
      <c r="A170" s="11">
        <v>25</v>
      </c>
      <c r="B170" s="30" t="s">
        <v>172</v>
      </c>
      <c r="C170" s="15" t="s">
        <v>173</v>
      </c>
      <c r="D170" s="4" t="s">
        <v>174</v>
      </c>
      <c r="E170" s="16">
        <v>2018</v>
      </c>
      <c r="F170" s="4" t="s">
        <v>175</v>
      </c>
      <c r="G170" s="17"/>
      <c r="H170" s="17"/>
      <c r="I170" s="17"/>
      <c r="J170" s="16">
        <v>532</v>
      </c>
      <c r="K170" s="16">
        <v>539</v>
      </c>
      <c r="L170" s="17"/>
      <c r="M170" s="17"/>
      <c r="N170" s="17"/>
      <c r="O170" s="4" t="s">
        <v>176</v>
      </c>
      <c r="P170" s="4" t="s">
        <v>177</v>
      </c>
      <c r="Q170" s="4" t="s">
        <v>178</v>
      </c>
      <c r="R170" s="194"/>
      <c r="S170" s="4"/>
      <c r="T170" s="4"/>
      <c r="U170" s="140"/>
      <c r="V170" s="4" t="s">
        <v>179</v>
      </c>
      <c r="W170" s="17"/>
      <c r="X170" s="4" t="s">
        <v>56</v>
      </c>
      <c r="Y170" s="17"/>
      <c r="Z170" s="4" t="s">
        <v>33</v>
      </c>
      <c r="AA170" s="18" t="s">
        <v>180</v>
      </c>
      <c r="AB170" s="14" t="s">
        <v>2381</v>
      </c>
      <c r="AC170" s="8" t="s">
        <v>2382</v>
      </c>
      <c r="AD170" s="8" t="s">
        <v>2381</v>
      </c>
      <c r="AE170" s="38" t="s">
        <v>2649</v>
      </c>
      <c r="AF170" s="8"/>
      <c r="AG170" s="8" t="s">
        <v>2381</v>
      </c>
      <c r="AH170" s="8" t="s">
        <v>2396</v>
      </c>
      <c r="AI170" s="8" t="s">
        <v>2649</v>
      </c>
      <c r="AJ170" s="8" t="s">
        <v>2649</v>
      </c>
      <c r="AK170" s="8" t="s">
        <v>2649</v>
      </c>
      <c r="AL170" s="167"/>
      <c r="AM170" s="8"/>
      <c r="AN170" s="8"/>
      <c r="AO170" s="8"/>
      <c r="AP170" s="167"/>
      <c r="AQ170" s="8"/>
      <c r="AR170" s="8" t="s">
        <v>2396</v>
      </c>
      <c r="AS170" s="8"/>
      <c r="AT170" s="8"/>
      <c r="AU170" s="8"/>
      <c r="AV170" s="38" t="s">
        <v>2649</v>
      </c>
      <c r="AW170" s="8"/>
      <c r="AX170" s="8" t="s">
        <v>2385</v>
      </c>
      <c r="AY170" s="2" t="s">
        <v>2384</v>
      </c>
      <c r="AZ170" s="4" t="s">
        <v>2654</v>
      </c>
      <c r="BA170" s="2"/>
      <c r="BB170" s="40"/>
      <c r="BC170" s="40"/>
    </row>
    <row r="171" spans="1:55" ht="210" x14ac:dyDescent="0.15">
      <c r="A171" s="11">
        <v>46</v>
      </c>
      <c r="B171" s="30" t="s">
        <v>100</v>
      </c>
      <c r="C171" s="15" t="s">
        <v>101</v>
      </c>
      <c r="D171" s="4" t="s">
        <v>102</v>
      </c>
      <c r="E171" s="16">
        <v>2010</v>
      </c>
      <c r="F171" s="4" t="s">
        <v>103</v>
      </c>
      <c r="G171" s="16">
        <v>129</v>
      </c>
      <c r="H171" s="17"/>
      <c r="I171" s="17"/>
      <c r="J171" s="16">
        <v>595</v>
      </c>
      <c r="K171" s="16">
        <v>606</v>
      </c>
      <c r="L171" s="17"/>
      <c r="M171" s="17"/>
      <c r="N171" s="4" t="s">
        <v>104</v>
      </c>
      <c r="O171" s="4" t="s">
        <v>105</v>
      </c>
      <c r="P171" s="4" t="s">
        <v>106</v>
      </c>
      <c r="Q171" s="4" t="s">
        <v>107</v>
      </c>
      <c r="R171" s="194"/>
      <c r="S171" s="4"/>
      <c r="T171" s="4"/>
      <c r="U171" s="140"/>
      <c r="V171" s="4" t="s">
        <v>108</v>
      </c>
      <c r="W171" s="4" t="s">
        <v>109</v>
      </c>
      <c r="X171" s="4" t="s">
        <v>32</v>
      </c>
      <c r="Y171" s="17"/>
      <c r="Z171" s="4" t="s">
        <v>33</v>
      </c>
      <c r="AA171" s="18" t="s">
        <v>110</v>
      </c>
      <c r="AB171" s="14" t="s">
        <v>2382</v>
      </c>
      <c r="AC171" s="8" t="s">
        <v>2382</v>
      </c>
      <c r="AD171" s="8" t="s">
        <v>2381</v>
      </c>
      <c r="AE171" s="38" t="s">
        <v>2649</v>
      </c>
      <c r="AF171" s="38" t="s">
        <v>2649</v>
      </c>
      <c r="AG171" s="8" t="s">
        <v>2381</v>
      </c>
      <c r="AH171" s="8" t="s">
        <v>2396</v>
      </c>
      <c r="AI171" s="8"/>
      <c r="AJ171" s="8"/>
      <c r="AK171" s="8" t="s">
        <v>2649</v>
      </c>
      <c r="AL171" s="167" t="s">
        <v>2649</v>
      </c>
      <c r="AM171" s="8"/>
      <c r="AN171" s="8" t="s">
        <v>2649</v>
      </c>
      <c r="AO171" s="8"/>
      <c r="AP171" s="168" t="s">
        <v>2649</v>
      </c>
      <c r="AQ171" s="8"/>
      <c r="AR171" s="8" t="s">
        <v>2396</v>
      </c>
      <c r="AS171" s="38" t="s">
        <v>2649</v>
      </c>
      <c r="AT171" s="38" t="s">
        <v>2649</v>
      </c>
      <c r="AU171" s="38" t="s">
        <v>2649</v>
      </c>
      <c r="AV171" s="8"/>
      <c r="AW171" s="8"/>
      <c r="AX171" s="8" t="s">
        <v>2385</v>
      </c>
      <c r="AY171" s="2" t="s">
        <v>2384</v>
      </c>
      <c r="AZ171" s="4" t="s">
        <v>2405</v>
      </c>
      <c r="BA171" s="2"/>
      <c r="BB171" s="40"/>
      <c r="BC171" s="40"/>
    </row>
    <row r="172" spans="1:55" ht="252" x14ac:dyDescent="0.15">
      <c r="A172" s="11">
        <v>51</v>
      </c>
      <c r="B172" s="30" t="s">
        <v>316</v>
      </c>
      <c r="C172" s="15" t="s">
        <v>317</v>
      </c>
      <c r="D172" s="4" t="s">
        <v>318</v>
      </c>
      <c r="E172" s="16">
        <v>2014</v>
      </c>
      <c r="F172" s="4" t="s">
        <v>319</v>
      </c>
      <c r="G172" s="17"/>
      <c r="H172" s="17"/>
      <c r="I172" s="17"/>
      <c r="J172" s="16">
        <v>84</v>
      </c>
      <c r="K172" s="16">
        <v>89</v>
      </c>
      <c r="L172" s="17"/>
      <c r="M172" s="17"/>
      <c r="N172" s="17"/>
      <c r="O172" s="4" t="s">
        <v>320</v>
      </c>
      <c r="P172" s="4" t="s">
        <v>321</v>
      </c>
      <c r="Q172" s="4" t="s">
        <v>322</v>
      </c>
      <c r="R172" s="194"/>
      <c r="S172" s="4"/>
      <c r="T172" s="4"/>
      <c r="U172" s="140"/>
      <c r="V172" s="4" t="s">
        <v>323</v>
      </c>
      <c r="W172" s="17"/>
      <c r="X172" s="4" t="s">
        <v>56</v>
      </c>
      <c r="Y172" s="17"/>
      <c r="Z172" s="4" t="s">
        <v>33</v>
      </c>
      <c r="AA172" s="18" t="s">
        <v>324</v>
      </c>
      <c r="AB172" s="14" t="s">
        <v>2382</v>
      </c>
      <c r="AC172" s="8" t="s">
        <v>2382</v>
      </c>
      <c r="AD172" s="8" t="s">
        <v>2381</v>
      </c>
      <c r="AE172" s="8"/>
      <c r="AF172" s="8"/>
      <c r="AG172" s="8" t="s">
        <v>2381</v>
      </c>
      <c r="AH172" s="8" t="s">
        <v>2388</v>
      </c>
      <c r="AI172" s="38" t="s">
        <v>2649</v>
      </c>
      <c r="AJ172" s="8"/>
      <c r="AK172" s="8"/>
      <c r="AL172" s="167"/>
      <c r="AM172" s="8"/>
      <c r="AN172" s="8"/>
      <c r="AO172" s="8"/>
      <c r="AP172" s="167"/>
      <c r="AQ172" s="8"/>
      <c r="AR172" s="8" t="s">
        <v>2437</v>
      </c>
      <c r="AS172" s="38"/>
      <c r="AT172" s="38"/>
      <c r="AU172" s="38"/>
      <c r="AV172" s="38" t="s">
        <v>2649</v>
      </c>
      <c r="AW172" s="38"/>
      <c r="AX172" s="8" t="s">
        <v>2385</v>
      </c>
      <c r="AY172" s="2" t="s">
        <v>2384</v>
      </c>
      <c r="AZ172" s="4" t="s">
        <v>2423</v>
      </c>
      <c r="BA172" s="2"/>
      <c r="BB172" s="40"/>
      <c r="BC172" s="40"/>
    </row>
    <row r="173" spans="1:55" ht="154" x14ac:dyDescent="0.15">
      <c r="A173" s="11">
        <v>160</v>
      </c>
      <c r="B173" s="30" t="s">
        <v>831</v>
      </c>
      <c r="C173" s="15" t="s">
        <v>832</v>
      </c>
      <c r="D173" s="4" t="s">
        <v>833</v>
      </c>
      <c r="E173" s="16">
        <v>2015</v>
      </c>
      <c r="F173" s="4" t="s">
        <v>834</v>
      </c>
      <c r="G173" s="16">
        <v>5</v>
      </c>
      <c r="H173" s="16">
        <v>1</v>
      </c>
      <c r="I173" s="17"/>
      <c r="J173" s="16">
        <v>96</v>
      </c>
      <c r="K173" s="16">
        <v>118</v>
      </c>
      <c r="L173" s="17"/>
      <c r="M173" s="17"/>
      <c r="N173" s="4" t="s">
        <v>835</v>
      </c>
      <c r="O173" s="4" t="s">
        <v>836</v>
      </c>
      <c r="P173" s="4" t="s">
        <v>837</v>
      </c>
      <c r="Q173" s="4" t="s">
        <v>838</v>
      </c>
      <c r="R173" s="194"/>
      <c r="S173" s="4"/>
      <c r="T173" s="4"/>
      <c r="U173" s="140"/>
      <c r="V173" s="4" t="s">
        <v>839</v>
      </c>
      <c r="W173" s="17"/>
      <c r="X173" s="4" t="s">
        <v>293</v>
      </c>
      <c r="Y173" s="17"/>
      <c r="Z173" s="4" t="s">
        <v>33</v>
      </c>
      <c r="AA173" s="18" t="s">
        <v>840</v>
      </c>
      <c r="AB173" s="14" t="s">
        <v>2382</v>
      </c>
      <c r="AC173" s="8" t="s">
        <v>2382</v>
      </c>
      <c r="AD173" s="8" t="s">
        <v>2381</v>
      </c>
      <c r="AE173" s="8"/>
      <c r="AF173" s="8"/>
      <c r="AG173" s="8" t="s">
        <v>2381</v>
      </c>
      <c r="AH173" s="8" t="s">
        <v>2390</v>
      </c>
      <c r="AI173" s="8"/>
      <c r="AJ173" s="8"/>
      <c r="AK173" s="38" t="s">
        <v>2649</v>
      </c>
      <c r="AL173" s="167"/>
      <c r="AM173" s="8"/>
      <c r="AN173" s="8"/>
      <c r="AO173" s="8"/>
      <c r="AP173" s="167"/>
      <c r="AQ173" s="8"/>
      <c r="AR173" s="8" t="s">
        <v>2437</v>
      </c>
      <c r="AS173" s="8"/>
      <c r="AT173" s="8"/>
      <c r="AU173" s="8"/>
      <c r="AV173" s="8" t="s">
        <v>2649</v>
      </c>
      <c r="AW173" s="8"/>
      <c r="AX173" s="8" t="s">
        <v>2385</v>
      </c>
      <c r="AY173" s="2" t="s">
        <v>2382</v>
      </c>
      <c r="AZ173" s="4" t="s">
        <v>2662</v>
      </c>
      <c r="BA173" s="2"/>
      <c r="BB173" s="40"/>
      <c r="BC173" s="40"/>
    </row>
    <row r="174" spans="1:55" ht="409.6" x14ac:dyDescent="0.15">
      <c r="A174" s="11">
        <v>161</v>
      </c>
      <c r="B174" s="30" t="s">
        <v>1017</v>
      </c>
      <c r="C174" s="15" t="s">
        <v>1018</v>
      </c>
      <c r="D174" s="4" t="s">
        <v>1019</v>
      </c>
      <c r="E174" s="16">
        <v>2006</v>
      </c>
      <c r="F174" s="4" t="s">
        <v>1020</v>
      </c>
      <c r="G174" s="16">
        <v>6</v>
      </c>
      <c r="H174" s="4" t="s">
        <v>1021</v>
      </c>
      <c r="I174" s="17"/>
      <c r="J174" s="16">
        <v>531</v>
      </c>
      <c r="K174" s="16">
        <v>555</v>
      </c>
      <c r="L174" s="17"/>
      <c r="M174" s="16">
        <v>1</v>
      </c>
      <c r="N174" s="17"/>
      <c r="O174" s="4" t="s">
        <v>1022</v>
      </c>
      <c r="P174" s="4" t="s">
        <v>1023</v>
      </c>
      <c r="Q174" s="4" t="s">
        <v>1024</v>
      </c>
      <c r="R174" s="194"/>
      <c r="S174" s="4"/>
      <c r="T174" s="4"/>
      <c r="U174" s="140"/>
      <c r="V174" s="19" t="s">
        <v>1025</v>
      </c>
      <c r="W174" s="4" t="s">
        <v>1026</v>
      </c>
      <c r="X174" s="4" t="s">
        <v>293</v>
      </c>
      <c r="Y174" s="17"/>
      <c r="Z174" s="4" t="s">
        <v>33</v>
      </c>
      <c r="AA174" s="18" t="s">
        <v>1027</v>
      </c>
      <c r="AB174" s="14" t="s">
        <v>2382</v>
      </c>
      <c r="AC174" s="8" t="s">
        <v>2382</v>
      </c>
      <c r="AD174" s="8" t="s">
        <v>2381</v>
      </c>
      <c r="AE174" s="38" t="s">
        <v>2649</v>
      </c>
      <c r="AF174" s="8"/>
      <c r="AG174" s="8" t="s">
        <v>2381</v>
      </c>
      <c r="AH174" s="8" t="s">
        <v>2388</v>
      </c>
      <c r="AI174" s="38" t="s">
        <v>2649</v>
      </c>
      <c r="AJ174" s="8"/>
      <c r="AK174" s="8"/>
      <c r="AL174" s="167"/>
      <c r="AM174" s="8"/>
      <c r="AN174" s="8"/>
      <c r="AO174" s="8"/>
      <c r="AP174" s="167"/>
      <c r="AQ174" s="8"/>
      <c r="AR174" s="8" t="s">
        <v>2436</v>
      </c>
      <c r="AS174" s="38"/>
      <c r="AT174" s="38"/>
      <c r="AU174" s="38"/>
      <c r="AV174" s="38" t="s">
        <v>2649</v>
      </c>
      <c r="AW174" s="38"/>
      <c r="AX174" s="8" t="s">
        <v>2385</v>
      </c>
      <c r="AY174" s="2" t="s">
        <v>2382</v>
      </c>
      <c r="AZ174" s="19" t="s">
        <v>2663</v>
      </c>
      <c r="BA174" s="2"/>
      <c r="BB174" s="40"/>
      <c r="BC174" s="40"/>
    </row>
    <row r="175" spans="1:55" ht="126" x14ac:dyDescent="0.15">
      <c r="A175" s="11">
        <v>151</v>
      </c>
      <c r="B175" s="30" t="s">
        <v>1675</v>
      </c>
      <c r="C175" s="15" t="s">
        <v>1676</v>
      </c>
      <c r="D175" s="4" t="s">
        <v>1677</v>
      </c>
      <c r="E175" s="16">
        <v>1974</v>
      </c>
      <c r="F175" s="4" t="s">
        <v>195</v>
      </c>
      <c r="G175" s="16">
        <v>40</v>
      </c>
      <c r="H175" s="16">
        <v>5</v>
      </c>
      <c r="I175" s="17"/>
      <c r="J175" s="16">
        <v>321</v>
      </c>
      <c r="K175" s="16">
        <v>332</v>
      </c>
      <c r="L175" s="17"/>
      <c r="M175" s="16">
        <v>30</v>
      </c>
      <c r="N175" s="4" t="s">
        <v>1678</v>
      </c>
      <c r="O175" s="4" t="s">
        <v>1679</v>
      </c>
      <c r="P175" s="4" t="s">
        <v>1680</v>
      </c>
      <c r="Q175" s="4" t="s">
        <v>1681</v>
      </c>
      <c r="R175" s="194"/>
      <c r="S175" s="4"/>
      <c r="T175" s="4"/>
      <c r="U175" s="140"/>
      <c r="V175" s="4" t="s">
        <v>1682</v>
      </c>
      <c r="W175" s="17"/>
      <c r="X175" s="4" t="s">
        <v>32</v>
      </c>
      <c r="Y175" s="17"/>
      <c r="Z175" s="4" t="s">
        <v>33</v>
      </c>
      <c r="AA175" s="18" t="s">
        <v>1683</v>
      </c>
      <c r="AB175" s="14" t="s">
        <v>2382</v>
      </c>
      <c r="AC175" s="8" t="s">
        <v>2382</v>
      </c>
      <c r="AD175" s="8" t="s">
        <v>2381</v>
      </c>
      <c r="AE175" s="8"/>
      <c r="AF175" s="8"/>
      <c r="AG175" s="8" t="s">
        <v>2381</v>
      </c>
      <c r="AH175" s="8" t="s">
        <v>2396</v>
      </c>
      <c r="AI175" s="8"/>
      <c r="AJ175" s="8"/>
      <c r="AK175" s="8" t="s">
        <v>2649</v>
      </c>
      <c r="AL175" s="167" t="s">
        <v>2649</v>
      </c>
      <c r="AM175" s="8"/>
      <c r="AN175" s="8"/>
      <c r="AO175" s="8"/>
      <c r="AP175" s="167"/>
      <c r="AQ175" s="8"/>
      <c r="AR175" s="8" t="s">
        <v>2396</v>
      </c>
      <c r="AS175" s="8" t="s">
        <v>2649</v>
      </c>
      <c r="AT175" s="8" t="s">
        <v>2649</v>
      </c>
      <c r="AU175" s="8"/>
      <c r="AV175" s="8" t="s">
        <v>2649</v>
      </c>
      <c r="AW175" s="8"/>
      <c r="AX175" s="8" t="s">
        <v>2385</v>
      </c>
      <c r="AY175" s="2" t="s">
        <v>2382</v>
      </c>
      <c r="AZ175" s="4" t="s">
        <v>2552</v>
      </c>
      <c r="BA175" s="2"/>
      <c r="BB175" s="40"/>
      <c r="BC175" s="40"/>
    </row>
    <row r="176" spans="1:55" ht="293" x14ac:dyDescent="0.15">
      <c r="A176" s="11">
        <v>159</v>
      </c>
      <c r="B176" s="30" t="s">
        <v>588</v>
      </c>
      <c r="C176" s="15" t="s">
        <v>589</v>
      </c>
      <c r="D176" s="4" t="s">
        <v>590</v>
      </c>
      <c r="E176" s="16">
        <v>2008</v>
      </c>
      <c r="F176" s="4" t="s">
        <v>25</v>
      </c>
      <c r="G176" s="16">
        <v>40</v>
      </c>
      <c r="H176" s="16">
        <v>4</v>
      </c>
      <c r="I176" s="17"/>
      <c r="J176" s="16">
        <v>573</v>
      </c>
      <c r="K176" s="16">
        <v>587</v>
      </c>
      <c r="L176" s="17"/>
      <c r="M176" s="16">
        <v>68</v>
      </c>
      <c r="N176" s="4" t="s">
        <v>591</v>
      </c>
      <c r="O176" s="4" t="s">
        <v>592</v>
      </c>
      <c r="P176" s="4" t="s">
        <v>593</v>
      </c>
      <c r="Q176" s="4" t="s">
        <v>594</v>
      </c>
      <c r="R176" s="194"/>
      <c r="S176" s="4"/>
      <c r="T176" s="4"/>
      <c r="U176" s="140"/>
      <c r="V176" s="4" t="s">
        <v>595</v>
      </c>
      <c r="W176" s="4" t="s">
        <v>596</v>
      </c>
      <c r="X176" s="4" t="s">
        <v>32</v>
      </c>
      <c r="Y176" s="17"/>
      <c r="Z176" s="4" t="s">
        <v>33</v>
      </c>
      <c r="AA176" s="18" t="s">
        <v>597</v>
      </c>
      <c r="AB176" s="14" t="s">
        <v>2382</v>
      </c>
      <c r="AC176" s="8" t="s">
        <v>2382</v>
      </c>
      <c r="AD176" s="8" t="s">
        <v>2381</v>
      </c>
      <c r="AE176" s="8"/>
      <c r="AF176" s="8"/>
      <c r="AG176" s="8" t="s">
        <v>2381</v>
      </c>
      <c r="AH176" s="8" t="s">
        <v>2396</v>
      </c>
      <c r="AI176" s="8"/>
      <c r="AJ176" s="8"/>
      <c r="AK176" s="8"/>
      <c r="AL176" s="168" t="s">
        <v>2649</v>
      </c>
      <c r="AM176" s="8"/>
      <c r="AN176" s="8"/>
      <c r="AO176" s="8" t="s">
        <v>2649</v>
      </c>
      <c r="AP176" s="167"/>
      <c r="AQ176" s="8"/>
      <c r="AR176" s="8" t="s">
        <v>2437</v>
      </c>
      <c r="AS176" s="8"/>
      <c r="AT176" s="8"/>
      <c r="AU176" s="8"/>
      <c r="AV176" s="8" t="s">
        <v>2649</v>
      </c>
      <c r="AW176" s="8"/>
      <c r="AX176" s="8" t="s">
        <v>2385</v>
      </c>
      <c r="AY176" s="2" t="s">
        <v>2382</v>
      </c>
      <c r="AZ176" s="4" t="s">
        <v>2454</v>
      </c>
      <c r="BA176" s="2"/>
      <c r="BB176" s="40"/>
      <c r="BC176" s="40"/>
    </row>
    <row r="177" spans="1:55" ht="168" x14ac:dyDescent="0.15">
      <c r="A177" s="11">
        <v>197</v>
      </c>
      <c r="B177" s="30" t="s">
        <v>436</v>
      </c>
      <c r="C177" s="15" t="s">
        <v>437</v>
      </c>
      <c r="D177" s="4" t="s">
        <v>438</v>
      </c>
      <c r="E177" s="16">
        <v>2018</v>
      </c>
      <c r="F177" s="4" t="s">
        <v>439</v>
      </c>
      <c r="G177" s="17"/>
      <c r="H177" s="16">
        <v>9</v>
      </c>
      <c r="I177" s="17"/>
      <c r="J177" s="16">
        <v>112</v>
      </c>
      <c r="K177" s="16">
        <v>119</v>
      </c>
      <c r="L177" s="17"/>
      <c r="M177" s="17"/>
      <c r="N177" s="17"/>
      <c r="O177" s="4" t="s">
        <v>440</v>
      </c>
      <c r="P177" s="4" t="s">
        <v>441</v>
      </c>
      <c r="Q177" s="4" t="s">
        <v>442</v>
      </c>
      <c r="R177" s="194"/>
      <c r="S177" s="4"/>
      <c r="T177" s="4"/>
      <c r="U177" s="140"/>
      <c r="V177" s="19" t="s">
        <v>443</v>
      </c>
      <c r="W177" s="4" t="s">
        <v>444</v>
      </c>
      <c r="X177" s="4" t="s">
        <v>293</v>
      </c>
      <c r="Y177" s="17"/>
      <c r="Z177" s="4" t="s">
        <v>33</v>
      </c>
      <c r="AA177" s="18" t="s">
        <v>445</v>
      </c>
      <c r="AB177" s="14" t="s">
        <v>2382</v>
      </c>
      <c r="AC177" s="8" t="s">
        <v>2382</v>
      </c>
      <c r="AD177" s="8" t="s">
        <v>2381</v>
      </c>
      <c r="AE177" s="8"/>
      <c r="AF177" s="8"/>
      <c r="AG177" s="8" t="s">
        <v>2381</v>
      </c>
      <c r="AH177" s="8" t="s">
        <v>2388</v>
      </c>
      <c r="AI177" s="8" t="s">
        <v>2649</v>
      </c>
      <c r="AJ177" s="8"/>
      <c r="AK177" s="8"/>
      <c r="AL177" s="167"/>
      <c r="AM177" s="8"/>
      <c r="AN177" s="8"/>
      <c r="AO177" s="8"/>
      <c r="AP177" s="167"/>
      <c r="AQ177" s="8"/>
      <c r="AR177" s="8" t="s">
        <v>2436</v>
      </c>
      <c r="AS177" s="8"/>
      <c r="AT177" s="8"/>
      <c r="AU177" s="8"/>
      <c r="AV177" s="8" t="s">
        <v>2649</v>
      </c>
      <c r="AW177" s="8"/>
      <c r="AX177" s="8" t="s">
        <v>2387</v>
      </c>
      <c r="AY177" s="2" t="s">
        <v>2382</v>
      </c>
      <c r="AZ177" s="4" t="s">
        <v>2431</v>
      </c>
      <c r="BA177" s="2"/>
      <c r="BB177" s="40"/>
      <c r="BC177" s="40"/>
    </row>
    <row r="178" spans="1:55" ht="182" x14ac:dyDescent="0.15">
      <c r="A178" s="11">
        <v>205</v>
      </c>
      <c r="B178" s="30" t="s">
        <v>1879</v>
      </c>
      <c r="C178" s="15" t="s">
        <v>1880</v>
      </c>
      <c r="D178" s="4" t="s">
        <v>1881</v>
      </c>
      <c r="E178" s="16">
        <v>2017</v>
      </c>
      <c r="F178" s="4" t="s">
        <v>1882</v>
      </c>
      <c r="G178" s="17"/>
      <c r="H178" s="17"/>
      <c r="I178" s="17"/>
      <c r="J178" s="16">
        <v>940</v>
      </c>
      <c r="K178" s="16">
        <v>951</v>
      </c>
      <c r="L178" s="17"/>
      <c r="M178" s="17"/>
      <c r="N178" s="17"/>
      <c r="O178" s="4" t="s">
        <v>1883</v>
      </c>
      <c r="P178" s="4" t="s">
        <v>1884</v>
      </c>
      <c r="Q178" s="4" t="s">
        <v>1885</v>
      </c>
      <c r="R178" s="194"/>
      <c r="S178" s="4"/>
      <c r="T178" s="4"/>
      <c r="U178" s="140"/>
      <c r="V178" s="4" t="s">
        <v>1886</v>
      </c>
      <c r="W178" s="17"/>
      <c r="X178" s="4" t="s">
        <v>56</v>
      </c>
      <c r="Y178" s="17"/>
      <c r="Z178" s="4" t="s">
        <v>33</v>
      </c>
      <c r="AA178" s="18" t="s">
        <v>1887</v>
      </c>
      <c r="AB178" s="14" t="s">
        <v>2382</v>
      </c>
      <c r="AC178" s="8" t="s">
        <v>2382</v>
      </c>
      <c r="AD178" s="8" t="s">
        <v>2381</v>
      </c>
      <c r="AE178" s="8"/>
      <c r="AF178" s="8"/>
      <c r="AG178" s="8" t="s">
        <v>2381</v>
      </c>
      <c r="AH178" s="8" t="s">
        <v>2389</v>
      </c>
      <c r="AI178" s="8"/>
      <c r="AJ178" s="38" t="s">
        <v>2649</v>
      </c>
      <c r="AK178" s="8"/>
      <c r="AL178" s="167"/>
      <c r="AM178" s="8"/>
      <c r="AN178" s="8"/>
      <c r="AO178" s="8"/>
      <c r="AP178" s="167"/>
      <c r="AQ178" s="8"/>
      <c r="AR178" s="8" t="s">
        <v>2437</v>
      </c>
      <c r="AS178" s="8"/>
      <c r="AT178" s="8"/>
      <c r="AU178" s="8"/>
      <c r="AV178" s="8" t="s">
        <v>2649</v>
      </c>
      <c r="AW178" s="8"/>
      <c r="AX178" s="8" t="s">
        <v>2385</v>
      </c>
      <c r="AY178" s="2" t="s">
        <v>2382</v>
      </c>
      <c r="AZ178" s="4" t="s">
        <v>2572</v>
      </c>
      <c r="BA178" s="2"/>
      <c r="BB178" s="40"/>
      <c r="BC178" s="40"/>
    </row>
    <row r="179" spans="1:55" ht="112" x14ac:dyDescent="0.15">
      <c r="A179" s="11">
        <v>206</v>
      </c>
      <c r="B179" s="30" t="s">
        <v>498</v>
      </c>
      <c r="C179" s="15" t="s">
        <v>499</v>
      </c>
      <c r="D179" s="4" t="s">
        <v>500</v>
      </c>
      <c r="E179" s="16">
        <v>2012</v>
      </c>
      <c r="F179" s="4" t="s">
        <v>501</v>
      </c>
      <c r="G179" s="16">
        <v>63</v>
      </c>
      <c r="H179" s="17"/>
      <c r="I179" s="17"/>
      <c r="J179" s="16">
        <v>66</v>
      </c>
      <c r="K179" s="16">
        <v>72</v>
      </c>
      <c r="L179" s="17"/>
      <c r="M179" s="17"/>
      <c r="N179" s="17"/>
      <c r="O179" s="4" t="s">
        <v>502</v>
      </c>
      <c r="P179" s="4" t="s">
        <v>503</v>
      </c>
      <c r="Q179" s="4" t="s">
        <v>504</v>
      </c>
      <c r="R179" s="194"/>
      <c r="S179" s="4"/>
      <c r="T179" s="4"/>
      <c r="U179" s="140"/>
      <c r="V179" s="19" t="s">
        <v>505</v>
      </c>
      <c r="W179" s="4" t="s">
        <v>506</v>
      </c>
      <c r="X179" s="4" t="s">
        <v>32</v>
      </c>
      <c r="Y179" s="17"/>
      <c r="Z179" s="4" t="s">
        <v>33</v>
      </c>
      <c r="AA179" s="18" t="s">
        <v>507</v>
      </c>
      <c r="AB179" s="14" t="s">
        <v>2382</v>
      </c>
      <c r="AC179" s="8" t="s">
        <v>2382</v>
      </c>
      <c r="AD179" s="8" t="s">
        <v>2381</v>
      </c>
      <c r="AE179" s="8"/>
      <c r="AF179" s="8"/>
      <c r="AG179" s="8" t="s">
        <v>2381</v>
      </c>
      <c r="AH179" s="8" t="s">
        <v>2396</v>
      </c>
      <c r="AI179" s="8"/>
      <c r="AJ179" s="8"/>
      <c r="AK179" s="8" t="s">
        <v>2649</v>
      </c>
      <c r="AL179" s="167" t="s">
        <v>2649</v>
      </c>
      <c r="AM179" s="8"/>
      <c r="AN179" s="8"/>
      <c r="AO179" s="8" t="s">
        <v>2649</v>
      </c>
      <c r="AP179" s="167"/>
      <c r="AQ179" s="8"/>
      <c r="AR179" s="8" t="s">
        <v>2437</v>
      </c>
      <c r="AS179" s="8"/>
      <c r="AT179" s="8"/>
      <c r="AU179" s="8"/>
      <c r="AV179" s="8" t="s">
        <v>2649</v>
      </c>
      <c r="AW179" s="8"/>
      <c r="AX179" s="8" t="s">
        <v>2387</v>
      </c>
      <c r="AY179" s="2" t="s">
        <v>2382</v>
      </c>
      <c r="AZ179" s="4" t="s">
        <v>2446</v>
      </c>
      <c r="BA179" s="2"/>
      <c r="BB179" s="40"/>
      <c r="BC179" s="40"/>
    </row>
    <row r="180" spans="1:55" ht="98" x14ac:dyDescent="0.15">
      <c r="A180" s="11">
        <v>30</v>
      </c>
      <c r="B180" s="30" t="s">
        <v>344</v>
      </c>
      <c r="C180" s="15" t="s">
        <v>345</v>
      </c>
      <c r="D180" s="4" t="s">
        <v>346</v>
      </c>
      <c r="E180" s="16">
        <v>2006</v>
      </c>
      <c r="F180" s="4" t="s">
        <v>347</v>
      </c>
      <c r="G180" s="16">
        <v>72</v>
      </c>
      <c r="H180" s="16">
        <v>8</v>
      </c>
      <c r="I180" s="17"/>
      <c r="J180" s="16">
        <v>34</v>
      </c>
      <c r="K180" s="16">
        <v>39</v>
      </c>
      <c r="L180" s="17"/>
      <c r="M180" s="16">
        <v>3</v>
      </c>
      <c r="N180" s="17"/>
      <c r="O180" s="4" t="s">
        <v>348</v>
      </c>
      <c r="P180" s="4"/>
      <c r="Q180" s="4" t="s">
        <v>349</v>
      </c>
      <c r="R180" s="194"/>
      <c r="S180" s="4"/>
      <c r="T180" s="4"/>
      <c r="U180" s="140"/>
      <c r="V180" s="4" t="s">
        <v>350</v>
      </c>
      <c r="W180" s="17"/>
      <c r="X180" s="4" t="s">
        <v>32</v>
      </c>
      <c r="Y180" s="17"/>
      <c r="Z180" s="4" t="s">
        <v>33</v>
      </c>
      <c r="AA180" s="18" t="s">
        <v>351</v>
      </c>
      <c r="AB180" s="14" t="s">
        <v>2382</v>
      </c>
      <c r="AC180" s="8" t="s">
        <v>2382</v>
      </c>
      <c r="AD180" s="8" t="s">
        <v>2382</v>
      </c>
      <c r="AE180" s="8"/>
      <c r="AF180" s="8"/>
      <c r="AG180" s="8" t="s">
        <v>2381</v>
      </c>
      <c r="AH180" s="8" t="s">
        <v>2388</v>
      </c>
      <c r="AI180" s="38" t="s">
        <v>2649</v>
      </c>
      <c r="AJ180" s="8"/>
      <c r="AK180" s="8"/>
      <c r="AL180" s="167"/>
      <c r="AM180" s="8"/>
      <c r="AN180" s="8"/>
      <c r="AO180" s="8"/>
      <c r="AP180" s="167"/>
      <c r="AQ180" s="8"/>
      <c r="AR180" s="8" t="s">
        <v>2438</v>
      </c>
      <c r="AS180" s="38"/>
      <c r="AT180" s="38"/>
      <c r="AU180" s="38" t="s">
        <v>2649</v>
      </c>
      <c r="AV180" s="38"/>
      <c r="AW180" s="38"/>
      <c r="AX180" s="8" t="s">
        <v>2385</v>
      </c>
      <c r="AY180" s="2" t="s">
        <v>2384</v>
      </c>
      <c r="AZ180" s="4" t="s">
        <v>2655</v>
      </c>
      <c r="BA180" s="2"/>
      <c r="BB180" s="40"/>
      <c r="BC180" s="40"/>
    </row>
    <row r="181" spans="1:55" ht="196" x14ac:dyDescent="0.15">
      <c r="A181" s="11">
        <v>52</v>
      </c>
      <c r="B181" s="30" t="s">
        <v>2272</v>
      </c>
      <c r="C181" s="15" t="s">
        <v>2273</v>
      </c>
      <c r="D181" s="4" t="s">
        <v>2274</v>
      </c>
      <c r="E181" s="16">
        <v>2017</v>
      </c>
      <c r="F181" s="4" t="s">
        <v>407</v>
      </c>
      <c r="G181" s="16">
        <v>245</v>
      </c>
      <c r="H181" s="16">
        <v>4</v>
      </c>
      <c r="I181" s="16">
        <v>42009</v>
      </c>
      <c r="J181" s="17"/>
      <c r="K181" s="17"/>
      <c r="L181" s="17"/>
      <c r="M181" s="17"/>
      <c r="N181" s="4" t="s">
        <v>2275</v>
      </c>
      <c r="O181" s="4" t="s">
        <v>2276</v>
      </c>
      <c r="P181" s="4" t="s">
        <v>2277</v>
      </c>
      <c r="Q181" s="4" t="s">
        <v>2278</v>
      </c>
      <c r="R181" s="194"/>
      <c r="S181" s="4"/>
      <c r="T181" s="4"/>
      <c r="U181" s="140"/>
      <c r="V181" s="19" t="s">
        <v>2279</v>
      </c>
      <c r="W181" s="17"/>
      <c r="X181" s="4" t="s">
        <v>56</v>
      </c>
      <c r="Y181" s="4" t="s">
        <v>170</v>
      </c>
      <c r="Z181" s="4" t="s">
        <v>33</v>
      </c>
      <c r="AA181" s="18" t="s">
        <v>2280</v>
      </c>
      <c r="AB181" s="14" t="s">
        <v>2382</v>
      </c>
      <c r="AC181" s="8" t="s">
        <v>2382</v>
      </c>
      <c r="AD181" s="8" t="s">
        <v>2382</v>
      </c>
      <c r="AE181" s="8"/>
      <c r="AF181" s="8"/>
      <c r="AG181" s="8" t="s">
        <v>2381</v>
      </c>
      <c r="AH181" s="8" t="s">
        <v>2390</v>
      </c>
      <c r="AI181" s="8"/>
      <c r="AJ181" s="8"/>
      <c r="AK181" s="38" t="s">
        <v>2649</v>
      </c>
      <c r="AL181" s="167"/>
      <c r="AM181" s="8"/>
      <c r="AN181" s="8"/>
      <c r="AO181" s="8"/>
      <c r="AP181" s="167"/>
      <c r="AQ181" s="8"/>
      <c r="AR181" s="8" t="s">
        <v>2437</v>
      </c>
      <c r="AS181" s="8"/>
      <c r="AT181" s="8"/>
      <c r="AU181" s="8"/>
      <c r="AV181" s="8" t="s">
        <v>2649</v>
      </c>
      <c r="AW181" s="8"/>
      <c r="AX181" s="8" t="s">
        <v>2385</v>
      </c>
      <c r="AY181" s="2" t="s">
        <v>2384</v>
      </c>
      <c r="AZ181" s="4" t="s">
        <v>2611</v>
      </c>
      <c r="BA181" s="2"/>
      <c r="BB181" s="40"/>
      <c r="BC181" s="40"/>
    </row>
    <row r="182" spans="1:55" ht="409.6" x14ac:dyDescent="0.15">
      <c r="A182" s="11">
        <v>53</v>
      </c>
      <c r="B182" s="30" t="s">
        <v>1985</v>
      </c>
      <c r="C182" s="15" t="s">
        <v>1986</v>
      </c>
      <c r="D182" s="19" t="s">
        <v>1987</v>
      </c>
      <c r="E182" s="16">
        <v>2007</v>
      </c>
      <c r="F182" s="19" t="s">
        <v>1988</v>
      </c>
      <c r="G182" s="17"/>
      <c r="H182" s="17"/>
      <c r="I182" s="17"/>
      <c r="J182" s="16">
        <v>13</v>
      </c>
      <c r="K182" s="16">
        <v>46</v>
      </c>
      <c r="L182" s="17"/>
      <c r="M182" s="17"/>
      <c r="N182" s="17"/>
      <c r="O182" s="4" t="s">
        <v>1989</v>
      </c>
      <c r="P182" s="4" t="s">
        <v>1990</v>
      </c>
      <c r="Q182" s="4" t="s">
        <v>1991</v>
      </c>
      <c r="R182" s="194"/>
      <c r="S182" s="4"/>
      <c r="T182" s="4"/>
      <c r="U182" s="140"/>
      <c r="V182" s="4" t="s">
        <v>1992</v>
      </c>
      <c r="W182" s="17"/>
      <c r="X182" s="4" t="s">
        <v>516</v>
      </c>
      <c r="Y182" s="17"/>
      <c r="Z182" s="4" t="s">
        <v>33</v>
      </c>
      <c r="AA182" s="18" t="s">
        <v>1993</v>
      </c>
      <c r="AB182" s="14" t="s">
        <v>2382</v>
      </c>
      <c r="AC182" s="8" t="s">
        <v>2382</v>
      </c>
      <c r="AD182" s="8" t="s">
        <v>2382</v>
      </c>
      <c r="AE182" s="8"/>
      <c r="AF182" s="8"/>
      <c r="AG182" s="8" t="s">
        <v>2381</v>
      </c>
      <c r="AH182" s="8" t="s">
        <v>2390</v>
      </c>
      <c r="AI182" s="8"/>
      <c r="AJ182" s="8"/>
      <c r="AK182" s="38" t="s">
        <v>2649</v>
      </c>
      <c r="AL182" s="167"/>
      <c r="AM182" s="8"/>
      <c r="AN182" s="8"/>
      <c r="AO182" s="8"/>
      <c r="AP182" s="167"/>
      <c r="AQ182" s="8"/>
      <c r="AR182" s="8" t="s">
        <v>2396</v>
      </c>
      <c r="AS182" s="8"/>
      <c r="AT182" s="8" t="s">
        <v>2649</v>
      </c>
      <c r="AU182" s="8" t="s">
        <v>2649</v>
      </c>
      <c r="AV182" s="8"/>
      <c r="AW182" s="8"/>
      <c r="AX182" s="8" t="s">
        <v>2385</v>
      </c>
      <c r="AY182" s="2" t="s">
        <v>2384</v>
      </c>
      <c r="AZ182" s="4" t="s">
        <v>2583</v>
      </c>
      <c r="BA182" s="2"/>
      <c r="BB182" s="48"/>
      <c r="BC182" s="47" t="s">
        <v>2644</v>
      </c>
    </row>
    <row r="183" spans="1:55" ht="409.6" x14ac:dyDescent="0.15">
      <c r="A183" s="11">
        <v>63</v>
      </c>
      <c r="B183" s="30" t="s">
        <v>1824</v>
      </c>
      <c r="C183" s="15" t="s">
        <v>1825</v>
      </c>
      <c r="D183" s="4" t="s">
        <v>1826</v>
      </c>
      <c r="E183" s="16">
        <v>2010</v>
      </c>
      <c r="F183" s="4" t="s">
        <v>1827</v>
      </c>
      <c r="G183" s="17"/>
      <c r="H183" s="16"/>
      <c r="I183" s="17"/>
      <c r="J183" s="16">
        <v>122</v>
      </c>
      <c r="K183" s="16">
        <v>139</v>
      </c>
      <c r="L183" s="17"/>
      <c r="M183" s="16">
        <v>1</v>
      </c>
      <c r="N183" s="17"/>
      <c r="O183" s="4" t="s">
        <v>1828</v>
      </c>
      <c r="P183" s="4" t="s">
        <v>1829</v>
      </c>
      <c r="Q183" s="4" t="s">
        <v>1830</v>
      </c>
      <c r="R183" s="194"/>
      <c r="S183" s="4"/>
      <c r="T183" s="4"/>
      <c r="U183" s="140"/>
      <c r="V183" s="4" t="s">
        <v>1831</v>
      </c>
      <c r="W183" s="4"/>
      <c r="X183" s="4" t="s">
        <v>516</v>
      </c>
      <c r="Y183" s="17"/>
      <c r="Z183" s="4" t="s">
        <v>33</v>
      </c>
      <c r="AA183" s="18" t="s">
        <v>1832</v>
      </c>
      <c r="AB183" s="14" t="s">
        <v>2383</v>
      </c>
      <c r="AC183" s="8" t="s">
        <v>2382</v>
      </c>
      <c r="AD183" s="8" t="s">
        <v>2382</v>
      </c>
      <c r="AE183" s="8"/>
      <c r="AF183" s="8"/>
      <c r="AG183" s="8" t="s">
        <v>2381</v>
      </c>
      <c r="AH183" s="8" t="s">
        <v>2390</v>
      </c>
      <c r="AI183" s="8"/>
      <c r="AJ183" s="8"/>
      <c r="AK183" s="38" t="s">
        <v>2649</v>
      </c>
      <c r="AL183" s="167"/>
      <c r="AM183" s="8"/>
      <c r="AN183" s="8"/>
      <c r="AO183" s="8"/>
      <c r="AP183" s="167"/>
      <c r="AQ183" s="8"/>
      <c r="AR183" s="8" t="s">
        <v>2438</v>
      </c>
      <c r="AS183" s="8"/>
      <c r="AT183" s="8"/>
      <c r="AU183" s="8" t="s">
        <v>2649</v>
      </c>
      <c r="AV183" s="8"/>
      <c r="AW183" s="8"/>
      <c r="AX183" s="8" t="s">
        <v>2385</v>
      </c>
      <c r="AY183" s="2" t="s">
        <v>2382</v>
      </c>
      <c r="AZ183" s="4" t="s">
        <v>2658</v>
      </c>
      <c r="BA183" s="2"/>
      <c r="BB183" s="40"/>
      <c r="BC183" s="40"/>
    </row>
    <row r="184" spans="1:55" ht="409.6" x14ac:dyDescent="0.15">
      <c r="A184" s="11">
        <v>66</v>
      </c>
      <c r="B184" s="30" t="s">
        <v>1515</v>
      </c>
      <c r="C184" s="15" t="s">
        <v>1516</v>
      </c>
      <c r="D184" s="4" t="s">
        <v>1517</v>
      </c>
      <c r="E184" s="16">
        <v>2018</v>
      </c>
      <c r="F184" s="4" t="s">
        <v>1518</v>
      </c>
      <c r="G184" s="17"/>
      <c r="H184" s="17"/>
      <c r="I184" s="17"/>
      <c r="J184" s="16">
        <v>85</v>
      </c>
      <c r="K184" s="16">
        <v>106</v>
      </c>
      <c r="L184" s="17"/>
      <c r="M184" s="17"/>
      <c r="N184" s="4" t="s">
        <v>1519</v>
      </c>
      <c r="O184" s="4" t="s">
        <v>1520</v>
      </c>
      <c r="P184" s="4" t="s">
        <v>1521</v>
      </c>
      <c r="Q184" s="4" t="s">
        <v>1522</v>
      </c>
      <c r="R184" s="194"/>
      <c r="S184" s="4"/>
      <c r="T184" s="4"/>
      <c r="U184" s="140"/>
      <c r="V184" s="19" t="s">
        <v>1523</v>
      </c>
      <c r="W184" s="17"/>
      <c r="X184" s="4" t="s">
        <v>516</v>
      </c>
      <c r="Y184" s="17"/>
      <c r="Z184" s="4" t="s">
        <v>33</v>
      </c>
      <c r="AA184" s="18" t="s">
        <v>1524</v>
      </c>
      <c r="AB184" s="14" t="s">
        <v>2383</v>
      </c>
      <c r="AC184" s="8" t="s">
        <v>2382</v>
      </c>
      <c r="AD184" s="8" t="s">
        <v>2382</v>
      </c>
      <c r="AE184" s="8"/>
      <c r="AF184" s="8"/>
      <c r="AG184" s="8" t="s">
        <v>2381</v>
      </c>
      <c r="AH184" s="8" t="s">
        <v>2393</v>
      </c>
      <c r="AI184" s="8"/>
      <c r="AJ184" s="8"/>
      <c r="AK184" s="8"/>
      <c r="AL184" s="167"/>
      <c r="AM184" s="8"/>
      <c r="AN184" s="38" t="s">
        <v>2649</v>
      </c>
      <c r="AO184" s="8"/>
      <c r="AP184" s="167"/>
      <c r="AQ184" s="8"/>
      <c r="AR184" s="8" t="s">
        <v>2396</v>
      </c>
      <c r="AS184" s="38" t="s">
        <v>2649</v>
      </c>
      <c r="AT184" s="8"/>
      <c r="AU184" s="38" t="s">
        <v>2649</v>
      </c>
      <c r="AV184" s="8"/>
      <c r="AW184" s="8"/>
      <c r="AX184" s="8" t="s">
        <v>2385</v>
      </c>
      <c r="AY184" s="2" t="s">
        <v>2382</v>
      </c>
      <c r="AZ184" s="4" t="s">
        <v>2660</v>
      </c>
      <c r="BA184" s="2"/>
      <c r="BB184" s="40"/>
      <c r="BC184" s="40"/>
    </row>
    <row r="185" spans="1:55" ht="112" x14ac:dyDescent="0.15">
      <c r="A185" s="11">
        <v>177</v>
      </c>
      <c r="B185" s="30" t="s">
        <v>841</v>
      </c>
      <c r="C185" s="15" t="s">
        <v>842</v>
      </c>
      <c r="D185" s="4" t="s">
        <v>843</v>
      </c>
      <c r="E185" s="16">
        <v>2016</v>
      </c>
      <c r="F185" s="4" t="s">
        <v>844</v>
      </c>
      <c r="G185" s="16">
        <v>20</v>
      </c>
      <c r="H185" s="16">
        <v>2</v>
      </c>
      <c r="I185" s="17"/>
      <c r="J185" s="16">
        <v>278</v>
      </c>
      <c r="K185" s="16">
        <v>286</v>
      </c>
      <c r="L185" s="17"/>
      <c r="M185" s="16">
        <v>7</v>
      </c>
      <c r="N185" s="4" t="s">
        <v>845</v>
      </c>
      <c r="O185" s="4" t="s">
        <v>846</v>
      </c>
      <c r="P185" s="4"/>
      <c r="Q185" s="4" t="s">
        <v>847</v>
      </c>
      <c r="R185" s="194"/>
      <c r="S185" s="4"/>
      <c r="T185" s="4"/>
      <c r="U185" s="140"/>
      <c r="V185" s="4" t="s">
        <v>848</v>
      </c>
      <c r="W185" s="4" t="s">
        <v>849</v>
      </c>
      <c r="X185" s="4" t="s">
        <v>32</v>
      </c>
      <c r="Y185" s="17"/>
      <c r="Z185" s="4" t="s">
        <v>33</v>
      </c>
      <c r="AA185" s="18" t="s">
        <v>850</v>
      </c>
      <c r="AB185" s="14" t="s">
        <v>2382</v>
      </c>
      <c r="AC185" s="8" t="s">
        <v>2382</v>
      </c>
      <c r="AD185" s="8" t="s">
        <v>2382</v>
      </c>
      <c r="AE185" s="8"/>
      <c r="AF185" s="8"/>
      <c r="AG185" s="8" t="s">
        <v>2381</v>
      </c>
      <c r="AH185" s="8" t="s">
        <v>2393</v>
      </c>
      <c r="AI185" s="8"/>
      <c r="AJ185" s="8"/>
      <c r="AK185" s="8"/>
      <c r="AL185" s="167"/>
      <c r="AM185" s="8"/>
      <c r="AN185" s="38" t="s">
        <v>2649</v>
      </c>
      <c r="AO185" s="8"/>
      <c r="AP185" s="167"/>
      <c r="AQ185" s="8"/>
      <c r="AR185" s="8" t="s">
        <v>2651</v>
      </c>
      <c r="AS185" s="8"/>
      <c r="AT185" s="8"/>
      <c r="AU185" s="8"/>
      <c r="AV185" s="8" t="s">
        <v>2649</v>
      </c>
      <c r="AW185" s="8"/>
      <c r="AX185" s="8" t="s">
        <v>2385</v>
      </c>
      <c r="AY185" s="2" t="s">
        <v>2382</v>
      </c>
      <c r="AZ185" s="4" t="s">
        <v>2664</v>
      </c>
      <c r="BA185" s="2"/>
      <c r="BB185" s="40"/>
      <c r="BC185" s="40"/>
    </row>
    <row r="186" spans="1:55" ht="140" x14ac:dyDescent="0.15">
      <c r="A186" s="11">
        <v>154</v>
      </c>
      <c r="B186" s="30" t="s">
        <v>79</v>
      </c>
      <c r="C186" s="15" t="s">
        <v>80</v>
      </c>
      <c r="D186" s="4" t="s">
        <v>81</v>
      </c>
      <c r="E186" s="16">
        <v>1988</v>
      </c>
      <c r="F186" s="4" t="s">
        <v>82</v>
      </c>
      <c r="G186" s="16">
        <v>18</v>
      </c>
      <c r="H186" s="16">
        <v>2</v>
      </c>
      <c r="I186" s="17"/>
      <c r="J186" s="16">
        <v>123</v>
      </c>
      <c r="K186" s="16">
        <v>131</v>
      </c>
      <c r="L186" s="17"/>
      <c r="M186" s="17"/>
      <c r="N186" s="4" t="s">
        <v>83</v>
      </c>
      <c r="O186" s="4" t="s">
        <v>84</v>
      </c>
      <c r="P186" s="4" t="s">
        <v>85</v>
      </c>
      <c r="Q186" s="4" t="s">
        <v>86</v>
      </c>
      <c r="R186" s="194"/>
      <c r="S186" s="4"/>
      <c r="T186" s="4"/>
      <c r="U186" s="140"/>
      <c r="V186" s="4" t="s">
        <v>87</v>
      </c>
      <c r="W186" s="17"/>
      <c r="X186" s="4" t="s">
        <v>32</v>
      </c>
      <c r="Y186" s="17"/>
      <c r="Z186" s="4" t="s">
        <v>33</v>
      </c>
      <c r="AA186" s="18" t="s">
        <v>88</v>
      </c>
      <c r="AB186" s="14" t="s">
        <v>2382</v>
      </c>
      <c r="AC186" s="8" t="s">
        <v>2382</v>
      </c>
      <c r="AD186" s="8" t="s">
        <v>2382</v>
      </c>
      <c r="AE186" s="8"/>
      <c r="AF186" s="8"/>
      <c r="AG186" s="8" t="s">
        <v>2381</v>
      </c>
      <c r="AH186" s="8" t="s">
        <v>2401</v>
      </c>
      <c r="AI186" s="8"/>
      <c r="AJ186" s="8"/>
      <c r="AK186" s="8"/>
      <c r="AL186" s="167"/>
      <c r="AM186" s="8"/>
      <c r="AN186" s="8"/>
      <c r="AO186" s="8"/>
      <c r="AP186" s="168" t="s">
        <v>2649</v>
      </c>
      <c r="AQ186" s="8"/>
      <c r="AR186" s="8" t="s">
        <v>2437</v>
      </c>
      <c r="AS186" s="8"/>
      <c r="AT186" s="8"/>
      <c r="AU186" s="8"/>
      <c r="AV186" s="8" t="s">
        <v>2649</v>
      </c>
      <c r="AW186" s="8"/>
      <c r="AX186" s="8" t="s">
        <v>2385</v>
      </c>
      <c r="AY186" s="2" t="s">
        <v>2382</v>
      </c>
      <c r="AZ186" s="4" t="s">
        <v>2403</v>
      </c>
      <c r="BA186" s="2"/>
      <c r="BB186" s="40"/>
      <c r="BC186" s="40"/>
    </row>
    <row r="187" spans="1:55" ht="266" x14ac:dyDescent="0.15">
      <c r="A187" s="11">
        <v>156</v>
      </c>
      <c r="B187" s="30" t="s">
        <v>202</v>
      </c>
      <c r="C187" s="15" t="s">
        <v>203</v>
      </c>
      <c r="D187" s="4" t="s">
        <v>204</v>
      </c>
      <c r="E187" s="16">
        <v>1999</v>
      </c>
      <c r="F187" s="4" t="s">
        <v>205</v>
      </c>
      <c r="G187" s="16">
        <v>14</v>
      </c>
      <c r="H187" s="16">
        <v>6</v>
      </c>
      <c r="I187" s="17"/>
      <c r="J187" s="16">
        <v>839</v>
      </c>
      <c r="K187" s="16">
        <v>859</v>
      </c>
      <c r="L187" s="17"/>
      <c r="M187" s="16">
        <v>1</v>
      </c>
      <c r="N187" s="4" t="s">
        <v>206</v>
      </c>
      <c r="O187" s="4" t="s">
        <v>207</v>
      </c>
      <c r="P187" s="4" t="s">
        <v>208</v>
      </c>
      <c r="Q187" s="4" t="s">
        <v>209</v>
      </c>
      <c r="R187" s="194"/>
      <c r="S187" s="4"/>
      <c r="T187" s="4"/>
      <c r="U187" s="140"/>
      <c r="V187" s="4" t="s">
        <v>210</v>
      </c>
      <c r="W187" s="17"/>
      <c r="X187" s="4" t="s">
        <v>32</v>
      </c>
      <c r="Y187" s="17"/>
      <c r="Z187" s="4" t="s">
        <v>33</v>
      </c>
      <c r="AA187" s="18" t="s">
        <v>211</v>
      </c>
      <c r="AB187" s="14" t="s">
        <v>2382</v>
      </c>
      <c r="AC187" s="8" t="s">
        <v>2382</v>
      </c>
      <c r="AD187" s="8" t="s">
        <v>2382</v>
      </c>
      <c r="AE187" s="8"/>
      <c r="AF187" s="8"/>
      <c r="AG187" s="8" t="s">
        <v>2381</v>
      </c>
      <c r="AH187" s="8" t="s">
        <v>2396</v>
      </c>
      <c r="AI187" s="8"/>
      <c r="AJ187" s="8"/>
      <c r="AK187" s="8" t="s">
        <v>2649</v>
      </c>
      <c r="AL187" s="167" t="s">
        <v>2649</v>
      </c>
      <c r="AM187" s="8"/>
      <c r="AN187" s="8"/>
      <c r="AO187" s="8"/>
      <c r="AP187" s="167"/>
      <c r="AQ187" s="8"/>
      <c r="AR187" s="8" t="s">
        <v>2651</v>
      </c>
      <c r="AS187" s="8"/>
      <c r="AT187" s="8"/>
      <c r="AU187" s="8"/>
      <c r="AV187" s="8" t="s">
        <v>2649</v>
      </c>
      <c r="AW187" s="8"/>
      <c r="AX187" s="8" t="s">
        <v>2385</v>
      </c>
      <c r="AY187" s="2" t="s">
        <v>2382</v>
      </c>
      <c r="AZ187" s="4" t="s">
        <v>2413</v>
      </c>
      <c r="BA187" s="2"/>
      <c r="BB187" s="40"/>
      <c r="BC187" s="40"/>
    </row>
    <row r="188" spans="1:55" ht="112" x14ac:dyDescent="0.15">
      <c r="A188" s="11">
        <v>164</v>
      </c>
      <c r="B188" s="30" t="s">
        <v>1028</v>
      </c>
      <c r="C188" s="15" t="s">
        <v>1029</v>
      </c>
      <c r="D188" s="4" t="s">
        <v>1030</v>
      </c>
      <c r="E188" s="16">
        <v>2009</v>
      </c>
      <c r="F188" s="4" t="s">
        <v>1031</v>
      </c>
      <c r="G188" s="16">
        <v>35</v>
      </c>
      <c r="H188" s="16">
        <v>3</v>
      </c>
      <c r="I188" s="17"/>
      <c r="J188" s="16">
        <v>369</v>
      </c>
      <c r="K188" s="16">
        <v>386</v>
      </c>
      <c r="L188" s="17"/>
      <c r="M188" s="16">
        <v>13</v>
      </c>
      <c r="N188" s="4" t="s">
        <v>1032</v>
      </c>
      <c r="O188" s="4" t="s">
        <v>1033</v>
      </c>
      <c r="P188" s="4" t="s">
        <v>1034</v>
      </c>
      <c r="Q188" s="4" t="s">
        <v>1035</v>
      </c>
      <c r="R188" s="194"/>
      <c r="S188" s="4"/>
      <c r="T188" s="4"/>
      <c r="U188" s="140"/>
      <c r="V188" s="4" t="s">
        <v>1036</v>
      </c>
      <c r="W188" s="4" t="s">
        <v>1037</v>
      </c>
      <c r="X188" s="4" t="s">
        <v>32</v>
      </c>
      <c r="Y188" s="17"/>
      <c r="Z188" s="4" t="s">
        <v>33</v>
      </c>
      <c r="AA188" s="18" t="s">
        <v>1038</v>
      </c>
      <c r="AB188" s="14" t="s">
        <v>2382</v>
      </c>
      <c r="AC188" s="8" t="s">
        <v>2382</v>
      </c>
      <c r="AD188" s="8" t="s">
        <v>2382</v>
      </c>
      <c r="AE188" s="8"/>
      <c r="AF188" s="8"/>
      <c r="AG188" s="8" t="s">
        <v>2381</v>
      </c>
      <c r="AH188" s="8" t="s">
        <v>2393</v>
      </c>
      <c r="AI188" s="8"/>
      <c r="AJ188" s="8"/>
      <c r="AK188" s="8"/>
      <c r="AL188" s="167"/>
      <c r="AM188" s="8"/>
      <c r="AN188" s="38" t="s">
        <v>2649</v>
      </c>
      <c r="AO188" s="8"/>
      <c r="AP188" s="167"/>
      <c r="AQ188" s="8"/>
      <c r="AR188" s="8" t="s">
        <v>2436</v>
      </c>
      <c r="AS188" s="8"/>
      <c r="AT188" s="8"/>
      <c r="AU188" s="8"/>
      <c r="AV188" s="8" t="s">
        <v>2649</v>
      </c>
      <c r="AW188" s="8"/>
      <c r="AX188" s="8" t="s">
        <v>2385</v>
      </c>
      <c r="AY188" s="2" t="s">
        <v>2382</v>
      </c>
      <c r="AZ188" s="4" t="s">
        <v>2490</v>
      </c>
      <c r="BA188" s="2"/>
      <c r="BB188" s="40"/>
      <c r="BC188" s="40"/>
    </row>
    <row r="189" spans="1:55" ht="409.6" x14ac:dyDescent="0.15">
      <c r="A189" s="11">
        <v>166</v>
      </c>
      <c r="B189" s="30" t="s">
        <v>1474</v>
      </c>
      <c r="C189" s="15" t="s">
        <v>1475</v>
      </c>
      <c r="D189" s="4" t="s">
        <v>1476</v>
      </c>
      <c r="E189" s="16">
        <v>2008</v>
      </c>
      <c r="F189" s="4" t="s">
        <v>1477</v>
      </c>
      <c r="G189" s="16">
        <v>36</v>
      </c>
      <c r="H189" s="16">
        <v>12</v>
      </c>
      <c r="I189" s="17"/>
      <c r="J189" s="16">
        <v>4487</v>
      </c>
      <c r="K189" s="16">
        <v>4501</v>
      </c>
      <c r="L189" s="17"/>
      <c r="M189" s="16">
        <v>147</v>
      </c>
      <c r="N189" s="4" t="s">
        <v>1478</v>
      </c>
      <c r="O189" s="4" t="s">
        <v>1479</v>
      </c>
      <c r="P189" s="4" t="s">
        <v>1480</v>
      </c>
      <c r="Q189" s="4" t="s">
        <v>1481</v>
      </c>
      <c r="R189" s="194"/>
      <c r="S189" s="4"/>
      <c r="T189" s="4"/>
      <c r="U189" s="140"/>
      <c r="V189" s="4" t="s">
        <v>2533</v>
      </c>
      <c r="W189" s="4" t="s">
        <v>1482</v>
      </c>
      <c r="X189" s="4" t="s">
        <v>32</v>
      </c>
      <c r="Y189" s="17"/>
      <c r="Z189" s="4" t="s">
        <v>33</v>
      </c>
      <c r="AA189" s="18" t="s">
        <v>1483</v>
      </c>
      <c r="AB189" s="14" t="s">
        <v>2382</v>
      </c>
      <c r="AC189" s="8" t="s">
        <v>2382</v>
      </c>
      <c r="AD189" s="8" t="s">
        <v>2382</v>
      </c>
      <c r="AE189" s="8"/>
      <c r="AF189" s="8"/>
      <c r="AG189" s="8" t="s">
        <v>2381</v>
      </c>
      <c r="AH189" s="8" t="s">
        <v>2396</v>
      </c>
      <c r="AI189" s="8"/>
      <c r="AJ189" s="8"/>
      <c r="AK189" s="8" t="s">
        <v>2649</v>
      </c>
      <c r="AL189" s="167" t="s">
        <v>2649</v>
      </c>
      <c r="AM189" s="8"/>
      <c r="AN189" s="8"/>
      <c r="AO189" s="8" t="s">
        <v>2649</v>
      </c>
      <c r="AP189" s="167"/>
      <c r="AQ189" s="8"/>
      <c r="AR189" s="8" t="s">
        <v>2437</v>
      </c>
      <c r="AS189" s="8"/>
      <c r="AT189" s="8"/>
      <c r="AU189" s="8"/>
      <c r="AV189" s="8" t="s">
        <v>2649</v>
      </c>
      <c r="AW189" s="8"/>
      <c r="AX189" s="8" t="s">
        <v>2385</v>
      </c>
      <c r="AY189" s="2" t="s">
        <v>2382</v>
      </c>
      <c r="AZ189" s="4" t="s">
        <v>2534</v>
      </c>
      <c r="BA189" s="2"/>
      <c r="BB189" s="40"/>
      <c r="BC189" s="40"/>
    </row>
    <row r="190" spans="1:55" ht="409.6" x14ac:dyDescent="0.15">
      <c r="A190" s="11">
        <v>168</v>
      </c>
      <c r="B190" s="30" t="s">
        <v>2311</v>
      </c>
      <c r="C190" s="15" t="s">
        <v>2312</v>
      </c>
      <c r="D190" s="4" t="s">
        <v>2313</v>
      </c>
      <c r="E190" s="16">
        <v>2008</v>
      </c>
      <c r="F190" s="4" t="s">
        <v>2314</v>
      </c>
      <c r="G190" s="17"/>
      <c r="H190" s="17"/>
      <c r="I190" s="17"/>
      <c r="J190" s="16">
        <v>139</v>
      </c>
      <c r="K190" s="16">
        <v>160</v>
      </c>
      <c r="L190" s="17"/>
      <c r="M190" s="16">
        <v>7</v>
      </c>
      <c r="N190" s="17"/>
      <c r="O190" s="4" t="s">
        <v>2315</v>
      </c>
      <c r="P190" s="4" t="s">
        <v>2316</v>
      </c>
      <c r="Q190" s="4" t="s">
        <v>2317</v>
      </c>
      <c r="R190" s="194"/>
      <c r="S190" s="4"/>
      <c r="T190" s="4"/>
      <c r="U190" s="140"/>
      <c r="V190" s="4" t="s">
        <v>2318</v>
      </c>
      <c r="W190" s="17"/>
      <c r="X190" s="4" t="s">
        <v>516</v>
      </c>
      <c r="Y190" s="17"/>
      <c r="Z190" s="4" t="s">
        <v>33</v>
      </c>
      <c r="AA190" s="18" t="s">
        <v>2319</v>
      </c>
      <c r="AB190" s="14" t="s">
        <v>2382</v>
      </c>
      <c r="AC190" s="8" t="s">
        <v>2382</v>
      </c>
      <c r="AD190" s="8" t="s">
        <v>2382</v>
      </c>
      <c r="AE190" s="8"/>
      <c r="AF190" s="8"/>
      <c r="AG190" s="8" t="s">
        <v>2381</v>
      </c>
      <c r="AH190" s="8" t="s">
        <v>2393</v>
      </c>
      <c r="AI190" s="8"/>
      <c r="AJ190" s="8"/>
      <c r="AK190" s="8"/>
      <c r="AL190" s="167"/>
      <c r="AM190" s="8"/>
      <c r="AN190" s="38" t="s">
        <v>2649</v>
      </c>
      <c r="AO190" s="8"/>
      <c r="AP190" s="167"/>
      <c r="AQ190" s="8"/>
      <c r="AR190" s="8" t="s">
        <v>2438</v>
      </c>
      <c r="AS190" s="8"/>
      <c r="AT190" s="8"/>
      <c r="AU190" s="8" t="s">
        <v>2649</v>
      </c>
      <c r="AV190" s="8"/>
      <c r="AW190" s="8"/>
      <c r="AX190" s="8" t="s">
        <v>2385</v>
      </c>
      <c r="AY190" s="2" t="s">
        <v>2382</v>
      </c>
      <c r="AZ190" s="4" t="s">
        <v>2615</v>
      </c>
      <c r="BA190" s="2"/>
      <c r="BB190" s="40"/>
      <c r="BC190" s="40"/>
    </row>
    <row r="191" spans="1:55" ht="98" x14ac:dyDescent="0.15">
      <c r="A191" s="11">
        <v>169</v>
      </c>
      <c r="B191" s="30" t="s">
        <v>35</v>
      </c>
      <c r="C191" s="15" t="s">
        <v>36</v>
      </c>
      <c r="D191" s="4" t="s">
        <v>37</v>
      </c>
      <c r="E191" s="16">
        <v>1988</v>
      </c>
      <c r="F191" s="4" t="s">
        <v>38</v>
      </c>
      <c r="G191" s="16">
        <v>2</v>
      </c>
      <c r="H191" s="16">
        <v>1</v>
      </c>
      <c r="I191" s="17"/>
      <c r="J191" s="16">
        <v>41</v>
      </c>
      <c r="K191" s="16">
        <v>49</v>
      </c>
      <c r="L191" s="17"/>
      <c r="M191" s="16">
        <v>2</v>
      </c>
      <c r="N191" s="4" t="s">
        <v>39</v>
      </c>
      <c r="O191" s="4" t="s">
        <v>40</v>
      </c>
      <c r="P191" s="4" t="s">
        <v>41</v>
      </c>
      <c r="Q191" s="4" t="s">
        <v>42</v>
      </c>
      <c r="R191" s="194"/>
      <c r="S191" s="4"/>
      <c r="T191" s="4"/>
      <c r="U191" s="140"/>
      <c r="V191" s="4" t="s">
        <v>43</v>
      </c>
      <c r="W191" s="17"/>
      <c r="X191" s="4" t="s">
        <v>32</v>
      </c>
      <c r="Y191" s="17"/>
      <c r="Z191" s="4" t="s">
        <v>33</v>
      </c>
      <c r="AA191" s="18" t="s">
        <v>44</v>
      </c>
      <c r="AB191" s="14" t="s">
        <v>2382</v>
      </c>
      <c r="AC191" s="8" t="s">
        <v>2382</v>
      </c>
      <c r="AD191" s="8" t="s">
        <v>2382</v>
      </c>
      <c r="AE191" s="8"/>
      <c r="AF191" s="8"/>
      <c r="AG191" s="8" t="s">
        <v>2381</v>
      </c>
      <c r="AH191" s="8" t="s">
        <v>2390</v>
      </c>
      <c r="AI191" s="8"/>
      <c r="AJ191" s="8"/>
      <c r="AK191" s="38" t="s">
        <v>2649</v>
      </c>
      <c r="AL191" s="167"/>
      <c r="AM191" s="8"/>
      <c r="AN191" s="8"/>
      <c r="AO191" s="8"/>
      <c r="AP191" s="167"/>
      <c r="AQ191" s="8"/>
      <c r="AR191" s="8" t="s">
        <v>2651</v>
      </c>
      <c r="AS191" s="8"/>
      <c r="AT191" s="8"/>
      <c r="AU191" s="8"/>
      <c r="AV191" s="8" t="s">
        <v>2649</v>
      </c>
      <c r="AW191" s="8"/>
      <c r="AX191" s="8" t="s">
        <v>2385</v>
      </c>
      <c r="AY191" s="2" t="s">
        <v>2382</v>
      </c>
      <c r="AZ191" s="19" t="s">
        <v>2398</v>
      </c>
      <c r="BA191" s="2"/>
      <c r="BB191" s="40"/>
      <c r="BC191" s="40"/>
    </row>
    <row r="192" spans="1:55" ht="238" x14ac:dyDescent="0.15">
      <c r="A192" s="11">
        <v>171</v>
      </c>
      <c r="B192" s="30" t="s">
        <v>384</v>
      </c>
      <c r="C192" s="15" t="s">
        <v>385</v>
      </c>
      <c r="D192" s="4" t="s">
        <v>386</v>
      </c>
      <c r="E192" s="16">
        <v>2010</v>
      </c>
      <c r="F192" s="4" t="s">
        <v>387</v>
      </c>
      <c r="G192" s="16">
        <v>15</v>
      </c>
      <c r="H192" s="16">
        <v>2</v>
      </c>
      <c r="I192" s="17"/>
      <c r="J192" s="16">
        <v>269</v>
      </c>
      <c r="K192" s="16">
        <v>284</v>
      </c>
      <c r="L192" s="17"/>
      <c r="M192" s="16">
        <v>5</v>
      </c>
      <c r="N192" s="4" t="s">
        <v>388</v>
      </c>
      <c r="O192" s="4" t="s">
        <v>389</v>
      </c>
      <c r="P192" s="4" t="s">
        <v>390</v>
      </c>
      <c r="Q192" s="4" t="s">
        <v>391</v>
      </c>
      <c r="R192" s="194"/>
      <c r="S192" s="4"/>
      <c r="T192" s="4"/>
      <c r="U192" s="140"/>
      <c r="V192" s="4" t="s">
        <v>392</v>
      </c>
      <c r="W192" s="17"/>
      <c r="X192" s="4" t="s">
        <v>32</v>
      </c>
      <c r="Y192" s="17"/>
      <c r="Z192" s="4" t="s">
        <v>33</v>
      </c>
      <c r="AA192" s="18" t="s">
        <v>393</v>
      </c>
      <c r="AB192" s="14" t="s">
        <v>2382</v>
      </c>
      <c r="AC192" s="8" t="s">
        <v>2382</v>
      </c>
      <c r="AD192" s="8" t="s">
        <v>2382</v>
      </c>
      <c r="AE192" s="8"/>
      <c r="AF192" s="8"/>
      <c r="AG192" s="8" t="s">
        <v>2381</v>
      </c>
      <c r="AH192" s="8" t="s">
        <v>2390</v>
      </c>
      <c r="AI192" s="8"/>
      <c r="AJ192" s="8"/>
      <c r="AK192" s="8"/>
      <c r="AL192" s="168" t="s">
        <v>2649</v>
      </c>
      <c r="AM192" s="8"/>
      <c r="AN192" s="8"/>
      <c r="AO192" s="8"/>
      <c r="AP192" s="167"/>
      <c r="AQ192" s="8"/>
      <c r="AR192" s="8" t="s">
        <v>2438</v>
      </c>
      <c r="AS192" s="8"/>
      <c r="AT192" s="8"/>
      <c r="AU192" s="8" t="s">
        <v>2649</v>
      </c>
      <c r="AV192" s="8"/>
      <c r="AW192" s="8"/>
      <c r="AX192" s="8" t="s">
        <v>2385</v>
      </c>
      <c r="AY192" s="2" t="s">
        <v>2382</v>
      </c>
      <c r="AZ192" s="4"/>
      <c r="BA192" s="2"/>
      <c r="BB192" s="40"/>
      <c r="BC192" s="40"/>
    </row>
    <row r="193" spans="1:55" ht="306" x14ac:dyDescent="0.15">
      <c r="A193" s="11">
        <v>174</v>
      </c>
      <c r="B193" s="30" t="s">
        <v>618</v>
      </c>
      <c r="C193" s="15" t="s">
        <v>619</v>
      </c>
      <c r="D193" s="4" t="s">
        <v>620</v>
      </c>
      <c r="E193" s="16">
        <v>2014</v>
      </c>
      <c r="F193" s="4" t="s">
        <v>480</v>
      </c>
      <c r="G193" s="16">
        <v>46</v>
      </c>
      <c r="H193" s="16">
        <v>6</v>
      </c>
      <c r="I193" s="17"/>
      <c r="J193" s="16">
        <v>1445</v>
      </c>
      <c r="K193" s="16">
        <v>1461</v>
      </c>
      <c r="L193" s="17"/>
      <c r="M193" s="16">
        <v>5</v>
      </c>
      <c r="N193" s="4" t="s">
        <v>621</v>
      </c>
      <c r="O193" s="4" t="s">
        <v>622</v>
      </c>
      <c r="P193" s="4" t="s">
        <v>623</v>
      </c>
      <c r="Q193" s="4" t="s">
        <v>624</v>
      </c>
      <c r="R193" s="194"/>
      <c r="S193" s="4"/>
      <c r="T193" s="4"/>
      <c r="U193" s="140"/>
      <c r="V193" s="4" t="s">
        <v>625</v>
      </c>
      <c r="W193" s="4" t="s">
        <v>626</v>
      </c>
      <c r="X193" s="4" t="s">
        <v>32</v>
      </c>
      <c r="Y193" s="17"/>
      <c r="Z193" s="4" t="s">
        <v>33</v>
      </c>
      <c r="AA193" s="18" t="s">
        <v>627</v>
      </c>
      <c r="AB193" s="14" t="s">
        <v>2382</v>
      </c>
      <c r="AC193" s="8" t="s">
        <v>2382</v>
      </c>
      <c r="AD193" s="8" t="s">
        <v>2382</v>
      </c>
      <c r="AE193" s="8"/>
      <c r="AF193" s="8"/>
      <c r="AG193" s="8" t="s">
        <v>2381</v>
      </c>
      <c r="AH193" s="8" t="s">
        <v>2390</v>
      </c>
      <c r="AI193" s="8"/>
      <c r="AJ193" s="8"/>
      <c r="AK193" s="38" t="s">
        <v>2649</v>
      </c>
      <c r="AL193" s="167"/>
      <c r="AM193" s="8"/>
      <c r="AN193" s="8"/>
      <c r="AO193" s="8"/>
      <c r="AP193" s="167"/>
      <c r="AQ193" s="8"/>
      <c r="AR193" s="8" t="s">
        <v>2438</v>
      </c>
      <c r="AS193" s="8"/>
      <c r="AT193" s="8"/>
      <c r="AU193" s="8" t="s">
        <v>2649</v>
      </c>
      <c r="AV193" s="8"/>
      <c r="AW193" s="8"/>
      <c r="AX193" s="8" t="s">
        <v>2385</v>
      </c>
      <c r="AY193" s="2" t="s">
        <v>2382</v>
      </c>
      <c r="AZ193" s="19" t="s">
        <v>2457</v>
      </c>
      <c r="BA193" s="2"/>
      <c r="BB193" s="40"/>
      <c r="BC193" s="40"/>
    </row>
    <row r="194" spans="1:55" ht="126" x14ac:dyDescent="0.15">
      <c r="A194" s="11">
        <v>175</v>
      </c>
      <c r="B194" s="30" t="s">
        <v>709</v>
      </c>
      <c r="C194" s="15" t="s">
        <v>710</v>
      </c>
      <c r="D194" s="4" t="s">
        <v>711</v>
      </c>
      <c r="E194" s="16">
        <v>1999</v>
      </c>
      <c r="F194" s="4" t="s">
        <v>712</v>
      </c>
      <c r="G194" s="16">
        <v>10</v>
      </c>
      <c r="H194" s="16">
        <v>4</v>
      </c>
      <c r="I194" s="17"/>
      <c r="J194" s="16">
        <v>799</v>
      </c>
      <c r="K194" s="16">
        <v>838</v>
      </c>
      <c r="L194" s="17"/>
      <c r="M194" s="16">
        <v>8</v>
      </c>
      <c r="N194" s="17"/>
      <c r="O194" s="4" t="s">
        <v>713</v>
      </c>
      <c r="P194" s="4"/>
      <c r="Q194" s="4" t="s">
        <v>714</v>
      </c>
      <c r="R194" s="194"/>
      <c r="S194" s="4"/>
      <c r="T194" s="4"/>
      <c r="U194" s="140"/>
      <c r="V194" s="4" t="s">
        <v>715</v>
      </c>
      <c r="W194" s="4" t="s">
        <v>716</v>
      </c>
      <c r="X194" s="4" t="s">
        <v>32</v>
      </c>
      <c r="Y194" s="17"/>
      <c r="Z194" s="4" t="s">
        <v>33</v>
      </c>
      <c r="AA194" s="18" t="s">
        <v>717</v>
      </c>
      <c r="AB194" s="14" t="s">
        <v>2382</v>
      </c>
      <c r="AC194" s="8" t="s">
        <v>2382</v>
      </c>
      <c r="AD194" s="8" t="s">
        <v>2382</v>
      </c>
      <c r="AE194" s="8"/>
      <c r="AF194" s="8"/>
      <c r="AG194" s="8" t="s">
        <v>2381</v>
      </c>
      <c r="AH194" s="8" t="s">
        <v>2390</v>
      </c>
      <c r="AI194" s="8"/>
      <c r="AJ194" s="8"/>
      <c r="AK194" s="38" t="s">
        <v>2649</v>
      </c>
      <c r="AL194" s="167"/>
      <c r="AM194" s="8"/>
      <c r="AN194" s="8"/>
      <c r="AO194" s="8"/>
      <c r="AP194" s="167"/>
      <c r="AQ194" s="8"/>
      <c r="AR194" s="8" t="s">
        <v>2651</v>
      </c>
      <c r="AS194" s="8"/>
      <c r="AT194" s="8"/>
      <c r="AU194" s="8"/>
      <c r="AV194" s="8" t="s">
        <v>2649</v>
      </c>
      <c r="AW194" s="8"/>
      <c r="AX194" s="8" t="s">
        <v>2385</v>
      </c>
      <c r="AY194" s="2" t="s">
        <v>2382</v>
      </c>
      <c r="AZ194" s="19" t="s">
        <v>2466</v>
      </c>
      <c r="BA194" s="2"/>
      <c r="BB194" s="40"/>
      <c r="BC194" s="40"/>
    </row>
    <row r="195" spans="1:55" ht="397" x14ac:dyDescent="0.15">
      <c r="A195" s="11">
        <v>180</v>
      </c>
      <c r="B195" s="30" t="s">
        <v>2167</v>
      </c>
      <c r="C195" s="15" t="s">
        <v>2168</v>
      </c>
      <c r="D195" s="4" t="s">
        <v>2169</v>
      </c>
      <c r="E195" s="16">
        <v>2013</v>
      </c>
      <c r="F195" s="4" t="s">
        <v>2170</v>
      </c>
      <c r="G195" s="16">
        <v>31</v>
      </c>
      <c r="H195" s="16">
        <v>4</v>
      </c>
      <c r="I195" s="17"/>
      <c r="J195" s="16">
        <v>301</v>
      </c>
      <c r="K195" s="16">
        <v>313</v>
      </c>
      <c r="L195" s="17"/>
      <c r="M195" s="16">
        <v>2</v>
      </c>
      <c r="N195" s="4" t="s">
        <v>2171</v>
      </c>
      <c r="O195" s="4" t="s">
        <v>2172</v>
      </c>
      <c r="P195" s="4" t="s">
        <v>2173</v>
      </c>
      <c r="Q195" s="4" t="s">
        <v>2174</v>
      </c>
      <c r="R195" s="194"/>
      <c r="S195" s="4"/>
      <c r="T195" s="4"/>
      <c r="U195" s="140"/>
      <c r="V195" s="4" t="s">
        <v>2175</v>
      </c>
      <c r="W195" s="4" t="s">
        <v>2176</v>
      </c>
      <c r="X195" s="4" t="s">
        <v>32</v>
      </c>
      <c r="Y195" s="17"/>
      <c r="Z195" s="4" t="s">
        <v>33</v>
      </c>
      <c r="AA195" s="18" t="s">
        <v>2177</v>
      </c>
      <c r="AB195" s="14" t="s">
        <v>2382</v>
      </c>
      <c r="AC195" s="8" t="s">
        <v>2382</v>
      </c>
      <c r="AD195" s="8" t="s">
        <v>2382</v>
      </c>
      <c r="AE195" s="8"/>
      <c r="AF195" s="8"/>
      <c r="AG195" s="8" t="s">
        <v>2381</v>
      </c>
      <c r="AH195" s="8" t="s">
        <v>2394</v>
      </c>
      <c r="AI195" s="8"/>
      <c r="AJ195" s="8"/>
      <c r="AK195" s="8"/>
      <c r="AL195" s="167"/>
      <c r="AM195" s="8"/>
      <c r="AN195" s="8"/>
      <c r="AO195" s="8" t="s">
        <v>2649</v>
      </c>
      <c r="AP195" s="167"/>
      <c r="AQ195" s="8"/>
      <c r="AR195" s="8" t="s">
        <v>2438</v>
      </c>
      <c r="AS195" s="8"/>
      <c r="AT195" s="8"/>
      <c r="AU195" s="8" t="s">
        <v>2649</v>
      </c>
      <c r="AV195" s="8"/>
      <c r="AW195" s="8"/>
      <c r="AX195" s="8" t="s">
        <v>2385</v>
      </c>
      <c r="AY195" s="2" t="s">
        <v>2382</v>
      </c>
      <c r="AZ195" s="4" t="s">
        <v>2601</v>
      </c>
      <c r="BA195" s="2"/>
      <c r="BB195" s="40"/>
      <c r="BC195" s="40"/>
    </row>
    <row r="196" spans="1:55" ht="98" x14ac:dyDescent="0.15">
      <c r="A196" s="11">
        <v>181</v>
      </c>
      <c r="B196" s="30" t="s">
        <v>1059</v>
      </c>
      <c r="C196" s="15" t="s">
        <v>1060</v>
      </c>
      <c r="D196" s="4" t="s">
        <v>1061</v>
      </c>
      <c r="E196" s="16">
        <v>2018</v>
      </c>
      <c r="F196" s="4" t="s">
        <v>1062</v>
      </c>
      <c r="G196" s="16">
        <v>2018</v>
      </c>
      <c r="H196" s="16">
        <v>98</v>
      </c>
      <c r="I196" s="17"/>
      <c r="J196" s="16">
        <v>132</v>
      </c>
      <c r="K196" s="16">
        <v>143</v>
      </c>
      <c r="L196" s="17"/>
      <c r="M196" s="17"/>
      <c r="N196" s="4" t="s">
        <v>1063</v>
      </c>
      <c r="O196" s="4" t="s">
        <v>1064</v>
      </c>
      <c r="P196" s="4" t="s">
        <v>1065</v>
      </c>
      <c r="Q196" s="4" t="s">
        <v>1066</v>
      </c>
      <c r="R196" s="194"/>
      <c r="S196" s="4"/>
      <c r="T196" s="4"/>
      <c r="U196" s="140"/>
      <c r="V196" s="4" t="s">
        <v>1067</v>
      </c>
      <c r="W196" s="4" t="s">
        <v>1068</v>
      </c>
      <c r="X196" s="4" t="s">
        <v>32</v>
      </c>
      <c r="Y196" s="4" t="s">
        <v>170</v>
      </c>
      <c r="Z196" s="4" t="s">
        <v>33</v>
      </c>
      <c r="AA196" s="18" t="s">
        <v>1069</v>
      </c>
      <c r="AB196" s="14" t="s">
        <v>2382</v>
      </c>
      <c r="AC196" s="8" t="s">
        <v>2382</v>
      </c>
      <c r="AD196" s="8" t="s">
        <v>2382</v>
      </c>
      <c r="AE196" s="8"/>
      <c r="AF196" s="8"/>
      <c r="AG196" s="8" t="s">
        <v>2381</v>
      </c>
      <c r="AH196" s="8" t="s">
        <v>2388</v>
      </c>
      <c r="AI196" s="8" t="s">
        <v>2649</v>
      </c>
      <c r="AJ196" s="8"/>
      <c r="AK196" s="8"/>
      <c r="AL196" s="167"/>
      <c r="AM196" s="8"/>
      <c r="AN196" s="8"/>
      <c r="AO196" s="8"/>
      <c r="AP196" s="167"/>
      <c r="AQ196" s="8"/>
      <c r="AR196" s="8" t="s">
        <v>2396</v>
      </c>
      <c r="AS196" s="8"/>
      <c r="AT196" s="8"/>
      <c r="AU196" s="8"/>
      <c r="AV196" s="8" t="s">
        <v>2649</v>
      </c>
      <c r="AW196" s="8"/>
      <c r="AX196" s="8" t="s">
        <v>2387</v>
      </c>
      <c r="AY196" s="2" t="s">
        <v>2382</v>
      </c>
      <c r="AZ196" s="4" t="s">
        <v>2494</v>
      </c>
      <c r="BA196" s="2"/>
      <c r="BB196" s="40"/>
      <c r="BC196" s="40"/>
    </row>
    <row r="197" spans="1:55" ht="182" x14ac:dyDescent="0.15">
      <c r="A197" s="11">
        <v>204</v>
      </c>
      <c r="B197" s="30" t="s">
        <v>1081</v>
      </c>
      <c r="C197" s="15" t="s">
        <v>1082</v>
      </c>
      <c r="D197" s="4" t="s">
        <v>1083</v>
      </c>
      <c r="E197" s="16">
        <v>2016</v>
      </c>
      <c r="F197" s="4" t="s">
        <v>1084</v>
      </c>
      <c r="G197" s="16">
        <v>40</v>
      </c>
      <c r="H197" s="16">
        <v>3</v>
      </c>
      <c r="I197" s="17"/>
      <c r="J197" s="16">
        <v>507</v>
      </c>
      <c r="K197" s="16">
        <v>523</v>
      </c>
      <c r="L197" s="17"/>
      <c r="M197" s="16">
        <v>1</v>
      </c>
      <c r="N197" s="4" t="s">
        <v>1085</v>
      </c>
      <c r="O197" s="4" t="s">
        <v>1086</v>
      </c>
      <c r="P197" s="4" t="s">
        <v>1087</v>
      </c>
      <c r="Q197" s="4" t="s">
        <v>1088</v>
      </c>
      <c r="R197" s="194"/>
      <c r="S197" s="4"/>
      <c r="T197" s="4"/>
      <c r="U197" s="140"/>
      <c r="V197" s="4" t="s">
        <v>1089</v>
      </c>
      <c r="W197" s="4" t="s">
        <v>1090</v>
      </c>
      <c r="X197" s="4" t="s">
        <v>32</v>
      </c>
      <c r="Y197" s="17"/>
      <c r="Z197" s="4" t="s">
        <v>33</v>
      </c>
      <c r="AA197" s="18" t="s">
        <v>1091</v>
      </c>
      <c r="AB197" s="14" t="s">
        <v>2382</v>
      </c>
      <c r="AC197" s="8" t="s">
        <v>2382</v>
      </c>
      <c r="AD197" s="8" t="s">
        <v>2382</v>
      </c>
      <c r="AE197" s="8"/>
      <c r="AF197" s="8"/>
      <c r="AG197" s="8" t="s">
        <v>2381</v>
      </c>
      <c r="AH197" s="8" t="s">
        <v>2390</v>
      </c>
      <c r="AI197" s="8"/>
      <c r="AJ197" s="8"/>
      <c r="AK197" s="8" t="s">
        <v>2649</v>
      </c>
      <c r="AL197" s="167"/>
      <c r="AM197" s="8"/>
      <c r="AN197" s="8"/>
      <c r="AO197" s="8"/>
      <c r="AP197" s="167"/>
      <c r="AQ197" s="8"/>
      <c r="AR197" s="8" t="s">
        <v>2396</v>
      </c>
      <c r="AS197" s="8" t="s">
        <v>2649</v>
      </c>
      <c r="AT197" s="8" t="s">
        <v>2649</v>
      </c>
      <c r="AU197" s="8" t="s">
        <v>2649</v>
      </c>
      <c r="AV197" s="8"/>
      <c r="AW197" s="8"/>
      <c r="AX197" s="8" t="s">
        <v>2385</v>
      </c>
      <c r="AY197" s="2" t="s">
        <v>2382</v>
      </c>
      <c r="AZ197" s="4" t="s">
        <v>2496</v>
      </c>
      <c r="BA197" s="2"/>
      <c r="BB197" s="40"/>
      <c r="BC197" s="40"/>
    </row>
    <row r="198" spans="1:55" ht="182" x14ac:dyDescent="0.15">
      <c r="A198" s="11">
        <v>207</v>
      </c>
      <c r="B198" s="30" t="s">
        <v>1919</v>
      </c>
      <c r="C198" s="15" t="s">
        <v>1920</v>
      </c>
      <c r="D198" s="4" t="s">
        <v>1921</v>
      </c>
      <c r="E198" s="16">
        <v>1985</v>
      </c>
      <c r="F198" s="4" t="s">
        <v>1922</v>
      </c>
      <c r="G198" s="16">
        <v>11</v>
      </c>
      <c r="H198" s="17"/>
      <c r="I198" s="17"/>
      <c r="J198" s="17"/>
      <c r="K198" s="17"/>
      <c r="L198" s="16">
        <v>370</v>
      </c>
      <c r="M198" s="17"/>
      <c r="N198" s="17"/>
      <c r="O198" s="4" t="s">
        <v>1923</v>
      </c>
      <c r="P198" s="4"/>
      <c r="Q198" s="4" t="s">
        <v>1924</v>
      </c>
      <c r="R198" s="194"/>
      <c r="S198" s="4"/>
      <c r="T198" s="4"/>
      <c r="U198" s="140"/>
      <c r="V198" s="4" t="s">
        <v>1925</v>
      </c>
      <c r="W198" s="17"/>
      <c r="X198" s="4" t="s">
        <v>32</v>
      </c>
      <c r="Y198" s="17"/>
      <c r="Z198" s="4" t="s">
        <v>33</v>
      </c>
      <c r="AA198" s="18" t="s">
        <v>1926</v>
      </c>
      <c r="AB198" s="14" t="s">
        <v>2382</v>
      </c>
      <c r="AC198" s="8" t="s">
        <v>2382</v>
      </c>
      <c r="AD198" s="8" t="s">
        <v>2382</v>
      </c>
      <c r="AE198" s="8"/>
      <c r="AF198" s="8"/>
      <c r="AG198" s="8" t="s">
        <v>2381</v>
      </c>
      <c r="AH198" s="8" t="s">
        <v>2390</v>
      </c>
      <c r="AI198" s="8"/>
      <c r="AJ198" s="8"/>
      <c r="AK198" s="8" t="s">
        <v>2649</v>
      </c>
      <c r="AL198" s="167"/>
      <c r="AM198" s="8"/>
      <c r="AN198" s="8"/>
      <c r="AO198" s="8"/>
      <c r="AP198" s="167"/>
      <c r="AQ198" s="8"/>
      <c r="AR198" s="8" t="s">
        <v>2651</v>
      </c>
      <c r="AS198" s="8"/>
      <c r="AT198" s="8"/>
      <c r="AU198" s="8"/>
      <c r="AV198" s="8" t="s">
        <v>2649</v>
      </c>
      <c r="AW198" s="8"/>
      <c r="AX198" s="8" t="s">
        <v>2387</v>
      </c>
      <c r="AY198" s="2" t="s">
        <v>2382</v>
      </c>
      <c r="AZ198" s="4" t="s">
        <v>2576</v>
      </c>
      <c r="BA198" s="2"/>
      <c r="BB198" s="40"/>
      <c r="BC198" s="40"/>
    </row>
    <row r="199" spans="1:55" ht="409.6" x14ac:dyDescent="0.15">
      <c r="A199" s="11">
        <v>208</v>
      </c>
      <c r="B199" s="30" t="s">
        <v>1909</v>
      </c>
      <c r="C199" s="15" t="s">
        <v>1910</v>
      </c>
      <c r="D199" s="4" t="s">
        <v>1911</v>
      </c>
      <c r="E199" s="16">
        <v>2014</v>
      </c>
      <c r="F199" s="4" t="s">
        <v>1912</v>
      </c>
      <c r="G199" s="16">
        <v>84</v>
      </c>
      <c r="H199" s="16">
        <v>2</v>
      </c>
      <c r="I199" s="17"/>
      <c r="J199" s="16">
        <v>54</v>
      </c>
      <c r="K199" s="16">
        <v>59</v>
      </c>
      <c r="L199" s="17"/>
      <c r="M199" s="16">
        <v>1</v>
      </c>
      <c r="N199" s="4" t="s">
        <v>1913</v>
      </c>
      <c r="O199" s="4" t="s">
        <v>1914</v>
      </c>
      <c r="P199" s="4"/>
      <c r="Q199" s="4" t="s">
        <v>1915</v>
      </c>
      <c r="R199" s="194"/>
      <c r="S199" s="4"/>
      <c r="T199" s="4"/>
      <c r="U199" s="140"/>
      <c r="V199" s="4" t="s">
        <v>1916</v>
      </c>
      <c r="W199" s="4" t="s">
        <v>1917</v>
      </c>
      <c r="X199" s="4" t="s">
        <v>32</v>
      </c>
      <c r="Y199" s="17"/>
      <c r="Z199" s="4" t="s">
        <v>33</v>
      </c>
      <c r="AA199" s="18" t="s">
        <v>1918</v>
      </c>
      <c r="AB199" s="14" t="s">
        <v>2382</v>
      </c>
      <c r="AC199" s="8" t="s">
        <v>2382</v>
      </c>
      <c r="AD199" s="8" t="s">
        <v>2382</v>
      </c>
      <c r="AE199" s="8"/>
      <c r="AF199" s="8"/>
      <c r="AG199" s="8" t="s">
        <v>2381</v>
      </c>
      <c r="AH199" s="8" t="s">
        <v>2390</v>
      </c>
      <c r="AI199" s="8"/>
      <c r="AJ199" s="8"/>
      <c r="AK199" s="8" t="s">
        <v>2649</v>
      </c>
      <c r="AL199" s="167"/>
      <c r="AM199" s="8"/>
      <c r="AN199" s="8"/>
      <c r="AO199" s="8"/>
      <c r="AP199" s="167"/>
      <c r="AQ199" s="8"/>
      <c r="AR199" s="8" t="s">
        <v>2651</v>
      </c>
      <c r="AS199" s="8"/>
      <c r="AT199" s="8"/>
      <c r="AU199" s="8"/>
      <c r="AV199" s="8" t="s">
        <v>2649</v>
      </c>
      <c r="AW199" s="8"/>
      <c r="AX199" s="8" t="s">
        <v>2385</v>
      </c>
      <c r="AY199" s="2" t="s">
        <v>2382</v>
      </c>
      <c r="AZ199" s="4" t="s">
        <v>2575</v>
      </c>
      <c r="BA199" s="2"/>
      <c r="BB199" s="40"/>
      <c r="BC199" s="40"/>
    </row>
    <row r="200" spans="1:55" ht="126" x14ac:dyDescent="0.15">
      <c r="A200" s="11">
        <v>210</v>
      </c>
      <c r="B200" s="30" t="s">
        <v>862</v>
      </c>
      <c r="C200" s="15" t="s">
        <v>863</v>
      </c>
      <c r="D200" s="4" t="s">
        <v>864</v>
      </c>
      <c r="E200" s="16">
        <v>2007</v>
      </c>
      <c r="F200" s="4" t="s">
        <v>865</v>
      </c>
      <c r="G200" s="16">
        <v>21</v>
      </c>
      <c r="H200" s="16">
        <v>1</v>
      </c>
      <c r="I200" s="17"/>
      <c r="J200" s="16">
        <v>17</v>
      </c>
      <c r="K200" s="16">
        <v>33</v>
      </c>
      <c r="L200" s="17"/>
      <c r="M200" s="16">
        <v>39</v>
      </c>
      <c r="N200" s="4" t="s">
        <v>866</v>
      </c>
      <c r="O200" s="4" t="s">
        <v>867</v>
      </c>
      <c r="P200" s="4" t="s">
        <v>868</v>
      </c>
      <c r="Q200" s="4" t="s">
        <v>869</v>
      </c>
      <c r="R200" s="194"/>
      <c r="S200" s="4"/>
      <c r="T200" s="4"/>
      <c r="U200" s="140"/>
      <c r="V200" s="19" t="s">
        <v>870</v>
      </c>
      <c r="W200" s="4" t="s">
        <v>871</v>
      </c>
      <c r="X200" s="4" t="s">
        <v>32</v>
      </c>
      <c r="Y200" s="17"/>
      <c r="Z200" s="4" t="s">
        <v>33</v>
      </c>
      <c r="AA200" s="18" t="s">
        <v>872</v>
      </c>
      <c r="AB200" s="14" t="s">
        <v>2382</v>
      </c>
      <c r="AC200" s="38" t="s">
        <v>2382</v>
      </c>
      <c r="AD200" s="8" t="s">
        <v>2382</v>
      </c>
      <c r="AE200" s="8"/>
      <c r="AF200" s="8"/>
      <c r="AG200" s="8" t="s">
        <v>2381</v>
      </c>
      <c r="AH200" s="8" t="s">
        <v>2396</v>
      </c>
      <c r="AI200" s="8"/>
      <c r="AJ200" s="8"/>
      <c r="AK200" s="8"/>
      <c r="AL200" s="168" t="s">
        <v>2649</v>
      </c>
      <c r="AM200" s="8"/>
      <c r="AN200" s="8"/>
      <c r="AO200" s="8"/>
      <c r="AP200" s="167" t="s">
        <v>2649</v>
      </c>
      <c r="AQ200" s="8"/>
      <c r="AR200" s="8" t="s">
        <v>2651</v>
      </c>
      <c r="AS200" s="8"/>
      <c r="AT200" s="8"/>
      <c r="AU200" s="8"/>
      <c r="AV200" s="8" t="s">
        <v>2649</v>
      </c>
      <c r="AW200" s="8"/>
      <c r="AX200" s="8" t="s">
        <v>2385</v>
      </c>
      <c r="AY200" s="2" t="s">
        <v>2382</v>
      </c>
      <c r="AZ200" s="19" t="s">
        <v>2478</v>
      </c>
      <c r="BA200" s="2"/>
      <c r="BB200" s="40"/>
      <c r="BC200" s="40"/>
    </row>
    <row r="201" spans="1:55" ht="98" x14ac:dyDescent="0.15">
      <c r="A201" s="11">
        <v>211</v>
      </c>
      <c r="B201" s="30" t="s">
        <v>902</v>
      </c>
      <c r="C201" s="15" t="s">
        <v>903</v>
      </c>
      <c r="D201" s="4" t="s">
        <v>904</v>
      </c>
      <c r="E201" s="16">
        <v>2013</v>
      </c>
      <c r="F201" s="4" t="s">
        <v>905</v>
      </c>
      <c r="G201" s="16">
        <v>13</v>
      </c>
      <c r="H201" s="16">
        <v>3</v>
      </c>
      <c r="I201" s="17"/>
      <c r="J201" s="16">
        <v>123</v>
      </c>
      <c r="K201" s="16">
        <v>130</v>
      </c>
      <c r="L201" s="17"/>
      <c r="M201" s="16">
        <v>4</v>
      </c>
      <c r="N201" s="4" t="s">
        <v>906</v>
      </c>
      <c r="O201" s="4" t="s">
        <v>907</v>
      </c>
      <c r="P201" s="4" t="s">
        <v>908</v>
      </c>
      <c r="Q201" s="4" t="s">
        <v>909</v>
      </c>
      <c r="R201" s="194"/>
      <c r="S201" s="4"/>
      <c r="T201" s="4"/>
      <c r="U201" s="140"/>
      <c r="V201" s="4" t="s">
        <v>910</v>
      </c>
      <c r="W201" s="17"/>
      <c r="X201" s="4" t="s">
        <v>293</v>
      </c>
      <c r="Y201" s="17"/>
      <c r="Z201" s="4" t="s">
        <v>33</v>
      </c>
      <c r="AA201" s="18" t="s">
        <v>911</v>
      </c>
      <c r="AB201" s="14" t="s">
        <v>2382</v>
      </c>
      <c r="AC201" s="8" t="s">
        <v>2382</v>
      </c>
      <c r="AD201" s="8" t="s">
        <v>2382</v>
      </c>
      <c r="AE201" s="8"/>
      <c r="AF201" s="8"/>
      <c r="AG201" s="8" t="s">
        <v>2381</v>
      </c>
      <c r="AH201" s="8" t="s">
        <v>2390</v>
      </c>
      <c r="AI201" s="8"/>
      <c r="AJ201" s="8"/>
      <c r="AK201" s="38" t="s">
        <v>2649</v>
      </c>
      <c r="AL201" s="167"/>
      <c r="AM201" s="8"/>
      <c r="AN201" s="8"/>
      <c r="AO201" s="8"/>
      <c r="AP201" s="167"/>
      <c r="AQ201" s="8"/>
      <c r="AR201" s="8" t="s">
        <v>2651</v>
      </c>
      <c r="AS201" s="8"/>
      <c r="AT201" s="8"/>
      <c r="AU201" s="8"/>
      <c r="AV201" s="8" t="s">
        <v>2649</v>
      </c>
      <c r="AW201" s="8"/>
      <c r="AX201" s="8" t="s">
        <v>2385</v>
      </c>
      <c r="AY201" s="2" t="s">
        <v>2382</v>
      </c>
      <c r="AZ201" s="19" t="s">
        <v>2481</v>
      </c>
      <c r="BA201" s="2"/>
      <c r="BB201" s="40"/>
      <c r="BC201" s="40"/>
    </row>
    <row r="202" spans="1:55" ht="182" x14ac:dyDescent="0.15">
      <c r="A202" s="11">
        <v>212</v>
      </c>
      <c r="B202" s="30" t="s">
        <v>1746</v>
      </c>
      <c r="C202" s="15" t="s">
        <v>1747</v>
      </c>
      <c r="D202" s="4" t="s">
        <v>1748</v>
      </c>
      <c r="E202" s="16">
        <v>2009</v>
      </c>
      <c r="F202" s="4" t="s">
        <v>1749</v>
      </c>
      <c r="G202" s="16">
        <v>11</v>
      </c>
      <c r="H202" s="16">
        <v>1</v>
      </c>
      <c r="I202" s="17"/>
      <c r="J202" s="16">
        <v>25</v>
      </c>
      <c r="K202" s="16">
        <v>31</v>
      </c>
      <c r="L202" s="17"/>
      <c r="M202" s="16">
        <v>1</v>
      </c>
      <c r="N202" s="4" t="s">
        <v>1750</v>
      </c>
      <c r="O202" s="4" t="s">
        <v>1751</v>
      </c>
      <c r="P202" s="4" t="s">
        <v>1752</v>
      </c>
      <c r="Q202" s="4" t="s">
        <v>1753</v>
      </c>
      <c r="R202" s="194"/>
      <c r="S202" s="4"/>
      <c r="T202" s="4"/>
      <c r="U202" s="140"/>
      <c r="V202" s="4" t="s">
        <v>1754</v>
      </c>
      <c r="W202" s="17"/>
      <c r="X202" s="4" t="s">
        <v>32</v>
      </c>
      <c r="Y202" s="17"/>
      <c r="Z202" s="4" t="s">
        <v>33</v>
      </c>
      <c r="AA202" s="18" t="s">
        <v>1755</v>
      </c>
      <c r="AB202" s="14" t="s">
        <v>2382</v>
      </c>
      <c r="AC202" s="8" t="s">
        <v>2382</v>
      </c>
      <c r="AD202" s="8" t="s">
        <v>2382</v>
      </c>
      <c r="AE202" s="8"/>
      <c r="AF202" s="8"/>
      <c r="AG202" s="8" t="s">
        <v>2381</v>
      </c>
      <c r="AH202" s="8" t="s">
        <v>2394</v>
      </c>
      <c r="AI202" s="8"/>
      <c r="AJ202" s="8"/>
      <c r="AK202" s="8"/>
      <c r="AL202" s="167"/>
      <c r="AM202" s="8"/>
      <c r="AN202" s="8"/>
      <c r="AO202" s="8" t="s">
        <v>2649</v>
      </c>
      <c r="AP202" s="167"/>
      <c r="AQ202" s="8"/>
      <c r="AR202" s="8" t="s">
        <v>2438</v>
      </c>
      <c r="AS202" s="8"/>
      <c r="AT202" s="8"/>
      <c r="AU202" s="8" t="s">
        <v>2649</v>
      </c>
      <c r="AV202" s="8"/>
      <c r="AW202" s="8"/>
      <c r="AX202" s="8" t="s">
        <v>2385</v>
      </c>
      <c r="AY202" s="2" t="s">
        <v>2382</v>
      </c>
      <c r="AZ202" s="4" t="s">
        <v>2559</v>
      </c>
      <c r="BA202" s="2"/>
      <c r="BB202" s="40"/>
      <c r="BC202" s="40"/>
    </row>
    <row r="203" spans="1:55" ht="266" x14ac:dyDescent="0.15">
      <c r="A203" s="11">
        <v>213</v>
      </c>
      <c r="B203" s="30" t="s">
        <v>1937</v>
      </c>
      <c r="C203" s="15" t="s">
        <v>1938</v>
      </c>
      <c r="D203" s="4" t="s">
        <v>1939</v>
      </c>
      <c r="E203" s="16">
        <v>2005</v>
      </c>
      <c r="F203" s="4" t="s">
        <v>1940</v>
      </c>
      <c r="G203" s="17"/>
      <c r="H203" s="17"/>
      <c r="I203" s="17"/>
      <c r="J203" s="16">
        <v>201</v>
      </c>
      <c r="K203" s="16">
        <v>216</v>
      </c>
      <c r="L203" s="17"/>
      <c r="M203" s="16">
        <v>4</v>
      </c>
      <c r="N203" s="4" t="s">
        <v>1941</v>
      </c>
      <c r="O203" s="4" t="s">
        <v>1942</v>
      </c>
      <c r="P203" s="4" t="s">
        <v>1943</v>
      </c>
      <c r="Q203" s="4" t="s">
        <v>1944</v>
      </c>
      <c r="R203" s="194"/>
      <c r="S203" s="4"/>
      <c r="T203" s="4"/>
      <c r="U203" s="140"/>
      <c r="V203" s="4" t="s">
        <v>1945</v>
      </c>
      <c r="W203" s="17"/>
      <c r="X203" s="4" t="s">
        <v>516</v>
      </c>
      <c r="Y203" s="17"/>
      <c r="Z203" s="4" t="s">
        <v>33</v>
      </c>
      <c r="AA203" s="18" t="s">
        <v>1946</v>
      </c>
      <c r="AB203" s="14" t="s">
        <v>2382</v>
      </c>
      <c r="AC203" s="8" t="s">
        <v>2382</v>
      </c>
      <c r="AD203" s="8" t="s">
        <v>2382</v>
      </c>
      <c r="AE203" s="8"/>
      <c r="AF203" s="8"/>
      <c r="AG203" s="8" t="s">
        <v>2381</v>
      </c>
      <c r="AH203" s="8" t="s">
        <v>2396</v>
      </c>
      <c r="AI203" s="8"/>
      <c r="AJ203" s="8"/>
      <c r="AK203" s="8" t="s">
        <v>2649</v>
      </c>
      <c r="AL203" s="167"/>
      <c r="AM203" s="8"/>
      <c r="AN203" s="8" t="s">
        <v>2649</v>
      </c>
      <c r="AO203" s="8"/>
      <c r="AP203" s="167"/>
      <c r="AQ203" s="8"/>
      <c r="AR203" s="8" t="s">
        <v>2651</v>
      </c>
      <c r="AS203" s="8"/>
      <c r="AT203" s="8"/>
      <c r="AU203" s="8"/>
      <c r="AV203" s="8" t="s">
        <v>2649</v>
      </c>
      <c r="AW203" s="8"/>
      <c r="AX203" s="8" t="s">
        <v>2385</v>
      </c>
      <c r="AY203" s="2" t="s">
        <v>2382</v>
      </c>
      <c r="AZ203" s="4" t="s">
        <v>2578</v>
      </c>
      <c r="BA203" s="2"/>
      <c r="BB203" s="40"/>
      <c r="BC203" s="40"/>
    </row>
    <row r="204" spans="1:55" ht="409.6" x14ac:dyDescent="0.15">
      <c r="A204" s="11">
        <v>214</v>
      </c>
      <c r="B204" s="30" t="s">
        <v>2141</v>
      </c>
      <c r="C204" s="15" t="s">
        <v>2142</v>
      </c>
      <c r="D204" s="4" t="s">
        <v>2143</v>
      </c>
      <c r="E204" s="16">
        <v>2010</v>
      </c>
      <c r="F204" s="4" t="s">
        <v>2144</v>
      </c>
      <c r="G204" s="17"/>
      <c r="H204" s="17"/>
      <c r="I204" s="17"/>
      <c r="J204" s="16">
        <v>17</v>
      </c>
      <c r="K204" s="16">
        <v>43</v>
      </c>
      <c r="L204" s="17"/>
      <c r="M204" s="17"/>
      <c r="N204" s="17"/>
      <c r="O204" s="4" t="s">
        <v>2145</v>
      </c>
      <c r="P204" s="4" t="s">
        <v>2146</v>
      </c>
      <c r="Q204" s="4" t="s">
        <v>2147</v>
      </c>
      <c r="R204" s="194"/>
      <c r="S204" s="4"/>
      <c r="T204" s="4"/>
      <c r="U204" s="140"/>
      <c r="V204" s="4" t="s">
        <v>2148</v>
      </c>
      <c r="W204" s="17"/>
      <c r="X204" s="4" t="s">
        <v>516</v>
      </c>
      <c r="Y204" s="17"/>
      <c r="Z204" s="4" t="s">
        <v>33</v>
      </c>
      <c r="AA204" s="18" t="s">
        <v>2149</v>
      </c>
      <c r="AB204" s="14" t="s">
        <v>2382</v>
      </c>
      <c r="AC204" s="8" t="s">
        <v>2382</v>
      </c>
      <c r="AD204" s="8" t="s">
        <v>2382</v>
      </c>
      <c r="AE204" s="8"/>
      <c r="AF204" s="8"/>
      <c r="AG204" s="8" t="s">
        <v>2381</v>
      </c>
      <c r="AH204" s="8" t="s">
        <v>2396</v>
      </c>
      <c r="AI204" s="8"/>
      <c r="AJ204" s="8"/>
      <c r="AK204" s="8" t="s">
        <v>2649</v>
      </c>
      <c r="AL204" s="167"/>
      <c r="AM204" s="8"/>
      <c r="AN204" s="8" t="s">
        <v>2649</v>
      </c>
      <c r="AO204" s="8"/>
      <c r="AP204" s="167"/>
      <c r="AQ204" s="8"/>
      <c r="AR204" s="8" t="s">
        <v>2438</v>
      </c>
      <c r="AS204" s="8"/>
      <c r="AT204" s="8"/>
      <c r="AU204" s="8" t="s">
        <v>2649</v>
      </c>
      <c r="AV204" s="8"/>
      <c r="AW204" s="8"/>
      <c r="AX204" s="8" t="s">
        <v>2385</v>
      </c>
      <c r="AY204" s="2" t="s">
        <v>2382</v>
      </c>
      <c r="AZ204" s="4" t="s">
        <v>2598</v>
      </c>
      <c r="BA204" s="2"/>
      <c r="BB204" s="40"/>
      <c r="BC204" s="40"/>
    </row>
    <row r="205" spans="1:55" ht="126" x14ac:dyDescent="0.15">
      <c r="A205" s="11">
        <v>152</v>
      </c>
      <c r="B205" s="30" t="s">
        <v>985</v>
      </c>
      <c r="C205" s="15" t="s">
        <v>986</v>
      </c>
      <c r="D205" s="4" t="s">
        <v>987</v>
      </c>
      <c r="E205" s="16">
        <v>2015</v>
      </c>
      <c r="F205" s="4" t="s">
        <v>988</v>
      </c>
      <c r="G205" s="16">
        <v>10</v>
      </c>
      <c r="H205" s="17"/>
      <c r="I205" s="17"/>
      <c r="J205" s="16">
        <v>204</v>
      </c>
      <c r="K205" s="16">
        <v>213</v>
      </c>
      <c r="L205" s="17"/>
      <c r="M205" s="17"/>
      <c r="N205" s="4" t="s">
        <v>989</v>
      </c>
      <c r="O205" s="4" t="s">
        <v>990</v>
      </c>
      <c r="P205" s="4" t="s">
        <v>991</v>
      </c>
      <c r="Q205" s="4" t="s">
        <v>992</v>
      </c>
      <c r="R205" s="194"/>
      <c r="S205" s="4"/>
      <c r="T205" s="4"/>
      <c r="U205" s="140"/>
      <c r="V205" s="19" t="s">
        <v>993</v>
      </c>
      <c r="W205" s="4" t="s">
        <v>994</v>
      </c>
      <c r="X205" s="4" t="s">
        <v>32</v>
      </c>
      <c r="Y205" s="17"/>
      <c r="Z205" s="4" t="s">
        <v>33</v>
      </c>
      <c r="AA205" s="18" t="s">
        <v>995</v>
      </c>
      <c r="AB205" s="14" t="s">
        <v>2382</v>
      </c>
      <c r="AC205" s="8" t="s">
        <v>2382</v>
      </c>
      <c r="AD205" s="8" t="s">
        <v>2381</v>
      </c>
      <c r="AE205" s="8" t="s">
        <v>2649</v>
      </c>
      <c r="AF205" s="8"/>
      <c r="AG205" s="8" t="s">
        <v>2382</v>
      </c>
      <c r="AH205" s="8" t="s">
        <v>2396</v>
      </c>
      <c r="AI205" s="8"/>
      <c r="AJ205" s="8"/>
      <c r="AK205" s="8" t="s">
        <v>2649</v>
      </c>
      <c r="AL205" s="168" t="s">
        <v>2649</v>
      </c>
      <c r="AM205" s="8"/>
      <c r="AN205" s="8"/>
      <c r="AO205" s="8" t="s">
        <v>2649</v>
      </c>
      <c r="AP205" s="168" t="s">
        <v>2649</v>
      </c>
      <c r="AQ205" s="8"/>
      <c r="AR205" s="8" t="s">
        <v>2437</v>
      </c>
      <c r="AS205" s="8"/>
      <c r="AT205" s="8"/>
      <c r="AU205" s="8"/>
      <c r="AV205" s="8" t="s">
        <v>2649</v>
      </c>
      <c r="AW205" s="8"/>
      <c r="AX205" s="8" t="s">
        <v>2385</v>
      </c>
      <c r="AY205" s="2" t="s">
        <v>2382</v>
      </c>
      <c r="AZ205" s="19" t="s">
        <v>2488</v>
      </c>
      <c r="BA205" s="2"/>
      <c r="BB205" s="40"/>
      <c r="BC205" s="40"/>
    </row>
    <row r="206" spans="1:55" ht="409.6" x14ac:dyDescent="0.15">
      <c r="A206" s="11">
        <v>153</v>
      </c>
      <c r="B206" s="30" t="s">
        <v>2281</v>
      </c>
      <c r="C206" s="15" t="s">
        <v>2282</v>
      </c>
      <c r="D206" s="4" t="s">
        <v>2283</v>
      </c>
      <c r="E206" s="16">
        <v>2015</v>
      </c>
      <c r="F206" s="4" t="s">
        <v>1318</v>
      </c>
      <c r="G206" s="17"/>
      <c r="H206" s="16">
        <v>242</v>
      </c>
      <c r="I206" s="17"/>
      <c r="J206" s="16">
        <v>1</v>
      </c>
      <c r="K206" s="16">
        <v>79</v>
      </c>
      <c r="L206" s="17"/>
      <c r="M206" s="17"/>
      <c r="N206" s="17"/>
      <c r="O206" s="4" t="s">
        <v>2284</v>
      </c>
      <c r="P206" s="4" t="s">
        <v>2285</v>
      </c>
      <c r="Q206" s="4" t="s">
        <v>2286</v>
      </c>
      <c r="R206" s="194"/>
      <c r="S206" s="4"/>
      <c r="T206" s="4"/>
      <c r="U206" s="140"/>
      <c r="V206" s="4" t="s">
        <v>2287</v>
      </c>
      <c r="W206" s="17"/>
      <c r="X206" s="4" t="s">
        <v>293</v>
      </c>
      <c r="Y206" s="17"/>
      <c r="Z206" s="4" t="s">
        <v>33</v>
      </c>
      <c r="AA206" s="18" t="s">
        <v>2288</v>
      </c>
      <c r="AB206" s="14" t="s">
        <v>2382</v>
      </c>
      <c r="AC206" s="8" t="s">
        <v>2382</v>
      </c>
      <c r="AD206" s="8" t="s">
        <v>2381</v>
      </c>
      <c r="AE206" s="8" t="s">
        <v>2649</v>
      </c>
      <c r="AF206" s="8" t="s">
        <v>2649</v>
      </c>
      <c r="AG206" s="8" t="s">
        <v>2382</v>
      </c>
      <c r="AH206" s="8" t="s">
        <v>2396</v>
      </c>
      <c r="AI206" s="8"/>
      <c r="AJ206" s="8"/>
      <c r="AK206" s="8" t="s">
        <v>2649</v>
      </c>
      <c r="AL206" s="168" t="s">
        <v>2649</v>
      </c>
      <c r="AM206" s="8"/>
      <c r="AN206" s="8"/>
      <c r="AO206" s="8"/>
      <c r="AP206" s="167"/>
      <c r="AQ206" s="8"/>
      <c r="AR206" s="8" t="s">
        <v>2396</v>
      </c>
      <c r="AS206" s="8" t="s">
        <v>2649</v>
      </c>
      <c r="AT206" s="8"/>
      <c r="AU206" s="8"/>
      <c r="AV206" s="8" t="s">
        <v>2649</v>
      </c>
      <c r="AW206" s="8"/>
      <c r="AX206" s="8" t="s">
        <v>2385</v>
      </c>
      <c r="AY206" s="2" t="s">
        <v>2382</v>
      </c>
      <c r="AZ206" s="4" t="s">
        <v>2612</v>
      </c>
      <c r="BA206" s="2"/>
      <c r="BB206" s="40"/>
      <c r="BC206" s="40"/>
    </row>
    <row r="207" spans="1:55" ht="84" x14ac:dyDescent="0.15">
      <c r="A207" s="11">
        <v>198</v>
      </c>
      <c r="B207" s="30" t="s">
        <v>529</v>
      </c>
      <c r="C207" s="15" t="s">
        <v>530</v>
      </c>
      <c r="D207" s="4" t="s">
        <v>531</v>
      </c>
      <c r="E207" s="16">
        <v>1992</v>
      </c>
      <c r="F207" s="4" t="s">
        <v>532</v>
      </c>
      <c r="G207" s="17"/>
      <c r="H207" s="4" t="s">
        <v>533</v>
      </c>
      <c r="I207" s="17"/>
      <c r="J207" s="17"/>
      <c r="K207" s="17"/>
      <c r="L207" s="16">
        <v>4</v>
      </c>
      <c r="M207" s="17"/>
      <c r="N207" s="17"/>
      <c r="O207" s="4" t="s">
        <v>534</v>
      </c>
      <c r="P207" s="4"/>
      <c r="Q207" s="4" t="s">
        <v>535</v>
      </c>
      <c r="R207" s="194"/>
      <c r="S207" s="4"/>
      <c r="T207" s="4"/>
      <c r="U207" s="140"/>
      <c r="V207" s="4" t="s">
        <v>536</v>
      </c>
      <c r="W207" s="17"/>
      <c r="X207" s="4" t="s">
        <v>32</v>
      </c>
      <c r="Y207" s="17"/>
      <c r="Z207" s="4" t="s">
        <v>33</v>
      </c>
      <c r="AA207" s="18" t="s">
        <v>537</v>
      </c>
      <c r="AB207" s="14" t="s">
        <v>2382</v>
      </c>
      <c r="AC207" s="8" t="s">
        <v>2382</v>
      </c>
      <c r="AD207" s="8" t="s">
        <v>2381</v>
      </c>
      <c r="AE207" s="8"/>
      <c r="AF207" s="8"/>
      <c r="AG207" s="8" t="s">
        <v>2382</v>
      </c>
      <c r="AH207" s="8" t="s">
        <v>2396</v>
      </c>
      <c r="AI207" s="8" t="s">
        <v>2649</v>
      </c>
      <c r="AJ207" s="8" t="s">
        <v>2649</v>
      </c>
      <c r="AK207" s="8" t="s">
        <v>2649</v>
      </c>
      <c r="AL207" s="167"/>
      <c r="AM207" s="8"/>
      <c r="AN207" s="8"/>
      <c r="AO207" s="8"/>
      <c r="AP207" s="167"/>
      <c r="AQ207" s="8"/>
      <c r="AR207" s="8" t="s">
        <v>2437</v>
      </c>
      <c r="AS207" s="8"/>
      <c r="AT207" s="8"/>
      <c r="AU207" s="8"/>
      <c r="AV207" s="8" t="s">
        <v>2649</v>
      </c>
      <c r="AW207" s="8"/>
      <c r="AX207" s="8" t="s">
        <v>2385</v>
      </c>
      <c r="AY207" s="2" t="s">
        <v>2382</v>
      </c>
      <c r="AZ207" s="4" t="s">
        <v>2448</v>
      </c>
      <c r="BA207" s="2"/>
      <c r="BB207" s="40"/>
      <c r="BC207" s="40"/>
    </row>
    <row r="208" spans="1:55" ht="168" x14ac:dyDescent="0.15">
      <c r="A208" s="11">
        <v>199</v>
      </c>
      <c r="B208" s="30" t="s">
        <v>1870</v>
      </c>
      <c r="C208" s="15" t="s">
        <v>1871</v>
      </c>
      <c r="D208" s="4" t="s">
        <v>1872</v>
      </c>
      <c r="E208" s="16">
        <v>2014</v>
      </c>
      <c r="F208" s="4" t="s">
        <v>319</v>
      </c>
      <c r="G208" s="17"/>
      <c r="H208" s="17"/>
      <c r="I208" s="17"/>
      <c r="J208" s="16">
        <v>227</v>
      </c>
      <c r="K208" s="16">
        <v>231</v>
      </c>
      <c r="L208" s="17"/>
      <c r="M208" s="16">
        <v>4</v>
      </c>
      <c r="N208" s="17"/>
      <c r="O208" s="4" t="s">
        <v>1873</v>
      </c>
      <c r="P208" s="4" t="s">
        <v>1874</v>
      </c>
      <c r="Q208" s="4" t="s">
        <v>1875</v>
      </c>
      <c r="R208" s="194"/>
      <c r="S208" s="4"/>
      <c r="T208" s="4"/>
      <c r="U208" s="140"/>
      <c r="V208" s="4" t="s">
        <v>1876</v>
      </c>
      <c r="W208" s="4" t="s">
        <v>1877</v>
      </c>
      <c r="X208" s="4" t="s">
        <v>56</v>
      </c>
      <c r="Y208" s="17"/>
      <c r="Z208" s="4" t="s">
        <v>33</v>
      </c>
      <c r="AA208" s="18" t="s">
        <v>1878</v>
      </c>
      <c r="AB208" s="14" t="s">
        <v>2382</v>
      </c>
      <c r="AC208" s="8" t="s">
        <v>2382</v>
      </c>
      <c r="AD208" s="8" t="s">
        <v>2381</v>
      </c>
      <c r="AE208" s="8"/>
      <c r="AF208" s="8"/>
      <c r="AG208" s="8" t="s">
        <v>2382</v>
      </c>
      <c r="AH208" s="8" t="s">
        <v>2396</v>
      </c>
      <c r="AI208" s="8" t="s">
        <v>2649</v>
      </c>
      <c r="AJ208" s="8"/>
      <c r="AK208" s="8" t="s">
        <v>2649</v>
      </c>
      <c r="AL208" s="167"/>
      <c r="AM208" s="8"/>
      <c r="AN208" s="8"/>
      <c r="AO208" s="8"/>
      <c r="AP208" s="167"/>
      <c r="AQ208" s="8"/>
      <c r="AR208" s="8" t="s">
        <v>2436</v>
      </c>
      <c r="AS208" s="8"/>
      <c r="AT208" s="8"/>
      <c r="AU208" s="8"/>
      <c r="AV208" s="8" t="s">
        <v>2649</v>
      </c>
      <c r="AW208" s="8"/>
      <c r="AX208" s="8" t="s">
        <v>2385</v>
      </c>
      <c r="AY208" s="2" t="s">
        <v>2382</v>
      </c>
      <c r="AZ208" s="4" t="s">
        <v>2571</v>
      </c>
      <c r="BA208" s="2"/>
      <c r="BB208" s="40"/>
      <c r="BC208" s="40"/>
    </row>
    <row r="209" spans="1:55" ht="210" x14ac:dyDescent="0.15">
      <c r="A209" s="11">
        <v>200</v>
      </c>
      <c r="B209" s="30" t="s">
        <v>232</v>
      </c>
      <c r="C209" s="15" t="s">
        <v>233</v>
      </c>
      <c r="D209" s="4" t="s">
        <v>234</v>
      </c>
      <c r="E209" s="16">
        <v>2016</v>
      </c>
      <c r="F209" s="4" t="s">
        <v>235</v>
      </c>
      <c r="G209" s="17"/>
      <c r="H209" s="17"/>
      <c r="I209" s="17"/>
      <c r="J209" s="16">
        <v>582</v>
      </c>
      <c r="K209" s="16">
        <v>588</v>
      </c>
      <c r="L209" s="17"/>
      <c r="M209" s="17"/>
      <c r="N209" s="17"/>
      <c r="O209" s="4" t="s">
        <v>236</v>
      </c>
      <c r="P209" s="4" t="s">
        <v>237</v>
      </c>
      <c r="Q209" s="4" t="s">
        <v>238</v>
      </c>
      <c r="R209" s="194"/>
      <c r="S209" s="4"/>
      <c r="T209" s="4"/>
      <c r="U209" s="140"/>
      <c r="V209" s="4" t="s">
        <v>239</v>
      </c>
      <c r="W209" s="17"/>
      <c r="X209" s="4" t="s">
        <v>56</v>
      </c>
      <c r="Y209" s="17"/>
      <c r="Z209" s="4" t="s">
        <v>33</v>
      </c>
      <c r="AA209" s="18" t="s">
        <v>240</v>
      </c>
      <c r="AB209" s="14" t="s">
        <v>2382</v>
      </c>
      <c r="AC209" s="8" t="s">
        <v>2382</v>
      </c>
      <c r="AD209" s="8" t="s">
        <v>2381</v>
      </c>
      <c r="AE209" s="8"/>
      <c r="AF209" s="8"/>
      <c r="AG209" s="8" t="s">
        <v>2382</v>
      </c>
      <c r="AH209" s="8" t="s">
        <v>2396</v>
      </c>
      <c r="AI209" s="8" t="s">
        <v>2649</v>
      </c>
      <c r="AJ209" s="8" t="s">
        <v>2649</v>
      </c>
      <c r="AK209" s="8" t="s">
        <v>2649</v>
      </c>
      <c r="AL209" s="167"/>
      <c r="AM209" s="8"/>
      <c r="AN209" s="8"/>
      <c r="AO209" s="8"/>
      <c r="AP209" s="167"/>
      <c r="AQ209" s="8"/>
      <c r="AR209" s="8" t="s">
        <v>2396</v>
      </c>
      <c r="AS209" s="8"/>
      <c r="AT209" s="8"/>
      <c r="AU209" s="8"/>
      <c r="AV209" s="8" t="s">
        <v>2649</v>
      </c>
      <c r="AW209" s="8"/>
      <c r="AX209" s="8" t="s">
        <v>2385</v>
      </c>
      <c r="AY209" s="2" t="s">
        <v>2382</v>
      </c>
      <c r="AZ209" s="4" t="s">
        <v>2415</v>
      </c>
      <c r="BA209" s="2"/>
      <c r="BB209" s="40"/>
      <c r="BC209" s="40"/>
    </row>
    <row r="210" spans="1:55" ht="280" x14ac:dyDescent="0.15">
      <c r="A210" s="11">
        <v>201</v>
      </c>
      <c r="B210" s="30" t="s">
        <v>1260</v>
      </c>
      <c r="C210" s="15" t="s">
        <v>1261</v>
      </c>
      <c r="D210" s="4" t="s">
        <v>1262</v>
      </c>
      <c r="E210" s="16">
        <v>2016</v>
      </c>
      <c r="F210" s="4" t="s">
        <v>235</v>
      </c>
      <c r="G210" s="17"/>
      <c r="H210" s="17"/>
      <c r="I210" s="17"/>
      <c r="J210" s="16">
        <v>595</v>
      </c>
      <c r="K210" s="16">
        <v>603</v>
      </c>
      <c r="L210" s="17"/>
      <c r="M210" s="17"/>
      <c r="N210" s="17"/>
      <c r="O210" s="4" t="s">
        <v>1263</v>
      </c>
      <c r="P210" s="4" t="s">
        <v>1264</v>
      </c>
      <c r="Q210" s="4" t="s">
        <v>1265</v>
      </c>
      <c r="R210" s="194"/>
      <c r="S210" s="4"/>
      <c r="T210" s="4"/>
      <c r="U210" s="140"/>
      <c r="V210" s="4" t="s">
        <v>1266</v>
      </c>
      <c r="W210" s="17"/>
      <c r="X210" s="4" t="s">
        <v>56</v>
      </c>
      <c r="Y210" s="17"/>
      <c r="Z210" s="4" t="s">
        <v>33</v>
      </c>
      <c r="AA210" s="18" t="s">
        <v>1267</v>
      </c>
      <c r="AB210" s="14" t="s">
        <v>2382</v>
      </c>
      <c r="AC210" s="8" t="s">
        <v>2382</v>
      </c>
      <c r="AD210" s="8" t="s">
        <v>2381</v>
      </c>
      <c r="AE210" s="8"/>
      <c r="AF210" s="8"/>
      <c r="AG210" s="8" t="s">
        <v>2382</v>
      </c>
      <c r="AH210" s="8" t="s">
        <v>2388</v>
      </c>
      <c r="AI210" s="38" t="s">
        <v>2649</v>
      </c>
      <c r="AJ210" s="8"/>
      <c r="AK210" s="8"/>
      <c r="AL210" s="167"/>
      <c r="AM210" s="8"/>
      <c r="AN210" s="8"/>
      <c r="AO210" s="8"/>
      <c r="AP210" s="167"/>
      <c r="AQ210" s="8"/>
      <c r="AR210" s="8" t="s">
        <v>2436</v>
      </c>
      <c r="AS210" s="38"/>
      <c r="AT210" s="38"/>
      <c r="AU210" s="38"/>
      <c r="AV210" s="38" t="s">
        <v>2649</v>
      </c>
      <c r="AW210" s="38"/>
      <c r="AX210" s="8" t="s">
        <v>2385</v>
      </c>
      <c r="AY210" s="2" t="s">
        <v>2382</v>
      </c>
      <c r="AZ210" s="4" t="s">
        <v>2513</v>
      </c>
      <c r="BA210" s="2"/>
      <c r="BB210" s="40"/>
      <c r="BC210" s="40"/>
    </row>
    <row r="211" spans="1:55" ht="182" x14ac:dyDescent="0.15">
      <c r="A211" s="11">
        <v>202</v>
      </c>
      <c r="B211" s="30" t="s">
        <v>1774</v>
      </c>
      <c r="C211" s="15" t="s">
        <v>1775</v>
      </c>
      <c r="D211" s="4" t="s">
        <v>1776</v>
      </c>
      <c r="E211" s="16">
        <v>2005</v>
      </c>
      <c r="F211" s="4" t="s">
        <v>1777</v>
      </c>
      <c r="G211" s="16">
        <v>16</v>
      </c>
      <c r="H211" s="17"/>
      <c r="I211" s="17"/>
      <c r="J211" s="16">
        <v>10</v>
      </c>
      <c r="K211" s="16">
        <v>13</v>
      </c>
      <c r="L211" s="17"/>
      <c r="M211" s="16">
        <v>1</v>
      </c>
      <c r="N211" s="17"/>
      <c r="O211" s="4" t="s">
        <v>1778</v>
      </c>
      <c r="P211" s="4" t="s">
        <v>1779</v>
      </c>
      <c r="Q211" s="4" t="s">
        <v>1780</v>
      </c>
      <c r="R211" s="194"/>
      <c r="S211" s="4"/>
      <c r="T211" s="4"/>
      <c r="U211" s="140"/>
      <c r="V211" s="4" t="s">
        <v>1781</v>
      </c>
      <c r="W211" s="4" t="s">
        <v>1782</v>
      </c>
      <c r="X211" s="4" t="s">
        <v>32</v>
      </c>
      <c r="Y211" s="17"/>
      <c r="Z211" s="4" t="s">
        <v>33</v>
      </c>
      <c r="AA211" s="18" t="s">
        <v>1783</v>
      </c>
      <c r="AB211" s="14" t="s">
        <v>2382</v>
      </c>
      <c r="AC211" s="8" t="s">
        <v>2382</v>
      </c>
      <c r="AD211" s="8" t="s">
        <v>2381</v>
      </c>
      <c r="AE211" s="8"/>
      <c r="AF211" s="8"/>
      <c r="AG211" s="8" t="s">
        <v>2382</v>
      </c>
      <c r="AH211" s="8" t="s">
        <v>2396</v>
      </c>
      <c r="AI211" s="8"/>
      <c r="AJ211" s="8"/>
      <c r="AK211" s="8" t="s">
        <v>2649</v>
      </c>
      <c r="AL211" s="167" t="s">
        <v>2649</v>
      </c>
      <c r="AM211" s="8"/>
      <c r="AN211" s="8"/>
      <c r="AO211" s="8"/>
      <c r="AP211" s="167"/>
      <c r="AQ211" s="8"/>
      <c r="AR211" s="8" t="s">
        <v>2435</v>
      </c>
      <c r="AS211" s="8"/>
      <c r="AT211" s="8" t="s">
        <v>2649</v>
      </c>
      <c r="AU211" s="8"/>
      <c r="AV211" s="8"/>
      <c r="AW211" s="8"/>
      <c r="AX211" s="8" t="s">
        <v>2385</v>
      </c>
      <c r="AY211" s="2" t="s">
        <v>2382</v>
      </c>
      <c r="AZ211" s="4" t="s">
        <v>2562</v>
      </c>
      <c r="BA211" s="2"/>
      <c r="BB211" s="40"/>
      <c r="BC211" s="40"/>
    </row>
    <row r="212" spans="1:55" ht="358" x14ac:dyDescent="0.15">
      <c r="A212" s="11">
        <v>229</v>
      </c>
      <c r="B212" s="30" t="s">
        <v>1833</v>
      </c>
      <c r="C212" s="15" t="s">
        <v>1834</v>
      </c>
      <c r="D212" s="4" t="s">
        <v>1835</v>
      </c>
      <c r="E212" s="16">
        <v>2006</v>
      </c>
      <c r="F212" s="4" t="s">
        <v>1620</v>
      </c>
      <c r="G212" s="16">
        <v>1</v>
      </c>
      <c r="H212" s="16">
        <v>3</v>
      </c>
      <c r="I212" s="17"/>
      <c r="J212" s="16">
        <v>17</v>
      </c>
      <c r="K212" s="16">
        <v>25</v>
      </c>
      <c r="L212" s="17"/>
      <c r="M212" s="17"/>
      <c r="N212" s="4" t="s">
        <v>1836</v>
      </c>
      <c r="O212" s="4" t="s">
        <v>1837</v>
      </c>
      <c r="P212" s="4"/>
      <c r="Q212" s="4" t="s">
        <v>1838</v>
      </c>
      <c r="R212" s="194"/>
      <c r="S212" s="4"/>
      <c r="T212" s="4"/>
      <c r="U212" s="140"/>
      <c r="V212" s="4" t="s">
        <v>1839</v>
      </c>
      <c r="W212" s="17"/>
      <c r="X212" s="4" t="s">
        <v>32</v>
      </c>
      <c r="Y212" s="17"/>
      <c r="Z212" s="4" t="s">
        <v>33</v>
      </c>
      <c r="AA212" s="18" t="s">
        <v>1840</v>
      </c>
      <c r="AB212" s="14"/>
      <c r="AC212" s="8" t="s">
        <v>2382</v>
      </c>
      <c r="AD212" s="8" t="s">
        <v>2381</v>
      </c>
      <c r="AE212" s="8"/>
      <c r="AF212" s="8"/>
      <c r="AG212" s="8" t="s">
        <v>2382</v>
      </c>
      <c r="AH212" s="8" t="s">
        <v>2390</v>
      </c>
      <c r="AI212" s="8"/>
      <c r="AJ212" s="8"/>
      <c r="AK212" s="38" t="s">
        <v>2649</v>
      </c>
      <c r="AL212" s="167"/>
      <c r="AM212" s="8"/>
      <c r="AN212" s="8"/>
      <c r="AO212" s="8"/>
      <c r="AP212" s="167"/>
      <c r="AQ212" s="8"/>
      <c r="AR212" s="8" t="s">
        <v>2437</v>
      </c>
      <c r="AS212" s="8"/>
      <c r="AT212" s="8"/>
      <c r="AU212" s="8"/>
      <c r="AV212" s="8" t="s">
        <v>2649</v>
      </c>
      <c r="AW212" s="8"/>
      <c r="AX212" s="8" t="s">
        <v>2385</v>
      </c>
      <c r="AY212" s="2" t="s">
        <v>2382</v>
      </c>
      <c r="AZ212" s="4" t="s">
        <v>2567</v>
      </c>
      <c r="BA212" s="2"/>
      <c r="BB212" s="40"/>
      <c r="BC212" s="40"/>
    </row>
    <row r="213" spans="1:55" ht="182" x14ac:dyDescent="0.15">
      <c r="A213" s="11">
        <v>65</v>
      </c>
      <c r="B213" s="30" t="s">
        <v>508</v>
      </c>
      <c r="C213" s="15" t="s">
        <v>509</v>
      </c>
      <c r="D213" s="4" t="s">
        <v>510</v>
      </c>
      <c r="E213" s="16">
        <v>2018</v>
      </c>
      <c r="F213" s="4" t="s">
        <v>511</v>
      </c>
      <c r="G213" s="17"/>
      <c r="H213" s="17"/>
      <c r="I213" s="17"/>
      <c r="J213" s="16">
        <v>206</v>
      </c>
      <c r="K213" s="16">
        <v>216</v>
      </c>
      <c r="L213" s="17"/>
      <c r="M213" s="17"/>
      <c r="N213" s="4" t="s">
        <v>512</v>
      </c>
      <c r="O213" s="4" t="s">
        <v>513</v>
      </c>
      <c r="P213" s="4" t="s">
        <v>198</v>
      </c>
      <c r="Q213" s="4" t="s">
        <v>514</v>
      </c>
      <c r="R213" s="194"/>
      <c r="S213" s="4"/>
      <c r="T213" s="4"/>
      <c r="U213" s="140"/>
      <c r="V213" s="4" t="s">
        <v>515</v>
      </c>
      <c r="W213" s="17"/>
      <c r="X213" s="4" t="s">
        <v>516</v>
      </c>
      <c r="Y213" s="17"/>
      <c r="Z213" s="4" t="s">
        <v>33</v>
      </c>
      <c r="AA213" s="18" t="s">
        <v>517</v>
      </c>
      <c r="AB213" s="14" t="s">
        <v>2382</v>
      </c>
      <c r="AC213" s="8" t="s">
        <v>2382</v>
      </c>
      <c r="AD213" s="8" t="s">
        <v>2382</v>
      </c>
      <c r="AE213" s="38" t="s">
        <v>2649</v>
      </c>
      <c r="AF213" s="38" t="s">
        <v>2649</v>
      </c>
      <c r="AG213" s="8" t="s">
        <v>2382</v>
      </c>
      <c r="AH213" s="8" t="s">
        <v>2391</v>
      </c>
      <c r="AI213" s="8"/>
      <c r="AJ213" s="8"/>
      <c r="AK213" s="8"/>
      <c r="AL213" s="168" t="s">
        <v>2649</v>
      </c>
      <c r="AM213" s="8"/>
      <c r="AN213" s="8"/>
      <c r="AO213" s="8"/>
      <c r="AP213" s="167"/>
      <c r="AQ213" s="8"/>
      <c r="AR213" s="8" t="s">
        <v>2651</v>
      </c>
      <c r="AS213" s="8"/>
      <c r="AT213" s="8"/>
      <c r="AU213" s="8"/>
      <c r="AV213" s="8" t="s">
        <v>2649</v>
      </c>
      <c r="AW213" s="8"/>
      <c r="AX213" s="8" t="s">
        <v>2385</v>
      </c>
      <c r="AY213" s="2" t="s">
        <v>2382</v>
      </c>
      <c r="AZ213" s="19" t="s">
        <v>2659</v>
      </c>
      <c r="BA213" s="2"/>
      <c r="BB213" s="40"/>
      <c r="BC213" s="40"/>
    </row>
    <row r="214" spans="1:55" ht="409.6" x14ac:dyDescent="0.15">
      <c r="A214" s="11">
        <v>67</v>
      </c>
      <c r="B214" s="30" t="s">
        <v>2121</v>
      </c>
      <c r="C214" s="15" t="s">
        <v>2122</v>
      </c>
      <c r="D214" s="4" t="s">
        <v>2123</v>
      </c>
      <c r="E214" s="16">
        <v>2006</v>
      </c>
      <c r="F214" s="4" t="s">
        <v>2124</v>
      </c>
      <c r="G214" s="16">
        <v>9780813537528</v>
      </c>
      <c r="H214" s="17"/>
      <c r="I214" s="17"/>
      <c r="J214" s="16">
        <v>140</v>
      </c>
      <c r="K214" s="16">
        <v>157</v>
      </c>
      <c r="L214" s="17"/>
      <c r="M214" s="16">
        <v>1</v>
      </c>
      <c r="N214" s="17"/>
      <c r="O214" s="4" t="s">
        <v>2125</v>
      </c>
      <c r="P214" s="4" t="s">
        <v>2126</v>
      </c>
      <c r="Q214" s="4" t="s">
        <v>2127</v>
      </c>
      <c r="R214" s="194"/>
      <c r="S214" s="4"/>
      <c r="T214" s="4"/>
      <c r="U214" s="140"/>
      <c r="V214" s="4" t="s">
        <v>2128</v>
      </c>
      <c r="W214" s="17"/>
      <c r="X214" s="4" t="s">
        <v>516</v>
      </c>
      <c r="Y214" s="17"/>
      <c r="Z214" s="4" t="s">
        <v>33</v>
      </c>
      <c r="AA214" s="18" t="s">
        <v>2129</v>
      </c>
      <c r="AB214" s="14" t="s">
        <v>2383</v>
      </c>
      <c r="AC214" s="8" t="s">
        <v>2382</v>
      </c>
      <c r="AD214" s="8" t="s">
        <v>2382</v>
      </c>
      <c r="AE214" s="8"/>
      <c r="AF214" s="8"/>
      <c r="AG214" s="8" t="s">
        <v>2382</v>
      </c>
      <c r="AH214" s="8" t="s">
        <v>2390</v>
      </c>
      <c r="AI214" s="8"/>
      <c r="AJ214" s="8"/>
      <c r="AK214" s="38" t="s">
        <v>2649</v>
      </c>
      <c r="AL214" s="167"/>
      <c r="AM214" s="8"/>
      <c r="AN214" s="8"/>
      <c r="AO214" s="8"/>
      <c r="AP214" s="167"/>
      <c r="AQ214" s="8"/>
      <c r="AR214" s="8" t="s">
        <v>2396</v>
      </c>
      <c r="AS214" s="38" t="s">
        <v>2649</v>
      </c>
      <c r="AT214" s="8"/>
      <c r="AU214" s="38" t="s">
        <v>2649</v>
      </c>
      <c r="AV214" s="8" t="s">
        <v>2649</v>
      </c>
      <c r="AW214" s="8"/>
      <c r="AX214" s="8" t="s">
        <v>2385</v>
      </c>
      <c r="AY214" s="2" t="s">
        <v>2382</v>
      </c>
      <c r="AZ214" s="4" t="s">
        <v>2661</v>
      </c>
      <c r="BA214" s="2"/>
      <c r="BB214" s="40"/>
      <c r="BC214" s="40"/>
    </row>
    <row r="215" spans="1:55" ht="210" x14ac:dyDescent="0.15">
      <c r="A215" s="11">
        <v>163</v>
      </c>
      <c r="B215" s="30" t="s">
        <v>58</v>
      </c>
      <c r="C215" s="15" t="s">
        <v>59</v>
      </c>
      <c r="D215" s="4" t="s">
        <v>60</v>
      </c>
      <c r="E215" s="16">
        <v>2018</v>
      </c>
      <c r="F215" s="4" t="s">
        <v>61</v>
      </c>
      <c r="G215" s="17"/>
      <c r="H215" s="17"/>
      <c r="I215" s="17"/>
      <c r="J215" s="16">
        <v>1</v>
      </c>
      <c r="K215" s="16">
        <v>16</v>
      </c>
      <c r="L215" s="17"/>
      <c r="M215" s="17"/>
      <c r="N215" s="4" t="s">
        <v>62</v>
      </c>
      <c r="O215" s="4" t="s">
        <v>63</v>
      </c>
      <c r="P215" s="4" t="s">
        <v>64</v>
      </c>
      <c r="Q215" s="4" t="s">
        <v>65</v>
      </c>
      <c r="R215" s="194"/>
      <c r="S215" s="4"/>
      <c r="T215" s="4"/>
      <c r="U215" s="140"/>
      <c r="V215" s="19" t="s">
        <v>66</v>
      </c>
      <c r="W215" s="4" t="s">
        <v>67</v>
      </c>
      <c r="X215" s="4" t="s">
        <v>68</v>
      </c>
      <c r="Y215" s="17"/>
      <c r="Z215" s="4" t="s">
        <v>33</v>
      </c>
      <c r="AA215" s="18" t="s">
        <v>69</v>
      </c>
      <c r="AB215" s="14" t="s">
        <v>2382</v>
      </c>
      <c r="AC215" s="8" t="s">
        <v>2382</v>
      </c>
      <c r="AD215" s="8" t="s">
        <v>2382</v>
      </c>
      <c r="AE215" s="8"/>
      <c r="AF215" s="8"/>
      <c r="AG215" s="8" t="s">
        <v>2382</v>
      </c>
      <c r="AH215" s="8" t="s">
        <v>2394</v>
      </c>
      <c r="AI215" s="8"/>
      <c r="AJ215" s="8"/>
      <c r="AK215" s="8"/>
      <c r="AL215" s="167"/>
      <c r="AM215" s="8"/>
      <c r="AN215" s="8"/>
      <c r="AO215" s="38" t="s">
        <v>2649</v>
      </c>
      <c r="AP215" s="167"/>
      <c r="AQ215" s="8"/>
      <c r="AR215" s="8" t="s">
        <v>2437</v>
      </c>
      <c r="AS215" s="8"/>
      <c r="AT215" s="8"/>
      <c r="AU215" s="8"/>
      <c r="AV215" s="8" t="s">
        <v>2649</v>
      </c>
      <c r="AW215" s="8"/>
      <c r="AX215" s="8" t="s">
        <v>2385</v>
      </c>
      <c r="AY215" s="2" t="s">
        <v>2382</v>
      </c>
      <c r="AZ215" s="19" t="s">
        <v>2400</v>
      </c>
      <c r="BA215" s="2"/>
      <c r="BB215" s="40"/>
      <c r="BC215" s="40"/>
    </row>
    <row r="216" spans="1:55" ht="182" x14ac:dyDescent="0.15">
      <c r="A216" s="11">
        <v>184</v>
      </c>
      <c r="B216" s="30" t="s">
        <v>1347</v>
      </c>
      <c r="C216" s="15" t="s">
        <v>1348</v>
      </c>
      <c r="D216" s="4" t="s">
        <v>1349</v>
      </c>
      <c r="E216" s="16">
        <v>2018</v>
      </c>
      <c r="F216" s="4" t="s">
        <v>1350</v>
      </c>
      <c r="G216" s="16">
        <v>183</v>
      </c>
      <c r="H216" s="17"/>
      <c r="I216" s="17"/>
      <c r="J216" s="16">
        <v>370</v>
      </c>
      <c r="K216" s="16">
        <v>379</v>
      </c>
      <c r="L216" s="17"/>
      <c r="M216" s="16">
        <v>1</v>
      </c>
      <c r="N216" s="4" t="s">
        <v>1351</v>
      </c>
      <c r="O216" s="4" t="s">
        <v>1352</v>
      </c>
      <c r="P216" s="4" t="s">
        <v>1353</v>
      </c>
      <c r="Q216" s="4" t="s">
        <v>1354</v>
      </c>
      <c r="R216" s="194"/>
      <c r="S216" s="4"/>
      <c r="T216" s="4"/>
      <c r="U216" s="140"/>
      <c r="V216" s="4" t="s">
        <v>1355</v>
      </c>
      <c r="W216" s="4" t="s">
        <v>1356</v>
      </c>
      <c r="X216" s="4" t="s">
        <v>32</v>
      </c>
      <c r="Y216" s="17"/>
      <c r="Z216" s="4" t="s">
        <v>33</v>
      </c>
      <c r="AA216" s="18" t="s">
        <v>1357</v>
      </c>
      <c r="AB216" s="14" t="s">
        <v>2382</v>
      </c>
      <c r="AC216" s="8" t="s">
        <v>2382</v>
      </c>
      <c r="AD216" s="8" t="s">
        <v>2382</v>
      </c>
      <c r="AE216" s="8"/>
      <c r="AF216" s="8"/>
      <c r="AG216" s="8" t="s">
        <v>2382</v>
      </c>
      <c r="AH216" s="8" t="s">
        <v>2401</v>
      </c>
      <c r="AI216" s="8"/>
      <c r="AJ216" s="8"/>
      <c r="AK216" s="8"/>
      <c r="AL216" s="167"/>
      <c r="AM216" s="8"/>
      <c r="AN216" s="8"/>
      <c r="AO216" s="8"/>
      <c r="AP216" s="168" t="s">
        <v>2649</v>
      </c>
      <c r="AQ216" s="8"/>
      <c r="AR216" s="8" t="s">
        <v>2396</v>
      </c>
      <c r="AS216" s="8"/>
      <c r="AT216" s="38" t="s">
        <v>2649</v>
      </c>
      <c r="AU216" s="38" t="s">
        <v>2649</v>
      </c>
      <c r="AV216" s="8"/>
      <c r="AW216" s="8"/>
      <c r="AX216" s="8" t="s">
        <v>2385</v>
      </c>
      <c r="AY216" s="2" t="s">
        <v>2382</v>
      </c>
      <c r="AZ216" s="4" t="s">
        <v>2522</v>
      </c>
      <c r="BA216" s="2"/>
      <c r="BB216" s="40"/>
      <c r="BC216" s="40"/>
    </row>
    <row r="217" spans="1:55" ht="238" x14ac:dyDescent="0.15">
      <c r="A217" s="11">
        <v>191</v>
      </c>
      <c r="B217" s="30" t="s">
        <v>1647</v>
      </c>
      <c r="C217" s="15" t="s">
        <v>1648</v>
      </c>
      <c r="D217" s="4" t="s">
        <v>1649</v>
      </c>
      <c r="E217" s="16">
        <v>2014</v>
      </c>
      <c r="F217" s="4" t="s">
        <v>1650</v>
      </c>
      <c r="G217" s="16">
        <v>2</v>
      </c>
      <c r="H217" s="16">
        <v>1</v>
      </c>
      <c r="I217" s="17"/>
      <c r="J217" s="16">
        <v>747</v>
      </c>
      <c r="K217" s="16">
        <v>754</v>
      </c>
      <c r="L217" s="17"/>
      <c r="M217" s="16">
        <v>11</v>
      </c>
      <c r="N217" s="17"/>
      <c r="O217" s="4" t="s">
        <v>1651</v>
      </c>
      <c r="P217" s="4" t="s">
        <v>1652</v>
      </c>
      <c r="Q217" s="4" t="s">
        <v>1653</v>
      </c>
      <c r="R217" s="194"/>
      <c r="S217" s="4"/>
      <c r="T217" s="4"/>
      <c r="U217" s="140"/>
      <c r="V217" s="4" t="s">
        <v>1654</v>
      </c>
      <c r="W217" s="4" t="s">
        <v>1655</v>
      </c>
      <c r="X217" s="4" t="s">
        <v>56</v>
      </c>
      <c r="Y217" s="17"/>
      <c r="Z217" s="4" t="s">
        <v>33</v>
      </c>
      <c r="AA217" s="18" t="s">
        <v>1656</v>
      </c>
      <c r="AB217" s="14" t="s">
        <v>2382</v>
      </c>
      <c r="AC217" s="8" t="s">
        <v>2382</v>
      </c>
      <c r="AD217" s="8" t="s">
        <v>2382</v>
      </c>
      <c r="AE217" s="8"/>
      <c r="AF217" s="8"/>
      <c r="AG217" s="8" t="s">
        <v>2382</v>
      </c>
      <c r="AH217" s="8" t="s">
        <v>2401</v>
      </c>
      <c r="AI217" s="8"/>
      <c r="AJ217" s="8"/>
      <c r="AK217" s="8"/>
      <c r="AL217" s="167"/>
      <c r="AM217" s="8"/>
      <c r="AN217" s="8"/>
      <c r="AO217" s="8"/>
      <c r="AP217" s="168" t="s">
        <v>2649</v>
      </c>
      <c r="AQ217" s="8"/>
      <c r="AR217" s="8" t="s">
        <v>2437</v>
      </c>
      <c r="AS217" s="8"/>
      <c r="AT217" s="8"/>
      <c r="AU217" s="8"/>
      <c r="AV217" s="8" t="s">
        <v>2649</v>
      </c>
      <c r="AW217" s="8"/>
      <c r="AX217" s="8" t="s">
        <v>2385</v>
      </c>
      <c r="AY217" s="2" t="s">
        <v>2382</v>
      </c>
      <c r="AZ217" s="4" t="s">
        <v>2549</v>
      </c>
      <c r="BA217" s="2"/>
      <c r="BB217" s="40"/>
      <c r="BC217" s="40"/>
    </row>
    <row r="218" spans="1:55" ht="168" x14ac:dyDescent="0.15">
      <c r="A218" s="11">
        <v>192</v>
      </c>
      <c r="B218" s="30" t="s">
        <v>1784</v>
      </c>
      <c r="C218" s="15" t="s">
        <v>1785</v>
      </c>
      <c r="D218" s="4" t="s">
        <v>1786</v>
      </c>
      <c r="E218" s="16">
        <v>2018</v>
      </c>
      <c r="F218" s="4" t="s">
        <v>298</v>
      </c>
      <c r="G218" s="16">
        <v>196</v>
      </c>
      <c r="H218" s="17"/>
      <c r="I218" s="16">
        <v>4029</v>
      </c>
      <c r="J218" s="17"/>
      <c r="K218" s="17"/>
      <c r="L218" s="17"/>
      <c r="M218" s="17"/>
      <c r="N218" s="4" t="s">
        <v>1787</v>
      </c>
      <c r="O218" s="4" t="s">
        <v>1788</v>
      </c>
      <c r="P218" s="4" t="s">
        <v>1789</v>
      </c>
      <c r="Q218" s="4" t="s">
        <v>1790</v>
      </c>
      <c r="R218" s="194"/>
      <c r="S218" s="4"/>
      <c r="T218" s="4"/>
      <c r="U218" s="140"/>
      <c r="V218" s="4" t="s">
        <v>1791</v>
      </c>
      <c r="W218" s="17"/>
      <c r="X218" s="4" t="s">
        <v>56</v>
      </c>
      <c r="Y218" s="17"/>
      <c r="Z218" s="4" t="s">
        <v>33</v>
      </c>
      <c r="AA218" s="18" t="s">
        <v>1792</v>
      </c>
      <c r="AB218" s="14" t="s">
        <v>2382</v>
      </c>
      <c r="AC218" s="8" t="s">
        <v>2382</v>
      </c>
      <c r="AD218" s="8" t="s">
        <v>2382</v>
      </c>
      <c r="AE218" s="8"/>
      <c r="AF218" s="8"/>
      <c r="AG218" s="8" t="s">
        <v>2382</v>
      </c>
      <c r="AH218" s="8" t="s">
        <v>2396</v>
      </c>
      <c r="AI218" s="8"/>
      <c r="AJ218" s="8"/>
      <c r="AK218" s="8" t="s">
        <v>2649</v>
      </c>
      <c r="AL218" s="167" t="s">
        <v>2649</v>
      </c>
      <c r="AM218" s="8"/>
      <c r="AN218" s="8"/>
      <c r="AO218" s="8"/>
      <c r="AP218" s="167"/>
      <c r="AQ218" s="8"/>
      <c r="AR218" s="8" t="s">
        <v>2438</v>
      </c>
      <c r="AS218" s="8"/>
      <c r="AT218" s="8"/>
      <c r="AU218" s="8" t="s">
        <v>2649</v>
      </c>
      <c r="AV218" s="8"/>
      <c r="AW218" s="8"/>
      <c r="AX218" s="8" t="s">
        <v>2385</v>
      </c>
      <c r="AY218" s="2" t="s">
        <v>2382</v>
      </c>
      <c r="AZ218" s="4" t="s">
        <v>2563</v>
      </c>
      <c r="BA218" s="2"/>
      <c r="BB218" s="40"/>
      <c r="BC218" s="40"/>
    </row>
    <row r="219" spans="1:55" ht="409.6" x14ac:dyDescent="0.15">
      <c r="A219" s="11">
        <v>194</v>
      </c>
      <c r="B219" s="30" t="s">
        <v>2072</v>
      </c>
      <c r="C219" s="15" t="s">
        <v>2073</v>
      </c>
      <c r="D219" s="4" t="s">
        <v>2074</v>
      </c>
      <c r="E219" s="16">
        <v>2006</v>
      </c>
      <c r="F219" s="4" t="s">
        <v>2075</v>
      </c>
      <c r="G219" s="16">
        <v>9</v>
      </c>
      <c r="H219" s="16">
        <v>5</v>
      </c>
      <c r="I219" s="17"/>
      <c r="J219" s="16">
        <v>633</v>
      </c>
      <c r="K219" s="16">
        <v>656</v>
      </c>
      <c r="L219" s="17"/>
      <c r="M219" s="16">
        <v>15</v>
      </c>
      <c r="N219" s="4" t="s">
        <v>2076</v>
      </c>
      <c r="O219" s="4" t="s">
        <v>2077</v>
      </c>
      <c r="P219" s="4" t="s">
        <v>2078</v>
      </c>
      <c r="Q219" s="4" t="s">
        <v>2079</v>
      </c>
      <c r="R219" s="194"/>
      <c r="S219" s="4"/>
      <c r="T219" s="4"/>
      <c r="U219" s="140"/>
      <c r="V219" s="4" t="s">
        <v>2080</v>
      </c>
      <c r="W219" s="4" t="s">
        <v>2081</v>
      </c>
      <c r="X219" s="4" t="s">
        <v>293</v>
      </c>
      <c r="Y219" s="17"/>
      <c r="Z219" s="4" t="s">
        <v>33</v>
      </c>
      <c r="AA219" s="18" t="s">
        <v>2082</v>
      </c>
      <c r="AB219" s="14" t="s">
        <v>2382</v>
      </c>
      <c r="AC219" s="8" t="s">
        <v>2382</v>
      </c>
      <c r="AD219" s="8" t="s">
        <v>2382</v>
      </c>
      <c r="AE219" s="8"/>
      <c r="AF219" s="8"/>
      <c r="AG219" s="8" t="s">
        <v>2382</v>
      </c>
      <c r="AH219" s="8" t="s">
        <v>2390</v>
      </c>
      <c r="AI219" s="8"/>
      <c r="AJ219" s="8"/>
      <c r="AK219" s="38" t="s">
        <v>2649</v>
      </c>
      <c r="AL219" s="167"/>
      <c r="AM219" s="8"/>
      <c r="AN219" s="8"/>
      <c r="AO219" s="8"/>
      <c r="AP219" s="167"/>
      <c r="AQ219" s="8"/>
      <c r="AR219" s="8" t="s">
        <v>2439</v>
      </c>
      <c r="AS219" s="8" t="s">
        <v>2649</v>
      </c>
      <c r="AT219" s="8"/>
      <c r="AU219" s="8"/>
      <c r="AV219" s="8"/>
      <c r="AW219" s="8"/>
      <c r="AX219" s="8" t="s">
        <v>2385</v>
      </c>
      <c r="AY219" s="2" t="s">
        <v>2382</v>
      </c>
      <c r="AZ219" s="4" t="s">
        <v>2592</v>
      </c>
      <c r="BA219" s="2"/>
      <c r="BB219" s="40"/>
      <c r="BC219" s="40"/>
    </row>
    <row r="220" spans="1:55" ht="252" x14ac:dyDescent="0.15">
      <c r="A220" s="11">
        <v>195</v>
      </c>
      <c r="B220" s="30" t="s">
        <v>2200</v>
      </c>
      <c r="C220" s="15" t="s">
        <v>2201</v>
      </c>
      <c r="D220" s="4" t="s">
        <v>2202</v>
      </c>
      <c r="E220" s="16">
        <v>2014</v>
      </c>
      <c r="F220" s="4" t="s">
        <v>2203</v>
      </c>
      <c r="G220" s="16">
        <v>71</v>
      </c>
      <c r="H220" s="16">
        <v>2</v>
      </c>
      <c r="I220" s="17"/>
      <c r="J220" s="16">
        <v>872</v>
      </c>
      <c r="K220" s="16">
        <v>881</v>
      </c>
      <c r="L220" s="17"/>
      <c r="M220" s="16">
        <v>7</v>
      </c>
      <c r="N220" s="4" t="s">
        <v>2204</v>
      </c>
      <c r="O220" s="4" t="s">
        <v>2205</v>
      </c>
      <c r="P220" s="4" t="s">
        <v>2206</v>
      </c>
      <c r="Q220" s="4" t="s">
        <v>2207</v>
      </c>
      <c r="R220" s="194"/>
      <c r="S220" s="4"/>
      <c r="T220" s="4"/>
      <c r="U220" s="140"/>
      <c r="V220" s="4" t="s">
        <v>2208</v>
      </c>
      <c r="W220" s="4" t="s">
        <v>2209</v>
      </c>
      <c r="X220" s="4" t="s">
        <v>32</v>
      </c>
      <c r="Y220" s="17"/>
      <c r="Z220" s="4" t="s">
        <v>33</v>
      </c>
      <c r="AA220" s="18" t="s">
        <v>2210</v>
      </c>
      <c r="AB220" s="14" t="s">
        <v>2382</v>
      </c>
      <c r="AC220" s="8" t="s">
        <v>2382</v>
      </c>
      <c r="AD220" s="8" t="s">
        <v>2382</v>
      </c>
      <c r="AE220" s="8"/>
      <c r="AF220" s="8"/>
      <c r="AG220" s="8" t="s">
        <v>2382</v>
      </c>
      <c r="AH220" s="8" t="s">
        <v>2401</v>
      </c>
      <c r="AI220" s="8"/>
      <c r="AJ220" s="8"/>
      <c r="AK220" s="8"/>
      <c r="AL220" s="167"/>
      <c r="AM220" s="8"/>
      <c r="AN220" s="8"/>
      <c r="AO220" s="8"/>
      <c r="AP220" s="168" t="s">
        <v>2649</v>
      </c>
      <c r="AQ220" s="8"/>
      <c r="AR220" s="8" t="s">
        <v>2437</v>
      </c>
      <c r="AS220" s="8"/>
      <c r="AT220" s="8"/>
      <c r="AU220" s="8"/>
      <c r="AV220" s="8" t="s">
        <v>2649</v>
      </c>
      <c r="AW220" s="8"/>
      <c r="AX220" s="8" t="s">
        <v>2385</v>
      </c>
      <c r="AY220" s="2" t="s">
        <v>2382</v>
      </c>
      <c r="AZ220" s="4" t="s">
        <v>2604</v>
      </c>
      <c r="BA220" s="2"/>
      <c r="BB220" s="40"/>
      <c r="BC220" s="40"/>
    </row>
    <row r="221" spans="1:55" ht="358" x14ac:dyDescent="0.15">
      <c r="A221" s="11">
        <v>209</v>
      </c>
      <c r="B221" s="30" t="s">
        <v>2289</v>
      </c>
      <c r="C221" s="15" t="s">
        <v>2290</v>
      </c>
      <c r="D221" s="4" t="s">
        <v>2291</v>
      </c>
      <c r="E221" s="16">
        <v>2018</v>
      </c>
      <c r="F221" s="4" t="s">
        <v>2292</v>
      </c>
      <c r="G221" s="16">
        <v>62</v>
      </c>
      <c r="H221" s="17"/>
      <c r="I221" s="17"/>
      <c r="J221" s="4" t="s">
        <v>2293</v>
      </c>
      <c r="K221" s="4" t="s">
        <v>2294</v>
      </c>
      <c r="L221" s="17"/>
      <c r="M221" s="16">
        <v>1</v>
      </c>
      <c r="N221" s="4" t="s">
        <v>2295</v>
      </c>
      <c r="O221" s="4" t="s">
        <v>2296</v>
      </c>
      <c r="P221" s="4" t="s">
        <v>2297</v>
      </c>
      <c r="Q221" s="4" t="s">
        <v>2298</v>
      </c>
      <c r="R221" s="194"/>
      <c r="S221" s="4"/>
      <c r="T221" s="4"/>
      <c r="U221" s="140"/>
      <c r="V221" s="4" t="s">
        <v>2299</v>
      </c>
      <c r="W221" s="4" t="s">
        <v>2300</v>
      </c>
      <c r="X221" s="4" t="s">
        <v>32</v>
      </c>
      <c r="Y221" s="4" t="s">
        <v>170</v>
      </c>
      <c r="Z221" s="4" t="s">
        <v>33</v>
      </c>
      <c r="AA221" s="18" t="s">
        <v>2301</v>
      </c>
      <c r="AB221" s="14" t="s">
        <v>2382</v>
      </c>
      <c r="AC221" s="8" t="s">
        <v>2382</v>
      </c>
      <c r="AD221" s="8" t="s">
        <v>2382</v>
      </c>
      <c r="AE221" s="8"/>
      <c r="AF221" s="8"/>
      <c r="AG221" s="8" t="s">
        <v>2382</v>
      </c>
      <c r="AH221" s="8" t="s">
        <v>2393</v>
      </c>
      <c r="AI221" s="8"/>
      <c r="AJ221" s="8"/>
      <c r="AK221" s="8"/>
      <c r="AL221" s="167"/>
      <c r="AM221" s="8"/>
      <c r="AN221" s="38" t="s">
        <v>2649</v>
      </c>
      <c r="AO221" s="8"/>
      <c r="AP221" s="167"/>
      <c r="AQ221" s="8"/>
      <c r="AR221" s="8" t="s">
        <v>2651</v>
      </c>
      <c r="AS221" s="8"/>
      <c r="AT221" s="8"/>
      <c r="AU221" s="8"/>
      <c r="AV221" s="8" t="s">
        <v>2649</v>
      </c>
      <c r="AW221" s="8"/>
      <c r="AX221" s="8" t="s">
        <v>2385</v>
      </c>
      <c r="AY221" s="2" t="s">
        <v>2382</v>
      </c>
      <c r="AZ221" s="4" t="s">
        <v>2613</v>
      </c>
      <c r="BA221" s="2"/>
      <c r="BB221" s="40"/>
      <c r="BC221" s="40"/>
    </row>
    <row r="222" spans="1:55" ht="182" x14ac:dyDescent="0.15">
      <c r="A222" s="11">
        <v>215</v>
      </c>
      <c r="B222" s="30" t="s">
        <v>1927</v>
      </c>
      <c r="C222" s="15" t="s">
        <v>1928</v>
      </c>
      <c r="D222" s="4" t="s">
        <v>1929</v>
      </c>
      <c r="E222" s="16">
        <v>2004</v>
      </c>
      <c r="F222" s="4" t="s">
        <v>1930</v>
      </c>
      <c r="G222" s="16">
        <v>7</v>
      </c>
      <c r="H222" s="16">
        <v>2</v>
      </c>
      <c r="I222" s="17"/>
      <c r="J222" s="16">
        <v>95</v>
      </c>
      <c r="K222" s="16">
        <v>111</v>
      </c>
      <c r="L222" s="17"/>
      <c r="M222" s="16">
        <v>14</v>
      </c>
      <c r="N222" s="4" t="s">
        <v>1931</v>
      </c>
      <c r="O222" s="4" t="s">
        <v>1932</v>
      </c>
      <c r="P222" s="4" t="s">
        <v>1933</v>
      </c>
      <c r="Q222" s="4" t="s">
        <v>1934</v>
      </c>
      <c r="R222" s="194"/>
      <c r="S222" s="4"/>
      <c r="T222" s="4"/>
      <c r="U222" s="140"/>
      <c r="V222" s="4" t="s">
        <v>1935</v>
      </c>
      <c r="W222" s="17"/>
      <c r="X222" s="4" t="s">
        <v>293</v>
      </c>
      <c r="Y222" s="17"/>
      <c r="Z222" s="4" t="s">
        <v>33</v>
      </c>
      <c r="AA222" s="18" t="s">
        <v>1936</v>
      </c>
      <c r="AB222" s="14" t="s">
        <v>2382</v>
      </c>
      <c r="AC222" s="8" t="s">
        <v>2382</v>
      </c>
      <c r="AD222" s="8" t="s">
        <v>2382</v>
      </c>
      <c r="AE222" s="38"/>
      <c r="AF222" s="38"/>
      <c r="AG222" s="8" t="s">
        <v>2382</v>
      </c>
      <c r="AH222" s="8" t="s">
        <v>2393</v>
      </c>
      <c r="AI222" s="8"/>
      <c r="AJ222" s="8"/>
      <c r="AK222" s="8"/>
      <c r="AL222" s="167"/>
      <c r="AM222" s="8"/>
      <c r="AN222" s="38" t="s">
        <v>2649</v>
      </c>
      <c r="AO222" s="8"/>
      <c r="AP222" s="167"/>
      <c r="AQ222" s="8"/>
      <c r="AR222" s="8" t="s">
        <v>2438</v>
      </c>
      <c r="AS222" s="8"/>
      <c r="AT222" s="8"/>
      <c r="AU222" s="38" t="s">
        <v>2649</v>
      </c>
      <c r="AV222" s="8"/>
      <c r="AW222" s="8"/>
      <c r="AX222" s="8" t="s">
        <v>2385</v>
      </c>
      <c r="AY222" s="2" t="s">
        <v>2382</v>
      </c>
      <c r="AZ222" s="4" t="s">
        <v>2577</v>
      </c>
      <c r="BA222" s="2"/>
      <c r="BB222" s="40"/>
      <c r="BC222" s="40"/>
    </row>
    <row r="223" spans="1:55" ht="196" x14ac:dyDescent="0.15">
      <c r="A223" s="11">
        <v>216</v>
      </c>
      <c r="B223" s="30" t="s">
        <v>2024</v>
      </c>
      <c r="C223" s="15" t="s">
        <v>2025</v>
      </c>
      <c r="D223" s="4" t="s">
        <v>2026</v>
      </c>
      <c r="E223" s="16">
        <v>2010</v>
      </c>
      <c r="F223" s="4" t="s">
        <v>2027</v>
      </c>
      <c r="G223" s="17"/>
      <c r="H223" s="17"/>
      <c r="I223" s="17"/>
      <c r="J223" s="16">
        <v>1</v>
      </c>
      <c r="K223" s="16">
        <v>322</v>
      </c>
      <c r="L223" s="17"/>
      <c r="M223" s="16">
        <v>317</v>
      </c>
      <c r="N223" s="17"/>
      <c r="O223" s="4" t="s">
        <v>2028</v>
      </c>
      <c r="P223" s="4"/>
      <c r="Q223" s="4" t="s">
        <v>2029</v>
      </c>
      <c r="R223" s="194"/>
      <c r="S223" s="4"/>
      <c r="T223" s="4"/>
      <c r="U223" s="140"/>
      <c r="V223" s="4" t="s">
        <v>2030</v>
      </c>
      <c r="W223" s="17"/>
      <c r="X223" s="4" t="s">
        <v>1015</v>
      </c>
      <c r="Y223" s="17"/>
      <c r="Z223" s="4" t="s">
        <v>33</v>
      </c>
      <c r="AA223" s="18" t="s">
        <v>2031</v>
      </c>
      <c r="AB223" s="14" t="s">
        <v>2382</v>
      </c>
      <c r="AC223" s="8" t="s">
        <v>2382</v>
      </c>
      <c r="AD223" s="8" t="s">
        <v>2382</v>
      </c>
      <c r="AE223" s="8"/>
      <c r="AF223" s="8"/>
      <c r="AG223" s="8" t="s">
        <v>2382</v>
      </c>
      <c r="AH223" s="8" t="s">
        <v>2393</v>
      </c>
      <c r="AI223" s="8"/>
      <c r="AJ223" s="8"/>
      <c r="AK223" s="8"/>
      <c r="AL223" s="167"/>
      <c r="AM223" s="8"/>
      <c r="AN223" s="38" t="s">
        <v>2649</v>
      </c>
      <c r="AO223" s="8"/>
      <c r="AP223" s="167"/>
      <c r="AQ223" s="8"/>
      <c r="AR223" s="8" t="s">
        <v>2439</v>
      </c>
      <c r="AS223" s="8" t="s">
        <v>2649</v>
      </c>
      <c r="AT223" s="8"/>
      <c r="AU223" s="8"/>
      <c r="AV223" s="8"/>
      <c r="AW223" s="8"/>
      <c r="AX223" s="8" t="s">
        <v>2385</v>
      </c>
      <c r="AY223" s="2" t="s">
        <v>2382</v>
      </c>
      <c r="AZ223" s="4" t="s">
        <v>2587</v>
      </c>
      <c r="BA223" s="2"/>
      <c r="BB223" s="40"/>
      <c r="BC223" s="40"/>
    </row>
    <row r="224" spans="1:55" ht="409.6" x14ac:dyDescent="0.15">
      <c r="A224" s="11">
        <v>217</v>
      </c>
      <c r="B224" s="30" t="s">
        <v>2211</v>
      </c>
      <c r="C224" s="15" t="s">
        <v>2212</v>
      </c>
      <c r="D224" s="4" t="s">
        <v>2213</v>
      </c>
      <c r="E224" s="16">
        <v>2006</v>
      </c>
      <c r="F224" s="4" t="s">
        <v>2214</v>
      </c>
      <c r="G224" s="17"/>
      <c r="H224" s="17"/>
      <c r="I224" s="17"/>
      <c r="J224" s="16">
        <v>239</v>
      </c>
      <c r="K224" s="16">
        <v>247</v>
      </c>
      <c r="L224" s="17"/>
      <c r="M224" s="17"/>
      <c r="N224" s="17"/>
      <c r="O224" s="4" t="s">
        <v>2215</v>
      </c>
      <c r="P224" s="4"/>
      <c r="Q224" s="4" t="s">
        <v>2216</v>
      </c>
      <c r="R224" s="194"/>
      <c r="S224" s="4"/>
      <c r="T224" s="4"/>
      <c r="U224" s="140"/>
      <c r="V224" s="4" t="s">
        <v>2217</v>
      </c>
      <c r="W224" s="17"/>
      <c r="X224" s="4" t="s">
        <v>516</v>
      </c>
      <c r="Y224" s="17"/>
      <c r="Z224" s="4" t="s">
        <v>33</v>
      </c>
      <c r="AA224" s="18" t="s">
        <v>2218</v>
      </c>
      <c r="AB224" s="14" t="s">
        <v>2382</v>
      </c>
      <c r="AC224" s="8" t="s">
        <v>2382</v>
      </c>
      <c r="AD224" s="8" t="s">
        <v>2382</v>
      </c>
      <c r="AE224" s="8"/>
      <c r="AF224" s="8"/>
      <c r="AG224" s="8" t="s">
        <v>2382</v>
      </c>
      <c r="AH224" s="8" t="s">
        <v>2390</v>
      </c>
      <c r="AI224" s="8"/>
      <c r="AJ224" s="8"/>
      <c r="AK224" s="8" t="s">
        <v>2649</v>
      </c>
      <c r="AL224" s="167"/>
      <c r="AM224" s="8"/>
      <c r="AN224" s="8"/>
      <c r="AO224" s="8"/>
      <c r="AP224" s="167"/>
      <c r="AQ224" s="8"/>
      <c r="AR224" s="8" t="s">
        <v>2438</v>
      </c>
      <c r="AS224" s="8"/>
      <c r="AT224" s="8"/>
      <c r="AU224" s="8" t="s">
        <v>2649</v>
      </c>
      <c r="AV224" s="8"/>
      <c r="AW224" s="8"/>
      <c r="AX224" s="8" t="s">
        <v>2385</v>
      </c>
      <c r="AY224" s="2" t="s">
        <v>2382</v>
      </c>
      <c r="AZ224" s="4" t="s">
        <v>2605</v>
      </c>
      <c r="BA224" s="2"/>
      <c r="BB224" s="40"/>
      <c r="BC224" s="40"/>
    </row>
    <row r="225" spans="1:283" ht="409.6" x14ac:dyDescent="0.15">
      <c r="A225" s="11">
        <v>218</v>
      </c>
      <c r="B225" s="30" t="s">
        <v>2320</v>
      </c>
      <c r="C225" s="15" t="s">
        <v>2321</v>
      </c>
      <c r="D225" s="4" t="s">
        <v>2322</v>
      </c>
      <c r="E225" s="16">
        <v>2016</v>
      </c>
      <c r="F225" s="4" t="s">
        <v>2323</v>
      </c>
      <c r="G225" s="16">
        <v>2</v>
      </c>
      <c r="H225" s="16">
        <v>4</v>
      </c>
      <c r="I225" s="17"/>
      <c r="J225" s="16">
        <v>574</v>
      </c>
      <c r="K225" s="16">
        <v>583</v>
      </c>
      <c r="L225" s="17"/>
      <c r="M225" s="17"/>
      <c r="N225" s="4" t="s">
        <v>2324</v>
      </c>
      <c r="O225" s="4" t="s">
        <v>2325</v>
      </c>
      <c r="P225" s="4" t="s">
        <v>2326</v>
      </c>
      <c r="Q225" s="4" t="s">
        <v>2327</v>
      </c>
      <c r="R225" s="194"/>
      <c r="S225" s="4"/>
      <c r="T225" s="4"/>
      <c r="U225" s="140"/>
      <c r="V225" s="19" t="s">
        <v>2328</v>
      </c>
      <c r="W225" s="4" t="s">
        <v>2329</v>
      </c>
      <c r="X225" s="4" t="s">
        <v>2330</v>
      </c>
      <c r="Y225" s="17"/>
      <c r="Z225" s="4" t="s">
        <v>33</v>
      </c>
      <c r="AA225" s="18" t="s">
        <v>2331</v>
      </c>
      <c r="AB225" s="14" t="s">
        <v>2382</v>
      </c>
      <c r="AC225" s="8" t="s">
        <v>2382</v>
      </c>
      <c r="AD225" s="8" t="s">
        <v>2382</v>
      </c>
      <c r="AE225" s="8"/>
      <c r="AF225" s="8"/>
      <c r="AG225" s="8" t="s">
        <v>2382</v>
      </c>
      <c r="AH225" s="8" t="s">
        <v>2390</v>
      </c>
      <c r="AI225" s="8"/>
      <c r="AJ225" s="8"/>
      <c r="AK225" s="38" t="s">
        <v>2649</v>
      </c>
      <c r="AL225" s="167"/>
      <c r="AM225" s="8"/>
      <c r="AN225" s="8"/>
      <c r="AO225" s="8"/>
      <c r="AP225" s="167"/>
      <c r="AQ225" s="8"/>
      <c r="AR225" s="8" t="s">
        <v>2396</v>
      </c>
      <c r="AS225" s="8" t="s">
        <v>2649</v>
      </c>
      <c r="AT225" s="8"/>
      <c r="AU225" s="8" t="s">
        <v>2649</v>
      </c>
      <c r="AV225" s="8"/>
      <c r="AW225" s="8"/>
      <c r="AX225" s="8" t="s">
        <v>2385</v>
      </c>
      <c r="AY225" s="2" t="s">
        <v>2382</v>
      </c>
      <c r="AZ225" s="4" t="s">
        <v>2616</v>
      </c>
      <c r="BA225" s="2"/>
      <c r="BB225" s="40"/>
      <c r="BC225" s="40"/>
    </row>
    <row r="226" spans="1:283" ht="409.6" x14ac:dyDescent="0.15">
      <c r="A226" s="11">
        <v>219</v>
      </c>
      <c r="B226" s="30" t="s">
        <v>2342</v>
      </c>
      <c r="C226" s="15" t="s">
        <v>2343</v>
      </c>
      <c r="D226" s="19" t="s">
        <v>2344</v>
      </c>
      <c r="E226" s="16">
        <v>2009</v>
      </c>
      <c r="F226" s="4" t="s">
        <v>2305</v>
      </c>
      <c r="G226" s="17"/>
      <c r="H226" s="17"/>
      <c r="I226" s="17"/>
      <c r="J226" s="16">
        <v>97</v>
      </c>
      <c r="K226" s="16">
        <v>120</v>
      </c>
      <c r="L226" s="17"/>
      <c r="M226" s="16">
        <v>2</v>
      </c>
      <c r="N226" s="17"/>
      <c r="O226" s="4" t="s">
        <v>2345</v>
      </c>
      <c r="P226" s="4" t="s">
        <v>2346</v>
      </c>
      <c r="Q226" s="4" t="s">
        <v>2347</v>
      </c>
      <c r="R226" s="194"/>
      <c r="S226" s="4"/>
      <c r="T226" s="4"/>
      <c r="U226" s="140"/>
      <c r="V226" s="4" t="s">
        <v>2348</v>
      </c>
      <c r="W226" s="17"/>
      <c r="X226" s="4" t="s">
        <v>516</v>
      </c>
      <c r="Y226" s="17"/>
      <c r="Z226" s="4" t="s">
        <v>33</v>
      </c>
      <c r="AA226" s="18" t="s">
        <v>2349</v>
      </c>
      <c r="AB226" s="14" t="s">
        <v>2382</v>
      </c>
      <c r="AC226" s="8" t="s">
        <v>2382</v>
      </c>
      <c r="AD226" s="8" t="s">
        <v>2382</v>
      </c>
      <c r="AE226" s="8"/>
      <c r="AF226" s="8"/>
      <c r="AG226" s="8" t="s">
        <v>2382</v>
      </c>
      <c r="AH226" s="8" t="s">
        <v>2396</v>
      </c>
      <c r="AI226" s="8"/>
      <c r="AJ226" s="8"/>
      <c r="AK226" s="8" t="s">
        <v>2649</v>
      </c>
      <c r="AL226" s="167" t="s">
        <v>2649</v>
      </c>
      <c r="AM226" s="8"/>
      <c r="AN226" s="8"/>
      <c r="AO226" s="8"/>
      <c r="AP226" s="167"/>
      <c r="AQ226" s="8"/>
      <c r="AR226" s="8" t="s">
        <v>2438</v>
      </c>
      <c r="AS226" s="8"/>
      <c r="AT226" s="8"/>
      <c r="AU226" s="8" t="s">
        <v>2649</v>
      </c>
      <c r="AV226" s="8"/>
      <c r="AW226" s="8"/>
      <c r="AX226" s="8" t="s">
        <v>2385</v>
      </c>
      <c r="AY226" s="2" t="s">
        <v>2382</v>
      </c>
      <c r="AZ226" s="19" t="s">
        <v>2618</v>
      </c>
      <c r="BA226" s="2"/>
      <c r="BB226" s="40"/>
      <c r="BC226" s="40"/>
    </row>
    <row r="227" spans="1:283" ht="409.6" x14ac:dyDescent="0.15">
      <c r="A227" s="11">
        <v>220</v>
      </c>
      <c r="B227" s="30" t="s">
        <v>2004</v>
      </c>
      <c r="C227" s="15" t="s">
        <v>2005</v>
      </c>
      <c r="D227" s="4" t="s">
        <v>2006</v>
      </c>
      <c r="E227" s="16">
        <v>2012</v>
      </c>
      <c r="F227" s="4" t="s">
        <v>2007</v>
      </c>
      <c r="G227" s="16">
        <v>20</v>
      </c>
      <c r="H227" s="16">
        <v>1</v>
      </c>
      <c r="I227" s="17"/>
      <c r="J227" s="16">
        <v>186</v>
      </c>
      <c r="K227" s="16">
        <v>197</v>
      </c>
      <c r="L227" s="17"/>
      <c r="M227" s="16">
        <v>2</v>
      </c>
      <c r="N227" s="17"/>
      <c r="O227" s="4" t="s">
        <v>2008</v>
      </c>
      <c r="P227" s="4" t="s">
        <v>2009</v>
      </c>
      <c r="Q227" s="4" t="s">
        <v>2010</v>
      </c>
      <c r="R227" s="194"/>
      <c r="S227" s="4"/>
      <c r="T227" s="4"/>
      <c r="U227" s="140"/>
      <c r="V227" s="4" t="s">
        <v>2011</v>
      </c>
      <c r="W227" s="17"/>
      <c r="X227" s="4" t="s">
        <v>293</v>
      </c>
      <c r="Y227" s="17"/>
      <c r="Z227" s="4" t="s">
        <v>33</v>
      </c>
      <c r="AA227" s="18" t="s">
        <v>2012</v>
      </c>
      <c r="AB227" s="14" t="s">
        <v>2382</v>
      </c>
      <c r="AC227" s="8" t="s">
        <v>2382</v>
      </c>
      <c r="AD227" s="8" t="s">
        <v>2382</v>
      </c>
      <c r="AE227" s="8"/>
      <c r="AF227" s="8"/>
      <c r="AG227" s="8" t="s">
        <v>2382</v>
      </c>
      <c r="AH227" s="8" t="s">
        <v>2393</v>
      </c>
      <c r="AI227" s="8"/>
      <c r="AJ227" s="8"/>
      <c r="AK227" s="8"/>
      <c r="AL227" s="167"/>
      <c r="AM227" s="8"/>
      <c r="AN227" s="8" t="s">
        <v>2649</v>
      </c>
      <c r="AO227" s="8"/>
      <c r="AP227" s="167"/>
      <c r="AQ227" s="8"/>
      <c r="AR227" s="8" t="s">
        <v>2436</v>
      </c>
      <c r="AS227" s="8"/>
      <c r="AT227" s="8"/>
      <c r="AU227" s="8"/>
      <c r="AV227" s="8" t="s">
        <v>2649</v>
      </c>
      <c r="AW227" s="8"/>
      <c r="AX227" s="8" t="s">
        <v>2387</v>
      </c>
      <c r="AY227" s="2" t="s">
        <v>2382</v>
      </c>
      <c r="AZ227" s="4" t="s">
        <v>2585</v>
      </c>
      <c r="BA227" s="2"/>
      <c r="BB227" s="40"/>
      <c r="BC227" s="40"/>
    </row>
    <row r="228" spans="1:283" ht="210" x14ac:dyDescent="0.15">
      <c r="A228" s="11">
        <v>221</v>
      </c>
      <c r="B228" s="30" t="s">
        <v>1657</v>
      </c>
      <c r="C228" s="15" t="s">
        <v>1658</v>
      </c>
      <c r="D228" s="4" t="s">
        <v>1659</v>
      </c>
      <c r="E228" s="16">
        <v>2004</v>
      </c>
      <c r="F228" s="4" t="s">
        <v>1660</v>
      </c>
      <c r="G228" s="16">
        <v>109</v>
      </c>
      <c r="H228" s="16">
        <v>2</v>
      </c>
      <c r="I228" s="17"/>
      <c r="J228" s="16">
        <v>105</v>
      </c>
      <c r="K228" s="16">
        <v>114</v>
      </c>
      <c r="L228" s="17"/>
      <c r="M228" s="17"/>
      <c r="N228" s="17"/>
      <c r="O228" s="4" t="s">
        <v>1661</v>
      </c>
      <c r="P228" s="4" t="s">
        <v>1662</v>
      </c>
      <c r="Q228" s="4" t="s">
        <v>1663</v>
      </c>
      <c r="R228" s="194"/>
      <c r="S228" s="4"/>
      <c r="T228" s="4"/>
      <c r="U228" s="140"/>
      <c r="V228" s="4" t="s">
        <v>1664</v>
      </c>
      <c r="W228" s="4" t="s">
        <v>1665</v>
      </c>
      <c r="X228" s="4" t="s">
        <v>32</v>
      </c>
      <c r="Y228" s="17"/>
      <c r="Z228" s="4" t="s">
        <v>33</v>
      </c>
      <c r="AA228" s="18" t="s">
        <v>1666</v>
      </c>
      <c r="AB228" s="14" t="s">
        <v>2382</v>
      </c>
      <c r="AC228" s="8" t="s">
        <v>2382</v>
      </c>
      <c r="AD228" s="8" t="s">
        <v>2382</v>
      </c>
      <c r="AE228" s="8"/>
      <c r="AF228" s="8"/>
      <c r="AG228" s="8" t="s">
        <v>2382</v>
      </c>
      <c r="AH228" s="8" t="s">
        <v>2388</v>
      </c>
      <c r="AI228" s="38" t="s">
        <v>2649</v>
      </c>
      <c r="AJ228" s="8"/>
      <c r="AK228" s="8"/>
      <c r="AL228" s="167"/>
      <c r="AM228" s="8"/>
      <c r="AN228" s="8"/>
      <c r="AO228" s="8"/>
      <c r="AP228" s="167"/>
      <c r="AQ228" s="8"/>
      <c r="AR228" s="8" t="s">
        <v>2436</v>
      </c>
      <c r="AS228" s="38"/>
      <c r="AT228" s="38"/>
      <c r="AU228" s="38"/>
      <c r="AV228" s="38" t="s">
        <v>2649</v>
      </c>
      <c r="AW228" s="38"/>
      <c r="AX228" s="8" t="s">
        <v>2385</v>
      </c>
      <c r="AY228" s="2" t="s">
        <v>2382</v>
      </c>
      <c r="AZ228" s="4" t="s">
        <v>2550</v>
      </c>
      <c r="BA228" s="2"/>
      <c r="BB228" s="40"/>
      <c r="BC228" s="40"/>
    </row>
    <row r="229" spans="1:283" ht="238" x14ac:dyDescent="0.15">
      <c r="A229" s="11">
        <v>222</v>
      </c>
      <c r="B229" s="30" t="s">
        <v>1954</v>
      </c>
      <c r="C229" s="15" t="s">
        <v>1955</v>
      </c>
      <c r="D229" s="4" t="s">
        <v>1956</v>
      </c>
      <c r="E229" s="16">
        <v>2016</v>
      </c>
      <c r="F229" s="4" t="s">
        <v>1957</v>
      </c>
      <c r="G229" s="17"/>
      <c r="H229" s="17"/>
      <c r="I229" s="17"/>
      <c r="J229" s="16">
        <v>1</v>
      </c>
      <c r="K229" s="16">
        <v>284</v>
      </c>
      <c r="L229" s="17"/>
      <c r="M229" s="16">
        <v>1</v>
      </c>
      <c r="N229" s="17"/>
      <c r="O229" s="4" t="s">
        <v>1958</v>
      </c>
      <c r="P229" s="4" t="s">
        <v>1959</v>
      </c>
      <c r="Q229" s="4" t="s">
        <v>1960</v>
      </c>
      <c r="R229" s="194"/>
      <c r="S229" s="4"/>
      <c r="T229" s="4"/>
      <c r="U229" s="140"/>
      <c r="V229" s="4" t="s">
        <v>1961</v>
      </c>
      <c r="W229" s="17"/>
      <c r="X229" s="4" t="s">
        <v>1015</v>
      </c>
      <c r="Y229" s="17"/>
      <c r="Z229" s="4" t="s">
        <v>33</v>
      </c>
      <c r="AA229" s="18" t="s">
        <v>1962</v>
      </c>
      <c r="AB229" s="14" t="s">
        <v>2382</v>
      </c>
      <c r="AC229" s="8" t="s">
        <v>2382</v>
      </c>
      <c r="AD229" s="8" t="s">
        <v>2382</v>
      </c>
      <c r="AE229" s="8"/>
      <c r="AF229" s="8"/>
      <c r="AG229" s="8" t="s">
        <v>2382</v>
      </c>
      <c r="AH229" s="8" t="s">
        <v>2388</v>
      </c>
      <c r="AI229" s="38" t="s">
        <v>2649</v>
      </c>
      <c r="AJ229" s="8"/>
      <c r="AK229" s="8"/>
      <c r="AL229" s="167"/>
      <c r="AM229" s="8"/>
      <c r="AN229" s="8"/>
      <c r="AO229" s="8"/>
      <c r="AP229" s="167"/>
      <c r="AQ229" s="8"/>
      <c r="AR229" s="8" t="s">
        <v>2438</v>
      </c>
      <c r="AS229" s="38"/>
      <c r="AT229" s="38"/>
      <c r="AU229" s="38" t="s">
        <v>2649</v>
      </c>
      <c r="AV229" s="38"/>
      <c r="AW229" s="38"/>
      <c r="AX229" s="8" t="s">
        <v>2385</v>
      </c>
      <c r="AY229" s="2" t="s">
        <v>2382</v>
      </c>
      <c r="AZ229" s="4" t="s">
        <v>2580</v>
      </c>
      <c r="BA229" s="2"/>
      <c r="BB229" s="40"/>
      <c r="BC229" s="40"/>
    </row>
    <row r="230" spans="1:283" ht="409.6" x14ac:dyDescent="0.15">
      <c r="A230" s="11">
        <v>223</v>
      </c>
      <c r="B230" s="30" t="s">
        <v>2083</v>
      </c>
      <c r="C230" s="15" t="s">
        <v>2084</v>
      </c>
      <c r="D230" s="4" t="s">
        <v>2085</v>
      </c>
      <c r="E230" s="16">
        <v>2007</v>
      </c>
      <c r="F230" s="4" t="s">
        <v>2086</v>
      </c>
      <c r="G230" s="17"/>
      <c r="H230" s="17"/>
      <c r="I230" s="17"/>
      <c r="J230" s="16">
        <v>55</v>
      </c>
      <c r="K230" s="16">
        <v>82</v>
      </c>
      <c r="L230" s="17"/>
      <c r="M230" s="16">
        <v>10</v>
      </c>
      <c r="N230" s="17"/>
      <c r="O230" s="4" t="s">
        <v>2087</v>
      </c>
      <c r="P230" s="4" t="s">
        <v>2088</v>
      </c>
      <c r="Q230" s="4" t="s">
        <v>2089</v>
      </c>
      <c r="R230" s="194"/>
      <c r="S230" s="4"/>
      <c r="T230" s="4"/>
      <c r="U230" s="140"/>
      <c r="V230" s="4" t="s">
        <v>2090</v>
      </c>
      <c r="W230" s="17"/>
      <c r="X230" s="4" t="s">
        <v>516</v>
      </c>
      <c r="Y230" s="17"/>
      <c r="Z230" s="4" t="s">
        <v>33</v>
      </c>
      <c r="AA230" s="18" t="s">
        <v>2091</v>
      </c>
      <c r="AB230" s="14" t="s">
        <v>2382</v>
      </c>
      <c r="AC230" s="8" t="s">
        <v>2382</v>
      </c>
      <c r="AD230" s="8" t="s">
        <v>2382</v>
      </c>
      <c r="AE230" s="8"/>
      <c r="AF230" s="8"/>
      <c r="AG230" s="8" t="s">
        <v>2382</v>
      </c>
      <c r="AH230" s="8" t="s">
        <v>2388</v>
      </c>
      <c r="AI230" s="8" t="s">
        <v>2649</v>
      </c>
      <c r="AJ230" s="8"/>
      <c r="AK230" s="8"/>
      <c r="AL230" s="167"/>
      <c r="AM230" s="8"/>
      <c r="AN230" s="8"/>
      <c r="AO230" s="8"/>
      <c r="AP230" s="167"/>
      <c r="AQ230" s="8"/>
      <c r="AR230" s="8" t="s">
        <v>2436</v>
      </c>
      <c r="AS230" s="8"/>
      <c r="AT230" s="8"/>
      <c r="AU230" s="8"/>
      <c r="AV230" s="8" t="s">
        <v>2649</v>
      </c>
      <c r="AW230" s="8"/>
      <c r="AX230" s="8" t="s">
        <v>2385</v>
      </c>
      <c r="AY230" s="2" t="s">
        <v>2382</v>
      </c>
      <c r="AZ230" s="4" t="s">
        <v>2593</v>
      </c>
      <c r="BA230" s="2"/>
      <c r="BB230" s="40"/>
      <c r="BC230" s="40"/>
    </row>
    <row r="231" spans="1:283" ht="154" x14ac:dyDescent="0.15">
      <c r="A231" s="11">
        <v>224</v>
      </c>
      <c r="B231" s="30" t="s">
        <v>2111</v>
      </c>
      <c r="C231" s="15" t="s">
        <v>2112</v>
      </c>
      <c r="D231" s="4" t="s">
        <v>2113</v>
      </c>
      <c r="E231" s="16">
        <v>2016</v>
      </c>
      <c r="F231" s="4" t="s">
        <v>2114</v>
      </c>
      <c r="G231" s="17"/>
      <c r="H231" s="17"/>
      <c r="I231" s="17"/>
      <c r="J231" s="16">
        <v>93</v>
      </c>
      <c r="K231" s="16">
        <v>123</v>
      </c>
      <c r="L231" s="17"/>
      <c r="M231" s="17"/>
      <c r="N231" s="4" t="s">
        <v>2115</v>
      </c>
      <c r="O231" s="4" t="s">
        <v>2116</v>
      </c>
      <c r="P231" s="4" t="s">
        <v>2117</v>
      </c>
      <c r="Q231" s="4" t="s">
        <v>2118</v>
      </c>
      <c r="R231" s="194"/>
      <c r="S231" s="4"/>
      <c r="T231" s="4"/>
      <c r="U231" s="140"/>
      <c r="V231" s="4" t="s">
        <v>2119</v>
      </c>
      <c r="W231" s="17"/>
      <c r="X231" s="4" t="s">
        <v>516</v>
      </c>
      <c r="Y231" s="17"/>
      <c r="Z231" s="4" t="s">
        <v>33</v>
      </c>
      <c r="AA231" s="18" t="s">
        <v>2120</v>
      </c>
      <c r="AB231" s="14" t="s">
        <v>2382</v>
      </c>
      <c r="AC231" s="8" t="s">
        <v>2382</v>
      </c>
      <c r="AD231" s="8" t="s">
        <v>2382</v>
      </c>
      <c r="AE231" s="8"/>
      <c r="AF231" s="8"/>
      <c r="AG231" s="8" t="s">
        <v>2382</v>
      </c>
      <c r="AH231" s="8" t="s">
        <v>2393</v>
      </c>
      <c r="AI231" s="8"/>
      <c r="AJ231" s="8"/>
      <c r="AK231" s="8"/>
      <c r="AL231" s="167"/>
      <c r="AM231" s="8"/>
      <c r="AN231" s="38" t="s">
        <v>2649</v>
      </c>
      <c r="AO231" s="8"/>
      <c r="AP231" s="167"/>
      <c r="AQ231" s="8"/>
      <c r="AR231" s="8" t="s">
        <v>2438</v>
      </c>
      <c r="AS231" s="8"/>
      <c r="AT231" s="8"/>
      <c r="AU231" s="8" t="s">
        <v>2649</v>
      </c>
      <c r="AV231" s="8"/>
      <c r="AW231" s="8"/>
      <c r="AX231" s="8" t="s">
        <v>2385</v>
      </c>
      <c r="AY231" s="2" t="s">
        <v>2382</v>
      </c>
      <c r="AZ231" s="4" t="s">
        <v>2596</v>
      </c>
      <c r="BA231" s="2"/>
      <c r="BB231" s="40"/>
      <c r="BC231" s="40"/>
    </row>
    <row r="232" spans="1:283" ht="196" x14ac:dyDescent="0.15">
      <c r="A232" s="11">
        <v>225</v>
      </c>
      <c r="B232" s="30" t="s">
        <v>2178</v>
      </c>
      <c r="C232" s="15" t="s">
        <v>2179</v>
      </c>
      <c r="D232" s="4" t="s">
        <v>2180</v>
      </c>
      <c r="E232" s="16">
        <v>2014</v>
      </c>
      <c r="F232" s="4" t="s">
        <v>2181</v>
      </c>
      <c r="G232" s="16">
        <v>38</v>
      </c>
      <c r="H232" s="16">
        <v>2</v>
      </c>
      <c r="I232" s="16">
        <v>6</v>
      </c>
      <c r="J232" s="17"/>
      <c r="K232" s="17"/>
      <c r="L232" s="17"/>
      <c r="M232" s="16">
        <v>2</v>
      </c>
      <c r="N232" s="4" t="s">
        <v>2182</v>
      </c>
      <c r="O232" s="4" t="s">
        <v>2183</v>
      </c>
      <c r="P232" s="4" t="s">
        <v>2184</v>
      </c>
      <c r="Q232" s="4" t="s">
        <v>2185</v>
      </c>
      <c r="R232" s="194"/>
      <c r="S232" s="4"/>
      <c r="T232" s="4"/>
      <c r="U232" s="140"/>
      <c r="V232" s="4" t="s">
        <v>2186</v>
      </c>
      <c r="W232" s="4" t="s">
        <v>2187</v>
      </c>
      <c r="X232" s="4" t="s">
        <v>32</v>
      </c>
      <c r="Y232" s="17"/>
      <c r="Z232" s="4" t="s">
        <v>33</v>
      </c>
      <c r="AA232" s="18" t="s">
        <v>2188</v>
      </c>
      <c r="AB232" s="14" t="s">
        <v>2382</v>
      </c>
      <c r="AC232" s="8" t="s">
        <v>2382</v>
      </c>
      <c r="AD232" s="8" t="s">
        <v>2382</v>
      </c>
      <c r="AE232" s="8"/>
      <c r="AF232" s="8"/>
      <c r="AG232" s="8" t="s">
        <v>2382</v>
      </c>
      <c r="AH232" s="8" t="s">
        <v>2390</v>
      </c>
      <c r="AI232" s="8"/>
      <c r="AJ232" s="8"/>
      <c r="AK232" s="38" t="s">
        <v>2649</v>
      </c>
      <c r="AL232" s="167"/>
      <c r="AM232" s="8"/>
      <c r="AN232" s="8"/>
      <c r="AO232" s="8"/>
      <c r="AP232" s="167"/>
      <c r="AQ232" s="8"/>
      <c r="AR232" s="8" t="s">
        <v>2438</v>
      </c>
      <c r="AS232" s="8"/>
      <c r="AT232" s="8"/>
      <c r="AU232" s="8" t="s">
        <v>2649</v>
      </c>
      <c r="AV232" s="8"/>
      <c r="AW232" s="8"/>
      <c r="AX232" s="8" t="s">
        <v>2385</v>
      </c>
      <c r="AY232" s="2" t="s">
        <v>2382</v>
      </c>
      <c r="AZ232" s="4" t="s">
        <v>2602</v>
      </c>
      <c r="BA232" s="2"/>
      <c r="BB232" s="40"/>
      <c r="BC232" s="40"/>
    </row>
    <row r="233" spans="1:283" ht="409.6" x14ac:dyDescent="0.15">
      <c r="A233" s="11">
        <v>226</v>
      </c>
      <c r="B233" s="30" t="s">
        <v>2350</v>
      </c>
      <c r="C233" s="15" t="s">
        <v>2351</v>
      </c>
      <c r="D233" s="4" t="s">
        <v>2352</v>
      </c>
      <c r="E233" s="16">
        <v>2012</v>
      </c>
      <c r="F233" s="4" t="s">
        <v>2353</v>
      </c>
      <c r="G233" s="17"/>
      <c r="H233" s="17"/>
      <c r="I233" s="17"/>
      <c r="J233" s="16">
        <v>837</v>
      </c>
      <c r="K233" s="16">
        <v>855</v>
      </c>
      <c r="L233" s="17"/>
      <c r="M233" s="16">
        <v>2</v>
      </c>
      <c r="N233" s="17"/>
      <c r="O233" s="4" t="s">
        <v>2354</v>
      </c>
      <c r="P233" s="4" t="s">
        <v>2355</v>
      </c>
      <c r="Q233" s="4" t="s">
        <v>2356</v>
      </c>
      <c r="R233" s="194"/>
      <c r="S233" s="4"/>
      <c r="T233" s="4"/>
      <c r="U233" s="140"/>
      <c r="V233" s="19" t="s">
        <v>2357</v>
      </c>
      <c r="W233" s="4" t="s">
        <v>2358</v>
      </c>
      <c r="X233" s="4" t="s">
        <v>56</v>
      </c>
      <c r="Y233" s="17"/>
      <c r="Z233" s="4" t="s">
        <v>33</v>
      </c>
      <c r="AA233" s="18" t="s">
        <v>2359</v>
      </c>
      <c r="AB233" s="14" t="s">
        <v>2382</v>
      </c>
      <c r="AC233" s="8" t="s">
        <v>2382</v>
      </c>
      <c r="AD233" s="8" t="s">
        <v>2382</v>
      </c>
      <c r="AE233" s="8"/>
      <c r="AF233" s="8"/>
      <c r="AG233" s="8" t="s">
        <v>2382</v>
      </c>
      <c r="AH233" s="8" t="s">
        <v>2396</v>
      </c>
      <c r="AI233" s="8"/>
      <c r="AJ233" s="8"/>
      <c r="AK233" s="8" t="s">
        <v>2649</v>
      </c>
      <c r="AL233" s="167" t="s">
        <v>2649</v>
      </c>
      <c r="AM233" s="8"/>
      <c r="AN233" s="8"/>
      <c r="AO233" s="8"/>
      <c r="AP233" s="168" t="s">
        <v>2649</v>
      </c>
      <c r="AQ233" s="8"/>
      <c r="AR233" s="8" t="s">
        <v>2438</v>
      </c>
      <c r="AS233" s="8"/>
      <c r="AT233" s="8"/>
      <c r="AU233" s="8" t="s">
        <v>2649</v>
      </c>
      <c r="AV233" s="8"/>
      <c r="AW233" s="8"/>
      <c r="AX233" s="8" t="s">
        <v>2385</v>
      </c>
      <c r="AY233" s="2" t="s">
        <v>2382</v>
      </c>
      <c r="AZ233" s="19" t="s">
        <v>2619</v>
      </c>
      <c r="BA233" s="2"/>
      <c r="BB233" s="40"/>
      <c r="BC233" s="40"/>
    </row>
    <row r="234" spans="1:283" ht="409.6" x14ac:dyDescent="0.15">
      <c r="A234" s="11">
        <v>227</v>
      </c>
      <c r="B234" s="30" t="s">
        <v>2360</v>
      </c>
      <c r="C234" s="15" t="s">
        <v>2361</v>
      </c>
      <c r="D234" s="19" t="s">
        <v>2362</v>
      </c>
      <c r="E234" s="16">
        <v>2014</v>
      </c>
      <c r="F234" s="4" t="s">
        <v>2363</v>
      </c>
      <c r="G234" s="17"/>
      <c r="H234" s="16">
        <v>576</v>
      </c>
      <c r="I234" s="17"/>
      <c r="J234" s="16">
        <v>1</v>
      </c>
      <c r="K234" s="16">
        <v>197</v>
      </c>
      <c r="L234" s="17"/>
      <c r="M234" s="17"/>
      <c r="N234" s="17"/>
      <c r="O234" s="4" t="s">
        <v>2364</v>
      </c>
      <c r="P234" s="4" t="s">
        <v>2365</v>
      </c>
      <c r="Q234" s="4" t="s">
        <v>2366</v>
      </c>
      <c r="R234" s="194"/>
      <c r="S234" s="4"/>
      <c r="T234" s="4"/>
      <c r="U234" s="140"/>
      <c r="V234" s="4" t="s">
        <v>2367</v>
      </c>
      <c r="W234" s="17"/>
      <c r="X234" s="4" t="s">
        <v>32</v>
      </c>
      <c r="Y234" s="17"/>
      <c r="Z234" s="4" t="s">
        <v>33</v>
      </c>
      <c r="AA234" s="18" t="s">
        <v>2368</v>
      </c>
      <c r="AB234" s="14" t="s">
        <v>2382</v>
      </c>
      <c r="AC234" s="8" t="s">
        <v>2382</v>
      </c>
      <c r="AD234" s="8" t="s">
        <v>2382</v>
      </c>
      <c r="AE234" s="8"/>
      <c r="AF234" s="8"/>
      <c r="AG234" s="8" t="s">
        <v>2382</v>
      </c>
      <c r="AH234" s="8" t="s">
        <v>2396</v>
      </c>
      <c r="AI234" s="8"/>
      <c r="AJ234" s="8"/>
      <c r="AK234" s="8" t="s">
        <v>2652</v>
      </c>
      <c r="AL234" s="167" t="s">
        <v>2652</v>
      </c>
      <c r="AM234" s="8"/>
      <c r="AN234" s="8"/>
      <c r="AO234" s="8" t="s">
        <v>2652</v>
      </c>
      <c r="AP234" s="167"/>
      <c r="AQ234" s="8"/>
      <c r="AR234" s="8" t="s">
        <v>2396</v>
      </c>
      <c r="AS234" s="8" t="s">
        <v>2649</v>
      </c>
      <c r="AT234" s="8"/>
      <c r="AU234" s="8" t="s">
        <v>2649</v>
      </c>
      <c r="AV234" s="8" t="s">
        <v>2649</v>
      </c>
      <c r="AW234" s="8"/>
      <c r="AX234" s="8" t="s">
        <v>2385</v>
      </c>
      <c r="AY234" s="2" t="s">
        <v>2382</v>
      </c>
      <c r="AZ234" s="19" t="s">
        <v>2620</v>
      </c>
      <c r="BA234" s="2"/>
      <c r="BB234" s="40"/>
      <c r="BC234" s="40"/>
    </row>
    <row r="235" spans="1:283" ht="409.6" x14ac:dyDescent="0.15">
      <c r="A235" s="11">
        <v>228</v>
      </c>
      <c r="B235" s="30" t="s">
        <v>2332</v>
      </c>
      <c r="C235" s="15" t="s">
        <v>2333</v>
      </c>
      <c r="D235" s="4" t="s">
        <v>2334</v>
      </c>
      <c r="E235" s="16">
        <v>2015</v>
      </c>
      <c r="F235" s="4" t="s">
        <v>2335</v>
      </c>
      <c r="G235" s="16">
        <v>60</v>
      </c>
      <c r="H235" s="17"/>
      <c r="I235" s="17"/>
      <c r="J235" s="16">
        <v>73</v>
      </c>
      <c r="K235" s="16">
        <v>86</v>
      </c>
      <c r="L235" s="17"/>
      <c r="M235" s="17"/>
      <c r="N235" s="17"/>
      <c r="O235" s="4" t="s">
        <v>2336</v>
      </c>
      <c r="P235" s="4" t="s">
        <v>2337</v>
      </c>
      <c r="Q235" s="4" t="s">
        <v>2338</v>
      </c>
      <c r="R235" s="194"/>
      <c r="S235" s="4"/>
      <c r="T235" s="4"/>
      <c r="U235" s="140"/>
      <c r="V235" s="4" t="s">
        <v>2339</v>
      </c>
      <c r="W235" s="4" t="s">
        <v>2340</v>
      </c>
      <c r="X235" s="4" t="s">
        <v>293</v>
      </c>
      <c r="Y235" s="17"/>
      <c r="Z235" s="4" t="s">
        <v>33</v>
      </c>
      <c r="AA235" s="18" t="s">
        <v>2341</v>
      </c>
      <c r="AB235" s="14" t="s">
        <v>2382</v>
      </c>
      <c r="AC235" s="8" t="s">
        <v>2382</v>
      </c>
      <c r="AD235" s="8" t="s">
        <v>2382</v>
      </c>
      <c r="AE235" s="8"/>
      <c r="AF235" s="8"/>
      <c r="AG235" s="8" t="s">
        <v>2382</v>
      </c>
      <c r="AH235" s="8" t="s">
        <v>2396</v>
      </c>
      <c r="AI235" s="8" t="s">
        <v>2649</v>
      </c>
      <c r="AJ235" s="8"/>
      <c r="AK235" s="8"/>
      <c r="AL235" s="167"/>
      <c r="AM235" s="8"/>
      <c r="AN235" s="8" t="s">
        <v>2649</v>
      </c>
      <c r="AO235" s="8"/>
      <c r="AP235" s="167"/>
      <c r="AQ235" s="8"/>
      <c r="AR235" s="8" t="s">
        <v>2436</v>
      </c>
      <c r="AS235" s="8"/>
      <c r="AT235" s="8"/>
      <c r="AU235" s="8"/>
      <c r="AV235" s="8" t="s">
        <v>2649</v>
      </c>
      <c r="AW235" s="8"/>
      <c r="AX235" s="8" t="s">
        <v>2387</v>
      </c>
      <c r="AY235" s="2" t="s">
        <v>2382</v>
      </c>
      <c r="AZ235" s="4" t="s">
        <v>2617</v>
      </c>
      <c r="BA235" s="2"/>
      <c r="BB235" s="40"/>
      <c r="BC235" s="40"/>
    </row>
    <row r="236" spans="1:283" ht="157" customHeight="1" x14ac:dyDescent="0.15">
      <c r="A236" s="11">
        <v>230</v>
      </c>
      <c r="B236" s="30" t="s">
        <v>2101</v>
      </c>
      <c r="C236" s="15" t="s">
        <v>2102</v>
      </c>
      <c r="D236" s="4" t="s">
        <v>2103</v>
      </c>
      <c r="E236" s="16">
        <v>2017</v>
      </c>
      <c r="F236" s="4" t="s">
        <v>641</v>
      </c>
      <c r="G236" s="16">
        <v>205</v>
      </c>
      <c r="H236" s="17"/>
      <c r="I236" s="17"/>
      <c r="J236" s="16">
        <v>1605</v>
      </c>
      <c r="K236" s="16">
        <v>1608</v>
      </c>
      <c r="L236" s="17"/>
      <c r="M236" s="17"/>
      <c r="N236" s="17" t="s">
        <v>2104</v>
      </c>
      <c r="O236" s="4" t="s">
        <v>2105</v>
      </c>
      <c r="P236" s="4" t="s">
        <v>2106</v>
      </c>
      <c r="Q236" s="4" t="s">
        <v>2107</v>
      </c>
      <c r="R236" s="194"/>
      <c r="S236" s="4"/>
      <c r="T236" s="4"/>
      <c r="U236" s="140"/>
      <c r="V236" s="82" t="s">
        <v>2108</v>
      </c>
      <c r="W236" s="4"/>
      <c r="X236" s="4" t="s">
        <v>2109</v>
      </c>
      <c r="Y236" s="17"/>
      <c r="Z236" s="4" t="s">
        <v>33</v>
      </c>
      <c r="AA236" s="18" t="s">
        <v>2110</v>
      </c>
      <c r="AB236" s="14"/>
      <c r="AC236" s="8"/>
      <c r="AD236" s="8"/>
      <c r="AE236" s="8"/>
      <c r="AF236" s="8"/>
      <c r="AG236" s="8"/>
      <c r="AH236" s="8"/>
      <c r="AI236" s="8"/>
      <c r="AJ236" s="8"/>
      <c r="AK236" s="8"/>
      <c r="AL236" s="167"/>
      <c r="AM236" s="8"/>
      <c r="AN236" s="8"/>
      <c r="AO236" s="8"/>
      <c r="AP236" s="167"/>
      <c r="AQ236" s="8"/>
      <c r="AR236" s="8"/>
      <c r="AS236" s="8"/>
      <c r="AT236" s="8"/>
      <c r="AU236" s="8"/>
      <c r="AV236" s="8"/>
      <c r="AW236" s="8"/>
      <c r="AX236" s="8"/>
      <c r="AY236" s="2" t="s">
        <v>2382</v>
      </c>
      <c r="AZ236" s="4" t="s">
        <v>2595</v>
      </c>
      <c r="BA236" s="2"/>
      <c r="BB236" s="40"/>
      <c r="BC236" s="40"/>
    </row>
    <row r="237" spans="1:283" ht="135" customHeight="1" x14ac:dyDescent="0.15">
      <c r="A237" s="11">
        <v>231</v>
      </c>
      <c r="B237" s="30" t="s">
        <v>2150</v>
      </c>
      <c r="C237" s="15" t="s">
        <v>2151</v>
      </c>
      <c r="D237" s="4" t="s">
        <v>2152</v>
      </c>
      <c r="E237" s="16">
        <v>2007</v>
      </c>
      <c r="F237" s="4" t="s">
        <v>1988</v>
      </c>
      <c r="G237" s="16"/>
      <c r="H237" s="17"/>
      <c r="I237" s="17"/>
      <c r="J237" s="16">
        <v>1</v>
      </c>
      <c r="K237" s="16">
        <v>12</v>
      </c>
      <c r="L237" s="17"/>
      <c r="M237" s="17"/>
      <c r="N237" s="17"/>
      <c r="O237" s="4" t="s">
        <v>2153</v>
      </c>
      <c r="P237" s="4"/>
      <c r="Q237" s="4"/>
      <c r="R237" s="194"/>
      <c r="S237" s="4"/>
      <c r="T237" s="4"/>
      <c r="U237" s="140"/>
      <c r="V237" s="82" t="s">
        <v>2154</v>
      </c>
      <c r="W237" s="4"/>
      <c r="X237" s="4" t="s">
        <v>2155</v>
      </c>
      <c r="Y237" s="17"/>
      <c r="Z237" s="4" t="s">
        <v>33</v>
      </c>
      <c r="AA237" s="18" t="s">
        <v>2156</v>
      </c>
      <c r="AB237" s="14"/>
      <c r="AC237" s="8"/>
      <c r="AD237" s="8"/>
      <c r="AE237" s="8"/>
      <c r="AF237" s="8"/>
      <c r="AG237" s="8"/>
      <c r="AH237" s="8"/>
      <c r="AI237" s="8"/>
      <c r="AJ237" s="8"/>
      <c r="AK237" s="8"/>
      <c r="AL237" s="167"/>
      <c r="AM237" s="8"/>
      <c r="AN237" s="8"/>
      <c r="AO237" s="8"/>
      <c r="AP237" s="167"/>
      <c r="AQ237" s="8"/>
      <c r="AR237" s="8"/>
      <c r="AS237" s="8"/>
      <c r="AT237" s="8"/>
      <c r="AU237" s="8"/>
      <c r="AV237" s="8"/>
      <c r="AW237" s="8"/>
      <c r="AX237" s="8"/>
      <c r="AY237" s="2" t="s">
        <v>2382</v>
      </c>
      <c r="AZ237" s="4" t="s">
        <v>2599</v>
      </c>
      <c r="BA237" s="2"/>
      <c r="BB237" s="40"/>
      <c r="BC237" s="40"/>
    </row>
    <row r="238" spans="1:283" s="64" customFormat="1" ht="39" customHeight="1" x14ac:dyDescent="0.15">
      <c r="A238" s="69"/>
      <c r="B238" s="69"/>
      <c r="C238" s="69"/>
      <c r="D238" s="69"/>
      <c r="E238" s="69"/>
      <c r="F238" s="69"/>
      <c r="G238" s="69"/>
      <c r="H238" s="69"/>
      <c r="I238" s="69"/>
      <c r="J238" s="69"/>
      <c r="K238" s="69"/>
      <c r="L238" s="69"/>
      <c r="M238" s="69"/>
      <c r="N238" s="69"/>
      <c r="O238" s="69"/>
      <c r="P238" s="69"/>
      <c r="Q238" s="69"/>
      <c r="R238" s="199"/>
      <c r="S238" s="69"/>
      <c r="T238" s="70"/>
      <c r="U238" s="143"/>
      <c r="V238" s="71"/>
      <c r="W238" s="70"/>
      <c r="X238" s="61" t="s">
        <v>2381</v>
      </c>
      <c r="Y238" s="61"/>
      <c r="Z238" s="61"/>
      <c r="AA238" s="61"/>
      <c r="AB238" s="86">
        <f>COUNTIF(AB6:AB237,"Yes")</f>
        <v>4</v>
      </c>
      <c r="AC238" s="65">
        <f>COUNTIF(AC6:AC237,"Yes")</f>
        <v>164</v>
      </c>
      <c r="AD238" s="65">
        <f>COUNTIF(AD6:AD237,"Yes")</f>
        <v>72</v>
      </c>
      <c r="AE238" s="61">
        <f>COUNTIF(AE6:AE237,"x")</f>
        <v>120</v>
      </c>
      <c r="AF238" s="61">
        <f>COUNTIF(AF6:AF237,"x")</f>
        <v>104</v>
      </c>
      <c r="AG238" s="65">
        <f>COUNTIF(AG6:AG237,"Yes")</f>
        <v>178</v>
      </c>
      <c r="AH238" s="61"/>
      <c r="AI238" s="61">
        <f t="shared" ref="AI238:AQ238" si="0">COUNTIF(AI6:AI237,"x")</f>
        <v>33</v>
      </c>
      <c r="AJ238" s="61">
        <f t="shared" si="0"/>
        <v>19</v>
      </c>
      <c r="AK238" s="61">
        <f t="shared" si="0"/>
        <v>116</v>
      </c>
      <c r="AL238" s="86">
        <f t="shared" si="0"/>
        <v>103</v>
      </c>
      <c r="AM238" s="61">
        <f t="shared" si="0"/>
        <v>0</v>
      </c>
      <c r="AN238" s="61">
        <f t="shared" si="0"/>
        <v>20</v>
      </c>
      <c r="AO238" s="61">
        <f t="shared" si="0"/>
        <v>35</v>
      </c>
      <c r="AP238" s="86">
        <f t="shared" si="0"/>
        <v>41</v>
      </c>
      <c r="AQ238" s="61">
        <f t="shared" si="0"/>
        <v>0</v>
      </c>
      <c r="AR238" s="61"/>
      <c r="AS238" s="61">
        <f t="shared" ref="AS238:AW238" si="1">COUNTIF(AS6:AS237,"x")</f>
        <v>75</v>
      </c>
      <c r="AT238" s="61">
        <f t="shared" si="1"/>
        <v>46</v>
      </c>
      <c r="AU238" s="61">
        <f t="shared" si="1"/>
        <v>55</v>
      </c>
      <c r="AV238" s="61">
        <f t="shared" si="1"/>
        <v>111</v>
      </c>
      <c r="AW238" s="61">
        <f t="shared" si="1"/>
        <v>0</v>
      </c>
      <c r="AX238" s="61"/>
      <c r="AY238" s="65">
        <f>COUNTIF(AY6:AY237,"Yes")</f>
        <v>51</v>
      </c>
      <c r="AZ238" s="63"/>
      <c r="BA238" s="61"/>
      <c r="BB238" s="62"/>
      <c r="BC238" s="62"/>
      <c r="BD238" s="61"/>
      <c r="BE238" s="61"/>
      <c r="BF238" s="61"/>
      <c r="BG238" s="61"/>
      <c r="BH238" s="61"/>
      <c r="BI238" s="61"/>
      <c r="BJ238" s="61"/>
      <c r="BK238" s="61"/>
      <c r="BL238" s="61"/>
      <c r="BM238" s="61"/>
      <c r="BN238" s="61"/>
      <c r="BO238" s="61"/>
      <c r="BP238" s="61"/>
      <c r="BQ238" s="61"/>
      <c r="BR238" s="61"/>
      <c r="BS238" s="61"/>
      <c r="BT238" s="61"/>
      <c r="BU238" s="61"/>
      <c r="BV238" s="61"/>
      <c r="BW238" s="61"/>
      <c r="BX238" s="61"/>
      <c r="BY238" s="61"/>
      <c r="BZ238" s="61"/>
      <c r="CA238" s="61"/>
      <c r="CB238" s="61"/>
      <c r="CC238" s="61"/>
      <c r="CD238" s="61"/>
      <c r="CE238" s="61"/>
      <c r="CF238" s="61"/>
      <c r="CG238" s="61"/>
      <c r="CH238" s="61"/>
      <c r="CI238" s="61"/>
      <c r="CJ238" s="61"/>
      <c r="CK238" s="61"/>
      <c r="CL238" s="61"/>
      <c r="CM238" s="61"/>
      <c r="CN238" s="61"/>
      <c r="CO238" s="61"/>
      <c r="CP238" s="61"/>
      <c r="CQ238" s="61"/>
      <c r="CR238" s="61"/>
      <c r="CS238" s="61"/>
      <c r="CT238" s="61"/>
      <c r="CU238" s="61"/>
      <c r="CV238" s="61"/>
      <c r="CW238" s="61"/>
      <c r="CX238" s="61"/>
      <c r="CY238" s="61"/>
      <c r="CZ238" s="61"/>
      <c r="DA238" s="61"/>
      <c r="DB238" s="61"/>
      <c r="DC238" s="61"/>
      <c r="DD238" s="61"/>
      <c r="DE238" s="61"/>
      <c r="DF238" s="61"/>
      <c r="DG238" s="61"/>
      <c r="DH238" s="61"/>
      <c r="DI238" s="61"/>
      <c r="DJ238" s="61"/>
      <c r="DK238" s="61"/>
      <c r="DL238" s="61"/>
      <c r="DM238" s="61"/>
      <c r="DN238" s="61"/>
      <c r="DO238" s="61"/>
      <c r="DP238" s="61"/>
      <c r="DQ238" s="61"/>
      <c r="DR238" s="61"/>
      <c r="DS238" s="61"/>
      <c r="DT238" s="61"/>
      <c r="DU238" s="61"/>
      <c r="DV238" s="61"/>
      <c r="DW238" s="61"/>
      <c r="DX238" s="61"/>
      <c r="DY238" s="61"/>
      <c r="DZ238" s="61"/>
      <c r="EA238" s="61"/>
      <c r="EB238" s="61"/>
      <c r="EC238" s="61"/>
      <c r="ED238" s="61"/>
      <c r="EE238" s="61"/>
      <c r="EF238" s="61"/>
      <c r="EG238" s="61"/>
      <c r="EH238" s="61"/>
      <c r="EI238" s="61"/>
      <c r="EJ238" s="61"/>
      <c r="EK238" s="61"/>
      <c r="EL238" s="61"/>
      <c r="EM238" s="61"/>
      <c r="EN238" s="61"/>
      <c r="EO238" s="61"/>
      <c r="EP238" s="61"/>
      <c r="EQ238" s="61"/>
      <c r="ER238" s="61"/>
      <c r="ES238" s="61"/>
      <c r="ET238" s="61"/>
      <c r="EU238" s="61"/>
      <c r="EV238" s="61"/>
      <c r="EW238" s="61"/>
      <c r="EX238" s="61"/>
      <c r="EY238" s="61"/>
      <c r="EZ238" s="61"/>
      <c r="FA238" s="61"/>
      <c r="FB238" s="61"/>
      <c r="FC238" s="61"/>
      <c r="FD238" s="61"/>
      <c r="FE238" s="61"/>
      <c r="FF238" s="61"/>
      <c r="FG238" s="61"/>
      <c r="FH238" s="61"/>
      <c r="FI238" s="61"/>
      <c r="FJ238" s="61"/>
      <c r="FK238" s="61"/>
      <c r="FL238" s="61"/>
      <c r="FM238" s="61"/>
      <c r="FN238" s="61"/>
      <c r="FO238" s="61"/>
      <c r="FP238" s="61"/>
      <c r="FQ238" s="61"/>
      <c r="FR238" s="61"/>
      <c r="FS238" s="61"/>
      <c r="FT238" s="61"/>
      <c r="FU238" s="61"/>
      <c r="FV238" s="61"/>
      <c r="FW238" s="61"/>
      <c r="FX238" s="61"/>
      <c r="FY238" s="61"/>
      <c r="FZ238" s="61"/>
      <c r="GA238" s="61"/>
      <c r="GB238" s="61"/>
      <c r="GC238" s="61"/>
      <c r="GD238" s="61"/>
      <c r="GE238" s="61"/>
      <c r="GF238" s="61"/>
      <c r="GG238" s="61"/>
      <c r="GH238" s="61"/>
      <c r="GI238" s="61"/>
      <c r="GJ238" s="61"/>
      <c r="GK238" s="61"/>
      <c r="GL238" s="61"/>
      <c r="GM238" s="61"/>
      <c r="GN238" s="61"/>
      <c r="GO238" s="61"/>
      <c r="GP238" s="61"/>
      <c r="GQ238" s="61"/>
      <c r="GR238" s="61"/>
      <c r="GS238" s="61"/>
      <c r="GT238" s="61"/>
      <c r="GU238" s="61"/>
      <c r="GV238" s="61"/>
      <c r="GW238" s="61"/>
      <c r="GX238" s="61"/>
      <c r="GY238" s="61"/>
      <c r="GZ238" s="61"/>
      <c r="HA238" s="61"/>
      <c r="HB238" s="61"/>
      <c r="HC238" s="61"/>
      <c r="HD238" s="61"/>
      <c r="HE238" s="61"/>
      <c r="HF238" s="61"/>
      <c r="HG238" s="61"/>
      <c r="HH238" s="61"/>
      <c r="HI238" s="61"/>
      <c r="HJ238" s="61"/>
      <c r="HK238" s="61"/>
      <c r="HL238" s="61"/>
      <c r="HM238" s="61"/>
      <c r="HN238" s="61"/>
      <c r="HO238" s="61"/>
      <c r="HP238" s="61"/>
      <c r="HQ238" s="61"/>
      <c r="HR238" s="61"/>
      <c r="HS238" s="61"/>
      <c r="HT238" s="61"/>
      <c r="HU238" s="61"/>
      <c r="HV238" s="61"/>
      <c r="HW238" s="61"/>
      <c r="HX238" s="61"/>
      <c r="HY238" s="61"/>
      <c r="HZ238" s="61"/>
      <c r="IA238" s="61"/>
      <c r="IB238" s="61"/>
      <c r="IC238" s="61"/>
      <c r="ID238" s="61"/>
      <c r="IE238" s="61"/>
      <c r="IF238" s="61"/>
      <c r="IG238" s="61"/>
      <c r="IH238" s="61"/>
      <c r="II238" s="61"/>
      <c r="IJ238" s="61"/>
      <c r="IK238" s="61"/>
      <c r="IL238" s="61"/>
      <c r="IM238" s="61"/>
      <c r="IN238" s="61"/>
      <c r="IO238" s="61"/>
      <c r="IP238" s="61"/>
      <c r="IQ238" s="61"/>
      <c r="IR238" s="61"/>
      <c r="IS238" s="61"/>
      <c r="IT238" s="61"/>
      <c r="IU238" s="61"/>
      <c r="IV238" s="61"/>
      <c r="IW238" s="61"/>
      <c r="IX238" s="61"/>
      <c r="IY238" s="61"/>
      <c r="IZ238" s="61"/>
      <c r="JA238" s="61"/>
      <c r="JB238" s="61"/>
      <c r="JC238" s="61"/>
      <c r="JD238" s="61"/>
      <c r="JE238" s="61"/>
      <c r="JF238" s="61"/>
      <c r="JG238" s="61"/>
      <c r="JH238" s="61"/>
      <c r="JI238" s="61"/>
      <c r="JJ238" s="61"/>
      <c r="JK238" s="61"/>
      <c r="JL238" s="61"/>
      <c r="JM238" s="61"/>
      <c r="JN238" s="61"/>
      <c r="JO238" s="61"/>
      <c r="JP238" s="61"/>
      <c r="JQ238" s="61"/>
      <c r="JR238" s="61"/>
      <c r="JS238" s="61"/>
      <c r="JT238" s="61"/>
      <c r="JU238" s="61"/>
      <c r="JV238" s="61"/>
      <c r="JW238" s="61"/>
    </row>
    <row r="239" spans="1:283" s="64" customFormat="1" ht="39" customHeight="1" x14ac:dyDescent="0.15">
      <c r="A239" s="70"/>
      <c r="B239" s="70"/>
      <c r="C239" s="70"/>
      <c r="D239" s="70"/>
      <c r="E239" s="70"/>
      <c r="F239" s="70"/>
      <c r="G239" s="70"/>
      <c r="H239" s="70"/>
      <c r="I239" s="70"/>
      <c r="J239" s="70"/>
      <c r="K239" s="70"/>
      <c r="L239" s="70"/>
      <c r="M239" s="70"/>
      <c r="N239" s="70"/>
      <c r="O239" s="70"/>
      <c r="P239" s="70"/>
      <c r="Q239" s="70"/>
      <c r="R239" s="200"/>
      <c r="S239" s="70"/>
      <c r="T239" s="70"/>
      <c r="U239" s="143"/>
      <c r="V239" s="71"/>
      <c r="W239" s="70"/>
      <c r="X239" s="61" t="s">
        <v>2382</v>
      </c>
      <c r="Y239" s="61"/>
      <c r="Z239" s="61"/>
      <c r="AA239" s="61"/>
      <c r="AB239" s="86">
        <f>COUNTIF(AB6:AB237,"No")</f>
        <v>205</v>
      </c>
      <c r="AC239" s="66">
        <f>COUNTIF(AC6:AC237,"No")</f>
        <v>66</v>
      </c>
      <c r="AD239" s="66">
        <f>COUNTIF(AD6:AD237,"No")</f>
        <v>158</v>
      </c>
      <c r="AE239" s="61"/>
      <c r="AF239" s="61"/>
      <c r="AG239" s="66">
        <f>COUNTIF(AG6:AG237,"No")</f>
        <v>52</v>
      </c>
      <c r="AH239" s="61"/>
      <c r="AI239" s="61"/>
      <c r="AJ239" s="61"/>
      <c r="AK239" s="61"/>
      <c r="AL239" s="86"/>
      <c r="AM239" s="61"/>
      <c r="AN239" s="61"/>
      <c r="AO239" s="61"/>
      <c r="AP239" s="86"/>
      <c r="AQ239" s="61"/>
      <c r="AR239" s="61"/>
      <c r="AS239" s="61"/>
      <c r="AT239" s="61"/>
      <c r="AU239" s="61"/>
      <c r="AV239" s="61"/>
      <c r="AW239" s="61"/>
      <c r="AX239" s="61"/>
      <c r="AY239" s="66">
        <f>COUNTIF(AY6:AY237,"No")</f>
        <v>164</v>
      </c>
      <c r="AZ239" s="63"/>
      <c r="BA239" s="61"/>
      <c r="BB239" s="62"/>
      <c r="BC239" s="62"/>
      <c r="BD239" s="61"/>
      <c r="BE239" s="61"/>
      <c r="BF239" s="61"/>
      <c r="BG239" s="61"/>
      <c r="BH239" s="61"/>
      <c r="BI239" s="61"/>
      <c r="BJ239" s="61"/>
      <c r="BK239" s="61"/>
      <c r="BL239" s="61"/>
      <c r="BM239" s="61"/>
      <c r="BN239" s="61"/>
      <c r="BO239" s="61"/>
      <c r="BP239" s="61"/>
      <c r="BQ239" s="61"/>
      <c r="BR239" s="61"/>
      <c r="BS239" s="61"/>
      <c r="BT239" s="61"/>
      <c r="BU239" s="61"/>
      <c r="BV239" s="61"/>
      <c r="BW239" s="61"/>
      <c r="BX239" s="61"/>
      <c r="BY239" s="61"/>
      <c r="BZ239" s="61"/>
      <c r="CA239" s="61"/>
      <c r="CB239" s="61"/>
      <c r="CC239" s="61"/>
      <c r="CD239" s="61"/>
      <c r="CE239" s="61"/>
      <c r="CF239" s="61"/>
      <c r="CG239" s="61"/>
      <c r="CH239" s="61"/>
      <c r="CI239" s="61"/>
      <c r="CJ239" s="61"/>
      <c r="CK239" s="61"/>
      <c r="CL239" s="61"/>
      <c r="CM239" s="61"/>
      <c r="CN239" s="61"/>
      <c r="CO239" s="61"/>
      <c r="CP239" s="61"/>
      <c r="CQ239" s="61"/>
      <c r="CR239" s="61"/>
      <c r="CS239" s="61"/>
      <c r="CT239" s="61"/>
      <c r="CU239" s="61"/>
      <c r="CV239" s="61"/>
      <c r="CW239" s="61"/>
      <c r="CX239" s="61"/>
      <c r="CY239" s="61"/>
      <c r="CZ239" s="61"/>
      <c r="DA239" s="61"/>
      <c r="DB239" s="61"/>
      <c r="DC239" s="61"/>
      <c r="DD239" s="61"/>
      <c r="DE239" s="61"/>
      <c r="DF239" s="61"/>
      <c r="DG239" s="61"/>
      <c r="DH239" s="61"/>
      <c r="DI239" s="61"/>
      <c r="DJ239" s="61"/>
      <c r="DK239" s="61"/>
      <c r="DL239" s="61"/>
      <c r="DM239" s="61"/>
      <c r="DN239" s="61"/>
      <c r="DO239" s="61"/>
      <c r="DP239" s="61"/>
      <c r="DQ239" s="61"/>
      <c r="DR239" s="61"/>
      <c r="DS239" s="61"/>
      <c r="DT239" s="61"/>
      <c r="DU239" s="61"/>
      <c r="DV239" s="61"/>
      <c r="DW239" s="61"/>
      <c r="DX239" s="61"/>
      <c r="DY239" s="61"/>
      <c r="DZ239" s="61"/>
      <c r="EA239" s="61"/>
      <c r="EB239" s="61"/>
      <c r="EC239" s="61"/>
      <c r="ED239" s="61"/>
      <c r="EE239" s="61"/>
      <c r="EF239" s="61"/>
      <c r="EG239" s="61"/>
      <c r="EH239" s="61"/>
      <c r="EI239" s="61"/>
      <c r="EJ239" s="61"/>
      <c r="EK239" s="61"/>
      <c r="EL239" s="61"/>
      <c r="EM239" s="61"/>
      <c r="EN239" s="61"/>
      <c r="EO239" s="61"/>
      <c r="EP239" s="61"/>
      <c r="EQ239" s="61"/>
      <c r="ER239" s="61"/>
      <c r="ES239" s="61"/>
      <c r="ET239" s="61"/>
      <c r="EU239" s="61"/>
      <c r="EV239" s="61"/>
      <c r="EW239" s="61"/>
      <c r="EX239" s="61"/>
      <c r="EY239" s="61"/>
      <c r="EZ239" s="61"/>
      <c r="FA239" s="61"/>
      <c r="FB239" s="61"/>
      <c r="FC239" s="61"/>
      <c r="FD239" s="61"/>
      <c r="FE239" s="61"/>
      <c r="FF239" s="61"/>
      <c r="FG239" s="61"/>
      <c r="FH239" s="61"/>
      <c r="FI239" s="61"/>
      <c r="FJ239" s="61"/>
      <c r="FK239" s="61"/>
      <c r="FL239" s="61"/>
      <c r="FM239" s="61"/>
      <c r="FN239" s="61"/>
      <c r="FO239" s="61"/>
      <c r="FP239" s="61"/>
      <c r="FQ239" s="61"/>
      <c r="FR239" s="61"/>
      <c r="FS239" s="61"/>
      <c r="FT239" s="61"/>
      <c r="FU239" s="61"/>
      <c r="FV239" s="61"/>
      <c r="FW239" s="61"/>
      <c r="FX239" s="61"/>
      <c r="FY239" s="61"/>
      <c r="FZ239" s="61"/>
      <c r="GA239" s="61"/>
      <c r="GB239" s="61"/>
      <c r="GC239" s="61"/>
      <c r="GD239" s="61"/>
      <c r="GE239" s="61"/>
      <c r="GF239" s="61"/>
      <c r="GG239" s="61"/>
      <c r="GH239" s="61"/>
      <c r="GI239" s="61"/>
      <c r="GJ239" s="61"/>
      <c r="GK239" s="61"/>
      <c r="GL239" s="61"/>
      <c r="GM239" s="61"/>
      <c r="GN239" s="61"/>
      <c r="GO239" s="61"/>
      <c r="GP239" s="61"/>
      <c r="GQ239" s="61"/>
      <c r="GR239" s="61"/>
      <c r="GS239" s="61"/>
      <c r="GT239" s="61"/>
      <c r="GU239" s="61"/>
      <c r="GV239" s="61"/>
      <c r="GW239" s="61"/>
      <c r="GX239" s="61"/>
      <c r="GY239" s="61"/>
      <c r="GZ239" s="61"/>
      <c r="HA239" s="61"/>
      <c r="HB239" s="61"/>
      <c r="HC239" s="61"/>
      <c r="HD239" s="61"/>
      <c r="HE239" s="61"/>
      <c r="HF239" s="61"/>
      <c r="HG239" s="61"/>
      <c r="HH239" s="61"/>
      <c r="HI239" s="61"/>
      <c r="HJ239" s="61"/>
      <c r="HK239" s="61"/>
      <c r="HL239" s="61"/>
      <c r="HM239" s="61"/>
      <c r="HN239" s="61"/>
      <c r="HO239" s="61"/>
      <c r="HP239" s="61"/>
      <c r="HQ239" s="61"/>
      <c r="HR239" s="61"/>
      <c r="HS239" s="61"/>
      <c r="HT239" s="61"/>
      <c r="HU239" s="61"/>
      <c r="HV239" s="61"/>
      <c r="HW239" s="61"/>
      <c r="HX239" s="61"/>
      <c r="HY239" s="61"/>
      <c r="HZ239" s="61"/>
      <c r="IA239" s="61"/>
      <c r="IB239" s="61"/>
      <c r="IC239" s="61"/>
      <c r="ID239" s="61"/>
      <c r="IE239" s="61"/>
      <c r="IF239" s="61"/>
      <c r="IG239" s="61"/>
      <c r="IH239" s="61"/>
      <c r="II239" s="61"/>
      <c r="IJ239" s="61"/>
      <c r="IK239" s="61"/>
      <c r="IL239" s="61"/>
      <c r="IM239" s="61"/>
      <c r="IN239" s="61"/>
      <c r="IO239" s="61"/>
      <c r="IP239" s="61"/>
      <c r="IQ239" s="61"/>
      <c r="IR239" s="61"/>
      <c r="IS239" s="61"/>
      <c r="IT239" s="61"/>
      <c r="IU239" s="61"/>
      <c r="IV239" s="61"/>
      <c r="IW239" s="61"/>
      <c r="IX239" s="61"/>
      <c r="IY239" s="61"/>
      <c r="IZ239" s="61"/>
      <c r="JA239" s="61"/>
      <c r="JB239" s="61"/>
      <c r="JC239" s="61"/>
      <c r="JD239" s="61"/>
      <c r="JE239" s="61"/>
      <c r="JF239" s="61"/>
      <c r="JG239" s="61"/>
      <c r="JH239" s="61"/>
      <c r="JI239" s="61"/>
      <c r="JJ239" s="61"/>
      <c r="JK239" s="61"/>
      <c r="JL239" s="61"/>
      <c r="JM239" s="61"/>
      <c r="JN239" s="61"/>
      <c r="JO239" s="61"/>
      <c r="JP239" s="61"/>
      <c r="JQ239" s="61"/>
      <c r="JR239" s="61"/>
      <c r="JS239" s="61"/>
      <c r="JT239" s="61"/>
      <c r="JU239" s="61"/>
      <c r="JV239" s="61"/>
      <c r="JW239" s="61"/>
    </row>
    <row r="240" spans="1:283" s="64" customFormat="1" ht="39" customHeight="1" x14ac:dyDescent="0.15">
      <c r="A240" s="70"/>
      <c r="B240" s="70"/>
      <c r="C240" s="70"/>
      <c r="D240" s="70"/>
      <c r="E240" s="70"/>
      <c r="F240" s="70"/>
      <c r="G240" s="70"/>
      <c r="H240" s="70"/>
      <c r="I240" s="70"/>
      <c r="J240" s="70"/>
      <c r="K240" s="70"/>
      <c r="L240" s="70"/>
      <c r="M240" s="70"/>
      <c r="N240" s="70"/>
      <c r="O240" s="70"/>
      <c r="P240" s="70"/>
      <c r="Q240" s="70"/>
      <c r="R240" s="200"/>
      <c r="S240" s="70"/>
      <c r="T240" s="70"/>
      <c r="U240" s="143"/>
      <c r="V240" s="71"/>
      <c r="W240" s="70"/>
      <c r="X240" s="62" t="s">
        <v>2383</v>
      </c>
      <c r="Y240" s="61"/>
      <c r="Z240" s="61"/>
      <c r="AA240" s="61"/>
      <c r="AB240" s="86">
        <f>COUNTIF(AB6:AB237,"Unclear")</f>
        <v>20</v>
      </c>
      <c r="AC240" s="67">
        <f>COUNTIF(AC6:AC237,"Unclear")</f>
        <v>0</v>
      </c>
      <c r="AD240" s="67">
        <f>COUNTIF(AD6:AD237,"Unclear")</f>
        <v>0</v>
      </c>
      <c r="AE240" s="61"/>
      <c r="AF240" s="61"/>
      <c r="AG240" s="67">
        <f>COUNTIF(AG6:AG237,"Unclear")</f>
        <v>0</v>
      </c>
      <c r="AH240" s="61"/>
      <c r="AI240" s="61"/>
      <c r="AJ240" s="61"/>
      <c r="AK240" s="61"/>
      <c r="AL240" s="86"/>
      <c r="AM240" s="61"/>
      <c r="AN240" s="61"/>
      <c r="AO240" s="61"/>
      <c r="AP240" s="86"/>
      <c r="AQ240" s="61"/>
      <c r="AR240" s="61"/>
      <c r="AS240" s="61"/>
      <c r="AT240" s="61"/>
      <c r="AU240" s="61"/>
      <c r="AV240" s="61"/>
      <c r="AW240" s="61"/>
      <c r="AX240" s="61"/>
      <c r="AY240" s="67">
        <f>COUNTIF(AY6:AY237,"Maybe")</f>
        <v>17</v>
      </c>
      <c r="AZ240" s="63"/>
      <c r="BA240" s="61"/>
      <c r="BB240" s="62"/>
      <c r="BC240" s="62"/>
      <c r="BD240" s="61"/>
      <c r="BE240" s="61"/>
      <c r="BF240" s="61"/>
      <c r="BG240" s="61"/>
      <c r="BH240" s="61"/>
      <c r="BI240" s="61"/>
      <c r="BJ240" s="61"/>
      <c r="BK240" s="61"/>
      <c r="BL240" s="61"/>
      <c r="BM240" s="61"/>
      <c r="BN240" s="61"/>
      <c r="BO240" s="61"/>
      <c r="BP240" s="61"/>
      <c r="BQ240" s="61"/>
      <c r="BR240" s="61"/>
      <c r="BS240" s="61"/>
      <c r="BT240" s="61"/>
      <c r="BU240" s="61"/>
      <c r="BV240" s="61"/>
      <c r="BW240" s="61"/>
      <c r="BX240" s="61"/>
      <c r="BY240" s="61"/>
      <c r="BZ240" s="61"/>
      <c r="CA240" s="61"/>
      <c r="CB240" s="61"/>
      <c r="CC240" s="61"/>
      <c r="CD240" s="61"/>
      <c r="CE240" s="61"/>
      <c r="CF240" s="61"/>
      <c r="CG240" s="61"/>
      <c r="CH240" s="61"/>
      <c r="CI240" s="61"/>
      <c r="CJ240" s="61"/>
      <c r="CK240" s="61"/>
      <c r="CL240" s="61"/>
      <c r="CM240" s="61"/>
      <c r="CN240" s="61"/>
      <c r="CO240" s="61"/>
      <c r="CP240" s="61"/>
      <c r="CQ240" s="61"/>
      <c r="CR240" s="61"/>
      <c r="CS240" s="61"/>
      <c r="CT240" s="61"/>
      <c r="CU240" s="61"/>
      <c r="CV240" s="61"/>
      <c r="CW240" s="61"/>
      <c r="CX240" s="61"/>
      <c r="CY240" s="61"/>
      <c r="CZ240" s="61"/>
      <c r="DA240" s="61"/>
      <c r="DB240" s="61"/>
      <c r="DC240" s="61"/>
      <c r="DD240" s="61"/>
      <c r="DE240" s="61"/>
      <c r="DF240" s="61"/>
      <c r="DG240" s="61"/>
      <c r="DH240" s="61"/>
      <c r="DI240" s="61"/>
      <c r="DJ240" s="61"/>
      <c r="DK240" s="61"/>
      <c r="DL240" s="61"/>
      <c r="DM240" s="61"/>
      <c r="DN240" s="61"/>
      <c r="DO240" s="61"/>
      <c r="DP240" s="61"/>
      <c r="DQ240" s="61"/>
      <c r="DR240" s="61"/>
      <c r="DS240" s="61"/>
      <c r="DT240" s="61"/>
      <c r="DU240" s="61"/>
      <c r="DV240" s="61"/>
      <c r="DW240" s="61"/>
      <c r="DX240" s="61"/>
      <c r="DY240" s="61"/>
      <c r="DZ240" s="61"/>
      <c r="EA240" s="61"/>
      <c r="EB240" s="61"/>
      <c r="EC240" s="61"/>
      <c r="ED240" s="61"/>
      <c r="EE240" s="61"/>
      <c r="EF240" s="61"/>
      <c r="EG240" s="61"/>
      <c r="EH240" s="61"/>
      <c r="EI240" s="61"/>
      <c r="EJ240" s="61"/>
      <c r="EK240" s="61"/>
      <c r="EL240" s="61"/>
      <c r="EM240" s="61"/>
      <c r="EN240" s="61"/>
      <c r="EO240" s="61"/>
      <c r="EP240" s="61"/>
      <c r="EQ240" s="61"/>
      <c r="ER240" s="61"/>
      <c r="ES240" s="61"/>
      <c r="ET240" s="61"/>
      <c r="EU240" s="61"/>
      <c r="EV240" s="61"/>
      <c r="EW240" s="61"/>
      <c r="EX240" s="61"/>
      <c r="EY240" s="61"/>
      <c r="EZ240" s="61"/>
      <c r="FA240" s="61"/>
      <c r="FB240" s="61"/>
      <c r="FC240" s="61"/>
      <c r="FD240" s="61"/>
      <c r="FE240" s="61"/>
      <c r="FF240" s="61"/>
      <c r="FG240" s="61"/>
      <c r="FH240" s="61"/>
      <c r="FI240" s="61"/>
      <c r="FJ240" s="61"/>
      <c r="FK240" s="61"/>
      <c r="FL240" s="61"/>
      <c r="FM240" s="61"/>
      <c r="FN240" s="61"/>
      <c r="FO240" s="61"/>
      <c r="FP240" s="61"/>
      <c r="FQ240" s="61"/>
      <c r="FR240" s="61"/>
      <c r="FS240" s="61"/>
      <c r="FT240" s="61"/>
      <c r="FU240" s="61"/>
      <c r="FV240" s="61"/>
      <c r="FW240" s="61"/>
      <c r="FX240" s="61"/>
      <c r="FY240" s="61"/>
      <c r="FZ240" s="61"/>
      <c r="GA240" s="61"/>
      <c r="GB240" s="61"/>
      <c r="GC240" s="61"/>
      <c r="GD240" s="61"/>
      <c r="GE240" s="61"/>
      <c r="GF240" s="61"/>
      <c r="GG240" s="61"/>
      <c r="GH240" s="61"/>
      <c r="GI240" s="61"/>
      <c r="GJ240" s="61"/>
      <c r="GK240" s="61"/>
      <c r="GL240" s="61"/>
      <c r="GM240" s="61"/>
      <c r="GN240" s="61"/>
      <c r="GO240" s="61"/>
      <c r="GP240" s="61"/>
      <c r="GQ240" s="61"/>
      <c r="GR240" s="61"/>
      <c r="GS240" s="61"/>
      <c r="GT240" s="61"/>
      <c r="GU240" s="61"/>
      <c r="GV240" s="61"/>
      <c r="GW240" s="61"/>
      <c r="GX240" s="61"/>
      <c r="GY240" s="61"/>
      <c r="GZ240" s="61"/>
      <c r="HA240" s="61"/>
      <c r="HB240" s="61"/>
      <c r="HC240" s="61"/>
      <c r="HD240" s="61"/>
      <c r="HE240" s="61"/>
      <c r="HF240" s="61"/>
      <c r="HG240" s="61"/>
      <c r="HH240" s="61"/>
      <c r="HI240" s="61"/>
      <c r="HJ240" s="61"/>
      <c r="HK240" s="61"/>
      <c r="HL240" s="61"/>
      <c r="HM240" s="61"/>
      <c r="HN240" s="61"/>
      <c r="HO240" s="61"/>
      <c r="HP240" s="61"/>
      <c r="HQ240" s="61"/>
      <c r="HR240" s="61"/>
      <c r="HS240" s="61"/>
      <c r="HT240" s="61"/>
      <c r="HU240" s="61"/>
      <c r="HV240" s="61"/>
      <c r="HW240" s="61"/>
      <c r="HX240" s="61"/>
      <c r="HY240" s="61"/>
      <c r="HZ240" s="61"/>
      <c r="IA240" s="61"/>
      <c r="IB240" s="61"/>
      <c r="IC240" s="61"/>
      <c r="ID240" s="61"/>
      <c r="IE240" s="61"/>
      <c r="IF240" s="61"/>
      <c r="IG240" s="61"/>
      <c r="IH240" s="61"/>
      <c r="II240" s="61"/>
      <c r="IJ240" s="61"/>
      <c r="IK240" s="61"/>
      <c r="IL240" s="61"/>
      <c r="IM240" s="61"/>
      <c r="IN240" s="61"/>
      <c r="IO240" s="61"/>
      <c r="IP240" s="61"/>
      <c r="IQ240" s="61"/>
      <c r="IR240" s="61"/>
      <c r="IS240" s="61"/>
      <c r="IT240" s="61"/>
      <c r="IU240" s="61"/>
      <c r="IV240" s="61"/>
      <c r="IW240" s="61"/>
      <c r="IX240" s="61"/>
      <c r="IY240" s="61"/>
      <c r="IZ240" s="61"/>
      <c r="JA240" s="61"/>
      <c r="JB240" s="61"/>
      <c r="JC240" s="61"/>
      <c r="JD240" s="61"/>
      <c r="JE240" s="61"/>
      <c r="JF240" s="61"/>
      <c r="JG240" s="61"/>
      <c r="JH240" s="61"/>
      <c r="JI240" s="61"/>
      <c r="JJ240" s="61"/>
      <c r="JK240" s="61"/>
      <c r="JL240" s="61"/>
      <c r="JM240" s="61"/>
      <c r="JN240" s="61"/>
      <c r="JO240" s="61"/>
      <c r="JP240" s="61"/>
      <c r="JQ240" s="61"/>
      <c r="JR240" s="61"/>
      <c r="JS240" s="61"/>
      <c r="JT240" s="61"/>
      <c r="JU240" s="61"/>
      <c r="JV240" s="61"/>
      <c r="JW240" s="61"/>
    </row>
    <row r="241" spans="1:283" s="92" customFormat="1" ht="39" customHeight="1" x14ac:dyDescent="0.15">
      <c r="A241" s="70"/>
      <c r="B241" s="70"/>
      <c r="C241" s="70"/>
      <c r="D241" s="70"/>
      <c r="E241" s="70"/>
      <c r="F241" s="70"/>
      <c r="G241" s="70"/>
      <c r="H241" s="70"/>
      <c r="I241" s="70"/>
      <c r="J241" s="70"/>
      <c r="K241" s="70"/>
      <c r="L241" s="70"/>
      <c r="M241" s="70"/>
      <c r="N241" s="70"/>
      <c r="O241" s="70"/>
      <c r="P241" s="70"/>
      <c r="Q241" s="70"/>
      <c r="R241" s="200"/>
      <c r="S241" s="70"/>
      <c r="T241" s="70"/>
      <c r="U241" s="143"/>
      <c r="V241" s="96" t="s">
        <v>2668</v>
      </c>
      <c r="W241" s="89">
        <f>COUNTIFS(AC6:AC237,"Yes", AD6:AD237,"Yes", AG6:AG237,"Yes")</f>
        <v>52</v>
      </c>
      <c r="X241" s="94" t="s">
        <v>2669</v>
      </c>
      <c r="Y241" s="61"/>
      <c r="Z241" s="61"/>
      <c r="AA241" s="61"/>
      <c r="AB241" s="90"/>
      <c r="AC241" s="93"/>
      <c r="AD241" s="93"/>
      <c r="AE241" s="93"/>
      <c r="AF241" s="93"/>
      <c r="AG241" s="93"/>
      <c r="AH241" s="61"/>
      <c r="AI241" s="83">
        <f>COUNTIF(AI6:AI51,"x")</f>
        <v>15</v>
      </c>
      <c r="AJ241" s="83">
        <f>COUNTIF(AJ6:AJ51,"x")</f>
        <v>12</v>
      </c>
      <c r="AK241" s="83">
        <f t="shared" ref="AK241:AQ241" si="2">COUNTIF(AK6:AK51,"x")</f>
        <v>27</v>
      </c>
      <c r="AL241" s="83">
        <f t="shared" si="2"/>
        <v>28</v>
      </c>
      <c r="AM241" s="83">
        <f t="shared" si="2"/>
        <v>0</v>
      </c>
      <c r="AN241" s="83">
        <f t="shared" si="2"/>
        <v>3</v>
      </c>
      <c r="AO241" s="83">
        <f t="shared" si="2"/>
        <v>10</v>
      </c>
      <c r="AP241" s="83">
        <f t="shared" si="2"/>
        <v>17</v>
      </c>
      <c r="AQ241" s="83">
        <f t="shared" si="2"/>
        <v>0</v>
      </c>
      <c r="AR241" s="86"/>
      <c r="AS241" s="83">
        <f>COUNTIF(AS6:AS51,"x")</f>
        <v>23</v>
      </c>
      <c r="AT241" s="83">
        <f t="shared" ref="AT241:AW241" si="3">COUNTIF(AT6:AT51,"x")</f>
        <v>12</v>
      </c>
      <c r="AU241" s="83">
        <f t="shared" si="3"/>
        <v>6</v>
      </c>
      <c r="AV241" s="83">
        <f t="shared" si="3"/>
        <v>24</v>
      </c>
      <c r="AW241" s="83">
        <f t="shared" si="3"/>
        <v>0</v>
      </c>
      <c r="AX241" s="70"/>
      <c r="AY241" s="143"/>
      <c r="AZ241" s="91"/>
      <c r="BA241" s="70"/>
      <c r="BB241" s="71"/>
      <c r="BC241" s="71"/>
      <c r="BD241" s="70"/>
      <c r="BE241" s="70"/>
      <c r="BF241" s="70"/>
      <c r="BG241" s="70"/>
      <c r="BH241" s="70"/>
      <c r="BI241" s="70"/>
      <c r="BJ241" s="70"/>
      <c r="BK241" s="70"/>
      <c r="BL241" s="70"/>
      <c r="BM241" s="70"/>
      <c r="BN241" s="70"/>
      <c r="BO241" s="70"/>
      <c r="BP241" s="70"/>
      <c r="BQ241" s="70"/>
      <c r="BR241" s="70"/>
      <c r="BS241" s="70"/>
      <c r="BT241" s="70"/>
      <c r="BU241" s="70"/>
      <c r="BV241" s="70"/>
      <c r="BW241" s="70"/>
      <c r="BX241" s="70"/>
      <c r="BY241" s="70"/>
      <c r="BZ241" s="70"/>
      <c r="CA241" s="70"/>
      <c r="CB241" s="70"/>
      <c r="CC241" s="70"/>
      <c r="CD241" s="70"/>
      <c r="CE241" s="70"/>
      <c r="CF241" s="70"/>
      <c r="CG241" s="70"/>
      <c r="CH241" s="70"/>
      <c r="CI241" s="70"/>
      <c r="CJ241" s="70"/>
      <c r="CK241" s="70"/>
      <c r="CL241" s="70"/>
      <c r="CM241" s="70"/>
      <c r="CN241" s="70"/>
      <c r="CO241" s="70"/>
      <c r="CP241" s="70"/>
      <c r="CQ241" s="70"/>
      <c r="CR241" s="70"/>
      <c r="CS241" s="70"/>
      <c r="CT241" s="70"/>
      <c r="CU241" s="70"/>
      <c r="CV241" s="70"/>
      <c r="CW241" s="70"/>
      <c r="CX241" s="70"/>
      <c r="CY241" s="70"/>
      <c r="CZ241" s="70"/>
      <c r="DA241" s="70"/>
      <c r="DB241" s="70"/>
      <c r="DC241" s="70"/>
      <c r="DD241" s="70"/>
      <c r="DE241" s="70"/>
      <c r="DF241" s="70"/>
      <c r="DG241" s="70"/>
      <c r="DH241" s="70"/>
      <c r="DI241" s="70"/>
      <c r="DJ241" s="70"/>
      <c r="DK241" s="70"/>
      <c r="DL241" s="70"/>
      <c r="DM241" s="70"/>
      <c r="DN241" s="70"/>
      <c r="DO241" s="70"/>
      <c r="DP241" s="70"/>
      <c r="DQ241" s="70"/>
      <c r="DR241" s="70"/>
      <c r="DS241" s="70"/>
      <c r="DT241" s="70"/>
      <c r="DU241" s="70"/>
      <c r="DV241" s="70"/>
      <c r="DW241" s="70"/>
      <c r="DX241" s="70"/>
      <c r="DY241" s="70"/>
      <c r="DZ241" s="70"/>
      <c r="EA241" s="70"/>
      <c r="EB241" s="70"/>
      <c r="EC241" s="70"/>
      <c r="ED241" s="70"/>
      <c r="EE241" s="70"/>
      <c r="EF241" s="70"/>
      <c r="EG241" s="70"/>
      <c r="EH241" s="70"/>
      <c r="EI241" s="70"/>
      <c r="EJ241" s="70"/>
      <c r="EK241" s="70"/>
      <c r="EL241" s="70"/>
      <c r="EM241" s="70"/>
      <c r="EN241" s="70"/>
      <c r="EO241" s="70"/>
      <c r="EP241" s="70"/>
      <c r="EQ241" s="70"/>
      <c r="ER241" s="70"/>
      <c r="ES241" s="70"/>
      <c r="ET241" s="70"/>
      <c r="EU241" s="70"/>
      <c r="EV241" s="70"/>
      <c r="EW241" s="70"/>
      <c r="EX241" s="70"/>
      <c r="EY241" s="70"/>
      <c r="EZ241" s="70"/>
      <c r="FA241" s="70"/>
      <c r="FB241" s="70"/>
      <c r="FC241" s="70"/>
      <c r="FD241" s="70"/>
      <c r="FE241" s="70"/>
      <c r="FF241" s="70"/>
      <c r="FG241" s="70"/>
      <c r="FH241" s="70"/>
      <c r="FI241" s="70"/>
      <c r="FJ241" s="70"/>
      <c r="FK241" s="70"/>
      <c r="FL241" s="70"/>
      <c r="FM241" s="70"/>
      <c r="FN241" s="70"/>
      <c r="FO241" s="70"/>
      <c r="FP241" s="70"/>
      <c r="FQ241" s="70"/>
      <c r="FR241" s="70"/>
      <c r="FS241" s="70"/>
      <c r="FT241" s="70"/>
      <c r="FU241" s="70"/>
      <c r="FV241" s="70"/>
      <c r="FW241" s="70"/>
      <c r="FX241" s="70"/>
      <c r="FY241" s="70"/>
      <c r="FZ241" s="70"/>
      <c r="GA241" s="70"/>
      <c r="GB241" s="70"/>
      <c r="GC241" s="70"/>
      <c r="GD241" s="70"/>
      <c r="GE241" s="70"/>
      <c r="GF241" s="70"/>
      <c r="GG241" s="70"/>
      <c r="GH241" s="70"/>
      <c r="GI241" s="70"/>
      <c r="GJ241" s="70"/>
      <c r="GK241" s="70"/>
      <c r="GL241" s="70"/>
      <c r="GM241" s="70"/>
      <c r="GN241" s="70"/>
      <c r="GO241" s="70"/>
      <c r="GP241" s="70"/>
      <c r="GQ241" s="70"/>
      <c r="GR241" s="70"/>
      <c r="GS241" s="70"/>
      <c r="GT241" s="70"/>
      <c r="GU241" s="70"/>
      <c r="GV241" s="70"/>
      <c r="GW241" s="70"/>
      <c r="GX241" s="70"/>
      <c r="GY241" s="70"/>
      <c r="GZ241" s="70"/>
      <c r="HA241" s="70"/>
      <c r="HB241" s="70"/>
      <c r="HC241" s="70"/>
      <c r="HD241" s="70"/>
      <c r="HE241" s="70"/>
      <c r="HF241" s="70"/>
      <c r="HG241" s="70"/>
      <c r="HH241" s="70"/>
      <c r="HI241" s="70"/>
      <c r="HJ241" s="70"/>
      <c r="HK241" s="70"/>
      <c r="HL241" s="70"/>
      <c r="HM241" s="70"/>
      <c r="HN241" s="70"/>
      <c r="HO241" s="70"/>
      <c r="HP241" s="70"/>
      <c r="HQ241" s="70"/>
      <c r="HR241" s="70"/>
      <c r="HS241" s="70"/>
      <c r="HT241" s="70"/>
      <c r="HU241" s="70"/>
      <c r="HV241" s="70"/>
      <c r="HW241" s="70"/>
      <c r="HX241" s="70"/>
      <c r="HY241" s="70"/>
      <c r="HZ241" s="70"/>
      <c r="IA241" s="70"/>
      <c r="IB241" s="70"/>
      <c r="IC241" s="70"/>
      <c r="ID241" s="70"/>
      <c r="IE241" s="70"/>
      <c r="IF241" s="70"/>
      <c r="IG241" s="70"/>
      <c r="IH241" s="70"/>
      <c r="II241" s="70"/>
      <c r="IJ241" s="70"/>
      <c r="IK241" s="70"/>
      <c r="IL241" s="70"/>
      <c r="IM241" s="70"/>
      <c r="IN241" s="70"/>
      <c r="IO241" s="70"/>
      <c r="IP241" s="70"/>
      <c r="IQ241" s="70"/>
      <c r="IR241" s="70"/>
      <c r="IS241" s="70"/>
      <c r="IT241" s="70"/>
      <c r="IU241" s="70"/>
      <c r="IV241" s="70"/>
      <c r="IW241" s="70"/>
      <c r="IX241" s="70"/>
      <c r="IY241" s="70"/>
      <c r="IZ241" s="70"/>
      <c r="JA241" s="70"/>
      <c r="JB241" s="70"/>
      <c r="JC241" s="70"/>
      <c r="JD241" s="70"/>
      <c r="JE241" s="70"/>
      <c r="JF241" s="70"/>
      <c r="JG241" s="70"/>
      <c r="JH241" s="70"/>
      <c r="JI241" s="70"/>
      <c r="JJ241" s="70"/>
      <c r="JK241" s="70"/>
      <c r="JL241" s="70"/>
      <c r="JM241" s="70"/>
      <c r="JN241" s="70"/>
      <c r="JO241" s="70"/>
      <c r="JP241" s="70"/>
      <c r="JQ241" s="70"/>
      <c r="JR241" s="70"/>
      <c r="JS241" s="70"/>
      <c r="JT241" s="70"/>
      <c r="JU241" s="70"/>
      <c r="JV241" s="70"/>
      <c r="JW241" s="70"/>
    </row>
    <row r="242" spans="1:283" x14ac:dyDescent="0.15">
      <c r="X242" s="75" t="s">
        <v>2388</v>
      </c>
      <c r="Y242" s="76"/>
      <c r="Z242" s="76"/>
      <c r="AA242" s="76"/>
      <c r="AB242" s="77"/>
      <c r="AC242" s="79"/>
      <c r="AD242" s="79"/>
      <c r="AE242" s="79"/>
      <c r="AF242" s="79"/>
      <c r="AG242" s="79"/>
      <c r="AH242" s="72">
        <f>COUNTIF(AH6:AH237,"Historic")</f>
        <v>12</v>
      </c>
      <c r="AI242" s="72">
        <f>AH242</f>
        <v>12</v>
      </c>
    </row>
    <row r="243" spans="1:283" x14ac:dyDescent="0.15">
      <c r="X243" s="75" t="s">
        <v>2389</v>
      </c>
      <c r="Y243" s="76"/>
      <c r="Z243" s="76"/>
      <c r="AA243" s="76"/>
      <c r="AB243" s="77"/>
      <c r="AC243" s="79"/>
      <c r="AD243" s="79"/>
      <c r="AE243" s="79"/>
      <c r="AF243" s="79"/>
      <c r="AG243" s="79"/>
      <c r="AH243" s="72">
        <f>COUNTIF(AH6:AH237,"Aesthetical")</f>
        <v>2</v>
      </c>
      <c r="AI243" s="72">
        <f>AH243</f>
        <v>2</v>
      </c>
    </row>
    <row r="244" spans="1:283" x14ac:dyDescent="0.15">
      <c r="X244" s="75" t="s">
        <v>2390</v>
      </c>
      <c r="Y244" s="76"/>
      <c r="Z244" s="76"/>
      <c r="AA244" s="76"/>
      <c r="AB244" s="77"/>
      <c r="AC244" s="79"/>
      <c r="AD244" s="79"/>
      <c r="AE244" s="79"/>
      <c r="AF244" s="79"/>
      <c r="AG244" s="79"/>
      <c r="AH244" s="72">
        <f>COUNTIF(AH6:AH237,"Social")</f>
        <v>55</v>
      </c>
      <c r="AI244" s="72">
        <f>AH244</f>
        <v>55</v>
      </c>
    </row>
    <row r="245" spans="1:283" x14ac:dyDescent="0.15">
      <c r="X245" s="75" t="s">
        <v>2391</v>
      </c>
      <c r="Y245" s="76"/>
      <c r="Z245" s="76"/>
      <c r="AA245" s="76"/>
      <c r="AB245" s="77"/>
      <c r="AC245" s="79"/>
      <c r="AD245" s="79"/>
      <c r="AE245" s="79"/>
      <c r="AF245" s="79"/>
      <c r="AG245" s="79"/>
      <c r="AH245" s="72">
        <f>COUNTIF(AH6:AH237,"Economic")</f>
        <v>32</v>
      </c>
      <c r="AI245" s="72">
        <f>AH245+AH251</f>
        <v>38</v>
      </c>
    </row>
    <row r="246" spans="1:283" x14ac:dyDescent="0.15">
      <c r="X246" s="75" t="s">
        <v>2392</v>
      </c>
      <c r="Y246" s="76"/>
      <c r="Z246" s="76"/>
      <c r="AA246" s="76"/>
      <c r="AB246" s="77"/>
      <c r="AC246" s="79"/>
      <c r="AD246" s="79"/>
      <c r="AE246" s="79"/>
      <c r="AF246" s="79"/>
      <c r="AG246" s="79"/>
      <c r="AH246" s="72">
        <f>COUNTIF(AH6:AH237,"Age")</f>
        <v>0</v>
      </c>
      <c r="AI246" s="72">
        <f>AH246</f>
        <v>0</v>
      </c>
    </row>
    <row r="247" spans="1:283" x14ac:dyDescent="0.15">
      <c r="X247" s="75" t="s">
        <v>2393</v>
      </c>
      <c r="Y247" s="76"/>
      <c r="Z247" s="76"/>
      <c r="AA247" s="76"/>
      <c r="AB247" s="77"/>
      <c r="AC247" s="79"/>
      <c r="AD247" s="79"/>
      <c r="AE247" s="79"/>
      <c r="AF247" s="79"/>
      <c r="AG247" s="79"/>
      <c r="AH247" s="72">
        <f>COUNTIF(AH6:AH237,"Political")</f>
        <v>9</v>
      </c>
      <c r="AI247" s="72">
        <f>AH247</f>
        <v>9</v>
      </c>
    </row>
    <row r="248" spans="1:283" x14ac:dyDescent="0.15">
      <c r="X248" s="75" t="s">
        <v>2394</v>
      </c>
      <c r="Y248" s="76"/>
      <c r="Z248" s="76"/>
      <c r="AA248" s="76"/>
      <c r="AB248" s="77"/>
      <c r="AC248" s="79"/>
      <c r="AD248" s="79"/>
      <c r="AE248" s="79"/>
      <c r="AF248" s="79"/>
      <c r="AG248" s="79"/>
      <c r="AH248" s="72">
        <f>COUNTIF(AH6:AH237,"Ecological")</f>
        <v>13</v>
      </c>
      <c r="AI248" s="72">
        <f>AH248</f>
        <v>13</v>
      </c>
    </row>
    <row r="249" spans="1:283" x14ac:dyDescent="0.15">
      <c r="X249" s="75" t="s">
        <v>2395</v>
      </c>
      <c r="Y249" s="76"/>
      <c r="Z249" s="76"/>
      <c r="AA249" s="76"/>
      <c r="AB249" s="77"/>
      <c r="AC249" s="79"/>
      <c r="AD249" s="79"/>
      <c r="AE249" s="79"/>
      <c r="AF249" s="79"/>
      <c r="AG249" s="79"/>
      <c r="AH249" s="72">
        <f>COUNTIF(AH6:AH237,"Scientific")</f>
        <v>3</v>
      </c>
      <c r="AI249" s="72">
        <f>AH249+AH250</f>
        <v>20</v>
      </c>
    </row>
    <row r="250" spans="1:283" x14ac:dyDescent="0.15">
      <c r="X250" s="165" t="s">
        <v>2401</v>
      </c>
      <c r="Y250" s="76"/>
      <c r="Z250" s="76"/>
      <c r="AA250" s="76"/>
      <c r="AB250" s="77"/>
      <c r="AC250" s="79"/>
      <c r="AD250" s="79"/>
      <c r="AE250" s="79"/>
      <c r="AF250" s="79"/>
      <c r="AG250" s="79"/>
      <c r="AH250" s="72">
        <f>COUNTIF(AH6:AH237,"Technical")</f>
        <v>17</v>
      </c>
    </row>
    <row r="251" spans="1:283" x14ac:dyDescent="0.15">
      <c r="X251" s="165" t="s">
        <v>2402</v>
      </c>
      <c r="Y251" s="76"/>
      <c r="Z251" s="76"/>
      <c r="AA251" s="76"/>
      <c r="AB251" s="77"/>
      <c r="AC251" s="79"/>
      <c r="AD251" s="79"/>
      <c r="AE251" s="79"/>
      <c r="AF251" s="79"/>
      <c r="AG251" s="79"/>
      <c r="AH251" s="72">
        <f>COUNTIF(AH6:AH237,"Functional")</f>
        <v>6</v>
      </c>
    </row>
    <row r="252" spans="1:283" x14ac:dyDescent="0.15">
      <c r="X252" s="81" t="s">
        <v>2396</v>
      </c>
      <c r="Y252" s="76"/>
      <c r="Z252" s="76"/>
      <c r="AA252" s="76"/>
      <c r="AB252" s="77"/>
      <c r="AC252" s="79"/>
      <c r="AD252" s="79"/>
      <c r="AE252" s="79"/>
      <c r="AF252" s="79"/>
      <c r="AG252" s="79"/>
      <c r="AH252" s="72">
        <f>COUNTIF(AH6:AH237,"Mixed")</f>
        <v>81</v>
      </c>
      <c r="AI252" s="72">
        <f>AH252</f>
        <v>81</v>
      </c>
    </row>
    <row r="253" spans="1:283" x14ac:dyDescent="0.15">
      <c r="X253" s="81" t="s">
        <v>2383</v>
      </c>
      <c r="Y253" s="76"/>
      <c r="Z253" s="76"/>
      <c r="AA253" s="76"/>
      <c r="AB253" s="77"/>
      <c r="AC253" s="79"/>
      <c r="AD253" s="79"/>
      <c r="AE253" s="79"/>
      <c r="AF253" s="79"/>
      <c r="AG253" s="79"/>
      <c r="AH253" s="72">
        <f>COUNTIF(AH6:AH237,"Unclear")</f>
        <v>0</v>
      </c>
    </row>
    <row r="255" spans="1:283" ht="28" x14ac:dyDescent="0.15">
      <c r="X255" s="75" t="s">
        <v>2833</v>
      </c>
      <c r="Y255" s="76"/>
      <c r="Z255" s="76"/>
      <c r="AA255" s="77"/>
      <c r="AB255" s="77"/>
      <c r="AC255" s="79"/>
      <c r="AD255" s="79"/>
      <c r="AE255" s="79"/>
      <c r="AF255" s="79"/>
      <c r="AG255" s="79"/>
      <c r="AH255" s="79"/>
      <c r="AI255" s="79"/>
      <c r="AJ255" s="79"/>
      <c r="AK255" s="79"/>
      <c r="AL255" s="173"/>
      <c r="AM255" s="79"/>
      <c r="AN255" s="79"/>
      <c r="AO255" s="79"/>
      <c r="AP255" s="173"/>
      <c r="AQ255" s="80"/>
      <c r="AR255" s="78">
        <f>COUNTIF(AR6:AR237,"User/ Residents")</f>
        <v>40</v>
      </c>
      <c r="AS255" s="78">
        <f>AR255</f>
        <v>40</v>
      </c>
    </row>
    <row r="256" spans="1:283" x14ac:dyDescent="0.15">
      <c r="X256" s="75" t="s">
        <v>2435</v>
      </c>
      <c r="Y256" s="76"/>
      <c r="Z256" s="76"/>
      <c r="AA256" s="76"/>
      <c r="AB256" s="77"/>
      <c r="AC256" s="79"/>
      <c r="AD256" s="79"/>
      <c r="AE256" s="79"/>
      <c r="AF256" s="79"/>
      <c r="AG256" s="79"/>
      <c r="AH256" s="79"/>
      <c r="AI256" s="79"/>
      <c r="AJ256" s="79"/>
      <c r="AK256" s="79"/>
      <c r="AL256" s="173"/>
      <c r="AM256" s="79"/>
      <c r="AN256" s="79"/>
      <c r="AO256" s="79"/>
      <c r="AP256" s="173"/>
      <c r="AQ256" s="80"/>
      <c r="AR256" s="72">
        <f>COUNTIF(AR6:AR237,"Owner")</f>
        <v>29</v>
      </c>
      <c r="AS256" s="78">
        <f>AR256</f>
        <v>29</v>
      </c>
    </row>
    <row r="257" spans="22:45" x14ac:dyDescent="0.15">
      <c r="X257" s="75" t="s">
        <v>2832</v>
      </c>
      <c r="Y257" s="76"/>
      <c r="Z257" s="76"/>
      <c r="AA257" s="76"/>
      <c r="AB257" s="77"/>
      <c r="AC257" s="79"/>
      <c r="AD257" s="79"/>
      <c r="AE257" s="79"/>
      <c r="AF257" s="79"/>
      <c r="AG257" s="79"/>
      <c r="AH257" s="79"/>
      <c r="AI257" s="79"/>
      <c r="AJ257" s="79"/>
      <c r="AK257" s="79"/>
      <c r="AL257" s="173"/>
      <c r="AM257" s="79"/>
      <c r="AN257" s="79"/>
      <c r="AO257" s="79"/>
      <c r="AP257" s="173"/>
      <c r="AQ257" s="80"/>
      <c r="AR257" s="72">
        <f>COUNTIF(AR6:AR237,"Governments")</f>
        <v>29</v>
      </c>
      <c r="AS257" s="78">
        <f>AR257</f>
        <v>29</v>
      </c>
    </row>
    <row r="258" spans="22:45" x14ac:dyDescent="0.15">
      <c r="X258" s="64" t="s">
        <v>2830</v>
      </c>
      <c r="Y258" s="76"/>
      <c r="Z258" s="76"/>
      <c r="AA258" s="76"/>
      <c r="AB258" s="77"/>
      <c r="AC258" s="79"/>
      <c r="AD258" s="79"/>
      <c r="AE258" s="79"/>
      <c r="AF258" s="79"/>
      <c r="AG258" s="79"/>
      <c r="AH258" s="79"/>
      <c r="AI258" s="79"/>
      <c r="AJ258" s="79"/>
      <c r="AK258" s="79"/>
      <c r="AL258" s="173"/>
      <c r="AM258" s="79"/>
      <c r="AN258" s="79"/>
      <c r="AO258" s="79"/>
      <c r="AP258" s="173"/>
      <c r="AQ258" s="80"/>
      <c r="AR258" s="72">
        <f>COUNTIF(AR6:AR237,"Expert-history")</f>
        <v>12</v>
      </c>
      <c r="AS258" s="78">
        <f>SUM(AR258:AR260)</f>
        <v>88</v>
      </c>
    </row>
    <row r="259" spans="22:45" ht="28" x14ac:dyDescent="0.15">
      <c r="X259" s="165" t="s">
        <v>2437</v>
      </c>
      <c r="Y259" s="76"/>
      <c r="Z259" s="76"/>
      <c r="AA259" s="76"/>
      <c r="AB259" s="77"/>
      <c r="AC259" s="79"/>
      <c r="AD259" s="79"/>
      <c r="AE259" s="79"/>
      <c r="AF259" s="79"/>
      <c r="AG259" s="79"/>
      <c r="AH259" s="79"/>
      <c r="AI259" s="79"/>
      <c r="AJ259" s="79"/>
      <c r="AK259" s="79"/>
      <c r="AL259" s="173"/>
      <c r="AM259" s="79"/>
      <c r="AN259" s="79"/>
      <c r="AO259" s="79"/>
      <c r="AP259" s="173"/>
      <c r="AQ259" s="80"/>
      <c r="AR259" s="72">
        <f>COUNTIF(AR6:AR237,"Expert-architecture")</f>
        <v>44</v>
      </c>
    </row>
    <row r="260" spans="22:45" ht="28" x14ac:dyDescent="0.15">
      <c r="X260" s="165" t="s">
        <v>2651</v>
      </c>
      <c r="Y260" s="76"/>
      <c r="Z260" s="76"/>
      <c r="AA260" s="76"/>
      <c r="AB260" s="77"/>
      <c r="AC260" s="79"/>
      <c r="AD260" s="79"/>
      <c r="AE260" s="79"/>
      <c r="AF260" s="79"/>
      <c r="AG260" s="79"/>
      <c r="AH260" s="79"/>
      <c r="AI260" s="79"/>
      <c r="AJ260" s="79"/>
      <c r="AK260" s="79"/>
      <c r="AL260" s="173"/>
      <c r="AM260" s="79"/>
      <c r="AN260" s="79"/>
      <c r="AO260" s="79"/>
      <c r="AP260" s="173"/>
      <c r="AQ260" s="80"/>
      <c r="AR260" s="72">
        <f>COUNTIF(AR6:AR237,"Expert-real estate")</f>
        <v>32</v>
      </c>
    </row>
    <row r="261" spans="22:45" x14ac:dyDescent="0.15">
      <c r="X261" s="75" t="s">
        <v>2396</v>
      </c>
      <c r="Y261" s="76"/>
      <c r="Z261" s="76"/>
      <c r="AA261" s="76"/>
      <c r="AB261" s="77"/>
      <c r="AC261" s="79"/>
      <c r="AD261" s="79"/>
      <c r="AE261" s="79"/>
      <c r="AF261" s="79"/>
      <c r="AG261" s="79"/>
      <c r="AH261" s="79"/>
      <c r="AI261" s="79"/>
      <c r="AJ261" s="79"/>
      <c r="AK261" s="79"/>
      <c r="AL261" s="173"/>
      <c r="AM261" s="79"/>
      <c r="AN261" s="79"/>
      <c r="AO261" s="79"/>
      <c r="AP261" s="173"/>
      <c r="AQ261" s="80"/>
      <c r="AR261" s="72">
        <f>COUNTIF(AR6:AR237,"Mixed")</f>
        <v>44</v>
      </c>
      <c r="AS261" s="78">
        <f>AR261</f>
        <v>44</v>
      </c>
    </row>
    <row r="262" spans="22:45" x14ac:dyDescent="0.15">
      <c r="X262" s="75" t="s">
        <v>2383</v>
      </c>
      <c r="Y262" s="76"/>
      <c r="Z262" s="76"/>
      <c r="AA262" s="76"/>
      <c r="AB262" s="77"/>
      <c r="AC262" s="79"/>
      <c r="AD262" s="79"/>
      <c r="AE262" s="79"/>
      <c r="AF262" s="79"/>
      <c r="AG262" s="79"/>
      <c r="AH262" s="79"/>
      <c r="AI262" s="79"/>
      <c r="AJ262" s="79"/>
      <c r="AK262" s="79"/>
      <c r="AL262" s="173"/>
      <c r="AM262" s="79"/>
      <c r="AN262" s="79"/>
      <c r="AO262" s="79"/>
      <c r="AP262" s="173"/>
      <c r="AQ262" s="80"/>
      <c r="AR262" s="72">
        <f>COUNTIF(AR6:AR237,"Unclear")</f>
        <v>0</v>
      </c>
    </row>
    <row r="264" spans="22:45" x14ac:dyDescent="0.15">
      <c r="V264" s="96" t="s">
        <v>2668</v>
      </c>
      <c r="X264" s="75" t="s">
        <v>2388</v>
      </c>
      <c r="Y264" s="76"/>
      <c r="Z264" s="76"/>
      <c r="AA264" s="76"/>
      <c r="AB264" s="77"/>
      <c r="AC264" s="79"/>
      <c r="AD264" s="79"/>
      <c r="AE264" s="79"/>
      <c r="AF264" s="79"/>
      <c r="AG264" s="79"/>
      <c r="AH264" s="83">
        <f>COUNTIF(AH6:AH51,"Historic")</f>
        <v>2</v>
      </c>
      <c r="AI264" s="83">
        <f>AH264</f>
        <v>2</v>
      </c>
    </row>
    <row r="265" spans="22:45" x14ac:dyDescent="0.15">
      <c r="X265" s="75" t="s">
        <v>2389</v>
      </c>
      <c r="Y265" s="76"/>
      <c r="Z265" s="76"/>
      <c r="AA265" s="76"/>
      <c r="AB265" s="77"/>
      <c r="AC265" s="79"/>
      <c r="AD265" s="79"/>
      <c r="AE265" s="79"/>
      <c r="AF265" s="79"/>
      <c r="AG265" s="79"/>
      <c r="AH265" s="83">
        <f>COUNTIF(AH6:AH51,"Aesthetical")</f>
        <v>0</v>
      </c>
      <c r="AI265" s="83">
        <f t="shared" ref="AI265:AI270" si="4">AH265</f>
        <v>0</v>
      </c>
    </row>
    <row r="266" spans="22:45" x14ac:dyDescent="0.15">
      <c r="X266" s="75" t="s">
        <v>2390</v>
      </c>
      <c r="Y266" s="76"/>
      <c r="Z266" s="76"/>
      <c r="AA266" s="76"/>
      <c r="AB266" s="77"/>
      <c r="AC266" s="79"/>
      <c r="AD266" s="79"/>
      <c r="AE266" s="79"/>
      <c r="AF266" s="79"/>
      <c r="AG266" s="79"/>
      <c r="AH266" s="83">
        <f>COUNTIF(AH6:AH51,"Social")</f>
        <v>5</v>
      </c>
      <c r="AI266" s="83">
        <f t="shared" si="4"/>
        <v>5</v>
      </c>
    </row>
    <row r="267" spans="22:45" x14ac:dyDescent="0.15">
      <c r="X267" s="75" t="s">
        <v>2391</v>
      </c>
      <c r="Y267" s="76"/>
      <c r="Z267" s="76"/>
      <c r="AA267" s="76"/>
      <c r="AB267" s="77"/>
      <c r="AC267" s="79"/>
      <c r="AD267" s="79"/>
      <c r="AE267" s="79"/>
      <c r="AF267" s="79"/>
      <c r="AG267" s="79"/>
      <c r="AH267" s="83">
        <f>COUNTIF(AH6:AH51,"Economic")</f>
        <v>1</v>
      </c>
      <c r="AI267" s="83">
        <f>AH267+AH273</f>
        <v>2</v>
      </c>
    </row>
    <row r="268" spans="22:45" x14ac:dyDescent="0.15">
      <c r="X268" s="75" t="s">
        <v>2392</v>
      </c>
      <c r="Y268" s="76"/>
      <c r="Z268" s="76"/>
      <c r="AA268" s="76"/>
      <c r="AB268" s="77"/>
      <c r="AC268" s="79"/>
      <c r="AD268" s="79"/>
      <c r="AE268" s="79"/>
      <c r="AF268" s="79"/>
      <c r="AG268" s="79"/>
      <c r="AH268" s="83">
        <f>COUNTIF(AH6:AH51,"Age")</f>
        <v>0</v>
      </c>
      <c r="AI268" s="83">
        <f t="shared" si="4"/>
        <v>0</v>
      </c>
    </row>
    <row r="269" spans="22:45" x14ac:dyDescent="0.15">
      <c r="X269" s="75" t="s">
        <v>2393</v>
      </c>
      <c r="Y269" s="76"/>
      <c r="Z269" s="76"/>
      <c r="AA269" s="76"/>
      <c r="AB269" s="77"/>
      <c r="AC269" s="79"/>
      <c r="AD269" s="79"/>
      <c r="AE269" s="79"/>
      <c r="AF269" s="79"/>
      <c r="AG269" s="79"/>
      <c r="AH269" s="83">
        <f>COUNTIF(AH6:AH51,"Political")</f>
        <v>0</v>
      </c>
      <c r="AI269" s="83">
        <f t="shared" si="4"/>
        <v>0</v>
      </c>
    </row>
    <row r="270" spans="22:45" x14ac:dyDescent="0.15">
      <c r="X270" s="75" t="s">
        <v>2394</v>
      </c>
      <c r="Y270" s="76"/>
      <c r="Z270" s="76"/>
      <c r="AA270" s="76"/>
      <c r="AB270" s="77"/>
      <c r="AC270" s="79"/>
      <c r="AD270" s="79"/>
      <c r="AE270" s="79"/>
      <c r="AF270" s="79"/>
      <c r="AG270" s="79"/>
      <c r="AH270" s="83">
        <f>COUNTIF(AH6:AH51,"Ecological")</f>
        <v>0</v>
      </c>
      <c r="AI270" s="83">
        <f t="shared" si="4"/>
        <v>0</v>
      </c>
    </row>
    <row r="271" spans="22:45" x14ac:dyDescent="0.15">
      <c r="X271" s="75" t="s">
        <v>2395</v>
      </c>
      <c r="Y271" s="76"/>
      <c r="Z271" s="76"/>
      <c r="AA271" s="76"/>
      <c r="AB271" s="77"/>
      <c r="AC271" s="79"/>
      <c r="AD271" s="79"/>
      <c r="AE271" s="79"/>
      <c r="AF271" s="79"/>
      <c r="AG271" s="79"/>
      <c r="AH271" s="83">
        <f>COUNTIF(AH6:AH51,"Scientific")</f>
        <v>2</v>
      </c>
      <c r="AI271" s="83">
        <f>AH271+AH272</f>
        <v>5</v>
      </c>
    </row>
    <row r="272" spans="22:45" x14ac:dyDescent="0.15">
      <c r="X272" s="165" t="s">
        <v>2401</v>
      </c>
      <c r="Y272" s="76"/>
      <c r="Z272" s="76"/>
      <c r="AA272" s="76"/>
      <c r="AB272" s="77"/>
      <c r="AC272" s="79"/>
      <c r="AD272" s="79"/>
      <c r="AE272" s="79"/>
      <c r="AF272" s="79"/>
      <c r="AG272" s="79"/>
      <c r="AH272" s="83">
        <f>COUNTIF(AH6:AH51,"Technical")</f>
        <v>3</v>
      </c>
    </row>
    <row r="273" spans="24:45" x14ac:dyDescent="0.15">
      <c r="X273" s="165" t="s">
        <v>2402</v>
      </c>
      <c r="Y273" s="76"/>
      <c r="Z273" s="76"/>
      <c r="AA273" s="76"/>
      <c r="AB273" s="77"/>
      <c r="AC273" s="79"/>
      <c r="AD273" s="79"/>
      <c r="AE273" s="79"/>
      <c r="AF273" s="79"/>
      <c r="AG273" s="79"/>
      <c r="AH273" s="83">
        <f>COUNTIF(AH6:AH51,"Functional")</f>
        <v>1</v>
      </c>
    </row>
    <row r="274" spans="24:45" x14ac:dyDescent="0.15">
      <c r="X274" s="81" t="s">
        <v>2396</v>
      </c>
      <c r="Y274" s="76"/>
      <c r="Z274" s="76"/>
      <c r="AA274" s="76"/>
      <c r="AB274" s="77"/>
      <c r="AC274" s="79"/>
      <c r="AD274" s="79"/>
      <c r="AE274" s="79"/>
      <c r="AF274" s="79"/>
      <c r="AG274" s="79"/>
      <c r="AH274" s="83">
        <f>COUNTIF(AH6:AH51,"Mixed")</f>
        <v>32</v>
      </c>
      <c r="AI274" s="83">
        <f>AH274</f>
        <v>32</v>
      </c>
    </row>
    <row r="275" spans="24:45" x14ac:dyDescent="0.15">
      <c r="X275" s="81" t="s">
        <v>2383</v>
      </c>
      <c r="Y275" s="76"/>
      <c r="Z275" s="76"/>
      <c r="AA275" s="76"/>
      <c r="AB275" s="77"/>
      <c r="AC275" s="79"/>
      <c r="AD275" s="79"/>
      <c r="AE275" s="79"/>
      <c r="AF275" s="79"/>
      <c r="AG275" s="79"/>
      <c r="AH275" s="83">
        <f>COUNTIF(AH6:AH51,"Unclear")</f>
        <v>0</v>
      </c>
    </row>
    <row r="277" spans="24:45" ht="28" x14ac:dyDescent="0.15">
      <c r="X277" s="75" t="s">
        <v>2833</v>
      </c>
      <c r="Y277" s="76"/>
      <c r="Z277" s="76"/>
      <c r="AA277" s="77"/>
      <c r="AB277" s="77"/>
      <c r="AC277" s="79"/>
      <c r="AD277" s="79"/>
      <c r="AE277" s="79"/>
      <c r="AF277" s="79"/>
      <c r="AG277" s="79"/>
      <c r="AH277" s="79"/>
      <c r="AI277" s="79"/>
      <c r="AJ277" s="79"/>
      <c r="AK277" s="79"/>
      <c r="AL277" s="173"/>
      <c r="AM277" s="79"/>
      <c r="AN277" s="79"/>
      <c r="AO277" s="79"/>
      <c r="AP277" s="173"/>
      <c r="AQ277" s="80"/>
      <c r="AR277" s="95">
        <f>COUNTIF(AR6:AR51,"User/ Residents")</f>
        <v>10</v>
      </c>
      <c r="AS277" s="95">
        <f>AR277</f>
        <v>10</v>
      </c>
    </row>
    <row r="278" spans="24:45" x14ac:dyDescent="0.15">
      <c r="X278" s="75" t="s">
        <v>2435</v>
      </c>
      <c r="Y278" s="76"/>
      <c r="Z278" s="76"/>
      <c r="AA278" s="76"/>
      <c r="AB278" s="77"/>
      <c r="AC278" s="79"/>
      <c r="AD278" s="79"/>
      <c r="AE278" s="79"/>
      <c r="AF278" s="79"/>
      <c r="AG278" s="79"/>
      <c r="AH278" s="79"/>
      <c r="AI278" s="79"/>
      <c r="AJ278" s="79"/>
      <c r="AK278" s="79"/>
      <c r="AL278" s="173"/>
      <c r="AM278" s="79"/>
      <c r="AN278" s="79"/>
      <c r="AO278" s="79"/>
      <c r="AP278" s="173"/>
      <c r="AQ278" s="80"/>
      <c r="AR278" s="83">
        <f>COUNTIF(AR6:AR51,"Owner")</f>
        <v>5</v>
      </c>
      <c r="AS278" s="83">
        <f>AR278</f>
        <v>5</v>
      </c>
    </row>
    <row r="279" spans="24:45" x14ac:dyDescent="0.15">
      <c r="X279" s="75" t="s">
        <v>2832</v>
      </c>
      <c r="Y279" s="76"/>
      <c r="Z279" s="76"/>
      <c r="AA279" s="76"/>
      <c r="AB279" s="77"/>
      <c r="AC279" s="79"/>
      <c r="AD279" s="79"/>
      <c r="AE279" s="79"/>
      <c r="AF279" s="79"/>
      <c r="AG279" s="79"/>
      <c r="AH279" s="79"/>
      <c r="AI279" s="79"/>
      <c r="AJ279" s="79"/>
      <c r="AK279" s="79"/>
      <c r="AL279" s="173"/>
      <c r="AM279" s="79"/>
      <c r="AN279" s="79"/>
      <c r="AO279" s="79"/>
      <c r="AP279" s="173"/>
      <c r="AQ279" s="80"/>
      <c r="AR279" s="83">
        <f>COUNTIF(AR6:AR51,"Governments")</f>
        <v>0</v>
      </c>
      <c r="AS279" s="83">
        <f>AR279</f>
        <v>0</v>
      </c>
    </row>
    <row r="280" spans="24:45" x14ac:dyDescent="0.15">
      <c r="X280" s="64" t="s">
        <v>2830</v>
      </c>
      <c r="Y280" s="76"/>
      <c r="Z280" s="76"/>
      <c r="AA280" s="76"/>
      <c r="AB280" s="77"/>
      <c r="AC280" s="79"/>
      <c r="AD280" s="79"/>
      <c r="AE280" s="79"/>
      <c r="AF280" s="79"/>
      <c r="AG280" s="79"/>
      <c r="AH280" s="79"/>
      <c r="AI280" s="79"/>
      <c r="AJ280" s="79"/>
      <c r="AK280" s="79"/>
      <c r="AL280" s="173"/>
      <c r="AM280" s="79"/>
      <c r="AN280" s="79"/>
      <c r="AO280" s="79"/>
      <c r="AP280" s="173"/>
      <c r="AQ280" s="80"/>
      <c r="AR280" s="83">
        <f>COUNTIF(AR6:AR51,"Expert-history")</f>
        <v>0</v>
      </c>
      <c r="AS280" s="83">
        <f>SUM(AR280:AR282)</f>
        <v>19</v>
      </c>
    </row>
    <row r="281" spans="24:45" ht="28" x14ac:dyDescent="0.15">
      <c r="X281" s="164" t="s">
        <v>2437</v>
      </c>
      <c r="Y281" s="76"/>
      <c r="Z281" s="76"/>
      <c r="AA281" s="76"/>
      <c r="AB281" s="77"/>
      <c r="AC281" s="79"/>
      <c r="AD281" s="79"/>
      <c r="AE281" s="79"/>
      <c r="AF281" s="79"/>
      <c r="AG281" s="79"/>
      <c r="AH281" s="79"/>
      <c r="AI281" s="79"/>
      <c r="AJ281" s="79"/>
      <c r="AK281" s="79"/>
      <c r="AL281" s="173"/>
      <c r="AM281" s="79"/>
      <c r="AN281" s="79"/>
      <c r="AO281" s="79"/>
      <c r="AP281" s="173"/>
      <c r="AQ281" s="80"/>
      <c r="AR281" s="83">
        <f>COUNTIF(AR6:AR51,"Expert-architecture")</f>
        <v>17</v>
      </c>
    </row>
    <row r="282" spans="24:45" ht="28" x14ac:dyDescent="0.15">
      <c r="X282" s="164" t="s">
        <v>2651</v>
      </c>
      <c r="Y282" s="76"/>
      <c r="Z282" s="76"/>
      <c r="AA282" s="76"/>
      <c r="AB282" s="77"/>
      <c r="AC282" s="79"/>
      <c r="AD282" s="79"/>
      <c r="AE282" s="79"/>
      <c r="AF282" s="79"/>
      <c r="AG282" s="79"/>
      <c r="AH282" s="79"/>
      <c r="AI282" s="79"/>
      <c r="AJ282" s="79"/>
      <c r="AK282" s="79"/>
      <c r="AL282" s="173"/>
      <c r="AM282" s="79"/>
      <c r="AN282" s="79"/>
      <c r="AO282" s="79"/>
      <c r="AP282" s="173"/>
      <c r="AQ282" s="80"/>
      <c r="AR282" s="83">
        <f>COUNTIF(AR6:AR51,"Expert-real estate")</f>
        <v>2</v>
      </c>
    </row>
    <row r="283" spans="24:45" x14ac:dyDescent="0.15">
      <c r="X283" s="75" t="s">
        <v>2396</v>
      </c>
      <c r="Y283" s="76"/>
      <c r="Z283" s="76"/>
      <c r="AA283" s="76"/>
      <c r="AB283" s="77"/>
      <c r="AC283" s="79"/>
      <c r="AD283" s="79"/>
      <c r="AE283" s="79"/>
      <c r="AF283" s="79"/>
      <c r="AG283" s="79"/>
      <c r="AH283" s="79"/>
      <c r="AI283" s="79"/>
      <c r="AJ283" s="79"/>
      <c r="AK283" s="79"/>
      <c r="AL283" s="173"/>
      <c r="AM283" s="79"/>
      <c r="AN283" s="79"/>
      <c r="AO283" s="79"/>
      <c r="AP283" s="173"/>
      <c r="AQ283" s="80"/>
      <c r="AR283" s="83">
        <f>COUNTIF(AR6:AR51,"Mixed")</f>
        <v>12</v>
      </c>
      <c r="AS283" s="83">
        <f>AR283</f>
        <v>12</v>
      </c>
    </row>
    <row r="284" spans="24:45" x14ac:dyDescent="0.15">
      <c r="X284" s="75" t="s">
        <v>2383</v>
      </c>
      <c r="Y284" s="76"/>
      <c r="Z284" s="76"/>
      <c r="AA284" s="76"/>
      <c r="AB284" s="77"/>
      <c r="AC284" s="79"/>
      <c r="AD284" s="79"/>
      <c r="AE284" s="79"/>
      <c r="AF284" s="79"/>
      <c r="AG284" s="79"/>
      <c r="AH284" s="79"/>
      <c r="AI284" s="79"/>
      <c r="AJ284" s="79"/>
      <c r="AK284" s="79"/>
      <c r="AL284" s="173"/>
      <c r="AM284" s="79"/>
      <c r="AN284" s="79"/>
      <c r="AO284" s="79"/>
      <c r="AP284" s="173"/>
      <c r="AQ284" s="80"/>
      <c r="AR284" s="83">
        <f>COUNTIF(AR6:AR51,"Unclear")</f>
        <v>0</v>
      </c>
    </row>
  </sheetData>
  <sortState xmlns:xlrd2="http://schemas.microsoft.com/office/spreadsheetml/2017/richdata2" ref="A6:BC237">
    <sortCondition ref="AC6:AC237" customList="Yes,Unclear,No"/>
    <sortCondition ref="AG6:AG237" customList="Yes,Unclear,No"/>
    <sortCondition ref="AD6:AD237" customList="Yes,Unclear,No"/>
    <sortCondition ref="AY6:AY237" customList="Yes,Maybe,No"/>
    <sortCondition ref="BA6:BA237" customList="Yes,Maybe,No"/>
  </sortState>
  <conditionalFormatting sqref="AY6:AY237">
    <cfRule type="containsText" dxfId="4" priority="3" operator="containsText" text="Yes">
      <formula>NOT(ISERROR(SEARCH("Yes",AY6)))</formula>
    </cfRule>
  </conditionalFormatting>
  <conditionalFormatting sqref="BA6:BA237">
    <cfRule type="containsText" dxfId="3" priority="1" operator="containsText" text="Yes">
      <formula>NOT(ISERROR(SEARCH("Yes",BA6)))</formula>
    </cfRule>
    <cfRule type="containsText" dxfId="2" priority="2" operator="containsText" text="Yes">
      <formula>NOT(ISERROR(SEARCH("Yes",BA6)))</formula>
    </cfRule>
  </conditionalFormatting>
  <hyperlinks>
    <hyperlink ref="O29" r:id="rId1" xr:uid="{00000000-0004-0000-0000-000000000000}"/>
    <hyperlink ref="O191" r:id="rId2" xr:uid="{00000000-0004-0000-0000-000001000000}"/>
    <hyperlink ref="O11" r:id="rId3" xr:uid="{00000000-0004-0000-0000-000002000000}"/>
    <hyperlink ref="O215" r:id="rId4" xr:uid="{00000000-0004-0000-0000-000003000000}"/>
    <hyperlink ref="O54" r:id="rId5" xr:uid="{00000000-0004-0000-0000-000004000000}"/>
    <hyperlink ref="O186" r:id="rId6" xr:uid="{00000000-0004-0000-0000-000005000000}"/>
    <hyperlink ref="O83" r:id="rId7" xr:uid="{00000000-0004-0000-0000-000006000000}"/>
    <hyperlink ref="O171" r:id="rId8" xr:uid="{00000000-0004-0000-0000-000007000000}"/>
    <hyperlink ref="O123" r:id="rId9" xr:uid="{00000000-0004-0000-0000-000008000000}"/>
    <hyperlink ref="O77" r:id="rId10" xr:uid="{00000000-0004-0000-0000-000009000000}"/>
    <hyperlink ref="O12" r:id="rId11" xr:uid="{00000000-0004-0000-0000-00000A000000}"/>
    <hyperlink ref="O168" r:id="rId12" xr:uid="{00000000-0004-0000-0000-00000B000000}"/>
    <hyperlink ref="O58" r:id="rId13" xr:uid="{00000000-0004-0000-0000-00000C000000}"/>
    <hyperlink ref="O136" r:id="rId14" xr:uid="{00000000-0004-0000-0000-00000D000000}"/>
    <hyperlink ref="O170" r:id="rId15" xr:uid="{00000000-0004-0000-0000-00000E000000}"/>
    <hyperlink ref="O166" r:id="rId16" xr:uid="{00000000-0004-0000-0000-00000F000000}"/>
    <hyperlink ref="O13" r:id="rId17" xr:uid="{00000000-0004-0000-0000-000010000000}"/>
    <hyperlink ref="O187" r:id="rId18" xr:uid="{00000000-0004-0000-0000-000011000000}"/>
    <hyperlink ref="O23" r:id="rId19" xr:uid="{00000000-0004-0000-0000-000012000000}"/>
    <hyperlink ref="O22" r:id="rId20" xr:uid="{00000000-0004-0000-0000-000013000000}"/>
    <hyperlink ref="O209" r:id="rId21" xr:uid="{00000000-0004-0000-0000-000014000000}"/>
    <hyperlink ref="O84" r:id="rId22" xr:uid="{00000000-0004-0000-0000-000015000000}"/>
    <hyperlink ref="O45" r:id="rId23" xr:uid="{00000000-0004-0000-0000-000016000000}"/>
    <hyperlink ref="O139" r:id="rId24" xr:uid="{00000000-0004-0000-0000-000017000000}"/>
    <hyperlink ref="O137" r:id="rId25" xr:uid="{00000000-0004-0000-0000-000018000000}"/>
    <hyperlink ref="O24" r:id="rId26" xr:uid="{00000000-0004-0000-0000-000019000000}"/>
    <hyperlink ref="O59" r:id="rId27" xr:uid="{00000000-0004-0000-0000-00001A000000}"/>
    <hyperlink ref="O33" r:id="rId28" xr:uid="{00000000-0004-0000-0000-00001B000000}"/>
    <hyperlink ref="O172" r:id="rId29" xr:uid="{00000000-0004-0000-0000-00001C000000}"/>
    <hyperlink ref="O32" r:id="rId30" xr:uid="{00000000-0004-0000-0000-00001D000000}"/>
    <hyperlink ref="O25" r:id="rId31" xr:uid="{00000000-0004-0000-0000-00001E000000}"/>
    <hyperlink ref="O180" r:id="rId32" xr:uid="{00000000-0004-0000-0000-00001F000000}"/>
    <hyperlink ref="O14" r:id="rId33" xr:uid="{00000000-0004-0000-0000-000020000000}"/>
    <hyperlink ref="O124" r:id="rId34" xr:uid="{00000000-0004-0000-0000-000021000000}"/>
    <hyperlink ref="O43" r:id="rId35" xr:uid="{00000000-0004-0000-0000-000022000000}"/>
    <hyperlink ref="O192" r:id="rId36" xr:uid="{00000000-0004-0000-0000-000023000000}"/>
    <hyperlink ref="O34" r:id="rId37" xr:uid="{00000000-0004-0000-0000-000024000000}"/>
    <hyperlink ref="O15" r:id="rId38" xr:uid="{00000000-0004-0000-0000-000025000000}"/>
    <hyperlink ref="O169" r:id="rId39" xr:uid="{00000000-0004-0000-0000-000026000000}"/>
    <hyperlink ref="O140" r:id="rId40" xr:uid="{00000000-0004-0000-0000-000027000000}"/>
    <hyperlink ref="O177" r:id="rId41" xr:uid="{00000000-0004-0000-0000-000028000000}"/>
    <hyperlink ref="O26" r:id="rId42" xr:uid="{00000000-0004-0000-0000-000029000000}"/>
    <hyperlink ref="O154" r:id="rId43" xr:uid="{00000000-0004-0000-0000-00002A000000}"/>
    <hyperlink ref="O67" r:id="rId44" xr:uid="{00000000-0004-0000-0000-00002B000000}"/>
    <hyperlink ref="O101" r:id="rId45" xr:uid="{00000000-0004-0000-0000-00002C000000}"/>
    <hyperlink ref="O102" r:id="rId46" xr:uid="{00000000-0004-0000-0000-00002D000000}"/>
    <hyperlink ref="O179" r:id="rId47" xr:uid="{00000000-0004-0000-0000-00002E000000}"/>
    <hyperlink ref="O213" r:id="rId48" xr:uid="{00000000-0004-0000-0000-00002F000000}"/>
    <hyperlink ref="O103" r:id="rId49" xr:uid="{00000000-0004-0000-0000-000030000000}"/>
    <hyperlink ref="O207" r:id="rId50" xr:uid="{00000000-0004-0000-0000-000031000000}"/>
    <hyperlink ref="O76" r:id="rId51" xr:uid="{00000000-0004-0000-0000-000032000000}"/>
    <hyperlink ref="O62" r:id="rId52" xr:uid="{00000000-0004-0000-0000-000033000000}"/>
    <hyperlink ref="O55" r:id="rId53" xr:uid="{00000000-0004-0000-0000-000034000000}"/>
    <hyperlink ref="O125" r:id="rId54" xr:uid="{00000000-0004-0000-0000-000035000000}"/>
    <hyperlink ref="O16" r:id="rId55" xr:uid="{00000000-0004-0000-0000-000036000000}"/>
    <hyperlink ref="O176" r:id="rId56" xr:uid="{00000000-0004-0000-0000-000037000000}"/>
    <hyperlink ref="O141" r:id="rId57" xr:uid="{00000000-0004-0000-0000-000038000000}"/>
    <hyperlink ref="O28" r:id="rId58" xr:uid="{00000000-0004-0000-0000-000039000000}"/>
    <hyperlink ref="O193" r:id="rId59" xr:uid="{00000000-0004-0000-0000-00003A000000}"/>
    <hyperlink ref="O91" r:id="rId60" xr:uid="{00000000-0004-0000-0000-00003B000000}"/>
    <hyperlink ref="O38" r:id="rId61" xr:uid="{00000000-0004-0000-0000-00003C000000}"/>
    <hyperlink ref="O6" r:id="rId62" xr:uid="{00000000-0004-0000-0000-00003D000000}"/>
    <hyperlink ref="O46" r:id="rId63" xr:uid="{00000000-0004-0000-0000-00003E000000}"/>
    <hyperlink ref="O7" r:id="rId64" xr:uid="{00000000-0004-0000-0000-00003F000000}"/>
    <hyperlink ref="O80" r:id="rId65" xr:uid="{00000000-0004-0000-0000-000040000000}"/>
    <hyperlink ref="O36" r:id="rId66" xr:uid="{00000000-0004-0000-0000-000041000000}"/>
    <hyperlink ref="O104" r:id="rId67" xr:uid="{00000000-0004-0000-0000-000042000000}"/>
    <hyperlink ref="O194" r:id="rId68" xr:uid="{00000000-0004-0000-0000-000043000000}"/>
    <hyperlink ref="O68" r:id="rId69" xr:uid="{00000000-0004-0000-0000-000044000000}"/>
    <hyperlink ref="O64" r:id="rId70" xr:uid="{00000000-0004-0000-0000-000045000000}"/>
    <hyperlink ref="O142" r:id="rId71" xr:uid="{00000000-0004-0000-0000-000046000000}"/>
    <hyperlink ref="O35" r:id="rId72" xr:uid="{00000000-0004-0000-0000-000047000000}"/>
    <hyperlink ref="O75" r:id="rId73" xr:uid="{00000000-0004-0000-0000-000048000000}"/>
    <hyperlink ref="O92" r:id="rId74" xr:uid="{00000000-0004-0000-0000-000049000000}"/>
    <hyperlink ref="O65" r:id="rId75" xr:uid="{00000000-0004-0000-0000-00004A000000}"/>
    <hyperlink ref="O81" r:id="rId76" xr:uid="{00000000-0004-0000-0000-00004B000000}"/>
    <hyperlink ref="O50" r:id="rId77" xr:uid="{00000000-0004-0000-0000-00004C000000}"/>
    <hyperlink ref="O27" r:id="rId78" xr:uid="{00000000-0004-0000-0000-00004D000000}"/>
    <hyperlink ref="O105" r:id="rId79" xr:uid="{00000000-0004-0000-0000-00004E000000}"/>
    <hyperlink ref="O173" r:id="rId80" xr:uid="{00000000-0004-0000-0000-00004F000000}"/>
    <hyperlink ref="O185" r:id="rId81" xr:uid="{00000000-0004-0000-0000-000050000000}"/>
    <hyperlink ref="O85" r:id="rId82" xr:uid="{00000000-0004-0000-0000-000051000000}"/>
    <hyperlink ref="O200" r:id="rId83" xr:uid="{00000000-0004-0000-0000-000052000000}"/>
    <hyperlink ref="O106" r:id="rId84" xr:uid="{00000000-0004-0000-0000-000053000000}"/>
    <hyperlink ref="O107" r:id="rId85" xr:uid="{00000000-0004-0000-0000-000054000000}"/>
    <hyperlink ref="O148" r:id="rId86" xr:uid="{00000000-0004-0000-0000-000055000000}"/>
    <hyperlink ref="O201" r:id="rId87" xr:uid="{00000000-0004-0000-0000-000056000000}"/>
    <hyperlink ref="O86" r:id="rId88" xr:uid="{00000000-0004-0000-0000-000057000000}"/>
    <hyperlink ref="O63" r:id="rId89" xr:uid="{00000000-0004-0000-0000-000058000000}"/>
    <hyperlink ref="O60" r:id="rId90" xr:uid="{00000000-0004-0000-0000-000059000000}"/>
    <hyperlink ref="O126" r:id="rId91" xr:uid="{00000000-0004-0000-0000-00005A000000}"/>
    <hyperlink ref="O17" r:id="rId92" xr:uid="{00000000-0004-0000-0000-00005B000000}"/>
    <hyperlink ref="O108" r:id="rId93" xr:uid="{00000000-0004-0000-0000-00005C000000}"/>
    <hyperlink ref="O152" r:id="rId94" xr:uid="{00000000-0004-0000-0000-00005D000000}"/>
    <hyperlink ref="O205" r:id="rId95" xr:uid="{00000000-0004-0000-0000-00005E000000}"/>
    <hyperlink ref="O20" r:id="rId96" xr:uid="{00000000-0004-0000-0000-00005F000000}"/>
    <hyperlink ref="O167" r:id="rId97" xr:uid="{00000000-0004-0000-0000-000060000000}"/>
    <hyperlink ref="O174" r:id="rId98" xr:uid="{00000000-0004-0000-0000-000061000000}"/>
    <hyperlink ref="O188" r:id="rId99" xr:uid="{00000000-0004-0000-0000-000062000000}"/>
    <hyperlink ref="O122" r:id="rId100" xr:uid="{00000000-0004-0000-0000-000063000000}"/>
    <hyperlink ref="O143" r:id="rId101" xr:uid="{00000000-0004-0000-0000-000064000000}"/>
    <hyperlink ref="O196" r:id="rId102" xr:uid="{00000000-0004-0000-0000-000065000000}"/>
    <hyperlink ref="O146" r:id="rId103" xr:uid="{00000000-0004-0000-0000-000066000000}"/>
    <hyperlink ref="O197" r:id="rId104" xr:uid="{00000000-0004-0000-0000-000067000000}"/>
    <hyperlink ref="O99" r:id="rId105" xr:uid="{00000000-0004-0000-0000-000068000000}"/>
    <hyperlink ref="O87" r:id="rId106" xr:uid="{00000000-0004-0000-0000-000069000000}"/>
    <hyperlink ref="O93" r:id="rId107" xr:uid="{00000000-0004-0000-0000-00006A000000}"/>
    <hyperlink ref="O109" r:id="rId108" xr:uid="{00000000-0004-0000-0000-00006B000000}"/>
    <hyperlink ref="O66" r:id="rId109" xr:uid="{00000000-0004-0000-0000-00006C000000}"/>
    <hyperlink ref="O110" r:id="rId110" xr:uid="{00000000-0004-0000-0000-00006D000000}"/>
    <hyperlink ref="O127" r:id="rId111" xr:uid="{00000000-0004-0000-0000-00006E000000}"/>
    <hyperlink ref="O111" r:id="rId112" xr:uid="{00000000-0004-0000-0000-00006F000000}"/>
    <hyperlink ref="O88" r:id="rId113" xr:uid="{00000000-0004-0000-0000-000070000000}"/>
    <hyperlink ref="O89" r:id="rId114" xr:uid="{00000000-0004-0000-0000-000071000000}"/>
    <hyperlink ref="O94" r:id="rId115" xr:uid="{00000000-0004-0000-0000-000072000000}"/>
    <hyperlink ref="O112" r:id="rId116" xr:uid="{00000000-0004-0000-0000-000073000000}"/>
    <hyperlink ref="O113" r:id="rId117" xr:uid="{00000000-0004-0000-0000-000074000000}"/>
    <hyperlink ref="O8" r:id="rId118" xr:uid="{00000000-0004-0000-0000-000075000000}"/>
    <hyperlink ref="O155" r:id="rId119" xr:uid="{00000000-0004-0000-0000-000076000000}"/>
    <hyperlink ref="O114" r:id="rId120" xr:uid="{00000000-0004-0000-0000-000077000000}"/>
    <hyperlink ref="O210" r:id="rId121" xr:uid="{00000000-0004-0000-0000-000078000000}"/>
    <hyperlink ref="O115" r:id="rId122" xr:uid="{00000000-0004-0000-0000-000079000000}"/>
    <hyperlink ref="O39" r:id="rId123" xr:uid="{00000000-0004-0000-0000-00007A000000}"/>
    <hyperlink ref="O73" r:id="rId124" xr:uid="{00000000-0004-0000-0000-00007B000000}"/>
    <hyperlink ref="O53" r:id="rId125" xr:uid="{00000000-0004-0000-0000-00007C000000}"/>
    <hyperlink ref="O95" r:id="rId126" xr:uid="{00000000-0004-0000-0000-00007D000000}"/>
    <hyperlink ref="V95" r:id="rId127" xr:uid="{00000000-0004-0000-0000-00007E000000}"/>
    <hyperlink ref="O79" r:id="rId128" xr:uid="{00000000-0004-0000-0000-00007F000000}"/>
    <hyperlink ref="O128" r:id="rId129" xr:uid="{00000000-0004-0000-0000-000080000000}"/>
    <hyperlink ref="O69" r:id="rId130" xr:uid="{00000000-0004-0000-0000-000081000000}"/>
    <hyperlink ref="O216" r:id="rId131" xr:uid="{00000000-0004-0000-0000-000082000000}"/>
    <hyperlink ref="O18" r:id="rId132" xr:uid="{00000000-0004-0000-0000-000083000000}"/>
    <hyperlink ref="O129" r:id="rId133" xr:uid="{00000000-0004-0000-0000-000084000000}"/>
    <hyperlink ref="O40" r:id="rId134" xr:uid="{00000000-0004-0000-0000-000085000000}"/>
    <hyperlink ref="O147" r:id="rId135" xr:uid="{00000000-0004-0000-0000-000086000000}"/>
    <hyperlink ref="O41" r:id="rId136" xr:uid="{00000000-0004-0000-0000-000087000000}"/>
    <hyperlink ref="O160" r:id="rId137" xr:uid="{00000000-0004-0000-0000-000088000000}"/>
    <hyperlink ref="O116" r:id="rId138" xr:uid="{00000000-0004-0000-0000-000089000000}"/>
    <hyperlink ref="O30" r:id="rId139" xr:uid="{00000000-0004-0000-0000-00008A000000}"/>
    <hyperlink ref="O31" r:id="rId140" xr:uid="{00000000-0004-0000-0000-00008B000000}"/>
    <hyperlink ref="O96" r:id="rId141" xr:uid="{00000000-0004-0000-0000-00008C000000}"/>
    <hyperlink ref="O9" r:id="rId142" xr:uid="{00000000-0004-0000-0000-00008D000000}"/>
    <hyperlink ref="O189" r:id="rId143" xr:uid="{00000000-0004-0000-0000-00008E000000}"/>
    <hyperlink ref="O44" r:id="rId144" xr:uid="{00000000-0004-0000-0000-000090000000}"/>
    <hyperlink ref="O21" r:id="rId145" xr:uid="{00000000-0004-0000-0000-000091000000}"/>
    <hyperlink ref="O130" r:id="rId146" xr:uid="{00000000-0004-0000-0000-000092000000}"/>
    <hyperlink ref="O184" r:id="rId147" xr:uid="{00000000-0004-0000-0000-000093000000}"/>
    <hyperlink ref="O61" r:id="rId148" xr:uid="{00000000-0004-0000-0000-000094000000}"/>
    <hyperlink ref="O42" r:id="rId149" xr:uid="{00000000-0004-0000-0000-000095000000}"/>
    <hyperlink ref="O74" r:id="rId150" xr:uid="{00000000-0004-0000-0000-000096000000}"/>
    <hyperlink ref="O117" r:id="rId151" xr:uid="{00000000-0004-0000-0000-000097000000}"/>
    <hyperlink ref="O149" r:id="rId152" xr:uid="{00000000-0004-0000-0000-000098000000}"/>
    <hyperlink ref="O157" r:id="rId153" xr:uid="{00000000-0004-0000-0000-000099000000}"/>
    <hyperlink ref="O70" r:id="rId154" xr:uid="{00000000-0004-0000-0000-00009A000000}"/>
    <hyperlink ref="O118" r:id="rId155" xr:uid="{00000000-0004-0000-0000-00009B000000}"/>
    <hyperlink ref="O37" r:id="rId156" xr:uid="{00000000-0004-0000-0000-00009C000000}"/>
    <hyperlink ref="O90" r:id="rId157" xr:uid="{00000000-0004-0000-0000-00009D000000}"/>
    <hyperlink ref="O97" r:id="rId158" xr:uid="{00000000-0004-0000-0000-00009E000000}"/>
    <hyperlink ref="O161" r:id="rId159" xr:uid="{00000000-0004-0000-0000-00009F000000}"/>
    <hyperlink ref="O217" r:id="rId160" xr:uid="{00000000-0004-0000-0000-0000A0000000}"/>
    <hyperlink ref="O228" r:id="rId161" xr:uid="{00000000-0004-0000-0000-0000A1000000}"/>
    <hyperlink ref="O158" r:id="rId162" xr:uid="{00000000-0004-0000-0000-0000A2000000}"/>
    <hyperlink ref="O175" r:id="rId163" xr:uid="{00000000-0004-0000-0000-0000A3000000}"/>
    <hyperlink ref="O119" r:id="rId164" xr:uid="{00000000-0004-0000-0000-0000A4000000}"/>
    <hyperlink ref="O49" r:id="rId165" xr:uid="{00000000-0004-0000-0000-0000A5000000}"/>
    <hyperlink ref="O131" r:id="rId166" xr:uid="{00000000-0004-0000-0000-0000A6000000}"/>
    <hyperlink ref="O47" r:id="rId167" xr:uid="{00000000-0004-0000-0000-0000A7000000}"/>
    <hyperlink ref="O71" r:id="rId168" xr:uid="{00000000-0004-0000-0000-0000A8000000}"/>
    <hyperlink ref="O120" r:id="rId169" xr:uid="{00000000-0004-0000-0000-0000A9000000}"/>
    <hyperlink ref="O202" r:id="rId170" xr:uid="{00000000-0004-0000-0000-0000AA000000}"/>
    <hyperlink ref="O132" r:id="rId171" xr:uid="{00000000-0004-0000-0000-0000AB000000}"/>
    <hyperlink ref="O52" r:id="rId172" xr:uid="{00000000-0004-0000-0000-0000AC000000}"/>
    <hyperlink ref="O211" r:id="rId173" xr:uid="{00000000-0004-0000-0000-0000AD000000}"/>
    <hyperlink ref="O218" r:id="rId174" xr:uid="{00000000-0004-0000-0000-0000AE000000}"/>
    <hyperlink ref="O48" r:id="rId175" xr:uid="{00000000-0004-0000-0000-0000AF000000}"/>
    <hyperlink ref="O19" r:id="rId176" xr:uid="{00000000-0004-0000-0000-0000B0000000}"/>
    <hyperlink ref="O98" r:id="rId177" xr:uid="{00000000-0004-0000-0000-0000B1000000}"/>
    <hyperlink ref="O183" r:id="rId178" xr:uid="{00000000-0004-0000-0000-0000B2000000}"/>
    <hyperlink ref="O212" r:id="rId179" xr:uid="{00000000-0004-0000-0000-0000B3000000}"/>
    <hyperlink ref="O164" r:id="rId180" xr:uid="{00000000-0004-0000-0000-0000B4000000}"/>
    <hyperlink ref="O133" r:id="rId181" xr:uid="{00000000-0004-0000-0000-0000B5000000}"/>
    <hyperlink ref="O10" r:id="rId182" xr:uid="{00000000-0004-0000-0000-0000B6000000}"/>
    <hyperlink ref="O208" r:id="rId183" xr:uid="{00000000-0004-0000-0000-0000B7000000}"/>
    <hyperlink ref="O178" r:id="rId184" xr:uid="{00000000-0004-0000-0000-0000B8000000}"/>
    <hyperlink ref="O138" r:id="rId185" xr:uid="{00000000-0004-0000-0000-0000B9000000}"/>
    <hyperlink ref="O78" r:id="rId186" xr:uid="{00000000-0004-0000-0000-0000BA000000}"/>
    <hyperlink ref="O199" r:id="rId187" xr:uid="{00000000-0004-0000-0000-0000BB000000}"/>
    <hyperlink ref="O198" r:id="rId188" xr:uid="{00000000-0004-0000-0000-0000BC000000}"/>
    <hyperlink ref="O222" r:id="rId189" xr:uid="{00000000-0004-0000-0000-0000BD000000}"/>
    <hyperlink ref="O203" r:id="rId190" xr:uid="{00000000-0004-0000-0000-0000BE000000}"/>
    <hyperlink ref="O56" r:id="rId191" xr:uid="{00000000-0004-0000-0000-0000BF000000}"/>
    <hyperlink ref="O229" r:id="rId192" xr:uid="{00000000-0004-0000-0000-0000C0000000}"/>
    <hyperlink ref="O153" r:id="rId193" xr:uid="{00000000-0004-0000-0000-0000C1000000}"/>
    <hyperlink ref="O144" r:id="rId194" xr:uid="{00000000-0004-0000-0000-0000C2000000}"/>
    <hyperlink ref="O182" r:id="rId195" xr:uid="{00000000-0004-0000-0000-0000C3000000}"/>
    <hyperlink ref="O134" r:id="rId196" xr:uid="{00000000-0004-0000-0000-0000C4000000}"/>
    <hyperlink ref="O227" r:id="rId197" xr:uid="{00000000-0004-0000-0000-0000C5000000}"/>
    <hyperlink ref="O151" r:id="rId198" xr:uid="{00000000-0004-0000-0000-0000C6000000}"/>
    <hyperlink ref="O223" r:id="rId199" xr:uid="{00000000-0004-0000-0000-0000C7000000}"/>
    <hyperlink ref="O135" r:id="rId200" xr:uid="{00000000-0004-0000-0000-0000C8000000}"/>
    <hyperlink ref="O159" r:id="rId201" xr:uid="{00000000-0004-0000-0000-0000C9000000}"/>
    <hyperlink ref="O162" r:id="rId202" xr:uid="{00000000-0004-0000-0000-0000CA000000}"/>
    <hyperlink ref="O156" r:id="rId203" xr:uid="{00000000-0004-0000-0000-0000CB000000}"/>
    <hyperlink ref="O219" r:id="rId204" xr:uid="{00000000-0004-0000-0000-0000CC000000}"/>
    <hyperlink ref="O230" r:id="rId205" xr:uid="{00000000-0004-0000-0000-0000CD000000}"/>
    <hyperlink ref="O150" r:id="rId206" xr:uid="{00000000-0004-0000-0000-0000CE000000}"/>
    <hyperlink ref="O236" r:id="rId207" xr:uid="{00000000-0004-0000-0000-0000CF000000}"/>
    <hyperlink ref="O231" r:id="rId208" xr:uid="{00000000-0004-0000-0000-0000D0000000}"/>
    <hyperlink ref="O214" r:id="rId209" xr:uid="{00000000-0004-0000-0000-0000D1000000}"/>
    <hyperlink ref="O82" r:id="rId210" xr:uid="{00000000-0004-0000-0000-0000D2000000}"/>
    <hyperlink ref="O204" r:id="rId211" xr:uid="{00000000-0004-0000-0000-0000D3000000}"/>
    <hyperlink ref="O237" r:id="rId212" xr:uid="{00000000-0004-0000-0000-0000D4000000}"/>
    <hyperlink ref="O145" r:id="rId213" xr:uid="{00000000-0004-0000-0000-0000D5000000}"/>
    <hyperlink ref="O195" r:id="rId214" xr:uid="{00000000-0004-0000-0000-0000D6000000}"/>
    <hyperlink ref="O232" r:id="rId215" xr:uid="{00000000-0004-0000-0000-0000D7000000}"/>
    <hyperlink ref="O51" r:id="rId216" xr:uid="{00000000-0004-0000-0000-0000D8000000}"/>
    <hyperlink ref="O220" r:id="rId217" xr:uid="{00000000-0004-0000-0000-0000D9000000}"/>
    <hyperlink ref="O224" r:id="rId218" xr:uid="{00000000-0004-0000-0000-0000DA000000}"/>
    <hyperlink ref="O121" r:id="rId219" xr:uid="{00000000-0004-0000-0000-0000DB000000}"/>
    <hyperlink ref="O100" r:id="rId220" xr:uid="{00000000-0004-0000-0000-0000DC000000}"/>
    <hyperlink ref="O72" r:id="rId221" xr:uid="{00000000-0004-0000-0000-0000DD000000}"/>
    <hyperlink ref="O163" r:id="rId222" xr:uid="{00000000-0004-0000-0000-0000DE000000}"/>
    <hyperlink ref="O57" r:id="rId223" xr:uid="{00000000-0004-0000-0000-0000DF000000}"/>
    <hyperlink ref="O181" r:id="rId224" xr:uid="{00000000-0004-0000-0000-0000E0000000}"/>
    <hyperlink ref="O206" r:id="rId225" xr:uid="{00000000-0004-0000-0000-0000E1000000}"/>
    <hyperlink ref="O221" r:id="rId226" xr:uid="{00000000-0004-0000-0000-0000E2000000}"/>
    <hyperlink ref="O165" r:id="rId227" xr:uid="{00000000-0004-0000-0000-0000E3000000}"/>
    <hyperlink ref="O190" r:id="rId228" xr:uid="{00000000-0004-0000-0000-0000E4000000}"/>
    <hyperlink ref="O225" r:id="rId229" xr:uid="{00000000-0004-0000-0000-0000E5000000}"/>
    <hyperlink ref="O235" r:id="rId230" xr:uid="{00000000-0004-0000-0000-0000E6000000}"/>
    <hyperlink ref="O226" r:id="rId231" xr:uid="{00000000-0004-0000-0000-0000E7000000}"/>
    <hyperlink ref="O233" r:id="rId232" xr:uid="{00000000-0004-0000-0000-0000E8000000}"/>
    <hyperlink ref="O234" r:id="rId233" xr:uid="{00000000-0004-0000-0000-0000E9000000}"/>
  </hyperlinks>
  <pageMargins left="1" right="1" top="1" bottom="1" header="0.25" footer="0.25"/>
  <pageSetup orientation="portrait"/>
  <headerFooter>
    <oddFooter>&amp;C&amp;"Helvetica Neue,Regular"&amp;12&amp;K000000&amp;P</oddFooter>
  </headerFooter>
  <extLst>
    <ext xmlns:x14="http://schemas.microsoft.com/office/spreadsheetml/2009/9/main" uri="{CCE6A557-97BC-4b89-ADB6-D9C93CAAB3DF}">
      <x14:dataValidations xmlns:xm="http://schemas.microsoft.com/office/excel/2006/main" count="9">
        <x14:dataValidation type="list" allowBlank="1" showInputMessage="1" showErrorMessage="1" xr:uid="{AF8991AF-FFE9-344E-BD3C-F80312F101AF}">
          <x14:formula1>
            <xm:f>'Dropdown-menus'!$C$4:$C$6</xm:f>
          </x14:formula1>
          <xm:sqref>AC6:AC237</xm:sqref>
        </x14:dataValidation>
        <x14:dataValidation type="list" allowBlank="1" showInputMessage="1" showErrorMessage="1" xr:uid="{761DD6C3-0099-4C41-92E8-95BD1C14D17A}">
          <x14:formula1>
            <xm:f>'Dropdown-menus'!$B$4:$B$6</xm:f>
          </x14:formula1>
          <xm:sqref>AB6:AB237</xm:sqref>
        </x14:dataValidation>
        <x14:dataValidation type="list" allowBlank="1" showInputMessage="1" showErrorMessage="1" xr:uid="{10A6D679-1641-1340-82C3-EF15B919957F}">
          <x14:formula1>
            <xm:f>'Dropdown-menus'!$D$4:$D$6</xm:f>
          </x14:formula1>
          <xm:sqref>AD6:AD237</xm:sqref>
        </x14:dataValidation>
        <x14:dataValidation type="list" allowBlank="1" showInputMessage="1" showErrorMessage="1" xr:uid="{17AC23DE-BD2C-7E4E-9321-202C23C2003E}">
          <x14:formula1>
            <xm:f>'Dropdown-menus'!$E$4:$E$6</xm:f>
          </x14:formula1>
          <xm:sqref>AG6:AG237</xm:sqref>
        </x14:dataValidation>
        <x14:dataValidation type="list" allowBlank="1" showInputMessage="1" showErrorMessage="1" xr:uid="{3A97B6B6-5166-374A-AE38-9EABAEBD9CA4}">
          <x14:formula1>
            <xm:f>'Dropdown-menus'!$F$4:$F$15</xm:f>
          </x14:formula1>
          <xm:sqref>AH6:AH237</xm:sqref>
        </x14:dataValidation>
        <x14:dataValidation type="list" allowBlank="1" showInputMessage="1" showErrorMessage="1" xr:uid="{542F5733-B8CA-F943-BBD5-F4D4387010B2}">
          <x14:formula1>
            <xm:f>'Dropdown-menus'!$H$4:$H$6</xm:f>
          </x14:formula1>
          <xm:sqref>AX6:AX237</xm:sqref>
        </x14:dataValidation>
        <x14:dataValidation type="list" allowBlank="1" showInputMessage="1" showErrorMessage="1" xr:uid="{3BB6AC1A-2F70-CE46-9847-78D77497141A}">
          <x14:formula1>
            <xm:f>'Dropdown-menus'!$I$4:$I$6</xm:f>
          </x14:formula1>
          <xm:sqref>AY6:AY237</xm:sqref>
        </x14:dataValidation>
        <x14:dataValidation type="list" allowBlank="1" showInputMessage="1" showErrorMessage="1" xr:uid="{C8F7B34C-5C47-2247-9CF9-E25BF7C06D1A}">
          <x14:formula1>
            <xm:f>'Dropdown-menus'!$G$4:$G$11</xm:f>
          </x14:formula1>
          <xm:sqref>AR6:AR237</xm:sqref>
        </x14:dataValidation>
        <x14:dataValidation type="list" allowBlank="1" showInputMessage="1" showErrorMessage="1" xr:uid="{2023FC6C-451C-304E-8BCF-DBB4704FB556}">
          <x14:formula1>
            <xm:f>'Dropdown-menus'!$J$4:$J$5</xm:f>
          </x14:formula1>
          <xm:sqref>BA6:BA237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98CA25-0B0B-D64E-9E3A-79C4B81A3FD1}">
  <sheetPr>
    <pageSetUpPr fitToPage="1"/>
  </sheetPr>
  <dimension ref="A2:F11"/>
  <sheetViews>
    <sheetView workbookViewId="0">
      <selection activeCell="B19" sqref="B19"/>
    </sheetView>
  </sheetViews>
  <sheetFormatPr baseColWidth="10" defaultRowHeight="13" x14ac:dyDescent="0.15"/>
  <cols>
    <col min="1" max="1" width="9.33203125" customWidth="1"/>
    <col min="2" max="2" width="61.5" customWidth="1"/>
    <col min="3" max="3" width="9.1640625" style="237" customWidth="1"/>
    <col min="4" max="4" width="12.1640625" style="232" customWidth="1"/>
    <col min="5" max="5" width="2.6640625" style="232" customWidth="1"/>
    <col min="6" max="6" width="9.33203125" customWidth="1"/>
    <col min="7" max="7" width="18.6640625" customWidth="1"/>
  </cols>
  <sheetData>
    <row r="2" spans="1:6" x14ac:dyDescent="0.15">
      <c r="A2" s="233"/>
      <c r="B2" s="233"/>
      <c r="C2" s="238"/>
      <c r="D2" s="234"/>
      <c r="E2" s="234"/>
      <c r="F2" s="233"/>
    </row>
    <row r="3" spans="1:6" ht="20" customHeight="1" x14ac:dyDescent="0.15">
      <c r="A3" s="233" t="s">
        <v>2904</v>
      </c>
      <c r="B3" s="233"/>
      <c r="C3" s="238"/>
      <c r="D3" s="238" t="s">
        <v>2908</v>
      </c>
      <c r="E3" s="234"/>
      <c r="F3" s="242" t="s">
        <v>293</v>
      </c>
    </row>
    <row r="4" spans="1:6" ht="20" customHeight="1" x14ac:dyDescent="0.15">
      <c r="A4" s="254" t="s">
        <v>2901</v>
      </c>
      <c r="B4" s="254"/>
      <c r="D4" s="237">
        <v>232</v>
      </c>
    </row>
    <row r="5" spans="1:6" ht="20" customHeight="1" x14ac:dyDescent="0.15">
      <c r="A5" s="255" t="s">
        <v>2902</v>
      </c>
      <c r="B5" s="255"/>
      <c r="C5" s="238"/>
      <c r="D5" s="240">
        <v>230</v>
      </c>
      <c r="E5" s="241"/>
      <c r="F5" s="242" t="s">
        <v>2903</v>
      </c>
    </row>
    <row r="6" spans="1:6" ht="20" customHeight="1" x14ac:dyDescent="0.15">
      <c r="A6" s="254" t="s">
        <v>2905</v>
      </c>
      <c r="B6" s="254"/>
      <c r="D6" s="237">
        <v>52</v>
      </c>
    </row>
    <row r="7" spans="1:6" s="235" customFormat="1" ht="20" customHeight="1" x14ac:dyDescent="0.15">
      <c r="B7" s="235" t="s">
        <v>2910</v>
      </c>
      <c r="C7" s="239">
        <v>66</v>
      </c>
      <c r="D7" s="239"/>
      <c r="E7" s="236"/>
    </row>
    <row r="8" spans="1:6" s="235" customFormat="1" ht="20" customHeight="1" x14ac:dyDescent="0.15">
      <c r="B8" s="235" t="s">
        <v>2912</v>
      </c>
      <c r="C8" s="239">
        <v>158</v>
      </c>
      <c r="D8" s="239"/>
      <c r="E8" s="236"/>
    </row>
    <row r="9" spans="1:6" s="235" customFormat="1" ht="20" customHeight="1" x14ac:dyDescent="0.15">
      <c r="B9" s="235" t="s">
        <v>2911</v>
      </c>
      <c r="C9" s="239">
        <v>52</v>
      </c>
      <c r="D9" s="239"/>
      <c r="E9" s="236"/>
    </row>
    <row r="10" spans="1:6" ht="20" customHeight="1" x14ac:dyDescent="0.15">
      <c r="A10" s="254" t="s">
        <v>2907</v>
      </c>
      <c r="B10" s="254"/>
      <c r="D10" s="237">
        <v>46</v>
      </c>
    </row>
    <row r="11" spans="1:6" ht="20" customHeight="1" x14ac:dyDescent="0.15">
      <c r="A11" s="256" t="s">
        <v>2909</v>
      </c>
      <c r="B11" s="255"/>
      <c r="C11" s="238"/>
      <c r="D11" s="240">
        <v>45</v>
      </c>
      <c r="E11" s="234"/>
      <c r="F11" s="233" t="s">
        <v>2906</v>
      </c>
    </row>
  </sheetData>
  <mergeCells count="5">
    <mergeCell ref="A4:B4"/>
    <mergeCell ref="A5:B5"/>
    <mergeCell ref="A6:B6"/>
    <mergeCell ref="A10:B10"/>
    <mergeCell ref="A11:B11"/>
  </mergeCells>
  <pageMargins left="0.7" right="0.7" top="0.75" bottom="0.75" header="0.3" footer="0.3"/>
  <pageSetup paperSize="9" scale="79"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501CE-5782-F448-AEE8-9E27C2AF93DD}">
  <sheetPr>
    <pageSetUpPr fitToPage="1"/>
  </sheetPr>
  <dimension ref="A1"/>
  <sheetViews>
    <sheetView topLeftCell="A33" zoomScale="90" zoomScaleNormal="90" workbookViewId="0">
      <selection activeCell="Q34" sqref="Q34"/>
    </sheetView>
  </sheetViews>
  <sheetFormatPr baseColWidth="10" defaultRowHeight="13" x14ac:dyDescent="0.15"/>
  <sheetData/>
  <pageMargins left="0.7" right="0.7" top="0.75" bottom="0.75" header="0.3" footer="0.3"/>
  <pageSetup paperSize="9" scale="50" orientation="portrait" horizontalDpi="0" verticalDpi="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5B8965-55B0-DA4E-A7F7-B1A9397C2561}">
  <sheetPr>
    <pageSetUpPr fitToPage="1"/>
  </sheetPr>
  <dimension ref="A1:HY47"/>
  <sheetViews>
    <sheetView showGridLines="0" zoomScale="110" zoomScaleNormal="110" workbookViewId="0">
      <pane ySplit="2" topLeftCell="A3" activePane="bottomLeft" state="frozen"/>
      <selection pane="bottomLeft" activeCell="B33" sqref="B33"/>
    </sheetView>
  </sheetViews>
  <sheetFormatPr baseColWidth="10" defaultColWidth="30.83203125" defaultRowHeight="15" customHeight="1" x14ac:dyDescent="0.15"/>
  <cols>
    <col min="1" max="1" width="31.83203125" style="231" customWidth="1"/>
    <col min="2" max="2" width="29.83203125" style="208" customWidth="1"/>
    <col min="3" max="3" width="7.83203125" style="208" hidden="1" customWidth="1"/>
    <col min="4" max="4" width="75.1640625" style="208" customWidth="1"/>
    <col min="5" max="5" width="7.83203125" style="208" customWidth="1"/>
    <col min="6" max="13" width="7.83203125" style="7" hidden="1" customWidth="1"/>
    <col min="14" max="14" width="30.83203125" style="7" hidden="1" customWidth="1"/>
    <col min="15" max="15" width="15.83203125" style="7" hidden="1" customWidth="1"/>
    <col min="16" max="16" width="30.83203125" style="7" hidden="1" customWidth="1"/>
    <col min="17" max="233" width="30.83203125" style="7"/>
    <col min="234" max="16384" width="30.83203125" style="6"/>
  </cols>
  <sheetData>
    <row r="1" spans="1:233" ht="15" customHeight="1" x14ac:dyDescent="0.15">
      <c r="A1" s="246" t="s">
        <v>2899</v>
      </c>
      <c r="B1" s="217" t="s">
        <v>2900</v>
      </c>
      <c r="C1" s="217"/>
      <c r="D1" s="217"/>
      <c r="E1" s="217"/>
    </row>
    <row r="2" spans="1:233" ht="15" customHeight="1" x14ac:dyDescent="0.15">
      <c r="A2" s="247"/>
      <c r="B2" s="217" t="s">
        <v>0</v>
      </c>
      <c r="C2" s="217" t="s">
        <v>1</v>
      </c>
      <c r="D2" s="217" t="s">
        <v>2</v>
      </c>
      <c r="E2" s="217" t="s">
        <v>3</v>
      </c>
      <c r="F2" s="209" t="s">
        <v>5</v>
      </c>
      <c r="G2" s="209" t="s">
        <v>6</v>
      </c>
      <c r="H2" s="209" t="s">
        <v>7</v>
      </c>
      <c r="I2" s="209" t="s">
        <v>8</v>
      </c>
      <c r="J2" s="209" t="s">
        <v>9</v>
      </c>
      <c r="K2" s="209" t="s">
        <v>10</v>
      </c>
      <c r="L2" s="209" t="s">
        <v>11</v>
      </c>
      <c r="M2" s="209" t="s">
        <v>12</v>
      </c>
      <c r="N2" s="209" t="s">
        <v>13</v>
      </c>
      <c r="O2" s="209" t="s">
        <v>14</v>
      </c>
      <c r="P2" s="209" t="s">
        <v>15</v>
      </c>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c r="BN2" s="22"/>
      <c r="BO2" s="22"/>
      <c r="BP2" s="22"/>
      <c r="BQ2" s="22"/>
      <c r="BR2" s="22"/>
      <c r="BS2" s="22"/>
      <c r="BT2" s="22"/>
      <c r="BU2" s="22"/>
      <c r="BV2" s="22"/>
      <c r="BW2" s="22"/>
      <c r="BX2" s="22"/>
      <c r="BY2" s="22"/>
      <c r="BZ2" s="22"/>
      <c r="CA2" s="22"/>
      <c r="CB2" s="22"/>
      <c r="CC2" s="22"/>
      <c r="CD2" s="22"/>
      <c r="CE2" s="22"/>
      <c r="CF2" s="22"/>
      <c r="CG2" s="22"/>
      <c r="CH2" s="22"/>
      <c r="CI2" s="22"/>
      <c r="CJ2" s="22"/>
      <c r="CK2" s="22"/>
      <c r="CL2" s="22"/>
      <c r="CM2" s="22"/>
      <c r="CN2" s="22"/>
      <c r="CO2" s="22"/>
      <c r="CP2" s="22"/>
      <c r="CQ2" s="22"/>
      <c r="CR2" s="22"/>
      <c r="CS2" s="22"/>
      <c r="CT2" s="22"/>
      <c r="CU2" s="22"/>
      <c r="CV2" s="22"/>
      <c r="CW2" s="22"/>
      <c r="CX2" s="22"/>
      <c r="CY2" s="22"/>
      <c r="CZ2" s="22"/>
      <c r="DA2" s="22"/>
      <c r="DB2" s="22"/>
      <c r="DC2" s="22"/>
      <c r="DD2" s="22"/>
      <c r="DE2" s="22"/>
      <c r="DF2" s="22"/>
      <c r="DG2" s="22"/>
      <c r="DH2" s="22"/>
      <c r="DI2" s="22"/>
      <c r="DJ2" s="22"/>
      <c r="DK2" s="22"/>
      <c r="DL2" s="22"/>
      <c r="DM2" s="22"/>
      <c r="DN2" s="22"/>
      <c r="DO2" s="22"/>
      <c r="DP2" s="22"/>
      <c r="DQ2" s="22"/>
      <c r="DR2" s="22"/>
      <c r="DS2" s="22"/>
      <c r="DT2" s="22"/>
      <c r="DU2" s="22"/>
      <c r="DV2" s="22"/>
      <c r="DW2" s="22"/>
      <c r="DX2" s="22"/>
      <c r="DY2" s="22"/>
      <c r="DZ2" s="22"/>
      <c r="EA2" s="22"/>
      <c r="EB2" s="22"/>
      <c r="EC2" s="22"/>
      <c r="ED2" s="22"/>
      <c r="EE2" s="22"/>
      <c r="EF2" s="22"/>
      <c r="EG2" s="22"/>
      <c r="EH2" s="22"/>
      <c r="EI2" s="22"/>
      <c r="EJ2" s="22"/>
      <c r="EK2" s="22"/>
      <c r="EL2" s="22"/>
      <c r="EM2" s="22"/>
      <c r="EN2" s="22"/>
      <c r="EO2" s="22"/>
      <c r="EP2" s="22"/>
      <c r="EQ2" s="22"/>
      <c r="ER2" s="22"/>
      <c r="ES2" s="22"/>
      <c r="ET2" s="22"/>
      <c r="EU2" s="22"/>
      <c r="EV2" s="22"/>
      <c r="EW2" s="22"/>
      <c r="EX2" s="22"/>
      <c r="EY2" s="22"/>
      <c r="EZ2" s="22"/>
      <c r="FA2" s="22"/>
      <c r="FB2" s="22"/>
      <c r="FC2" s="22"/>
      <c r="FD2" s="22"/>
      <c r="FE2" s="22"/>
      <c r="FF2" s="22"/>
      <c r="FG2" s="22"/>
      <c r="FH2" s="22"/>
      <c r="FI2" s="22"/>
      <c r="FJ2" s="22"/>
      <c r="FK2" s="22"/>
      <c r="FL2" s="22"/>
      <c r="FM2" s="22"/>
      <c r="FN2" s="22"/>
      <c r="FO2" s="22"/>
      <c r="FP2" s="22"/>
      <c r="FQ2" s="22"/>
      <c r="FR2" s="22"/>
      <c r="FS2" s="22"/>
      <c r="FT2" s="22"/>
      <c r="FU2" s="22"/>
      <c r="FV2" s="22"/>
      <c r="FW2" s="22"/>
      <c r="FX2" s="22"/>
      <c r="FY2" s="22"/>
      <c r="FZ2" s="22"/>
      <c r="GA2" s="22"/>
      <c r="GB2" s="22"/>
      <c r="GC2" s="22"/>
      <c r="GD2" s="22"/>
      <c r="GE2" s="22"/>
      <c r="GF2" s="22"/>
      <c r="GG2" s="22"/>
      <c r="GH2" s="22"/>
      <c r="GI2" s="22"/>
      <c r="GJ2" s="22"/>
      <c r="GK2" s="22"/>
      <c r="GL2" s="22"/>
      <c r="GM2" s="22"/>
      <c r="GN2" s="22"/>
      <c r="GO2" s="22"/>
      <c r="GP2" s="22"/>
      <c r="GQ2" s="22"/>
      <c r="GR2" s="22"/>
      <c r="GS2" s="22"/>
      <c r="GT2" s="22"/>
      <c r="GU2" s="22"/>
      <c r="GV2" s="22"/>
      <c r="GW2" s="22"/>
      <c r="GX2" s="22"/>
      <c r="GY2" s="22"/>
      <c r="GZ2" s="22"/>
      <c r="HA2" s="22"/>
      <c r="HB2" s="22"/>
      <c r="HC2" s="22"/>
      <c r="HD2" s="22"/>
      <c r="HE2" s="22"/>
      <c r="HF2" s="22"/>
      <c r="HG2" s="22"/>
      <c r="HH2" s="22"/>
      <c r="HI2" s="22"/>
      <c r="HJ2" s="22"/>
      <c r="HK2" s="22"/>
      <c r="HL2" s="22"/>
      <c r="HM2" s="22"/>
      <c r="HN2" s="22"/>
      <c r="HO2" s="22"/>
      <c r="HP2" s="22"/>
      <c r="HQ2" s="22"/>
      <c r="HR2" s="22"/>
      <c r="HS2" s="22"/>
      <c r="HT2" s="22"/>
      <c r="HU2" s="22"/>
      <c r="HV2" s="22"/>
      <c r="HW2" s="22"/>
      <c r="HX2" s="22"/>
      <c r="HY2" s="22"/>
    </row>
    <row r="3" spans="1:233" ht="15" customHeight="1" x14ac:dyDescent="0.15">
      <c r="A3" s="248" t="s">
        <v>2893</v>
      </c>
      <c r="B3" s="217" t="s">
        <v>45</v>
      </c>
      <c r="C3" s="218" t="s">
        <v>46</v>
      </c>
      <c r="D3" s="219" t="s">
        <v>47</v>
      </c>
      <c r="E3" s="220">
        <v>2017</v>
      </c>
      <c r="F3" s="222"/>
      <c r="G3" s="222"/>
      <c r="H3" s="222"/>
      <c r="I3" s="223" t="s">
        <v>49</v>
      </c>
      <c r="J3" s="223" t="s">
        <v>50</v>
      </c>
      <c r="K3" s="222"/>
      <c r="L3" s="222"/>
      <c r="M3" s="222"/>
      <c r="N3" s="223" t="s">
        <v>2848</v>
      </c>
      <c r="O3" s="223" t="s">
        <v>52</v>
      </c>
      <c r="P3" s="223" t="s">
        <v>53</v>
      </c>
    </row>
    <row r="4" spans="1:233" ht="15" customHeight="1" x14ac:dyDescent="0.15">
      <c r="A4" s="244"/>
      <c r="B4" s="217" t="s">
        <v>404</v>
      </c>
      <c r="C4" s="218" t="s">
        <v>405</v>
      </c>
      <c r="D4" s="219" t="s">
        <v>406</v>
      </c>
      <c r="E4" s="220">
        <v>2017</v>
      </c>
      <c r="F4" s="221">
        <v>245</v>
      </c>
      <c r="G4" s="221">
        <v>7</v>
      </c>
      <c r="H4" s="221">
        <v>72048</v>
      </c>
      <c r="I4" s="222"/>
      <c r="J4" s="222"/>
      <c r="K4" s="222"/>
      <c r="L4" s="222"/>
      <c r="M4" s="223" t="s">
        <v>408</v>
      </c>
      <c r="N4" s="223" t="s">
        <v>2854</v>
      </c>
      <c r="O4" s="223" t="s">
        <v>410</v>
      </c>
      <c r="P4" s="223" t="s">
        <v>411</v>
      </c>
    </row>
    <row r="5" spans="1:233" ht="15" customHeight="1" x14ac:dyDescent="0.15">
      <c r="A5" s="244"/>
      <c r="B5" s="217" t="s">
        <v>951</v>
      </c>
      <c r="C5" s="218" t="s">
        <v>952</v>
      </c>
      <c r="D5" s="219" t="s">
        <v>953</v>
      </c>
      <c r="E5" s="220">
        <v>2015</v>
      </c>
      <c r="F5" s="221">
        <v>29</v>
      </c>
      <c r="G5" s="223" t="s">
        <v>955</v>
      </c>
      <c r="H5" s="222"/>
      <c r="I5" s="221">
        <v>21</v>
      </c>
      <c r="J5" s="221">
        <v>36</v>
      </c>
      <c r="K5" s="222"/>
      <c r="L5" s="221">
        <v>4</v>
      </c>
      <c r="M5" s="223" t="s">
        <v>956</v>
      </c>
      <c r="N5" s="223" t="s">
        <v>2856</v>
      </c>
      <c r="O5" s="223" t="s">
        <v>958</v>
      </c>
      <c r="P5" s="223" t="s">
        <v>959</v>
      </c>
    </row>
    <row r="6" spans="1:233" ht="15" customHeight="1" x14ac:dyDescent="0.15">
      <c r="A6" s="244"/>
      <c r="B6" s="217" t="s">
        <v>284</v>
      </c>
      <c r="C6" s="218" t="s">
        <v>285</v>
      </c>
      <c r="D6" s="219" t="s">
        <v>286</v>
      </c>
      <c r="E6" s="220">
        <v>2004</v>
      </c>
      <c r="F6" s="221">
        <v>9</v>
      </c>
      <c r="G6" s="221">
        <v>1</v>
      </c>
      <c r="H6" s="222"/>
      <c r="I6" s="221">
        <v>49</v>
      </c>
      <c r="J6" s="221">
        <v>76</v>
      </c>
      <c r="K6" s="222"/>
      <c r="L6" s="221">
        <v>20</v>
      </c>
      <c r="M6" s="223" t="s">
        <v>288</v>
      </c>
      <c r="N6" s="223" t="s">
        <v>2863</v>
      </c>
      <c r="O6" s="223" t="s">
        <v>290</v>
      </c>
      <c r="P6" s="223" t="s">
        <v>291</v>
      </c>
    </row>
    <row r="7" spans="1:233" ht="15" customHeight="1" x14ac:dyDescent="0.15">
      <c r="A7" s="244"/>
      <c r="B7" s="217" t="s">
        <v>446</v>
      </c>
      <c r="C7" s="218" t="s">
        <v>447</v>
      </c>
      <c r="D7" s="219" t="s">
        <v>448</v>
      </c>
      <c r="E7" s="220">
        <v>2016</v>
      </c>
      <c r="F7" s="221">
        <v>11</v>
      </c>
      <c r="G7" s="221">
        <v>18</v>
      </c>
      <c r="H7" s="222"/>
      <c r="I7" s="221">
        <v>4489</v>
      </c>
      <c r="J7" s="221">
        <v>4494</v>
      </c>
      <c r="K7" s="222"/>
      <c r="L7" s="222"/>
      <c r="M7" s="222"/>
      <c r="N7" s="223" t="s">
        <v>2865</v>
      </c>
      <c r="O7" s="223" t="s">
        <v>451</v>
      </c>
      <c r="P7" s="223" t="s">
        <v>452</v>
      </c>
    </row>
    <row r="8" spans="1:233" ht="15" customHeight="1" x14ac:dyDescent="0.15">
      <c r="A8" s="244"/>
      <c r="B8" s="217" t="s">
        <v>1442</v>
      </c>
      <c r="C8" s="218" t="s">
        <v>1443</v>
      </c>
      <c r="D8" s="219" t="s">
        <v>1444</v>
      </c>
      <c r="E8" s="220">
        <v>2013</v>
      </c>
      <c r="F8" s="221">
        <v>37</v>
      </c>
      <c r="G8" s="221">
        <v>3</v>
      </c>
      <c r="H8" s="222"/>
      <c r="I8" s="221">
        <v>137</v>
      </c>
      <c r="J8" s="221">
        <v>149</v>
      </c>
      <c r="K8" s="222"/>
      <c r="L8" s="222"/>
      <c r="M8" s="222"/>
      <c r="N8" s="223" t="s">
        <v>2870</v>
      </c>
      <c r="O8" s="223" t="s">
        <v>1447</v>
      </c>
      <c r="P8" s="223" t="s">
        <v>1448</v>
      </c>
    </row>
    <row r="9" spans="1:233" ht="15" customHeight="1" x14ac:dyDescent="0.15">
      <c r="A9" s="244"/>
      <c r="B9" s="217" t="s">
        <v>1484</v>
      </c>
      <c r="C9" s="218" t="s">
        <v>1485</v>
      </c>
      <c r="D9" s="219" t="s">
        <v>2883</v>
      </c>
      <c r="E9" s="220">
        <v>2017</v>
      </c>
      <c r="F9" s="221">
        <v>14</v>
      </c>
      <c r="G9" s="221">
        <v>2</v>
      </c>
      <c r="H9" s="222"/>
      <c r="I9" s="221">
        <v>69</v>
      </c>
      <c r="J9" s="221">
        <v>79</v>
      </c>
      <c r="K9" s="222"/>
      <c r="L9" s="222"/>
      <c r="M9" s="223" t="s">
        <v>1486</v>
      </c>
      <c r="N9" s="223" t="s">
        <v>2884</v>
      </c>
      <c r="O9" s="223" t="s">
        <v>1488</v>
      </c>
      <c r="P9" s="223" t="s">
        <v>1489</v>
      </c>
    </row>
    <row r="10" spans="1:233" ht="15" customHeight="1" x14ac:dyDescent="0.15">
      <c r="A10" s="245"/>
      <c r="B10" s="217" t="s">
        <v>687</v>
      </c>
      <c r="C10" s="218" t="s">
        <v>688</v>
      </c>
      <c r="D10" s="219" t="s">
        <v>689</v>
      </c>
      <c r="E10" s="220">
        <v>2018</v>
      </c>
      <c r="F10" s="221">
        <v>36</v>
      </c>
      <c r="G10" s="221">
        <v>4</v>
      </c>
      <c r="H10" s="222"/>
      <c r="I10" s="221">
        <v>408</v>
      </c>
      <c r="J10" s="221">
        <v>426</v>
      </c>
      <c r="K10" s="222"/>
      <c r="L10" s="222"/>
      <c r="M10" s="223" t="s">
        <v>691</v>
      </c>
      <c r="N10" s="223" t="s">
        <v>2875</v>
      </c>
      <c r="O10" s="223" t="s">
        <v>693</v>
      </c>
      <c r="P10" s="223" t="s">
        <v>694</v>
      </c>
    </row>
    <row r="11" spans="1:233" ht="15" customHeight="1" x14ac:dyDescent="0.15">
      <c r="A11" s="243" t="s">
        <v>2892</v>
      </c>
      <c r="B11" s="210" t="s">
        <v>649</v>
      </c>
      <c r="C11" s="211" t="s">
        <v>650</v>
      </c>
      <c r="D11" s="212" t="s">
        <v>651</v>
      </c>
      <c r="E11" s="213">
        <v>2016</v>
      </c>
      <c r="F11" s="214">
        <v>161</v>
      </c>
      <c r="G11" s="215"/>
      <c r="H11" s="215"/>
      <c r="I11" s="214">
        <v>213</v>
      </c>
      <c r="J11" s="214">
        <v>220</v>
      </c>
      <c r="K11" s="215"/>
      <c r="L11" s="215"/>
      <c r="M11" s="216" t="s">
        <v>653</v>
      </c>
      <c r="N11" s="216" t="s">
        <v>2843</v>
      </c>
      <c r="O11" s="216" t="s">
        <v>655</v>
      </c>
      <c r="P11" s="216" t="s">
        <v>656</v>
      </c>
    </row>
    <row r="12" spans="1:233" ht="15" customHeight="1" x14ac:dyDescent="0.15">
      <c r="A12" s="244"/>
      <c r="B12" s="217" t="s">
        <v>669</v>
      </c>
      <c r="C12" s="218" t="s">
        <v>670</v>
      </c>
      <c r="D12" s="219" t="s">
        <v>671</v>
      </c>
      <c r="E12" s="220">
        <v>2013</v>
      </c>
      <c r="F12" s="221">
        <v>9</v>
      </c>
      <c r="G12" s="221">
        <v>1</v>
      </c>
      <c r="H12" s="222"/>
      <c r="I12" s="221">
        <v>1</v>
      </c>
      <c r="J12" s="221">
        <v>20</v>
      </c>
      <c r="K12" s="222"/>
      <c r="L12" s="221">
        <v>4</v>
      </c>
      <c r="M12" s="223" t="s">
        <v>673</v>
      </c>
      <c r="N12" s="223" t="s">
        <v>2844</v>
      </c>
      <c r="O12" s="223" t="s">
        <v>675</v>
      </c>
      <c r="P12" s="223" t="s">
        <v>676</v>
      </c>
    </row>
    <row r="13" spans="1:233" ht="15" customHeight="1" x14ac:dyDescent="0.15">
      <c r="A13" s="244"/>
      <c r="B13" s="217" t="s">
        <v>1230</v>
      </c>
      <c r="C13" s="218" t="s">
        <v>1231</v>
      </c>
      <c r="D13" s="219" t="s">
        <v>1232</v>
      </c>
      <c r="E13" s="220">
        <v>2018</v>
      </c>
      <c r="F13" s="221">
        <v>36</v>
      </c>
      <c r="G13" s="221">
        <v>4</v>
      </c>
      <c r="H13" s="222"/>
      <c r="I13" s="221">
        <v>427</v>
      </c>
      <c r="J13" s="221">
        <v>446</v>
      </c>
      <c r="K13" s="222"/>
      <c r="L13" s="222"/>
      <c r="M13" s="223" t="s">
        <v>1233</v>
      </c>
      <c r="N13" s="223" t="s">
        <v>2845</v>
      </c>
      <c r="O13" s="223" t="s">
        <v>1235</v>
      </c>
      <c r="P13" s="223" t="s">
        <v>1236</v>
      </c>
    </row>
    <row r="14" spans="1:233" ht="15" customHeight="1" x14ac:dyDescent="0.15">
      <c r="A14" s="244"/>
      <c r="B14" s="217" t="s">
        <v>1860</v>
      </c>
      <c r="C14" s="218" t="s">
        <v>1861</v>
      </c>
      <c r="D14" s="219" t="s">
        <v>1862</v>
      </c>
      <c r="E14" s="220">
        <v>2014</v>
      </c>
      <c r="F14" s="222"/>
      <c r="G14" s="222"/>
      <c r="H14" s="222"/>
      <c r="I14" s="222"/>
      <c r="J14" s="222"/>
      <c r="K14" s="222"/>
      <c r="L14" s="221">
        <v>1</v>
      </c>
      <c r="M14" s="222"/>
      <c r="N14" s="223" t="s">
        <v>2847</v>
      </c>
      <c r="O14" s="223" t="s">
        <v>1865</v>
      </c>
      <c r="P14" s="223" t="s">
        <v>1866</v>
      </c>
    </row>
    <row r="15" spans="1:233" ht="15" customHeight="1" x14ac:dyDescent="0.15">
      <c r="A15" s="244"/>
      <c r="B15" s="217" t="s">
        <v>2849</v>
      </c>
      <c r="C15" s="218" t="s">
        <v>132</v>
      </c>
      <c r="D15" s="219" t="s">
        <v>2850</v>
      </c>
      <c r="E15" s="220">
        <v>2008</v>
      </c>
      <c r="F15" s="221">
        <v>1</v>
      </c>
      <c r="G15" s="222"/>
      <c r="H15" s="222"/>
      <c r="I15" s="221">
        <v>485</v>
      </c>
      <c r="J15" s="221">
        <v>492</v>
      </c>
      <c r="K15" s="222"/>
      <c r="L15" s="222"/>
      <c r="M15" s="222"/>
      <c r="N15" s="223" t="s">
        <v>2851</v>
      </c>
      <c r="O15" s="223" t="s">
        <v>135</v>
      </c>
      <c r="P15" s="223" t="s">
        <v>136</v>
      </c>
    </row>
    <row r="16" spans="1:233" ht="15" customHeight="1" x14ac:dyDescent="0.15">
      <c r="A16" s="244"/>
      <c r="B16" s="217" t="s">
        <v>1431</v>
      </c>
      <c r="C16" s="218" t="s">
        <v>1432</v>
      </c>
      <c r="D16" s="219" t="s">
        <v>1433</v>
      </c>
      <c r="E16" s="220">
        <v>2012</v>
      </c>
      <c r="F16" s="221">
        <v>7</v>
      </c>
      <c r="G16" s="221">
        <v>3</v>
      </c>
      <c r="H16" s="222"/>
      <c r="I16" s="221">
        <v>199</v>
      </c>
      <c r="J16" s="221">
        <v>207</v>
      </c>
      <c r="K16" s="222"/>
      <c r="L16" s="222"/>
      <c r="M16" s="223" t="s">
        <v>1435</v>
      </c>
      <c r="N16" s="223" t="s">
        <v>2869</v>
      </c>
      <c r="O16" s="223" t="s">
        <v>1437</v>
      </c>
      <c r="P16" s="223" t="s">
        <v>1438</v>
      </c>
    </row>
    <row r="17" spans="1:233" ht="15" customHeight="1" x14ac:dyDescent="0.15">
      <c r="A17" s="244"/>
      <c r="B17" s="217" t="s">
        <v>394</v>
      </c>
      <c r="C17" s="218" t="s">
        <v>395</v>
      </c>
      <c r="D17" s="219" t="s">
        <v>396</v>
      </c>
      <c r="E17" s="220">
        <v>2012</v>
      </c>
      <c r="F17" s="221">
        <v>6</v>
      </c>
      <c r="G17" s="221">
        <v>2</v>
      </c>
      <c r="H17" s="222"/>
      <c r="I17" s="221">
        <v>57</v>
      </c>
      <c r="J17" s="221">
        <v>80</v>
      </c>
      <c r="K17" s="222"/>
      <c r="L17" s="221">
        <v>2</v>
      </c>
      <c r="M17" s="222"/>
      <c r="N17" s="223" t="s">
        <v>2873</v>
      </c>
      <c r="O17" s="223" t="s">
        <v>399</v>
      </c>
      <c r="P17" s="223" t="s">
        <v>400</v>
      </c>
    </row>
    <row r="18" spans="1:233" ht="15" customHeight="1" x14ac:dyDescent="0.15">
      <c r="A18" s="244"/>
      <c r="B18" s="217" t="s">
        <v>1793</v>
      </c>
      <c r="C18" s="218" t="s">
        <v>1794</v>
      </c>
      <c r="D18" s="219" t="s">
        <v>1795</v>
      </c>
      <c r="E18" s="220">
        <v>2018</v>
      </c>
      <c r="F18" s="222"/>
      <c r="G18" s="222"/>
      <c r="H18" s="222"/>
      <c r="I18" s="222"/>
      <c r="J18" s="222"/>
      <c r="K18" s="222"/>
      <c r="L18" s="222"/>
      <c r="M18" s="223" t="s">
        <v>1797</v>
      </c>
      <c r="N18" s="223" t="s">
        <v>2889</v>
      </c>
      <c r="O18" s="223" t="s">
        <v>1799</v>
      </c>
      <c r="P18" s="223" t="s">
        <v>1800</v>
      </c>
    </row>
    <row r="19" spans="1:233" ht="15" customHeight="1" x14ac:dyDescent="0.15">
      <c r="A19" s="249"/>
      <c r="B19" s="217" t="s">
        <v>1695</v>
      </c>
      <c r="C19" s="218" t="s">
        <v>1696</v>
      </c>
      <c r="D19" s="219" t="s">
        <v>1697</v>
      </c>
      <c r="E19" s="220">
        <v>2018</v>
      </c>
      <c r="F19" s="221">
        <v>11</v>
      </c>
      <c r="G19" s="221">
        <v>2</v>
      </c>
      <c r="H19" s="222"/>
      <c r="I19" s="221">
        <v>223</v>
      </c>
      <c r="J19" s="221">
        <v>241</v>
      </c>
      <c r="K19" s="222"/>
      <c r="L19" s="222"/>
      <c r="M19" s="223" t="s">
        <v>1698</v>
      </c>
      <c r="N19" s="223" t="s">
        <v>2890</v>
      </c>
      <c r="O19" s="223" t="s">
        <v>1700</v>
      </c>
      <c r="P19" s="223" t="s">
        <v>1701</v>
      </c>
    </row>
    <row r="20" spans="1:233" ht="15" customHeight="1" x14ac:dyDescent="0.15">
      <c r="A20" s="250" t="s">
        <v>2894</v>
      </c>
      <c r="B20" s="217" t="s">
        <v>578</v>
      </c>
      <c r="C20" s="218" t="s">
        <v>579</v>
      </c>
      <c r="D20" s="219" t="s">
        <v>580</v>
      </c>
      <c r="E20" s="220">
        <v>2007</v>
      </c>
      <c r="F20" s="221">
        <v>106</v>
      </c>
      <c r="G20" s="222"/>
      <c r="H20" s="222"/>
      <c r="I20" s="221">
        <v>165</v>
      </c>
      <c r="J20" s="221">
        <v>172</v>
      </c>
      <c r="K20" s="222"/>
      <c r="L20" s="221">
        <v>1</v>
      </c>
      <c r="M20" s="223" t="s">
        <v>581</v>
      </c>
      <c r="N20" s="223" t="s">
        <v>2855</v>
      </c>
      <c r="O20" s="223" t="s">
        <v>583</v>
      </c>
      <c r="P20" s="223" t="s">
        <v>584</v>
      </c>
    </row>
    <row r="21" spans="1:233" ht="15" customHeight="1" x14ac:dyDescent="0.15">
      <c r="A21" s="251"/>
      <c r="B21" s="224" t="s">
        <v>22</v>
      </c>
      <c r="C21" s="225" t="s">
        <v>23</v>
      </c>
      <c r="D21" s="226" t="s">
        <v>24</v>
      </c>
      <c r="E21" s="227">
        <v>1991</v>
      </c>
      <c r="F21" s="228">
        <v>16</v>
      </c>
      <c r="G21" s="229" t="s">
        <v>26</v>
      </c>
      <c r="H21" s="230"/>
      <c r="I21" s="228">
        <v>895</v>
      </c>
      <c r="J21" s="228">
        <v>906</v>
      </c>
      <c r="K21" s="230"/>
      <c r="L21" s="228">
        <v>2</v>
      </c>
      <c r="M21" s="229" t="s">
        <v>27</v>
      </c>
      <c r="N21" s="229" t="s">
        <v>2868</v>
      </c>
      <c r="O21" s="229" t="s">
        <v>29</v>
      </c>
      <c r="P21" s="229" t="s">
        <v>30</v>
      </c>
    </row>
    <row r="22" spans="1:233" s="158" customFormat="1" ht="15" customHeight="1" x14ac:dyDescent="0.15">
      <c r="A22" s="251"/>
      <c r="B22" s="217" t="s">
        <v>305</v>
      </c>
      <c r="C22" s="218" t="s">
        <v>306</v>
      </c>
      <c r="D22" s="219" t="s">
        <v>307</v>
      </c>
      <c r="E22" s="220">
        <v>2018</v>
      </c>
      <c r="F22" s="221">
        <v>39</v>
      </c>
      <c r="G22" s="222"/>
      <c r="H22" s="222"/>
      <c r="I22" s="221">
        <v>537</v>
      </c>
      <c r="J22" s="221">
        <v>547</v>
      </c>
      <c r="K22" s="222"/>
      <c r="L22" s="221">
        <v>2</v>
      </c>
      <c r="M22" s="223" t="s">
        <v>309</v>
      </c>
      <c r="N22" s="223" t="s">
        <v>2872</v>
      </c>
      <c r="O22" s="223" t="s">
        <v>311</v>
      </c>
      <c r="P22" s="223" t="s">
        <v>312</v>
      </c>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c r="AP22" s="42"/>
      <c r="AQ22" s="42"/>
      <c r="AR22" s="42"/>
      <c r="AS22" s="42"/>
      <c r="AT22" s="42"/>
      <c r="AU22" s="42"/>
      <c r="AV22" s="42"/>
      <c r="AW22" s="42"/>
      <c r="AX22" s="42"/>
      <c r="AY22" s="42"/>
      <c r="AZ22" s="42"/>
      <c r="BA22" s="42"/>
      <c r="BB22" s="42"/>
      <c r="BC22" s="42"/>
      <c r="BD22" s="42"/>
      <c r="BE22" s="42"/>
      <c r="BF22" s="42"/>
      <c r="BG22" s="42"/>
      <c r="BH22" s="42"/>
      <c r="BI22" s="42"/>
      <c r="BJ22" s="42"/>
      <c r="BK22" s="42"/>
      <c r="BL22" s="42"/>
      <c r="BM22" s="42"/>
      <c r="BN22" s="42"/>
      <c r="BO22" s="42"/>
      <c r="BP22" s="42"/>
      <c r="BQ22" s="42"/>
      <c r="BR22" s="42"/>
      <c r="BS22" s="42"/>
      <c r="BT22" s="42"/>
      <c r="BU22" s="42"/>
      <c r="BV22" s="42"/>
      <c r="BW22" s="42"/>
      <c r="BX22" s="42"/>
      <c r="BY22" s="42"/>
      <c r="BZ22" s="42"/>
      <c r="CA22" s="42"/>
      <c r="CB22" s="42"/>
      <c r="CC22" s="42"/>
      <c r="CD22" s="42"/>
      <c r="CE22" s="42"/>
      <c r="CF22" s="42"/>
      <c r="CG22" s="42"/>
      <c r="CH22" s="42"/>
      <c r="CI22" s="42"/>
      <c r="CJ22" s="42"/>
      <c r="CK22" s="42"/>
      <c r="CL22" s="42"/>
      <c r="CM22" s="42"/>
      <c r="CN22" s="42"/>
      <c r="CO22" s="42"/>
      <c r="CP22" s="42"/>
      <c r="CQ22" s="42"/>
      <c r="CR22" s="42"/>
      <c r="CS22" s="42"/>
      <c r="CT22" s="42"/>
      <c r="CU22" s="42"/>
      <c r="CV22" s="42"/>
      <c r="CW22" s="42"/>
      <c r="CX22" s="42"/>
      <c r="CY22" s="42"/>
      <c r="CZ22" s="42"/>
      <c r="DA22" s="42"/>
      <c r="DB22" s="42"/>
      <c r="DC22" s="42"/>
      <c r="DD22" s="42"/>
      <c r="DE22" s="42"/>
      <c r="DF22" s="42"/>
      <c r="DG22" s="42"/>
      <c r="DH22" s="42"/>
      <c r="DI22" s="42"/>
      <c r="DJ22" s="42"/>
      <c r="DK22" s="42"/>
      <c r="DL22" s="42"/>
      <c r="DM22" s="42"/>
      <c r="DN22" s="42"/>
      <c r="DO22" s="42"/>
      <c r="DP22" s="42"/>
      <c r="DQ22" s="42"/>
      <c r="DR22" s="42"/>
      <c r="DS22" s="42"/>
      <c r="DT22" s="42"/>
      <c r="DU22" s="42"/>
      <c r="DV22" s="42"/>
      <c r="DW22" s="42"/>
      <c r="DX22" s="42"/>
      <c r="DY22" s="42"/>
      <c r="DZ22" s="42"/>
      <c r="EA22" s="42"/>
      <c r="EB22" s="42"/>
      <c r="EC22" s="42"/>
      <c r="ED22" s="42"/>
      <c r="EE22" s="42"/>
      <c r="EF22" s="42"/>
      <c r="EG22" s="42"/>
      <c r="EH22" s="42"/>
      <c r="EI22" s="42"/>
      <c r="EJ22" s="42"/>
      <c r="EK22" s="42"/>
      <c r="EL22" s="42"/>
      <c r="EM22" s="42"/>
      <c r="EN22" s="42"/>
      <c r="EO22" s="42"/>
      <c r="EP22" s="42"/>
      <c r="EQ22" s="42"/>
      <c r="ER22" s="42"/>
      <c r="ES22" s="42"/>
      <c r="ET22" s="42"/>
      <c r="EU22" s="42"/>
      <c r="EV22" s="42"/>
      <c r="EW22" s="42"/>
      <c r="EX22" s="42"/>
      <c r="EY22" s="42"/>
      <c r="EZ22" s="42"/>
      <c r="FA22" s="42"/>
      <c r="FB22" s="42"/>
      <c r="FC22" s="42"/>
      <c r="FD22" s="42"/>
      <c r="FE22" s="42"/>
      <c r="FF22" s="42"/>
      <c r="FG22" s="42"/>
      <c r="FH22" s="42"/>
      <c r="FI22" s="42"/>
      <c r="FJ22" s="42"/>
      <c r="FK22" s="42"/>
      <c r="FL22" s="42"/>
      <c r="FM22" s="42"/>
      <c r="FN22" s="42"/>
      <c r="FO22" s="42"/>
      <c r="FP22" s="42"/>
      <c r="FQ22" s="42"/>
      <c r="FR22" s="42"/>
      <c r="FS22" s="42"/>
      <c r="FT22" s="42"/>
      <c r="FU22" s="42"/>
      <c r="FV22" s="42"/>
      <c r="FW22" s="42"/>
      <c r="FX22" s="42"/>
      <c r="FY22" s="42"/>
      <c r="FZ22" s="42"/>
      <c r="GA22" s="42"/>
      <c r="GB22" s="42"/>
      <c r="GC22" s="42"/>
      <c r="GD22" s="42"/>
      <c r="GE22" s="42"/>
      <c r="GF22" s="42"/>
      <c r="GG22" s="42"/>
      <c r="GH22" s="42"/>
      <c r="GI22" s="42"/>
      <c r="GJ22" s="42"/>
      <c r="GK22" s="42"/>
      <c r="GL22" s="42"/>
      <c r="GM22" s="42"/>
      <c r="GN22" s="42"/>
      <c r="GO22" s="42"/>
      <c r="GP22" s="42"/>
      <c r="GQ22" s="42"/>
      <c r="GR22" s="42"/>
      <c r="GS22" s="42"/>
      <c r="GT22" s="42"/>
      <c r="GU22" s="42"/>
      <c r="GV22" s="42"/>
      <c r="GW22" s="42"/>
      <c r="GX22" s="42"/>
      <c r="GY22" s="42"/>
      <c r="GZ22" s="42"/>
      <c r="HA22" s="42"/>
      <c r="HB22" s="42"/>
      <c r="HC22" s="42"/>
      <c r="HD22" s="42"/>
      <c r="HE22" s="42"/>
      <c r="HF22" s="42"/>
      <c r="HG22" s="42"/>
      <c r="HH22" s="42"/>
      <c r="HI22" s="42"/>
      <c r="HJ22" s="42"/>
      <c r="HK22" s="42"/>
      <c r="HL22" s="42"/>
      <c r="HM22" s="42"/>
      <c r="HN22" s="42"/>
      <c r="HO22" s="42"/>
      <c r="HP22" s="42"/>
      <c r="HQ22" s="42"/>
      <c r="HR22" s="42"/>
      <c r="HS22" s="42"/>
      <c r="HT22" s="42"/>
      <c r="HU22" s="42"/>
      <c r="HV22" s="42"/>
      <c r="HW22" s="42"/>
      <c r="HX22" s="42"/>
      <c r="HY22" s="42"/>
    </row>
    <row r="23" spans="1:233" ht="15" customHeight="1" x14ac:dyDescent="0.15">
      <c r="A23" s="251"/>
      <c r="B23" s="217" t="s">
        <v>748</v>
      </c>
      <c r="C23" s="218" t="s">
        <v>749</v>
      </c>
      <c r="D23" s="219" t="s">
        <v>750</v>
      </c>
      <c r="E23" s="220">
        <v>2017</v>
      </c>
      <c r="F23" s="222"/>
      <c r="G23" s="222"/>
      <c r="H23" s="222"/>
      <c r="I23" s="221">
        <v>15</v>
      </c>
      <c r="J23" s="221">
        <v>25</v>
      </c>
      <c r="K23" s="222"/>
      <c r="L23" s="222"/>
      <c r="M23" s="223" t="s">
        <v>752</v>
      </c>
      <c r="N23" s="223" t="s">
        <v>2874</v>
      </c>
      <c r="O23" s="223" t="s">
        <v>754</v>
      </c>
      <c r="P23" s="223" t="s">
        <v>755</v>
      </c>
    </row>
    <row r="24" spans="1:233" ht="15" customHeight="1" x14ac:dyDescent="0.15">
      <c r="A24" s="251"/>
      <c r="B24" s="217" t="s">
        <v>1607</v>
      </c>
      <c r="C24" s="218" t="s">
        <v>1608</v>
      </c>
      <c r="D24" s="219" t="s">
        <v>1609</v>
      </c>
      <c r="E24" s="220">
        <v>2017</v>
      </c>
      <c r="F24" s="222"/>
      <c r="G24" s="222"/>
      <c r="H24" s="222"/>
      <c r="I24" s="221">
        <v>351</v>
      </c>
      <c r="J24" s="221">
        <v>362</v>
      </c>
      <c r="K24" s="222"/>
      <c r="L24" s="222"/>
      <c r="M24" s="223" t="s">
        <v>1610</v>
      </c>
      <c r="N24" s="223" t="s">
        <v>2876</v>
      </c>
      <c r="O24" s="223" t="s">
        <v>1612</v>
      </c>
      <c r="P24" s="223" t="s">
        <v>1613</v>
      </c>
    </row>
    <row r="25" spans="1:233" ht="15" customHeight="1" x14ac:dyDescent="0.15">
      <c r="A25" s="251"/>
      <c r="B25" s="217" t="s">
        <v>1278</v>
      </c>
      <c r="C25" s="218" t="s">
        <v>1279</v>
      </c>
      <c r="D25" s="219" t="s">
        <v>1280</v>
      </c>
      <c r="E25" s="220">
        <v>2015</v>
      </c>
      <c r="F25" s="221">
        <v>78</v>
      </c>
      <c r="G25" s="222"/>
      <c r="H25" s="222"/>
      <c r="I25" s="221">
        <v>2790</v>
      </c>
      <c r="J25" s="221">
        <v>2795</v>
      </c>
      <c r="K25" s="222"/>
      <c r="L25" s="222"/>
      <c r="M25" s="223" t="s">
        <v>1282</v>
      </c>
      <c r="N25" s="223" t="s">
        <v>2878</v>
      </c>
      <c r="O25" s="223" t="s">
        <v>1284</v>
      </c>
      <c r="P25" s="223" t="s">
        <v>1285</v>
      </c>
    </row>
    <row r="26" spans="1:233" s="158" customFormat="1" ht="15" customHeight="1" x14ac:dyDescent="0.15">
      <c r="A26" s="251"/>
      <c r="B26" s="217" t="s">
        <v>1399</v>
      </c>
      <c r="C26" s="218" t="s">
        <v>1400</v>
      </c>
      <c r="D26" s="219" t="s">
        <v>1401</v>
      </c>
      <c r="E26" s="220">
        <v>2014</v>
      </c>
      <c r="F26" s="221">
        <v>41</v>
      </c>
      <c r="G26" s="221">
        <v>1</v>
      </c>
      <c r="H26" s="222"/>
      <c r="I26" s="221">
        <v>138</v>
      </c>
      <c r="J26" s="221">
        <v>162</v>
      </c>
      <c r="K26" s="222"/>
      <c r="L26" s="221">
        <v>44</v>
      </c>
      <c r="M26" s="223" t="s">
        <v>1403</v>
      </c>
      <c r="N26" s="223" t="s">
        <v>2880</v>
      </c>
      <c r="O26" s="223" t="s">
        <v>1405</v>
      </c>
      <c r="P26" s="223" t="s">
        <v>1406</v>
      </c>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c r="AW26" s="42"/>
      <c r="AX26" s="42"/>
      <c r="AY26" s="42"/>
      <c r="AZ26" s="42"/>
      <c r="BA26" s="42"/>
      <c r="BB26" s="42"/>
      <c r="BC26" s="42"/>
      <c r="BD26" s="42"/>
      <c r="BE26" s="42"/>
      <c r="BF26" s="42"/>
      <c r="BG26" s="42"/>
      <c r="BH26" s="42"/>
      <c r="BI26" s="42"/>
      <c r="BJ26" s="42"/>
      <c r="BK26" s="42"/>
      <c r="BL26" s="42"/>
      <c r="BM26" s="42"/>
      <c r="BN26" s="42"/>
      <c r="BO26" s="42"/>
      <c r="BP26" s="42"/>
      <c r="BQ26" s="42"/>
      <c r="BR26" s="42"/>
      <c r="BS26" s="42"/>
      <c r="BT26" s="42"/>
      <c r="BU26" s="42"/>
      <c r="BV26" s="42"/>
      <c r="BW26" s="42"/>
      <c r="BX26" s="42"/>
      <c r="BY26" s="42"/>
      <c r="BZ26" s="42"/>
      <c r="CA26" s="42"/>
      <c r="CB26" s="42"/>
      <c r="CC26" s="42"/>
      <c r="CD26" s="42"/>
      <c r="CE26" s="42"/>
      <c r="CF26" s="42"/>
      <c r="CG26" s="42"/>
      <c r="CH26" s="42"/>
      <c r="CI26" s="42"/>
      <c r="CJ26" s="42"/>
      <c r="CK26" s="42"/>
      <c r="CL26" s="42"/>
      <c r="CM26" s="42"/>
      <c r="CN26" s="42"/>
      <c r="CO26" s="42"/>
      <c r="CP26" s="42"/>
      <c r="CQ26" s="42"/>
      <c r="CR26" s="42"/>
      <c r="CS26" s="42"/>
      <c r="CT26" s="42"/>
      <c r="CU26" s="42"/>
      <c r="CV26" s="42"/>
      <c r="CW26" s="42"/>
      <c r="CX26" s="42"/>
      <c r="CY26" s="42"/>
      <c r="CZ26" s="42"/>
      <c r="DA26" s="42"/>
      <c r="DB26" s="42"/>
      <c r="DC26" s="42"/>
      <c r="DD26" s="42"/>
      <c r="DE26" s="42"/>
      <c r="DF26" s="42"/>
      <c r="DG26" s="42"/>
      <c r="DH26" s="42"/>
      <c r="DI26" s="42"/>
      <c r="DJ26" s="42"/>
      <c r="DK26" s="42"/>
      <c r="DL26" s="42"/>
      <c r="DM26" s="42"/>
      <c r="DN26" s="42"/>
      <c r="DO26" s="42"/>
      <c r="DP26" s="42"/>
      <c r="DQ26" s="42"/>
      <c r="DR26" s="42"/>
      <c r="DS26" s="42"/>
      <c r="DT26" s="42"/>
      <c r="DU26" s="42"/>
      <c r="DV26" s="42"/>
      <c r="DW26" s="42"/>
      <c r="DX26" s="42"/>
      <c r="DY26" s="42"/>
      <c r="DZ26" s="42"/>
      <c r="EA26" s="42"/>
      <c r="EB26" s="42"/>
      <c r="EC26" s="42"/>
      <c r="ED26" s="42"/>
      <c r="EE26" s="42"/>
      <c r="EF26" s="42"/>
      <c r="EG26" s="42"/>
      <c r="EH26" s="42"/>
      <c r="EI26" s="42"/>
      <c r="EJ26" s="42"/>
      <c r="EK26" s="42"/>
      <c r="EL26" s="42"/>
      <c r="EM26" s="42"/>
      <c r="EN26" s="42"/>
      <c r="EO26" s="42"/>
      <c r="EP26" s="42"/>
      <c r="EQ26" s="42"/>
      <c r="ER26" s="42"/>
      <c r="ES26" s="42"/>
      <c r="ET26" s="42"/>
      <c r="EU26" s="42"/>
      <c r="EV26" s="42"/>
      <c r="EW26" s="42"/>
      <c r="EX26" s="42"/>
      <c r="EY26" s="42"/>
      <c r="EZ26" s="42"/>
      <c r="FA26" s="42"/>
      <c r="FB26" s="42"/>
      <c r="FC26" s="42"/>
      <c r="FD26" s="42"/>
      <c r="FE26" s="42"/>
      <c r="FF26" s="42"/>
      <c r="FG26" s="42"/>
      <c r="FH26" s="42"/>
      <c r="FI26" s="42"/>
      <c r="FJ26" s="42"/>
      <c r="FK26" s="42"/>
      <c r="FL26" s="42"/>
      <c r="FM26" s="42"/>
      <c r="FN26" s="42"/>
      <c r="FO26" s="42"/>
      <c r="FP26" s="42"/>
      <c r="FQ26" s="42"/>
      <c r="FR26" s="42"/>
      <c r="FS26" s="42"/>
      <c r="FT26" s="42"/>
      <c r="FU26" s="42"/>
      <c r="FV26" s="42"/>
      <c r="FW26" s="42"/>
      <c r="FX26" s="42"/>
      <c r="FY26" s="42"/>
      <c r="FZ26" s="42"/>
      <c r="GA26" s="42"/>
      <c r="GB26" s="42"/>
      <c r="GC26" s="42"/>
      <c r="GD26" s="42"/>
      <c r="GE26" s="42"/>
      <c r="GF26" s="42"/>
      <c r="GG26" s="42"/>
      <c r="GH26" s="42"/>
      <c r="GI26" s="42"/>
      <c r="GJ26" s="42"/>
      <c r="GK26" s="42"/>
      <c r="GL26" s="42"/>
      <c r="GM26" s="42"/>
      <c r="GN26" s="42"/>
      <c r="GO26" s="42"/>
      <c r="GP26" s="42"/>
      <c r="GQ26" s="42"/>
      <c r="GR26" s="42"/>
      <c r="GS26" s="42"/>
      <c r="GT26" s="42"/>
      <c r="GU26" s="42"/>
      <c r="GV26" s="42"/>
      <c r="GW26" s="42"/>
      <c r="GX26" s="42"/>
      <c r="GY26" s="42"/>
      <c r="GZ26" s="42"/>
      <c r="HA26" s="42"/>
      <c r="HB26" s="42"/>
      <c r="HC26" s="42"/>
      <c r="HD26" s="42"/>
      <c r="HE26" s="42"/>
      <c r="HF26" s="42"/>
      <c r="HG26" s="42"/>
      <c r="HH26" s="42"/>
      <c r="HI26" s="42"/>
      <c r="HJ26" s="42"/>
      <c r="HK26" s="42"/>
      <c r="HL26" s="42"/>
      <c r="HM26" s="42"/>
      <c r="HN26" s="42"/>
      <c r="HO26" s="42"/>
      <c r="HP26" s="42"/>
      <c r="HQ26" s="42"/>
      <c r="HR26" s="42"/>
      <c r="HS26" s="42"/>
      <c r="HT26" s="42"/>
      <c r="HU26" s="42"/>
      <c r="HV26" s="42"/>
      <c r="HW26" s="42"/>
      <c r="HX26" s="42"/>
      <c r="HY26" s="42"/>
    </row>
    <row r="27" spans="1:233" ht="15" customHeight="1" x14ac:dyDescent="0.15">
      <c r="A27" s="251"/>
      <c r="B27" s="217" t="s">
        <v>1049</v>
      </c>
      <c r="C27" s="218" t="s">
        <v>1050</v>
      </c>
      <c r="D27" s="219" t="s">
        <v>1536</v>
      </c>
      <c r="E27" s="220">
        <v>2012</v>
      </c>
      <c r="F27" s="221">
        <v>30</v>
      </c>
      <c r="G27" s="222"/>
      <c r="H27" s="222"/>
      <c r="I27" s="221">
        <v>1284</v>
      </c>
      <c r="J27" s="221">
        <v>1293</v>
      </c>
      <c r="K27" s="222"/>
      <c r="L27" s="221">
        <v>3</v>
      </c>
      <c r="M27" s="223" t="s">
        <v>1537</v>
      </c>
      <c r="N27" s="223" t="s">
        <v>2881</v>
      </c>
      <c r="O27" s="223" t="s">
        <v>1539</v>
      </c>
      <c r="P27" s="223" t="s">
        <v>1540</v>
      </c>
    </row>
    <row r="28" spans="1:233" ht="15" customHeight="1" x14ac:dyDescent="0.15">
      <c r="A28" s="252"/>
      <c r="B28" s="217" t="s">
        <v>252</v>
      </c>
      <c r="C28" s="218" t="s">
        <v>253</v>
      </c>
      <c r="D28" s="219" t="s">
        <v>254</v>
      </c>
      <c r="E28" s="220">
        <v>2013</v>
      </c>
      <c r="F28" s="221">
        <v>60</v>
      </c>
      <c r="G28" s="222"/>
      <c r="H28" s="222"/>
      <c r="I28" s="221">
        <v>75</v>
      </c>
      <c r="J28" s="221">
        <v>82</v>
      </c>
      <c r="K28" s="222"/>
      <c r="L28" s="221">
        <v>12</v>
      </c>
      <c r="M28" s="223" t="s">
        <v>255</v>
      </c>
      <c r="N28" s="223" t="s">
        <v>2885</v>
      </c>
      <c r="O28" s="223" t="s">
        <v>257</v>
      </c>
      <c r="P28" s="223" t="s">
        <v>258</v>
      </c>
    </row>
    <row r="29" spans="1:233" ht="15" customHeight="1" x14ac:dyDescent="0.15">
      <c r="A29" s="250" t="s">
        <v>2895</v>
      </c>
      <c r="B29" s="217" t="s">
        <v>192</v>
      </c>
      <c r="C29" s="218" t="s">
        <v>193</v>
      </c>
      <c r="D29" s="219" t="s">
        <v>194</v>
      </c>
      <c r="E29" s="220">
        <v>2007</v>
      </c>
      <c r="F29" s="221">
        <v>73</v>
      </c>
      <c r="G29" s="221">
        <v>1</v>
      </c>
      <c r="H29" s="222"/>
      <c r="I29" s="221">
        <v>100</v>
      </c>
      <c r="J29" s="221">
        <v>111</v>
      </c>
      <c r="K29" s="222"/>
      <c r="L29" s="221">
        <v>24</v>
      </c>
      <c r="M29" s="223" t="s">
        <v>196</v>
      </c>
      <c r="N29" s="223" t="s">
        <v>2852</v>
      </c>
      <c r="O29" s="223" t="s">
        <v>198</v>
      </c>
      <c r="P29" s="223" t="s">
        <v>199</v>
      </c>
    </row>
    <row r="30" spans="1:233" ht="15" customHeight="1" x14ac:dyDescent="0.15">
      <c r="A30" s="251"/>
      <c r="B30" s="217" t="s">
        <v>1358</v>
      </c>
      <c r="C30" s="218" t="s">
        <v>1359</v>
      </c>
      <c r="D30" s="219" t="s">
        <v>1360</v>
      </c>
      <c r="E30" s="220">
        <v>1993</v>
      </c>
      <c r="F30" s="221">
        <v>52</v>
      </c>
      <c r="G30" s="221">
        <v>2</v>
      </c>
      <c r="H30" s="222"/>
      <c r="I30" s="221">
        <v>159</v>
      </c>
      <c r="J30" s="221">
        <v>178</v>
      </c>
      <c r="K30" s="222"/>
      <c r="L30" s="221">
        <v>2</v>
      </c>
      <c r="M30" s="223" t="s">
        <v>1362</v>
      </c>
      <c r="N30" s="223" t="s">
        <v>2857</v>
      </c>
      <c r="O30" s="223" t="s">
        <v>1364</v>
      </c>
      <c r="P30" s="223" t="s">
        <v>1365</v>
      </c>
    </row>
    <row r="31" spans="1:233" ht="15" customHeight="1" x14ac:dyDescent="0.15">
      <c r="A31" s="251"/>
      <c r="B31" s="217" t="s">
        <v>1493</v>
      </c>
      <c r="C31" s="218" t="s">
        <v>1494</v>
      </c>
      <c r="D31" s="219" t="s">
        <v>1495</v>
      </c>
      <c r="E31" s="220">
        <v>2012</v>
      </c>
      <c r="F31" s="222"/>
      <c r="G31" s="222"/>
      <c r="H31" s="222"/>
      <c r="I31" s="222"/>
      <c r="J31" s="222"/>
      <c r="K31" s="222"/>
      <c r="L31" s="221">
        <v>2</v>
      </c>
      <c r="M31" s="223" t="s">
        <v>1497</v>
      </c>
      <c r="N31" s="223" t="s">
        <v>2860</v>
      </c>
      <c r="O31" s="223" t="s">
        <v>1499</v>
      </c>
      <c r="P31" s="223" t="s">
        <v>1500</v>
      </c>
    </row>
    <row r="32" spans="1:233" ht="15" customHeight="1" x14ac:dyDescent="0.15">
      <c r="A32" s="251"/>
      <c r="B32" s="217" t="s">
        <v>212</v>
      </c>
      <c r="C32" s="218" t="s">
        <v>213</v>
      </c>
      <c r="D32" s="219" t="s">
        <v>214</v>
      </c>
      <c r="E32" s="220">
        <v>2009</v>
      </c>
      <c r="F32" s="221">
        <v>39</v>
      </c>
      <c r="G32" s="221">
        <v>2</v>
      </c>
      <c r="H32" s="222"/>
      <c r="I32" s="221">
        <v>99</v>
      </c>
      <c r="J32" s="221">
        <v>108</v>
      </c>
      <c r="K32" s="222"/>
      <c r="L32" s="221">
        <v>4</v>
      </c>
      <c r="M32" s="222"/>
      <c r="N32" s="223" t="s">
        <v>2862</v>
      </c>
      <c r="O32" s="223" t="s">
        <v>217</v>
      </c>
      <c r="P32" s="223" t="s">
        <v>218</v>
      </c>
    </row>
    <row r="33" spans="1:233" ht="15" customHeight="1" x14ac:dyDescent="0.15">
      <c r="A33" s="251"/>
      <c r="B33" s="217" t="s">
        <v>335</v>
      </c>
      <c r="C33" s="218" t="s">
        <v>336</v>
      </c>
      <c r="D33" s="219" t="s">
        <v>337</v>
      </c>
      <c r="E33" s="220">
        <v>2005</v>
      </c>
      <c r="F33" s="221">
        <v>27</v>
      </c>
      <c r="G33" s="221">
        <v>4</v>
      </c>
      <c r="H33" s="222"/>
      <c r="I33" s="221">
        <v>371</v>
      </c>
      <c r="J33" s="221">
        <v>407</v>
      </c>
      <c r="K33" s="222"/>
      <c r="L33" s="221">
        <v>18</v>
      </c>
      <c r="M33" s="222"/>
      <c r="N33" s="223" t="s">
        <v>2864</v>
      </c>
      <c r="O33" s="223" t="s">
        <v>340</v>
      </c>
      <c r="P33" s="223" t="s">
        <v>341</v>
      </c>
    </row>
    <row r="34" spans="1:233" ht="15" customHeight="1" x14ac:dyDescent="0.15">
      <c r="A34" s="251"/>
      <c r="B34" s="217" t="s">
        <v>325</v>
      </c>
      <c r="C34" s="218" t="s">
        <v>326</v>
      </c>
      <c r="D34" s="219" t="s">
        <v>327</v>
      </c>
      <c r="E34" s="220">
        <v>2008</v>
      </c>
      <c r="F34" s="221">
        <v>1</v>
      </c>
      <c r="G34" s="221">
        <v>1</v>
      </c>
      <c r="H34" s="222"/>
      <c r="I34" s="221">
        <v>19</v>
      </c>
      <c r="J34" s="221">
        <v>32</v>
      </c>
      <c r="K34" s="222"/>
      <c r="L34" s="221">
        <v>21</v>
      </c>
      <c r="M34" s="223" t="s">
        <v>328</v>
      </c>
      <c r="N34" s="223" t="s">
        <v>2871</v>
      </c>
      <c r="O34" s="223" t="s">
        <v>330</v>
      </c>
      <c r="P34" s="223" t="s">
        <v>331</v>
      </c>
    </row>
    <row r="35" spans="1:233" ht="15" customHeight="1" x14ac:dyDescent="0.15">
      <c r="A35" s="251"/>
      <c r="B35" s="217" t="s">
        <v>638</v>
      </c>
      <c r="C35" s="218" t="s">
        <v>639</v>
      </c>
      <c r="D35" s="219" t="s">
        <v>640</v>
      </c>
      <c r="E35" s="220">
        <v>2016</v>
      </c>
      <c r="F35" s="221">
        <v>180</v>
      </c>
      <c r="G35" s="222"/>
      <c r="H35" s="222"/>
      <c r="I35" s="221">
        <v>560</v>
      </c>
      <c r="J35" s="221">
        <v>571</v>
      </c>
      <c r="K35" s="222"/>
      <c r="L35" s="221">
        <v>8</v>
      </c>
      <c r="M35" s="223" t="s">
        <v>642</v>
      </c>
      <c r="N35" s="223" t="s">
        <v>2877</v>
      </c>
      <c r="O35" s="223" t="s">
        <v>644</v>
      </c>
      <c r="P35" s="223" t="s">
        <v>645</v>
      </c>
    </row>
    <row r="36" spans="1:233" s="158" customFormat="1" ht="15" customHeight="1" x14ac:dyDescent="0.15">
      <c r="A36" s="251"/>
      <c r="B36" s="217" t="s">
        <v>373</v>
      </c>
      <c r="C36" s="218" t="s">
        <v>374</v>
      </c>
      <c r="D36" s="219" t="s">
        <v>375</v>
      </c>
      <c r="E36" s="220">
        <v>2010</v>
      </c>
      <c r="F36" s="221">
        <v>96</v>
      </c>
      <c r="G36" s="221">
        <v>3</v>
      </c>
      <c r="H36" s="222"/>
      <c r="I36" s="221">
        <v>172</v>
      </c>
      <c r="J36" s="221">
        <v>182</v>
      </c>
      <c r="K36" s="222"/>
      <c r="L36" s="221">
        <v>19</v>
      </c>
      <c r="M36" s="223" t="s">
        <v>377</v>
      </c>
      <c r="N36" s="223" t="s">
        <v>2882</v>
      </c>
      <c r="O36" s="223" t="s">
        <v>379</v>
      </c>
      <c r="P36" s="223" t="s">
        <v>380</v>
      </c>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2"/>
      <c r="AS36" s="42"/>
      <c r="AT36" s="42"/>
      <c r="AU36" s="42"/>
      <c r="AV36" s="42"/>
      <c r="AW36" s="42"/>
      <c r="AX36" s="42"/>
      <c r="AY36" s="42"/>
      <c r="AZ36" s="42"/>
      <c r="BA36" s="42"/>
      <c r="BB36" s="42"/>
      <c r="BC36" s="42"/>
      <c r="BD36" s="42"/>
      <c r="BE36" s="42"/>
      <c r="BF36" s="42"/>
      <c r="BG36" s="42"/>
      <c r="BH36" s="42"/>
      <c r="BI36" s="42"/>
      <c r="BJ36" s="42"/>
      <c r="BK36" s="42"/>
      <c r="BL36" s="42"/>
      <c r="BM36" s="42"/>
      <c r="BN36" s="42"/>
      <c r="BO36" s="42"/>
      <c r="BP36" s="42"/>
      <c r="BQ36" s="42"/>
      <c r="BR36" s="42"/>
      <c r="BS36" s="42"/>
      <c r="BT36" s="42"/>
      <c r="BU36" s="42"/>
      <c r="BV36" s="42"/>
      <c r="BW36" s="42"/>
      <c r="BX36" s="42"/>
      <c r="BY36" s="42"/>
      <c r="BZ36" s="42"/>
      <c r="CA36" s="42"/>
      <c r="CB36" s="42"/>
      <c r="CC36" s="42"/>
      <c r="CD36" s="42"/>
      <c r="CE36" s="42"/>
      <c r="CF36" s="42"/>
      <c r="CG36" s="42"/>
      <c r="CH36" s="42"/>
      <c r="CI36" s="42"/>
      <c r="CJ36" s="42"/>
      <c r="CK36" s="42"/>
      <c r="CL36" s="42"/>
      <c r="CM36" s="42"/>
      <c r="CN36" s="42"/>
      <c r="CO36" s="42"/>
      <c r="CP36" s="42"/>
      <c r="CQ36" s="42"/>
      <c r="CR36" s="42"/>
      <c r="CS36" s="42"/>
      <c r="CT36" s="42"/>
      <c r="CU36" s="42"/>
      <c r="CV36" s="42"/>
      <c r="CW36" s="42"/>
      <c r="CX36" s="42"/>
      <c r="CY36" s="42"/>
      <c r="CZ36" s="42"/>
      <c r="DA36" s="42"/>
      <c r="DB36" s="42"/>
      <c r="DC36" s="42"/>
      <c r="DD36" s="42"/>
      <c r="DE36" s="42"/>
      <c r="DF36" s="42"/>
      <c r="DG36" s="42"/>
      <c r="DH36" s="42"/>
      <c r="DI36" s="42"/>
      <c r="DJ36" s="42"/>
      <c r="DK36" s="42"/>
      <c r="DL36" s="42"/>
      <c r="DM36" s="42"/>
      <c r="DN36" s="42"/>
      <c r="DO36" s="42"/>
      <c r="DP36" s="42"/>
      <c r="DQ36" s="42"/>
      <c r="DR36" s="42"/>
      <c r="DS36" s="42"/>
      <c r="DT36" s="42"/>
      <c r="DU36" s="42"/>
      <c r="DV36" s="42"/>
      <c r="DW36" s="42"/>
      <c r="DX36" s="42"/>
      <c r="DY36" s="42"/>
      <c r="DZ36" s="42"/>
      <c r="EA36" s="42"/>
      <c r="EB36" s="42"/>
      <c r="EC36" s="42"/>
      <c r="ED36" s="42"/>
      <c r="EE36" s="42"/>
      <c r="EF36" s="42"/>
      <c r="EG36" s="42"/>
      <c r="EH36" s="42"/>
      <c r="EI36" s="42"/>
      <c r="EJ36" s="42"/>
      <c r="EK36" s="42"/>
      <c r="EL36" s="42"/>
      <c r="EM36" s="42"/>
      <c r="EN36" s="42"/>
      <c r="EO36" s="42"/>
      <c r="EP36" s="42"/>
      <c r="EQ36" s="42"/>
      <c r="ER36" s="42"/>
      <c r="ES36" s="42"/>
      <c r="ET36" s="42"/>
      <c r="EU36" s="42"/>
      <c r="EV36" s="42"/>
      <c r="EW36" s="42"/>
      <c r="EX36" s="42"/>
      <c r="EY36" s="42"/>
      <c r="EZ36" s="42"/>
      <c r="FA36" s="42"/>
      <c r="FB36" s="42"/>
      <c r="FC36" s="42"/>
      <c r="FD36" s="42"/>
      <c r="FE36" s="42"/>
      <c r="FF36" s="42"/>
      <c r="FG36" s="42"/>
      <c r="FH36" s="42"/>
      <c r="FI36" s="42"/>
      <c r="FJ36" s="42"/>
      <c r="FK36" s="42"/>
      <c r="FL36" s="42"/>
      <c r="FM36" s="42"/>
      <c r="FN36" s="42"/>
      <c r="FO36" s="42"/>
      <c r="FP36" s="42"/>
      <c r="FQ36" s="42"/>
      <c r="FR36" s="42"/>
      <c r="FS36" s="42"/>
      <c r="FT36" s="42"/>
      <c r="FU36" s="42"/>
      <c r="FV36" s="42"/>
      <c r="FW36" s="42"/>
      <c r="FX36" s="42"/>
      <c r="FY36" s="42"/>
      <c r="FZ36" s="42"/>
      <c r="GA36" s="42"/>
      <c r="GB36" s="42"/>
      <c r="GC36" s="42"/>
      <c r="GD36" s="42"/>
      <c r="GE36" s="42"/>
      <c r="GF36" s="42"/>
      <c r="GG36" s="42"/>
      <c r="GH36" s="42"/>
      <c r="GI36" s="42"/>
      <c r="GJ36" s="42"/>
      <c r="GK36" s="42"/>
      <c r="GL36" s="42"/>
      <c r="GM36" s="42"/>
      <c r="GN36" s="42"/>
      <c r="GO36" s="42"/>
      <c r="GP36" s="42"/>
      <c r="GQ36" s="42"/>
      <c r="GR36" s="42"/>
      <c r="GS36" s="42"/>
      <c r="GT36" s="42"/>
      <c r="GU36" s="42"/>
      <c r="GV36" s="42"/>
      <c r="GW36" s="42"/>
      <c r="GX36" s="42"/>
      <c r="GY36" s="42"/>
      <c r="GZ36" s="42"/>
      <c r="HA36" s="42"/>
      <c r="HB36" s="42"/>
      <c r="HC36" s="42"/>
      <c r="HD36" s="42"/>
      <c r="HE36" s="42"/>
      <c r="HF36" s="42"/>
      <c r="HG36" s="42"/>
      <c r="HH36" s="42"/>
      <c r="HI36" s="42"/>
      <c r="HJ36" s="42"/>
      <c r="HK36" s="42"/>
      <c r="HL36" s="42"/>
      <c r="HM36" s="42"/>
      <c r="HN36" s="42"/>
      <c r="HO36" s="42"/>
      <c r="HP36" s="42"/>
      <c r="HQ36" s="42"/>
      <c r="HR36" s="42"/>
      <c r="HS36" s="42"/>
      <c r="HT36" s="42"/>
      <c r="HU36" s="42"/>
      <c r="HV36" s="42"/>
      <c r="HW36" s="42"/>
      <c r="HX36" s="42"/>
      <c r="HY36" s="42"/>
    </row>
    <row r="37" spans="1:233" s="158" customFormat="1" ht="15" customHeight="1" x14ac:dyDescent="0.15">
      <c r="A37" s="253"/>
      <c r="B37" s="217" t="s">
        <v>801</v>
      </c>
      <c r="C37" s="218" t="s">
        <v>802</v>
      </c>
      <c r="D37" s="219" t="s">
        <v>803</v>
      </c>
      <c r="E37" s="220">
        <v>2006</v>
      </c>
      <c r="F37" s="221">
        <v>14</v>
      </c>
      <c r="G37" s="221">
        <v>3</v>
      </c>
      <c r="H37" s="222"/>
      <c r="I37" s="221">
        <v>347</v>
      </c>
      <c r="J37" s="221">
        <v>380</v>
      </c>
      <c r="K37" s="222"/>
      <c r="L37" s="221">
        <v>1</v>
      </c>
      <c r="M37" s="222"/>
      <c r="N37" s="223" t="s">
        <v>2891</v>
      </c>
      <c r="O37" s="223" t="s">
        <v>340</v>
      </c>
      <c r="P37" s="223" t="s">
        <v>806</v>
      </c>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c r="AW37" s="42"/>
      <c r="AX37" s="42"/>
      <c r="AY37" s="42"/>
      <c r="AZ37" s="42"/>
      <c r="BA37" s="42"/>
      <c r="BB37" s="42"/>
      <c r="BC37" s="42"/>
      <c r="BD37" s="42"/>
      <c r="BE37" s="42"/>
      <c r="BF37" s="42"/>
      <c r="BG37" s="42"/>
      <c r="BH37" s="42"/>
      <c r="BI37" s="42"/>
      <c r="BJ37" s="42"/>
      <c r="BK37" s="42"/>
      <c r="BL37" s="42"/>
      <c r="BM37" s="42"/>
      <c r="BN37" s="42"/>
      <c r="BO37" s="42"/>
      <c r="BP37" s="42"/>
      <c r="BQ37" s="42"/>
      <c r="BR37" s="42"/>
      <c r="BS37" s="42"/>
      <c r="BT37" s="42"/>
      <c r="BU37" s="42"/>
      <c r="BV37" s="42"/>
      <c r="BW37" s="42"/>
      <c r="BX37" s="42"/>
      <c r="BY37" s="42"/>
      <c r="BZ37" s="42"/>
      <c r="CA37" s="42"/>
      <c r="CB37" s="42"/>
      <c r="CC37" s="42"/>
      <c r="CD37" s="42"/>
      <c r="CE37" s="42"/>
      <c r="CF37" s="42"/>
      <c r="CG37" s="42"/>
      <c r="CH37" s="42"/>
      <c r="CI37" s="42"/>
      <c r="CJ37" s="42"/>
      <c r="CK37" s="42"/>
      <c r="CL37" s="42"/>
      <c r="CM37" s="42"/>
      <c r="CN37" s="42"/>
      <c r="CO37" s="42"/>
      <c r="CP37" s="42"/>
      <c r="CQ37" s="42"/>
      <c r="CR37" s="42"/>
      <c r="CS37" s="42"/>
      <c r="CT37" s="42"/>
      <c r="CU37" s="42"/>
      <c r="CV37" s="42"/>
      <c r="CW37" s="42"/>
      <c r="CX37" s="42"/>
      <c r="CY37" s="42"/>
      <c r="CZ37" s="42"/>
      <c r="DA37" s="42"/>
      <c r="DB37" s="42"/>
      <c r="DC37" s="42"/>
      <c r="DD37" s="42"/>
      <c r="DE37" s="42"/>
      <c r="DF37" s="42"/>
      <c r="DG37" s="42"/>
      <c r="DH37" s="42"/>
      <c r="DI37" s="42"/>
      <c r="DJ37" s="42"/>
      <c r="DK37" s="42"/>
      <c r="DL37" s="42"/>
      <c r="DM37" s="42"/>
      <c r="DN37" s="42"/>
      <c r="DO37" s="42"/>
      <c r="DP37" s="42"/>
      <c r="DQ37" s="42"/>
      <c r="DR37" s="42"/>
      <c r="DS37" s="42"/>
      <c r="DT37" s="42"/>
      <c r="DU37" s="42"/>
      <c r="DV37" s="42"/>
      <c r="DW37" s="42"/>
      <c r="DX37" s="42"/>
      <c r="DY37" s="42"/>
      <c r="DZ37" s="42"/>
      <c r="EA37" s="42"/>
      <c r="EB37" s="42"/>
      <c r="EC37" s="42"/>
      <c r="ED37" s="42"/>
      <c r="EE37" s="42"/>
      <c r="EF37" s="42"/>
      <c r="EG37" s="42"/>
      <c r="EH37" s="42"/>
      <c r="EI37" s="42"/>
      <c r="EJ37" s="42"/>
      <c r="EK37" s="42"/>
      <c r="EL37" s="42"/>
      <c r="EM37" s="42"/>
      <c r="EN37" s="42"/>
      <c r="EO37" s="42"/>
      <c r="EP37" s="42"/>
      <c r="EQ37" s="42"/>
      <c r="ER37" s="42"/>
      <c r="ES37" s="42"/>
      <c r="ET37" s="42"/>
      <c r="EU37" s="42"/>
      <c r="EV37" s="42"/>
      <c r="EW37" s="42"/>
      <c r="EX37" s="42"/>
      <c r="EY37" s="42"/>
      <c r="EZ37" s="42"/>
      <c r="FA37" s="42"/>
      <c r="FB37" s="42"/>
      <c r="FC37" s="42"/>
      <c r="FD37" s="42"/>
      <c r="FE37" s="42"/>
      <c r="FF37" s="42"/>
      <c r="FG37" s="42"/>
      <c r="FH37" s="42"/>
      <c r="FI37" s="42"/>
      <c r="FJ37" s="42"/>
      <c r="FK37" s="42"/>
      <c r="FL37" s="42"/>
      <c r="FM37" s="42"/>
      <c r="FN37" s="42"/>
      <c r="FO37" s="42"/>
      <c r="FP37" s="42"/>
      <c r="FQ37" s="42"/>
      <c r="FR37" s="42"/>
      <c r="FS37" s="42"/>
      <c r="FT37" s="42"/>
      <c r="FU37" s="42"/>
      <c r="FV37" s="42"/>
      <c r="FW37" s="42"/>
      <c r="FX37" s="42"/>
      <c r="FY37" s="42"/>
      <c r="FZ37" s="42"/>
      <c r="GA37" s="42"/>
      <c r="GB37" s="42"/>
      <c r="GC37" s="42"/>
      <c r="GD37" s="42"/>
      <c r="GE37" s="42"/>
      <c r="GF37" s="42"/>
      <c r="GG37" s="42"/>
      <c r="GH37" s="42"/>
      <c r="GI37" s="42"/>
      <c r="GJ37" s="42"/>
      <c r="GK37" s="42"/>
      <c r="GL37" s="42"/>
      <c r="GM37" s="42"/>
      <c r="GN37" s="42"/>
      <c r="GO37" s="42"/>
      <c r="GP37" s="42"/>
      <c r="GQ37" s="42"/>
      <c r="GR37" s="42"/>
      <c r="GS37" s="42"/>
      <c r="GT37" s="42"/>
      <c r="GU37" s="42"/>
      <c r="GV37" s="42"/>
      <c r="GW37" s="42"/>
      <c r="GX37" s="42"/>
      <c r="GY37" s="42"/>
      <c r="GZ37" s="42"/>
      <c r="HA37" s="42"/>
      <c r="HB37" s="42"/>
      <c r="HC37" s="42"/>
      <c r="HD37" s="42"/>
      <c r="HE37" s="42"/>
      <c r="HF37" s="42"/>
      <c r="HG37" s="42"/>
      <c r="HH37" s="42"/>
      <c r="HI37" s="42"/>
      <c r="HJ37" s="42"/>
      <c r="HK37" s="42"/>
      <c r="HL37" s="42"/>
      <c r="HM37" s="42"/>
      <c r="HN37" s="42"/>
      <c r="HO37" s="42"/>
      <c r="HP37" s="42"/>
      <c r="HQ37" s="42"/>
      <c r="HR37" s="42"/>
      <c r="HS37" s="42"/>
      <c r="HT37" s="42"/>
      <c r="HU37" s="42"/>
      <c r="HV37" s="42"/>
      <c r="HW37" s="42"/>
      <c r="HX37" s="42"/>
      <c r="HY37" s="42"/>
    </row>
    <row r="38" spans="1:233" ht="15" customHeight="1" x14ac:dyDescent="0.15">
      <c r="A38" s="243" t="s">
        <v>2896</v>
      </c>
      <c r="B38" s="217" t="s">
        <v>1463</v>
      </c>
      <c r="C38" s="218" t="s">
        <v>1464</v>
      </c>
      <c r="D38" s="219" t="s">
        <v>1465</v>
      </c>
      <c r="E38" s="220">
        <v>2017</v>
      </c>
      <c r="F38" s="221">
        <v>11</v>
      </c>
      <c r="G38" s="221">
        <v>1</v>
      </c>
      <c r="H38" s="222"/>
      <c r="I38" s="221">
        <v>67</v>
      </c>
      <c r="J38" s="221">
        <v>82</v>
      </c>
      <c r="K38" s="222"/>
      <c r="L38" s="221">
        <v>1</v>
      </c>
      <c r="M38" s="223" t="s">
        <v>1467</v>
      </c>
      <c r="N38" s="223" t="s">
        <v>2846</v>
      </c>
      <c r="O38" s="223" t="s">
        <v>1469</v>
      </c>
      <c r="P38" s="223" t="s">
        <v>1470</v>
      </c>
    </row>
    <row r="39" spans="1:233" ht="15" customHeight="1" x14ac:dyDescent="0.15">
      <c r="A39" s="244"/>
      <c r="B39" s="217" t="s">
        <v>1804</v>
      </c>
      <c r="C39" s="218" t="s">
        <v>1805</v>
      </c>
      <c r="D39" s="219" t="s">
        <v>1806</v>
      </c>
      <c r="E39" s="220">
        <v>2017</v>
      </c>
      <c r="F39" s="221">
        <v>1855</v>
      </c>
      <c r="G39" s="222"/>
      <c r="H39" s="221">
        <v>40005</v>
      </c>
      <c r="I39" s="222"/>
      <c r="J39" s="222"/>
      <c r="K39" s="222"/>
      <c r="L39" s="222"/>
      <c r="M39" s="223" t="s">
        <v>1808</v>
      </c>
      <c r="N39" s="223" t="s">
        <v>2858</v>
      </c>
      <c r="O39" s="223" t="s">
        <v>1810</v>
      </c>
      <c r="P39" s="223" t="s">
        <v>1811</v>
      </c>
    </row>
    <row r="40" spans="1:233" ht="15" customHeight="1" x14ac:dyDescent="0.15">
      <c r="A40" s="244"/>
      <c r="B40" s="217" t="s">
        <v>221</v>
      </c>
      <c r="C40" s="218" t="s">
        <v>222</v>
      </c>
      <c r="D40" s="219" t="s">
        <v>223</v>
      </c>
      <c r="E40" s="220">
        <v>2018</v>
      </c>
      <c r="F40" s="221">
        <v>33</v>
      </c>
      <c r="G40" s="221">
        <v>3</v>
      </c>
      <c r="H40" s="222"/>
      <c r="I40" s="221">
        <v>519</v>
      </c>
      <c r="J40" s="221">
        <v>537</v>
      </c>
      <c r="K40" s="222"/>
      <c r="L40" s="222"/>
      <c r="M40" s="223" t="s">
        <v>225</v>
      </c>
      <c r="N40" s="223" t="s">
        <v>2861</v>
      </c>
      <c r="O40" s="223" t="s">
        <v>227</v>
      </c>
      <c r="P40" s="223" t="s">
        <v>228</v>
      </c>
    </row>
    <row r="41" spans="1:233" ht="15" customHeight="1" x14ac:dyDescent="0.15">
      <c r="A41" s="244"/>
      <c r="B41" s="217" t="s">
        <v>660</v>
      </c>
      <c r="C41" s="218" t="s">
        <v>661</v>
      </c>
      <c r="D41" s="219" t="s">
        <v>662</v>
      </c>
      <c r="E41" s="220">
        <v>1999</v>
      </c>
      <c r="F41" s="221">
        <v>4</v>
      </c>
      <c r="G41" s="222">
        <v>3</v>
      </c>
      <c r="H41" s="222"/>
      <c r="I41" s="221">
        <v>283</v>
      </c>
      <c r="J41" s="221">
        <v>311</v>
      </c>
      <c r="K41" s="222"/>
      <c r="L41" s="221">
        <v>20</v>
      </c>
      <c r="M41" s="223" t="s">
        <v>663</v>
      </c>
      <c r="N41" s="223" t="s">
        <v>2886</v>
      </c>
      <c r="O41" s="223" t="s">
        <v>665</v>
      </c>
      <c r="P41" s="223" t="s">
        <v>666</v>
      </c>
    </row>
    <row r="42" spans="1:233" ht="15" customHeight="1" x14ac:dyDescent="0.15">
      <c r="A42" s="245"/>
      <c r="B42" s="217" t="s">
        <v>1716</v>
      </c>
      <c r="C42" s="218" t="s">
        <v>1717</v>
      </c>
      <c r="D42" s="219" t="s">
        <v>2887</v>
      </c>
      <c r="E42" s="220">
        <v>2010</v>
      </c>
      <c r="F42" s="221">
        <v>64</v>
      </c>
      <c r="G42" s="221">
        <v>1</v>
      </c>
      <c r="H42" s="222"/>
      <c r="I42" s="221">
        <v>34</v>
      </c>
      <c r="J42" s="221">
        <v>45</v>
      </c>
      <c r="K42" s="222"/>
      <c r="L42" s="221">
        <v>1</v>
      </c>
      <c r="M42" s="223" t="s">
        <v>1719</v>
      </c>
      <c r="N42" s="223" t="s">
        <v>2888</v>
      </c>
      <c r="O42" s="223" t="s">
        <v>1721</v>
      </c>
      <c r="P42" s="223" t="s">
        <v>1722</v>
      </c>
    </row>
    <row r="43" spans="1:233" ht="15" customHeight="1" x14ac:dyDescent="0.15">
      <c r="A43" s="243" t="s">
        <v>2897</v>
      </c>
      <c r="B43" s="217" t="s">
        <v>352</v>
      </c>
      <c r="C43" s="218" t="s">
        <v>353</v>
      </c>
      <c r="D43" s="219" t="s">
        <v>354</v>
      </c>
      <c r="E43" s="220">
        <v>2013</v>
      </c>
      <c r="F43" s="221">
        <v>13</v>
      </c>
      <c r="G43" s="221">
        <v>4</v>
      </c>
      <c r="H43" s="222"/>
      <c r="I43" s="221">
        <v>358</v>
      </c>
      <c r="J43" s="221">
        <v>380</v>
      </c>
      <c r="K43" s="222"/>
      <c r="L43" s="221">
        <v>8</v>
      </c>
      <c r="M43" s="223" t="s">
        <v>356</v>
      </c>
      <c r="N43" s="223" t="s">
        <v>2853</v>
      </c>
      <c r="O43" s="223" t="s">
        <v>358</v>
      </c>
      <c r="P43" s="223" t="s">
        <v>359</v>
      </c>
    </row>
    <row r="44" spans="1:233" ht="15" customHeight="1" x14ac:dyDescent="0.15">
      <c r="A44" s="245"/>
      <c r="B44" s="217" t="s">
        <v>809</v>
      </c>
      <c r="C44" s="218" t="s">
        <v>810</v>
      </c>
      <c r="D44" s="219" t="s">
        <v>811</v>
      </c>
      <c r="E44" s="220">
        <v>2000</v>
      </c>
      <c r="F44" s="221">
        <v>7</v>
      </c>
      <c r="G44" s="221">
        <v>2</v>
      </c>
      <c r="H44" s="222"/>
      <c r="I44" s="221">
        <v>179</v>
      </c>
      <c r="J44" s="221">
        <v>190</v>
      </c>
      <c r="K44" s="222"/>
      <c r="L44" s="221">
        <v>3</v>
      </c>
      <c r="M44" s="223" t="s">
        <v>813</v>
      </c>
      <c r="N44" s="223" t="s">
        <v>2866</v>
      </c>
      <c r="O44" s="223" t="s">
        <v>815</v>
      </c>
      <c r="P44" s="223" t="s">
        <v>816</v>
      </c>
    </row>
    <row r="45" spans="1:233" s="158" customFormat="1" ht="15" customHeight="1" x14ac:dyDescent="0.15">
      <c r="A45" s="243" t="s">
        <v>2898</v>
      </c>
      <c r="B45" s="217" t="s">
        <v>996</v>
      </c>
      <c r="C45" s="218" t="s">
        <v>997</v>
      </c>
      <c r="D45" s="219" t="s">
        <v>998</v>
      </c>
      <c r="E45" s="220">
        <v>2014</v>
      </c>
      <c r="F45" s="221">
        <v>91</v>
      </c>
      <c r="G45" s="221">
        <v>2</v>
      </c>
      <c r="H45" s="222"/>
      <c r="I45" s="221">
        <v>242</v>
      </c>
      <c r="J45" s="221">
        <v>255</v>
      </c>
      <c r="K45" s="222"/>
      <c r="L45" s="221">
        <v>5</v>
      </c>
      <c r="M45" s="223" t="s">
        <v>1000</v>
      </c>
      <c r="N45" s="223" t="s">
        <v>2859</v>
      </c>
      <c r="O45" s="223" t="s">
        <v>1002</v>
      </c>
      <c r="P45" s="223" t="s">
        <v>1003</v>
      </c>
      <c r="Q45" s="42"/>
      <c r="R45" s="42"/>
      <c r="S45" s="42"/>
      <c r="T45" s="42"/>
      <c r="U45" s="42"/>
      <c r="V45" s="42"/>
      <c r="W45" s="42"/>
      <c r="X45" s="42"/>
      <c r="Y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c r="AW45" s="42"/>
      <c r="AX45" s="42"/>
      <c r="AY45" s="42"/>
      <c r="AZ45" s="42"/>
      <c r="BA45" s="42"/>
      <c r="BB45" s="42"/>
      <c r="BC45" s="42"/>
      <c r="BD45" s="42"/>
      <c r="BE45" s="42"/>
      <c r="BF45" s="42"/>
      <c r="BG45" s="42"/>
      <c r="BH45" s="42"/>
      <c r="BI45" s="42"/>
      <c r="BJ45" s="42"/>
      <c r="BK45" s="42"/>
      <c r="BL45" s="42"/>
      <c r="BM45" s="42"/>
      <c r="BN45" s="42"/>
      <c r="BO45" s="42"/>
      <c r="BP45" s="42"/>
      <c r="BQ45" s="42"/>
      <c r="BR45" s="42"/>
      <c r="BS45" s="42"/>
      <c r="BT45" s="42"/>
      <c r="BU45" s="42"/>
      <c r="BV45" s="42"/>
      <c r="BW45" s="42"/>
      <c r="BX45" s="42"/>
      <c r="BY45" s="42"/>
      <c r="BZ45" s="42"/>
      <c r="CA45" s="42"/>
      <c r="CB45" s="42"/>
      <c r="CC45" s="42"/>
      <c r="CD45" s="42"/>
      <c r="CE45" s="42"/>
      <c r="CF45" s="42"/>
      <c r="CG45" s="42"/>
      <c r="CH45" s="42"/>
      <c r="CI45" s="42"/>
      <c r="CJ45" s="42"/>
      <c r="CK45" s="42"/>
      <c r="CL45" s="42"/>
      <c r="CM45" s="42"/>
      <c r="CN45" s="42"/>
      <c r="CO45" s="42"/>
      <c r="CP45" s="42"/>
      <c r="CQ45" s="42"/>
      <c r="CR45" s="42"/>
      <c r="CS45" s="42"/>
      <c r="CT45" s="42"/>
      <c r="CU45" s="42"/>
      <c r="CV45" s="42"/>
      <c r="CW45" s="42"/>
      <c r="CX45" s="42"/>
      <c r="CY45" s="42"/>
      <c r="CZ45" s="42"/>
      <c r="DA45" s="42"/>
      <c r="DB45" s="42"/>
      <c r="DC45" s="42"/>
      <c r="DD45" s="42"/>
      <c r="DE45" s="42"/>
      <c r="DF45" s="42"/>
      <c r="DG45" s="42"/>
      <c r="DH45" s="42"/>
      <c r="DI45" s="42"/>
      <c r="DJ45" s="42"/>
      <c r="DK45" s="42"/>
      <c r="DL45" s="42"/>
      <c r="DM45" s="42"/>
      <c r="DN45" s="42"/>
      <c r="DO45" s="42"/>
      <c r="DP45" s="42"/>
      <c r="DQ45" s="42"/>
      <c r="DR45" s="42"/>
      <c r="DS45" s="42"/>
      <c r="DT45" s="42"/>
      <c r="DU45" s="42"/>
      <c r="DV45" s="42"/>
      <c r="DW45" s="42"/>
      <c r="DX45" s="42"/>
      <c r="DY45" s="42"/>
      <c r="DZ45" s="42"/>
      <c r="EA45" s="42"/>
      <c r="EB45" s="42"/>
      <c r="EC45" s="42"/>
      <c r="ED45" s="42"/>
      <c r="EE45" s="42"/>
      <c r="EF45" s="42"/>
      <c r="EG45" s="42"/>
      <c r="EH45" s="42"/>
      <c r="EI45" s="42"/>
      <c r="EJ45" s="42"/>
      <c r="EK45" s="42"/>
      <c r="EL45" s="42"/>
      <c r="EM45" s="42"/>
      <c r="EN45" s="42"/>
      <c r="EO45" s="42"/>
      <c r="EP45" s="42"/>
      <c r="EQ45" s="42"/>
      <c r="ER45" s="42"/>
      <c r="ES45" s="42"/>
      <c r="ET45" s="42"/>
      <c r="EU45" s="42"/>
      <c r="EV45" s="42"/>
      <c r="EW45" s="42"/>
      <c r="EX45" s="42"/>
      <c r="EY45" s="42"/>
      <c r="EZ45" s="42"/>
      <c r="FA45" s="42"/>
      <c r="FB45" s="42"/>
      <c r="FC45" s="42"/>
      <c r="FD45" s="42"/>
      <c r="FE45" s="42"/>
      <c r="FF45" s="42"/>
      <c r="FG45" s="42"/>
      <c r="FH45" s="42"/>
      <c r="FI45" s="42"/>
      <c r="FJ45" s="42"/>
      <c r="FK45" s="42"/>
      <c r="FL45" s="42"/>
      <c r="FM45" s="42"/>
      <c r="FN45" s="42"/>
      <c r="FO45" s="42"/>
      <c r="FP45" s="42"/>
      <c r="FQ45" s="42"/>
      <c r="FR45" s="42"/>
      <c r="FS45" s="42"/>
      <c r="FT45" s="42"/>
      <c r="FU45" s="42"/>
      <c r="FV45" s="42"/>
      <c r="FW45" s="42"/>
      <c r="FX45" s="42"/>
      <c r="FY45" s="42"/>
      <c r="FZ45" s="42"/>
      <c r="GA45" s="42"/>
      <c r="GB45" s="42"/>
      <c r="GC45" s="42"/>
      <c r="GD45" s="42"/>
      <c r="GE45" s="42"/>
      <c r="GF45" s="42"/>
      <c r="GG45" s="42"/>
      <c r="GH45" s="42"/>
      <c r="GI45" s="42"/>
      <c r="GJ45" s="42"/>
      <c r="GK45" s="42"/>
      <c r="GL45" s="42"/>
      <c r="GM45" s="42"/>
      <c r="GN45" s="42"/>
      <c r="GO45" s="42"/>
      <c r="GP45" s="42"/>
      <c r="GQ45" s="42"/>
      <c r="GR45" s="42"/>
      <c r="GS45" s="42"/>
      <c r="GT45" s="42"/>
      <c r="GU45" s="42"/>
      <c r="GV45" s="42"/>
      <c r="GW45" s="42"/>
      <c r="GX45" s="42"/>
      <c r="GY45" s="42"/>
      <c r="GZ45" s="42"/>
      <c r="HA45" s="42"/>
      <c r="HB45" s="42"/>
      <c r="HC45" s="42"/>
      <c r="HD45" s="42"/>
      <c r="HE45" s="42"/>
      <c r="HF45" s="42"/>
      <c r="HG45" s="42"/>
      <c r="HH45" s="42"/>
      <c r="HI45" s="42"/>
      <c r="HJ45" s="42"/>
      <c r="HK45" s="42"/>
      <c r="HL45" s="42"/>
      <c r="HM45" s="42"/>
      <c r="HN45" s="42"/>
      <c r="HO45" s="42"/>
      <c r="HP45" s="42"/>
      <c r="HQ45" s="42"/>
      <c r="HR45" s="42"/>
      <c r="HS45" s="42"/>
      <c r="HT45" s="42"/>
      <c r="HU45" s="42"/>
      <c r="HV45" s="42"/>
      <c r="HW45" s="42"/>
      <c r="HX45" s="42"/>
      <c r="HY45" s="42"/>
    </row>
    <row r="46" spans="1:233" ht="15" customHeight="1" x14ac:dyDescent="0.15">
      <c r="A46" s="244"/>
      <c r="B46" s="217" t="s">
        <v>608</v>
      </c>
      <c r="C46" s="218" t="s">
        <v>609</v>
      </c>
      <c r="D46" s="219" t="s">
        <v>610</v>
      </c>
      <c r="E46" s="220">
        <v>2012</v>
      </c>
      <c r="F46" s="221">
        <v>12</v>
      </c>
      <c r="G46" s="221">
        <v>1</v>
      </c>
      <c r="H46" s="221">
        <v>521</v>
      </c>
      <c r="I46" s="222"/>
      <c r="J46" s="222"/>
      <c r="K46" s="222"/>
      <c r="L46" s="221">
        <v>10</v>
      </c>
      <c r="M46" s="223" t="s">
        <v>611</v>
      </c>
      <c r="N46" s="223" t="s">
        <v>2867</v>
      </c>
      <c r="O46" s="223" t="s">
        <v>613</v>
      </c>
      <c r="P46" s="223" t="s">
        <v>614</v>
      </c>
    </row>
    <row r="47" spans="1:233" ht="15" customHeight="1" x14ac:dyDescent="0.15">
      <c r="A47" s="245"/>
      <c r="B47" s="217" t="s">
        <v>1378</v>
      </c>
      <c r="C47" s="218" t="s">
        <v>1379</v>
      </c>
      <c r="D47" s="219" t="s">
        <v>1380</v>
      </c>
      <c r="E47" s="220">
        <v>2013</v>
      </c>
      <c r="F47" s="221">
        <v>40</v>
      </c>
      <c r="G47" s="221">
        <v>1</v>
      </c>
      <c r="H47" s="222"/>
      <c r="I47" s="221">
        <v>53</v>
      </c>
      <c r="J47" s="221">
        <v>100</v>
      </c>
      <c r="K47" s="222"/>
      <c r="L47" s="221">
        <v>1</v>
      </c>
      <c r="M47" s="223" t="s">
        <v>1382</v>
      </c>
      <c r="N47" s="223" t="s">
        <v>2879</v>
      </c>
      <c r="O47" s="223" t="s">
        <v>1384</v>
      </c>
      <c r="P47" s="223" t="s">
        <v>1385</v>
      </c>
    </row>
  </sheetData>
  <mergeCells count="8">
    <mergeCell ref="A45:A47"/>
    <mergeCell ref="A1:A2"/>
    <mergeCell ref="A3:A10"/>
    <mergeCell ref="A11:A19"/>
    <mergeCell ref="A20:A28"/>
    <mergeCell ref="A29:A37"/>
    <mergeCell ref="A38:A42"/>
    <mergeCell ref="A43:A44"/>
  </mergeCells>
  <hyperlinks>
    <hyperlink ref="N14" r:id="rId1" xr:uid="{C3BD3476-D25E-6749-9BBC-FCAC212B9EAE}"/>
    <hyperlink ref="N39" r:id="rId2" xr:uid="{31FDC5ED-8399-B449-B0B7-F88EE97BE20F}"/>
    <hyperlink ref="N18" r:id="rId3" xr:uid="{B20839EA-BFA8-8E48-862B-4DD9B5030DF2}"/>
    <hyperlink ref="N42" r:id="rId4" xr:uid="{7FAB4C7A-A99A-CA42-9A57-2F325BF723B6}"/>
    <hyperlink ref="N19" r:id="rId5" xr:uid="{89ED5BF4-0EF0-7942-9B60-67B70D17B8C3}"/>
    <hyperlink ref="N24" r:id="rId6" xr:uid="{393EC669-2022-8541-BF0F-B6041EA30AE3}"/>
    <hyperlink ref="N27" r:id="rId7" xr:uid="{2FE01C24-6E2D-4D4F-BE68-35F1F6C78DC0}"/>
    <hyperlink ref="N31" r:id="rId8" xr:uid="{B9FC41BE-58A9-864D-B7FF-C8A78B22E0C5}"/>
    <hyperlink ref="N9" r:id="rId9" xr:uid="{3C7DEB01-2476-0F4C-BB64-3E8A133253BC}"/>
    <hyperlink ref="N38" r:id="rId10" xr:uid="{BF63BA28-00E6-094C-9777-2A071749170C}"/>
    <hyperlink ref="N8" r:id="rId11" xr:uid="{8D97E242-33E6-9845-BBC2-0E7E0E2894C7}"/>
    <hyperlink ref="N16" r:id="rId12" xr:uid="{86AFE7FF-8A59-6F46-A23E-0EB4FF46786E}"/>
    <hyperlink ref="N26" r:id="rId13" xr:uid="{6F357F96-6FFE-8646-9C71-ED76DE6AB783}"/>
    <hyperlink ref="N47" r:id="rId14" xr:uid="{E932BD48-E3B8-F940-8735-1B321F87FB38}"/>
    <hyperlink ref="N25" r:id="rId15" xr:uid="{65454D70-87A2-C747-A5C9-84455D07FE40}"/>
    <hyperlink ref="N13" r:id="rId16" xr:uid="{455FF7C2-D78D-2143-AEC6-A5CE1E4E2E81}"/>
    <hyperlink ref="N45" r:id="rId17" xr:uid="{B832BD22-0835-C042-8495-6E9E9C3B42E0}"/>
    <hyperlink ref="N5" r:id="rId18" xr:uid="{506B7D95-26B0-3E46-BE18-1FCAAF4CD636}"/>
    <hyperlink ref="N44" r:id="rId19" xr:uid="{FCD38E18-070B-4040-A677-FBF7D87531D7}"/>
    <hyperlink ref="N37" r:id="rId20" xr:uid="{87AADB7D-A73F-2C47-AE99-EE3A14D86D94}"/>
    <hyperlink ref="N23" r:id="rId21" xr:uid="{D1DA1FAC-9F92-2B4F-BC48-21039BC706C3}"/>
    <hyperlink ref="N10" r:id="rId22" xr:uid="{81A68F12-0E81-5848-A81D-3A2B5ADB0506}"/>
    <hyperlink ref="N12" r:id="rId23" xr:uid="{45AE0197-4120-0544-BAA7-B02AF0B69627}"/>
    <hyperlink ref="N41" r:id="rId24" xr:uid="{75018023-6244-3B4E-AA8B-B07633B6AB28}"/>
    <hyperlink ref="N11" r:id="rId25" xr:uid="{5E81C056-D4B4-6844-AAC9-65DD14837858}"/>
    <hyperlink ref="N35" r:id="rId26" xr:uid="{A7095A9A-8D03-4D4D-AA30-78E4E76484DF}"/>
    <hyperlink ref="N46" r:id="rId27" xr:uid="{D18E5900-2312-6345-A475-9B0561B92EC5}"/>
    <hyperlink ref="N20" r:id="rId28" xr:uid="{D0ADF946-17E4-5542-97C5-0255495F6D37}"/>
    <hyperlink ref="N7" r:id="rId29" xr:uid="{43F5A7E2-2697-1F4C-A8BC-0D8122EFCE80}"/>
    <hyperlink ref="N4" r:id="rId30" xr:uid="{DEC6579E-9C37-3649-85D5-169699E5F3F1}"/>
    <hyperlink ref="N17" r:id="rId31" xr:uid="{023B9073-1958-6D4E-9A44-26E16E92B327}"/>
    <hyperlink ref="N36" r:id="rId32" xr:uid="{D27C385E-0234-024D-8580-F8FD8F233041}"/>
    <hyperlink ref="N43" r:id="rId33" xr:uid="{6154F3BF-CA27-5646-937B-47ADF3CA36ED}"/>
    <hyperlink ref="N33" r:id="rId34" xr:uid="{99DBC7C4-1429-6B43-A23D-F14B8A559F14}"/>
    <hyperlink ref="N34" r:id="rId35" xr:uid="{FC731C7C-8837-524B-BE2E-ABA971EB1F3C}"/>
    <hyperlink ref="N22" r:id="rId36" xr:uid="{E9DF4EA6-8645-144A-9FC7-94E3B454AB6F}"/>
    <hyperlink ref="N6" r:id="rId37" xr:uid="{831F3302-4F46-644B-9F7B-6DE9185ABD9E}"/>
    <hyperlink ref="N28" r:id="rId38" xr:uid="{6E9E5DCA-0CAE-564F-8E5C-B6D4B69865F7}"/>
    <hyperlink ref="N40" r:id="rId39" xr:uid="{55FBDB6E-B47B-A344-821F-70FCDA20BDF6}"/>
    <hyperlink ref="N32" r:id="rId40" xr:uid="{7C6B2324-F081-FC49-8054-BDA9EE28C334}"/>
    <hyperlink ref="N29" r:id="rId41" xr:uid="{D35525FC-C42A-FC40-BD53-C4DA37469A22}"/>
    <hyperlink ref="N15" r:id="rId42" xr:uid="{800BC776-48D7-764D-97BF-081C3760A0D4}"/>
    <hyperlink ref="N3" r:id="rId43" xr:uid="{C41D5E0B-A0A9-2546-A436-885113CBC35A}"/>
    <hyperlink ref="N21" r:id="rId44" xr:uid="{2A2B230F-F856-C841-AC5A-74650163FDB2}"/>
    <hyperlink ref="N45" r:id="rId45" display="https://www.scopus.com/inward/record.uri?eid=2-s2.0-84968080879&amp;doi=10.2307%2f990783&amp;partnerID=40&amp;md5=81daa0409bc6cf906da8932d281f2f3b" xr:uid="{7C913355-169C-6344-AFC7-D8335433D02E}"/>
  </hyperlinks>
  <pageMargins left="1" right="1" top="1" bottom="1" header="0.25" footer="0.25"/>
  <pageSetup scale="66" orientation="landscape"/>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AEB5D-19C6-9945-AC7F-B65349BCDAF7}">
  <sheetPr>
    <pageSetUpPr fitToPage="1"/>
  </sheetPr>
  <dimension ref="A1"/>
  <sheetViews>
    <sheetView zoomScale="90" zoomScaleNormal="90" workbookViewId="0">
      <selection activeCell="P30" sqref="P30"/>
    </sheetView>
  </sheetViews>
  <sheetFormatPr baseColWidth="10" defaultRowHeight="13" x14ac:dyDescent="0.15"/>
  <sheetData/>
  <pageMargins left="0.7" right="0.7" top="0.75" bottom="0.75" header="0.3" footer="0.3"/>
  <pageSetup paperSize="9" scale="50" orientation="portrait" horizontalDpi="0" verticalDpi="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1ACFE-3C09-CE4A-B50C-1344386DF75F}">
  <sheetPr>
    <pageSetUpPr fitToPage="1"/>
  </sheetPr>
  <dimension ref="A1"/>
  <sheetViews>
    <sheetView zoomScale="120" zoomScaleNormal="120" workbookViewId="0">
      <selection activeCell="D30" sqref="D30"/>
    </sheetView>
  </sheetViews>
  <sheetFormatPr baseColWidth="10" defaultRowHeight="13" x14ac:dyDescent="0.15"/>
  <sheetData/>
  <pageMargins left="0.7" right="0.7" top="0.75" bottom="0.75" header="0.3" footer="0.3"/>
  <pageSetup paperSize="9" scale="76" orientation="landscape" horizontalDpi="0" verticalDpi="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78E70D-1493-A24A-872F-F56F81750C9C}">
  <sheetPr>
    <pageSetUpPr fitToPage="1"/>
  </sheetPr>
  <dimension ref="A1"/>
  <sheetViews>
    <sheetView zoomScale="90" zoomScaleNormal="90" workbookViewId="0">
      <selection activeCell="M27" sqref="M27"/>
    </sheetView>
  </sheetViews>
  <sheetFormatPr baseColWidth="10" defaultRowHeight="13" x14ac:dyDescent="0.15"/>
  <sheetData/>
  <pageMargins left="0.7" right="0.7" top="0.75" bottom="0.75" header="0.3" footer="0.3"/>
  <pageSetup paperSize="9" scale="69" orientation="portrait" horizontalDpi="0" verticalDpi="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5309D9-B491-5D42-877D-4D2F5260781D}">
  <dimension ref="A1:L15"/>
  <sheetViews>
    <sheetView workbookViewId="0">
      <selection activeCell="G8" sqref="G8"/>
    </sheetView>
  </sheetViews>
  <sheetFormatPr baseColWidth="10" defaultRowHeight="13" x14ac:dyDescent="0.15"/>
  <cols>
    <col min="2" max="9" width="20.83203125" customWidth="1"/>
  </cols>
  <sheetData>
    <row r="1" spans="1:12" x14ac:dyDescent="0.15">
      <c r="A1" s="6"/>
    </row>
    <row r="3" spans="1:12" ht="56" x14ac:dyDescent="0.15">
      <c r="B3" s="23" t="s">
        <v>2379</v>
      </c>
      <c r="C3" s="23" t="s">
        <v>2380</v>
      </c>
      <c r="D3" s="23" t="s">
        <v>2376</v>
      </c>
      <c r="E3" s="23" t="s">
        <v>2377</v>
      </c>
      <c r="F3" s="24" t="s">
        <v>2375</v>
      </c>
      <c r="G3" s="24" t="s">
        <v>2434</v>
      </c>
      <c r="H3" s="23" t="s">
        <v>2378</v>
      </c>
      <c r="I3" s="23" t="s">
        <v>2369</v>
      </c>
      <c r="J3" s="46" t="s">
        <v>2624</v>
      </c>
      <c r="K3" s="45" t="s">
        <v>20</v>
      </c>
      <c r="L3" s="45" t="s">
        <v>2622</v>
      </c>
    </row>
    <row r="4" spans="1:12" ht="14" x14ac:dyDescent="0.15">
      <c r="B4" s="25" t="s">
        <v>2381</v>
      </c>
      <c r="C4" s="25" t="s">
        <v>2381</v>
      </c>
      <c r="D4" s="25" t="s">
        <v>2381</v>
      </c>
      <c r="E4" s="25" t="s">
        <v>2381</v>
      </c>
      <c r="F4" s="25" t="s">
        <v>2388</v>
      </c>
      <c r="G4" s="25" t="s">
        <v>2439</v>
      </c>
      <c r="H4" s="25" t="s">
        <v>2385</v>
      </c>
      <c r="I4" s="25" t="s">
        <v>2381</v>
      </c>
      <c r="J4" s="25" t="s">
        <v>2381</v>
      </c>
      <c r="K4" s="25"/>
      <c r="L4" s="25"/>
    </row>
    <row r="5" spans="1:12" ht="14" x14ac:dyDescent="0.15">
      <c r="B5" s="25" t="s">
        <v>2382</v>
      </c>
      <c r="C5" s="25" t="s">
        <v>2382</v>
      </c>
      <c r="D5" s="25" t="s">
        <v>2382</v>
      </c>
      <c r="E5" s="25" t="s">
        <v>2382</v>
      </c>
      <c r="F5" s="25" t="s">
        <v>2389</v>
      </c>
      <c r="G5" s="25" t="s">
        <v>2435</v>
      </c>
      <c r="H5" s="25" t="s">
        <v>2386</v>
      </c>
      <c r="I5" s="25" t="s">
        <v>2382</v>
      </c>
      <c r="J5" s="25" t="s">
        <v>2382</v>
      </c>
      <c r="K5" s="25"/>
      <c r="L5" s="25"/>
    </row>
    <row r="6" spans="1:12" ht="14" x14ac:dyDescent="0.15">
      <c r="B6" s="25" t="s">
        <v>2383</v>
      </c>
      <c r="C6" s="25" t="s">
        <v>2383</v>
      </c>
      <c r="D6" s="25" t="s">
        <v>2383</v>
      </c>
      <c r="E6" s="25" t="s">
        <v>2383</v>
      </c>
      <c r="F6" s="25" t="s">
        <v>2390</v>
      </c>
      <c r="G6" s="25" t="s">
        <v>2438</v>
      </c>
      <c r="H6" s="25" t="s">
        <v>2387</v>
      </c>
      <c r="I6" s="25" t="s">
        <v>2384</v>
      </c>
      <c r="J6" s="25"/>
      <c r="K6" s="25"/>
      <c r="L6" s="25"/>
    </row>
    <row r="7" spans="1:12" ht="14" x14ac:dyDescent="0.15">
      <c r="B7" s="26"/>
      <c r="C7" s="26"/>
      <c r="D7" s="26"/>
      <c r="E7" s="26"/>
      <c r="F7" s="25" t="s">
        <v>2391</v>
      </c>
      <c r="G7" s="25" t="s">
        <v>2436</v>
      </c>
      <c r="H7" s="26"/>
      <c r="I7" s="26"/>
      <c r="J7" s="26"/>
      <c r="K7" s="26"/>
      <c r="L7" s="26"/>
    </row>
    <row r="8" spans="1:12" ht="14" x14ac:dyDescent="0.15">
      <c r="B8" s="26"/>
      <c r="C8" s="26"/>
      <c r="D8" s="26"/>
      <c r="E8" s="26"/>
      <c r="F8" s="25" t="s">
        <v>2392</v>
      </c>
      <c r="G8" s="25" t="s">
        <v>2437</v>
      </c>
      <c r="H8" s="26"/>
      <c r="I8" s="26"/>
      <c r="J8" s="26"/>
      <c r="K8" s="26"/>
      <c r="L8" s="26"/>
    </row>
    <row r="9" spans="1:12" ht="14" x14ac:dyDescent="0.15">
      <c r="B9" s="26"/>
      <c r="C9" s="26"/>
      <c r="D9" s="26"/>
      <c r="E9" s="26"/>
      <c r="F9" s="25" t="s">
        <v>2393</v>
      </c>
      <c r="G9" s="25" t="s">
        <v>2651</v>
      </c>
      <c r="H9" s="26"/>
      <c r="I9" s="26"/>
      <c r="J9" s="26"/>
      <c r="K9" s="26"/>
      <c r="L9" s="26"/>
    </row>
    <row r="10" spans="1:12" ht="14" x14ac:dyDescent="0.15">
      <c r="B10" s="26"/>
      <c r="C10" s="26"/>
      <c r="D10" s="26"/>
      <c r="E10" s="26"/>
      <c r="F10" s="25" t="s">
        <v>2394</v>
      </c>
      <c r="G10" s="25" t="s">
        <v>2396</v>
      </c>
      <c r="H10" s="26"/>
      <c r="I10" s="26"/>
      <c r="J10" s="26"/>
      <c r="K10" s="26"/>
      <c r="L10" s="26"/>
    </row>
    <row r="11" spans="1:12" ht="14" x14ac:dyDescent="0.15">
      <c r="B11" s="26"/>
      <c r="C11" s="26"/>
      <c r="D11" s="26"/>
      <c r="E11" s="26"/>
      <c r="F11" s="25" t="s">
        <v>2395</v>
      </c>
      <c r="G11" s="25" t="s">
        <v>2383</v>
      </c>
      <c r="H11" s="26"/>
      <c r="I11" s="26"/>
      <c r="J11" s="26"/>
      <c r="K11" s="26"/>
      <c r="L11" s="26"/>
    </row>
    <row r="12" spans="1:12" ht="14" x14ac:dyDescent="0.15">
      <c r="B12" s="26"/>
      <c r="C12" s="26"/>
      <c r="D12" s="26"/>
      <c r="E12" s="26"/>
      <c r="F12" s="25" t="s">
        <v>2401</v>
      </c>
      <c r="G12" s="25"/>
      <c r="H12" s="26"/>
      <c r="I12" s="26"/>
      <c r="J12" s="26"/>
      <c r="K12" s="26"/>
      <c r="L12" s="26"/>
    </row>
    <row r="13" spans="1:12" ht="14" x14ac:dyDescent="0.15">
      <c r="B13" s="26"/>
      <c r="C13" s="26"/>
      <c r="D13" s="26"/>
      <c r="E13" s="26"/>
      <c r="F13" s="25" t="s">
        <v>2402</v>
      </c>
      <c r="G13" s="25"/>
      <c r="H13" s="26"/>
      <c r="I13" s="26"/>
      <c r="J13" s="26"/>
      <c r="K13" s="26"/>
      <c r="L13" s="26"/>
    </row>
    <row r="14" spans="1:12" ht="14" x14ac:dyDescent="0.15">
      <c r="B14" s="26"/>
      <c r="C14" s="26"/>
      <c r="D14" s="26"/>
      <c r="E14" s="26"/>
      <c r="F14" s="26" t="s">
        <v>2396</v>
      </c>
      <c r="G14" s="26"/>
      <c r="H14" s="26"/>
      <c r="I14" s="26"/>
      <c r="J14" s="26"/>
      <c r="K14" s="26"/>
      <c r="L14" s="26"/>
    </row>
    <row r="15" spans="1:12" ht="14" x14ac:dyDescent="0.15">
      <c r="B15" s="26"/>
      <c r="C15" s="26"/>
      <c r="D15" s="26"/>
      <c r="E15" s="26"/>
      <c r="F15" s="26" t="s">
        <v>2383</v>
      </c>
      <c r="G15" s="26"/>
      <c r="H15" s="26"/>
      <c r="I15" s="26"/>
      <c r="J15" s="26"/>
      <c r="K15" s="26"/>
      <c r="L15" s="26"/>
    </row>
  </sheetData>
  <conditionalFormatting sqref="AD7:AD238">
    <cfRule type="expression" dxfId="1" priority="1">
      <formula>$I$4</formula>
    </cfRule>
    <cfRule type="expression" dxfId="0" priority="2">
      <formula>$I$4</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Scopus-analysis of articles</vt:lpstr>
      <vt:lpstr>Selection-flowchart Final</vt:lpstr>
      <vt:lpstr>Charts-stage 1</vt:lpstr>
      <vt:lpstr>Stage 2 table</vt:lpstr>
      <vt:lpstr>Charts-stage 2</vt:lpstr>
      <vt:lpstr>Charts-value stage2</vt:lpstr>
      <vt:lpstr>Charts-perspective stage2</vt:lpstr>
      <vt:lpstr>Dropdown-menus</vt:lpstr>
      <vt:lpstr>'Selection-flowchart Final'!Print_Area</vt:lpstr>
      <vt:lpstr>'Stage 2 table'!Print_Area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cp:lastPrinted>2020-04-22T18:46:50Z</cp:lastPrinted>
  <dcterms:created xsi:type="dcterms:W3CDTF">2018-11-28T15:32:19Z</dcterms:created>
  <dcterms:modified xsi:type="dcterms:W3CDTF">2023-08-14T12:07:35Z</dcterms:modified>
</cp:coreProperties>
</file>