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thT\Desktop\PLATH\Trunk\WetGranulationProject\PhD\Papers\3D-PrintingofTSG\6566f9624f9de5955444b1f3\Dataset\"/>
    </mc:Choice>
  </mc:AlternateContent>
  <xr:revisionPtr revIDLastSave="0" documentId="13_ncr:1_{EA0EBFE8-FA52-44BB-865D-1B7BA0DFE4C5}" xr6:coauthVersionLast="47" xr6:coauthVersionMax="47" xr10:uidLastSave="{00000000-0000-0000-0000-000000000000}"/>
  <bookViews>
    <workbookView xWindow="-108" yWindow="-108" windowWidth="23256" windowHeight="12456" xr2:uid="{064B0770-D18B-4E9A-9286-20958357CA80}"/>
  </bookViews>
  <sheets>
    <sheet name="Accuracy" sheetId="4" r:id="rId1"/>
    <sheet name="Wate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" i="4" l="1"/>
  <c r="W6" i="4"/>
  <c r="W7" i="4"/>
  <c r="V7" i="4"/>
  <c r="V6" i="4"/>
  <c r="V5" i="4"/>
  <c r="W4" i="4"/>
  <c r="V4" i="4"/>
  <c r="W3" i="4"/>
  <c r="V3" i="4"/>
  <c r="P7" i="4"/>
  <c r="O7" i="4"/>
  <c r="P6" i="4"/>
  <c r="O6" i="4"/>
  <c r="P5" i="4"/>
  <c r="O5" i="4"/>
  <c r="P4" i="4"/>
  <c r="O4" i="4"/>
  <c r="P3" i="4"/>
  <c r="O3" i="4"/>
  <c r="H7" i="4"/>
  <c r="H4" i="4"/>
  <c r="I4" i="4"/>
  <c r="H5" i="4"/>
  <c r="I5" i="4"/>
  <c r="H6" i="4"/>
  <c r="I6" i="4"/>
  <c r="I7" i="4"/>
  <c r="H3" i="4"/>
  <c r="I3" i="4"/>
  <c r="G17" i="3"/>
  <c r="F17" i="3"/>
  <c r="E17" i="3"/>
  <c r="D17" i="3"/>
  <c r="C17" i="3"/>
  <c r="G15" i="3"/>
  <c r="F15" i="3"/>
  <c r="E15" i="3"/>
  <c r="D15" i="3"/>
  <c r="C15" i="3"/>
  <c r="G13" i="3"/>
  <c r="F13" i="3"/>
  <c r="E13" i="3"/>
  <c r="D13" i="3"/>
  <c r="C13" i="3"/>
  <c r="G11" i="3"/>
  <c r="F11" i="3"/>
  <c r="I11" i="3" s="1"/>
  <c r="E11" i="3"/>
  <c r="D11" i="3"/>
  <c r="C11" i="3"/>
  <c r="G9" i="3"/>
  <c r="I9" i="3" s="1"/>
  <c r="F9" i="3"/>
  <c r="E9" i="3"/>
  <c r="D9" i="3"/>
  <c r="C9" i="3"/>
  <c r="J7" i="3"/>
  <c r="G7" i="3"/>
  <c r="F7" i="3"/>
  <c r="E7" i="3"/>
  <c r="D7" i="3"/>
  <c r="I7" i="3" s="1"/>
  <c r="C7" i="3"/>
  <c r="H17" i="3" l="1"/>
  <c r="I17" i="3"/>
  <c r="J17" i="3"/>
  <c r="H13" i="3"/>
  <c r="I13" i="3"/>
  <c r="J13" i="3"/>
  <c r="J15" i="3"/>
  <c r="I15" i="3"/>
  <c r="H15" i="3"/>
  <c r="H9" i="3"/>
  <c r="J9" i="3"/>
  <c r="H11" i="3"/>
  <c r="J11" i="3"/>
  <c r="H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Siddieq I</author>
  </authors>
  <commentList>
    <comment ref="E8" authorId="0" shapeId="0" xr:uid="{E7BDF432-DBAA-4D2B-ADC3-BEC5D3C6FB95}">
      <text>
        <r>
          <rPr>
            <b/>
            <sz val="9"/>
            <color indexed="81"/>
            <rFont val="Tahoma"/>
            <family val="2"/>
          </rPr>
          <t xml:space="preserve">Siddieq I:
</t>
        </r>
        <r>
          <rPr>
            <sz val="9"/>
            <color indexed="81"/>
            <rFont val="Tahoma"/>
            <family val="2"/>
          </rPr>
          <t xml:space="preserve">vary between 5,90 and 6,10
</t>
        </r>
      </text>
    </comment>
    <comment ref="C10" authorId="0" shapeId="0" xr:uid="{833BCCA8-0B7E-4724-8FA2-8F0AC9EA5732}">
      <text>
        <r>
          <rPr>
            <b/>
            <sz val="9"/>
            <color indexed="81"/>
            <rFont val="Tahoma"/>
            <family val="2"/>
          </rPr>
          <t>Siddieq I:</t>
        </r>
        <r>
          <rPr>
            <sz val="9"/>
            <color indexed="81"/>
            <rFont val="Tahoma"/>
            <family val="2"/>
          </rPr>
          <t xml:space="preserve">
curved surface
middle: 10,92
ends: 11,18</t>
        </r>
      </text>
    </comment>
    <comment ref="D10" authorId="0" shapeId="0" xr:uid="{2E03A33F-020D-484A-83AD-FC88B35F7733}">
      <text>
        <r>
          <rPr>
            <b/>
            <sz val="9"/>
            <color indexed="81"/>
            <rFont val="Tahoma"/>
            <family val="2"/>
          </rPr>
          <t>Siddieq I:</t>
        </r>
        <r>
          <rPr>
            <sz val="9"/>
            <color indexed="81"/>
            <rFont val="Tahoma"/>
            <family val="2"/>
          </rPr>
          <t xml:space="preserve">
due to curved ends: 
11,80
</t>
        </r>
      </text>
    </comment>
    <comment ref="F10" authorId="0" shapeId="0" xr:uid="{BE8FBB38-CEC8-4BAA-8E23-1AE6E199DF70}">
      <text>
        <r>
          <rPr>
            <b/>
            <sz val="9"/>
            <color indexed="81"/>
            <rFont val="Tahoma"/>
            <family val="2"/>
          </rPr>
          <t>Siddieq I:</t>
        </r>
        <r>
          <rPr>
            <sz val="9"/>
            <color indexed="81"/>
            <rFont val="Tahoma"/>
            <family val="2"/>
          </rPr>
          <t xml:space="preserve">
Vary between:
4,02 and 4,42</t>
        </r>
      </text>
    </comment>
    <comment ref="G10" authorId="0" shapeId="0" xr:uid="{A8F8EF30-2B00-46D9-B1FC-F90F1FCD0E9A}">
      <text>
        <r>
          <rPr>
            <b/>
            <sz val="9"/>
            <color indexed="81"/>
            <rFont val="Tahoma"/>
            <family val="2"/>
          </rPr>
          <t>Siddieq I:</t>
        </r>
        <r>
          <rPr>
            <sz val="9"/>
            <color indexed="81"/>
            <rFont val="Tahoma"/>
            <family val="2"/>
          </rPr>
          <t xml:space="preserve">
2,70 and higher because of support material
</t>
        </r>
      </text>
    </comment>
    <comment ref="F12" authorId="0" shapeId="0" xr:uid="{D095C8ED-6852-490C-B25E-B740A9C60EF1}">
      <text>
        <r>
          <rPr>
            <b/>
            <sz val="9"/>
            <color indexed="81"/>
            <rFont val="Tahoma"/>
            <family val="2"/>
          </rPr>
          <t>Siddieq I:</t>
        </r>
        <r>
          <rPr>
            <sz val="9"/>
            <color indexed="81"/>
            <rFont val="Tahoma"/>
            <family val="2"/>
          </rPr>
          <t xml:space="preserve">
vary between 
4,12 and 4,36</t>
        </r>
      </text>
    </comment>
    <comment ref="G12" authorId="0" shapeId="0" xr:uid="{F999E560-4E2D-48B3-B398-FC2C4C822C24}">
      <text>
        <r>
          <rPr>
            <b/>
            <sz val="9"/>
            <color indexed="81"/>
            <rFont val="Tahoma"/>
            <family val="2"/>
          </rPr>
          <t>Siddieq I:</t>
        </r>
        <r>
          <rPr>
            <sz val="9"/>
            <color indexed="81"/>
            <rFont val="Tahoma"/>
            <family val="2"/>
          </rPr>
          <t xml:space="preserve">
2,80 or higher because of support material
</t>
        </r>
      </text>
    </comment>
    <comment ref="F14" authorId="0" shapeId="0" xr:uid="{999ADA3E-08A8-49A0-B377-077BDD6E788C}">
      <text>
        <r>
          <rPr>
            <b/>
            <sz val="9"/>
            <color indexed="81"/>
            <rFont val="Tahoma"/>
            <family val="2"/>
          </rPr>
          <t>Siddieq I:</t>
        </r>
        <r>
          <rPr>
            <sz val="9"/>
            <color indexed="81"/>
            <rFont val="Tahoma"/>
            <family val="2"/>
          </rPr>
          <t xml:space="preserve">
Vary between:
3,72 and 3,80</t>
        </r>
      </text>
    </comment>
    <comment ref="F16" authorId="0" shapeId="0" xr:uid="{2EF7A2E9-B431-43AE-9F21-B767C45E210D}">
      <text>
        <r>
          <rPr>
            <b/>
            <sz val="9"/>
            <color indexed="81"/>
            <rFont val="Tahoma"/>
            <family val="2"/>
          </rPr>
          <t>Siddieq I:</t>
        </r>
        <r>
          <rPr>
            <sz val="9"/>
            <color indexed="81"/>
            <rFont val="Tahoma"/>
            <family val="2"/>
          </rPr>
          <t xml:space="preserve">
Vary between
4,52 and 4,60
</t>
        </r>
      </text>
    </comment>
  </commentList>
</comments>
</file>

<file path=xl/sharedStrings.xml><?xml version="1.0" encoding="utf-8"?>
<sst xmlns="http://schemas.openxmlformats.org/spreadsheetml/2006/main" count="51" uniqueCount="22">
  <si>
    <t>Original (CAD)</t>
  </si>
  <si>
    <t>SLA</t>
  </si>
  <si>
    <t>FDM (PLA)</t>
  </si>
  <si>
    <t>FDM (ABS)</t>
  </si>
  <si>
    <t>SLS</t>
  </si>
  <si>
    <r>
      <t xml:space="preserve">Height                      </t>
    </r>
    <r>
      <rPr>
        <sz val="8"/>
        <color theme="1"/>
        <rFont val="Calibri"/>
        <family val="2"/>
        <scheme val="minor"/>
      </rPr>
      <t xml:space="preserve"> (single kneadingblock)</t>
    </r>
  </si>
  <si>
    <t>FDM (PLA) no support</t>
  </si>
  <si>
    <t>Largest width (ellipse)</t>
  </si>
  <si>
    <r>
      <t xml:space="preserve">Inner width hexagonal   </t>
    </r>
    <r>
      <rPr>
        <sz val="9"/>
        <color theme="1"/>
        <rFont val="Calibri"/>
        <family val="2"/>
        <scheme val="minor"/>
      </rPr>
      <t xml:space="preserve"> (flat surface to flat surface)</t>
    </r>
  </si>
  <si>
    <t>Height                                  (conveying element)</t>
  </si>
  <si>
    <t>Smallest width (ellipse)</t>
  </si>
  <si>
    <t>SLA less support</t>
  </si>
  <si>
    <r>
      <t xml:space="preserve">Inner width hexagonal   </t>
    </r>
    <r>
      <rPr>
        <b/>
        <sz val="9"/>
        <color theme="1"/>
        <rFont val="Calibri"/>
        <family val="2"/>
        <scheme val="minor"/>
      </rPr>
      <t xml:space="preserve"> (flat surface to flat surface)</t>
    </r>
  </si>
  <si>
    <r>
      <t xml:space="preserve">Height                      </t>
    </r>
    <r>
      <rPr>
        <b/>
        <sz val="8"/>
        <color theme="1"/>
        <rFont val="Calibri"/>
        <family val="2"/>
        <scheme val="minor"/>
      </rPr>
      <t xml:space="preserve"> (single kneadingblock)</t>
    </r>
  </si>
  <si>
    <t>mean</t>
  </si>
  <si>
    <t>Variance</t>
  </si>
  <si>
    <t>Mean</t>
  </si>
  <si>
    <t>St.deviation</t>
  </si>
  <si>
    <t>Deviation</t>
  </si>
  <si>
    <t>After water experiment</t>
  </si>
  <si>
    <t>FDM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</si>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</sst>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8" fillId="2" borderId="0" applyNumberFormat="0" applyBorder="0" applyAlignment="0" applyProtection="0"/>
    <xf numFmtId="0" fontId="6" fillId="3" borderId="0" applyNumberFormat="0" applyBorder="0" applyAlignment="0" applyProtection="0"/>
    <xf numFmtId="0" fontId="8" fillId="4" borderId="0" applyNumberFormat="0" applyBorder="0" applyAlignment="0" applyProtection="0"/>
    <xf numFmtId="0" fontId="6" fillId="5" borderId="0" applyNumberFormat="0" applyBorder="0" applyAlignment="0" applyProtection="0"/>
    <xf numFmtId="0" fontId="8" fillId="6" borderId="0" applyNumberFormat="0" applyBorder="0" applyAlignment="0" applyProtection="0"/>
    <xf numFmtId="0" fontId="6" fillId="7" borderId="0" applyNumberFormat="0" applyBorder="0" applyAlignment="0" applyProtection="0"/>
    <xf numFmtId="0" fontId="8" fillId="8" borderId="0" applyNumberFormat="0" applyBorder="0" applyAlignment="0" applyProtection="0"/>
    <xf numFmtId="0" fontId="6" fillId="9" borderId="0" applyNumberFormat="0" applyBorder="0" applyAlignment="0" applyProtection="0"/>
  </cellStyleXfs>
  <cellXfs count="42">
    <xf numFmtId="0" fontId="0" fillId="0" borderId="0" xfId="0"/>
    <xf numFmtId="2" fontId="8" fillId="2" borderId="2" xfId="1" applyNumberFormat="1" applyBorder="1" applyAlignment="1">
      <alignment horizontal="center"/>
    </xf>
    <xf numFmtId="2" fontId="8" fillId="4" borderId="2" xfId="3" applyNumberFormat="1" applyBorder="1" applyAlignment="1">
      <alignment horizontal="center"/>
    </xf>
    <xf numFmtId="2" fontId="8" fillId="6" borderId="2" xfId="5" applyNumberFormat="1" applyBorder="1" applyAlignment="1">
      <alignment horizontal="center"/>
    </xf>
    <xf numFmtId="2" fontId="8" fillId="8" borderId="2" xfId="7" applyNumberFormat="1" applyBorder="1" applyAlignment="1">
      <alignment horizontal="center"/>
    </xf>
    <xf numFmtId="2" fontId="6" fillId="3" borderId="1" xfId="2" applyNumberFormat="1" applyBorder="1" applyAlignment="1">
      <alignment horizontal="center"/>
    </xf>
    <xf numFmtId="2" fontId="6" fillId="5" borderId="1" xfId="4" applyNumberFormat="1" applyBorder="1" applyAlignment="1">
      <alignment horizontal="center"/>
    </xf>
    <xf numFmtId="2" fontId="6" fillId="7" borderId="1" xfId="6" applyNumberFormat="1" applyBorder="1" applyAlignment="1">
      <alignment horizontal="center"/>
    </xf>
    <xf numFmtId="2" fontId="6" fillId="9" borderId="1" xfId="8" applyNumberFormat="1" applyBorder="1" applyAlignment="1">
      <alignment horizontal="center"/>
    </xf>
    <xf numFmtId="0" fontId="10" fillId="3" borderId="9" xfId="2" applyFont="1" applyBorder="1" applyAlignment="1">
      <alignment horizontal="right"/>
    </xf>
    <xf numFmtId="0" fontId="10" fillId="5" borderId="9" xfId="4" applyFont="1" applyBorder="1" applyAlignment="1">
      <alignment horizontal="right"/>
    </xf>
    <xf numFmtId="0" fontId="10" fillId="7" borderId="9" xfId="6" applyFont="1" applyBorder="1" applyAlignment="1">
      <alignment horizontal="right"/>
    </xf>
    <xf numFmtId="0" fontId="10" fillId="9" borderId="9" xfId="8" applyFont="1" applyBorder="1" applyAlignment="1">
      <alignment horizontal="right"/>
    </xf>
    <xf numFmtId="0" fontId="7" fillId="2" borderId="8" xfId="1" applyFont="1" applyBorder="1"/>
    <xf numFmtId="0" fontId="7" fillId="4" borderId="8" xfId="3" applyFont="1" applyBorder="1"/>
    <xf numFmtId="0" fontId="7" fillId="6" borderId="8" xfId="5" applyFont="1" applyBorder="1"/>
    <xf numFmtId="0" fontId="7" fillId="8" borderId="8" xfId="7" applyFont="1" applyBorder="1"/>
    <xf numFmtId="0" fontId="0" fillId="0" borderId="10" xfId="0" applyBorder="1" applyAlignment="1">
      <alignment horizontal="center" wrapText="1"/>
    </xf>
    <xf numFmtId="0" fontId="1" fillId="0" borderId="10" xfId="0" applyFont="1" applyBorder="1"/>
    <xf numFmtId="0" fontId="1" fillId="0" borderId="5" xfId="0" applyFont="1" applyBorder="1" applyAlignment="1">
      <alignment horizontal="center"/>
    </xf>
    <xf numFmtId="0" fontId="0" fillId="0" borderId="6" xfId="0" applyBorder="1"/>
    <xf numFmtId="2" fontId="9" fillId="0" borderId="7" xfId="0" applyNumberFormat="1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11" xfId="0" applyFont="1" applyBorder="1"/>
    <xf numFmtId="0" fontId="0" fillId="0" borderId="12" xfId="0" applyBorder="1"/>
    <xf numFmtId="0" fontId="0" fillId="0" borderId="13" xfId="0" applyBorder="1"/>
    <xf numFmtId="164" fontId="0" fillId="0" borderId="12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</cellXfs>
  <cellStyles count="9">
    <cellStyle name="40% - Accent1" xfId="2" builtinId="31"/>
    <cellStyle name="40% - Accent2" xfId="4" builtinId="35"/>
    <cellStyle name="40% - Accent4" xfId="6" builtinId="43"/>
    <cellStyle name="40% - Accent6" xfId="8" builtinId="51"/>
    <cellStyle name="Accent1" xfId="1" builtinId="29"/>
    <cellStyle name="Accent2" xfId="3" builtinId="33"/>
    <cellStyle name="Accent4" xfId="5" builtinId="41"/>
    <cellStyle name="Accent6" xfId="7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5</xdr:row>
      <xdr:rowOff>195423</xdr:rowOff>
    </xdr:from>
    <xdr:to>
      <xdr:col>0</xdr:col>
      <xdr:colOff>670064</xdr:colOff>
      <xdr:row>5</xdr:row>
      <xdr:rowOff>749435</xdr:rowOff>
    </xdr:to>
    <xdr:pic>
      <xdr:nvPicPr>
        <xdr:cNvPr id="2" name="Afbeelding 13">
          <a:extLst>
            <a:ext uri="{FF2B5EF4-FFF2-40B4-BE49-F238E27FC236}">
              <a16:creationId xmlns:a16="http://schemas.microsoft.com/office/drawing/2014/main" id="{D89388F7-4843-4A07-81CE-C8107C5D6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917543"/>
          <a:ext cx="571004" cy="55401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950654</xdr:rowOff>
    </xdr:from>
    <xdr:to>
      <xdr:col>0</xdr:col>
      <xdr:colOff>853931</xdr:colOff>
      <xdr:row>7</xdr:row>
      <xdr:rowOff>28881</xdr:rowOff>
    </xdr:to>
    <xdr:pic>
      <xdr:nvPicPr>
        <xdr:cNvPr id="3" name="Afbeelding 15">
          <a:extLst>
            <a:ext uri="{FF2B5EF4-FFF2-40B4-BE49-F238E27FC236}">
              <a16:creationId xmlns:a16="http://schemas.microsoft.com/office/drawing/2014/main" id="{D8228019-4771-4324-90DF-3DE50E652A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23565"/>
        <a:stretch/>
      </xdr:blipFill>
      <xdr:spPr>
        <a:xfrm>
          <a:off x="0" y="2672774"/>
          <a:ext cx="853931" cy="373627"/>
        </a:xfrm>
        <a:prstGeom prst="rect">
          <a:avLst/>
        </a:prstGeom>
      </xdr:spPr>
    </xdr:pic>
    <xdr:clientData/>
  </xdr:twoCellAnchor>
  <xdr:twoCellAnchor editAs="oneCell">
    <xdr:from>
      <xdr:col>0</xdr:col>
      <xdr:colOff>205739</xdr:colOff>
      <xdr:row>4</xdr:row>
      <xdr:rowOff>87641</xdr:rowOff>
    </xdr:from>
    <xdr:to>
      <xdr:col>0</xdr:col>
      <xdr:colOff>624840</xdr:colOff>
      <xdr:row>5</xdr:row>
      <xdr:rowOff>123055</xdr:rowOff>
    </xdr:to>
    <xdr:pic>
      <xdr:nvPicPr>
        <xdr:cNvPr id="4" name="Afbeelding 11">
          <a:extLst>
            <a:ext uri="{FF2B5EF4-FFF2-40B4-BE49-F238E27FC236}">
              <a16:creationId xmlns:a16="http://schemas.microsoft.com/office/drawing/2014/main" id="{2A91C818-A2F6-444C-B481-A6CA77DAE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39" y="1444001"/>
          <a:ext cx="419101" cy="401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175260</xdr:colOff>
      <xdr:row>2</xdr:row>
      <xdr:rowOff>617220</xdr:rowOff>
    </xdr:from>
    <xdr:to>
      <xdr:col>0</xdr:col>
      <xdr:colOff>610590</xdr:colOff>
      <xdr:row>4</xdr:row>
      <xdr:rowOff>52472</xdr:rowOff>
    </xdr:to>
    <xdr:pic>
      <xdr:nvPicPr>
        <xdr:cNvPr id="5" name="Afbeelding 12">
          <a:extLst>
            <a:ext uri="{FF2B5EF4-FFF2-40B4-BE49-F238E27FC236}">
              <a16:creationId xmlns:a16="http://schemas.microsoft.com/office/drawing/2014/main" id="{B9CFB959-77F9-4778-9F5A-8BF835D9C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5260" y="982980"/>
          <a:ext cx="435330" cy="42585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1</xdr:row>
      <xdr:rowOff>152401</xdr:rowOff>
    </xdr:from>
    <xdr:to>
      <xdr:col>0</xdr:col>
      <xdr:colOff>708660</xdr:colOff>
      <xdr:row>2</xdr:row>
      <xdr:rowOff>550643</xdr:rowOff>
    </xdr:to>
    <xdr:pic>
      <xdr:nvPicPr>
        <xdr:cNvPr id="6" name="Afbeelding 14">
          <a:extLst>
            <a:ext uri="{FF2B5EF4-FFF2-40B4-BE49-F238E27FC236}">
              <a16:creationId xmlns:a16="http://schemas.microsoft.com/office/drawing/2014/main" id="{FF35E974-2A44-4700-B884-FDA843E79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8100" y="335281"/>
          <a:ext cx="670560" cy="5811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D6162-A2D4-426C-8455-93DB7CE248B0}">
  <dimension ref="A1:W7"/>
  <sheetViews>
    <sheetView tabSelected="1" workbookViewId="0">
      <selection activeCell="A9" sqref="A9"/>
    </sheetView>
  </sheetViews>
  <sheetFormatPr defaultRowHeight="14.4" x14ac:dyDescent="0.3"/>
  <cols>
    <col min="1" max="1" width="13.88671875" customWidth="1"/>
    <col min="2" max="2" width="18" customWidth="1"/>
  </cols>
  <sheetData>
    <row r="1" spans="1:23" x14ac:dyDescent="0.3">
      <c r="C1" s="32" t="s">
        <v>20</v>
      </c>
      <c r="D1" s="33"/>
      <c r="E1" s="33"/>
      <c r="F1" s="33"/>
      <c r="G1" s="33"/>
      <c r="H1" s="34"/>
      <c r="I1" s="35"/>
      <c r="J1" s="32" t="s">
        <v>4</v>
      </c>
      <c r="K1" s="33"/>
      <c r="L1" s="33"/>
      <c r="M1" s="33"/>
      <c r="N1" s="33"/>
      <c r="O1" s="34"/>
      <c r="P1" s="35"/>
      <c r="Q1" s="32" t="s">
        <v>1</v>
      </c>
      <c r="R1" s="34"/>
      <c r="S1" s="34"/>
      <c r="T1" s="34"/>
      <c r="U1" s="34"/>
      <c r="V1" s="34"/>
      <c r="W1" s="35"/>
    </row>
    <row r="2" spans="1:23" x14ac:dyDescent="0.3">
      <c r="C2" s="36"/>
      <c r="D2" s="37"/>
      <c r="E2" s="37"/>
      <c r="F2" s="37"/>
      <c r="G2" s="37"/>
      <c r="H2" s="37" t="s">
        <v>14</v>
      </c>
      <c r="I2" s="38" t="s">
        <v>21</v>
      </c>
      <c r="J2" s="36"/>
      <c r="K2" s="37"/>
      <c r="L2" s="37"/>
      <c r="M2" s="37"/>
      <c r="N2" s="37"/>
      <c r="O2" s="37" t="s">
        <v>14</v>
      </c>
      <c r="P2" s="38" t="s">
        <v>21</v>
      </c>
      <c r="Q2" s="36"/>
      <c r="R2" s="37"/>
      <c r="S2" s="37"/>
      <c r="T2" s="37"/>
      <c r="U2" s="37"/>
      <c r="V2" s="37" t="s">
        <v>14</v>
      </c>
      <c r="W2" s="38" t="s">
        <v>21</v>
      </c>
    </row>
    <row r="3" spans="1:23" ht="49.2" customHeight="1" x14ac:dyDescent="0.3">
      <c r="A3">
        <v>11</v>
      </c>
      <c r="B3" s="26" t="s">
        <v>9</v>
      </c>
      <c r="C3" s="36">
        <v>11.14</v>
      </c>
      <c r="D3" s="37">
        <v>11.11</v>
      </c>
      <c r="E3" s="37">
        <v>11.09</v>
      </c>
      <c r="F3" s="37">
        <v>11.09</v>
      </c>
      <c r="G3" s="37">
        <v>11.1</v>
      </c>
      <c r="H3" s="37">
        <f>AVERAGE(C3:G3)</f>
        <v>11.106000000000002</v>
      </c>
      <c r="I3" s="38">
        <f>_xlfn.STDEV.P(C3:G3)</f>
        <v>1.8547236990991665E-2</v>
      </c>
      <c r="J3" s="36">
        <v>11.12</v>
      </c>
      <c r="K3" s="37">
        <v>11.1</v>
      </c>
      <c r="L3" s="37">
        <v>11.09</v>
      </c>
      <c r="M3" s="37">
        <v>11.08</v>
      </c>
      <c r="N3" s="37">
        <v>11.16</v>
      </c>
      <c r="O3" s="37">
        <f>AVERAGE(J3:N3)</f>
        <v>11.11</v>
      </c>
      <c r="P3" s="38">
        <f>_xlfn.STDEV.P(J3:N3)</f>
        <v>2.8284271247461926E-2</v>
      </c>
      <c r="Q3" s="36">
        <v>11.08</v>
      </c>
      <c r="R3" s="37">
        <v>11.08</v>
      </c>
      <c r="S3" s="37">
        <v>11.04</v>
      </c>
      <c r="T3" s="37">
        <v>11.02</v>
      </c>
      <c r="U3" s="37">
        <v>11</v>
      </c>
      <c r="V3" s="37">
        <f>AVERAGE(Q3:U3)</f>
        <v>11.044</v>
      </c>
      <c r="W3" s="38">
        <f>_xlfn.STDEV.P(Q3:U3)</f>
        <v>3.2000000000000119E-2</v>
      </c>
    </row>
    <row r="4" spans="1:23" ht="28.8" x14ac:dyDescent="0.3">
      <c r="A4">
        <v>10.6</v>
      </c>
      <c r="B4" s="26" t="s">
        <v>7</v>
      </c>
      <c r="C4" s="36">
        <v>10.72</v>
      </c>
      <c r="D4" s="37">
        <v>10.7</v>
      </c>
      <c r="E4" s="37">
        <v>10.6</v>
      </c>
      <c r="F4" s="37">
        <v>10.61</v>
      </c>
      <c r="G4" s="37">
        <v>10.62</v>
      </c>
      <c r="H4" s="37">
        <f t="shared" ref="H4:H7" si="0">AVERAGE(C4:G4)</f>
        <v>10.65</v>
      </c>
      <c r="I4" s="38">
        <f t="shared" ref="I4:I7" si="1">_xlfn.STDEV.P(C4:G4)</f>
        <v>4.9799598391955219E-2</v>
      </c>
      <c r="J4" s="36">
        <v>10.54</v>
      </c>
      <c r="K4" s="37">
        <v>10.5</v>
      </c>
      <c r="L4" s="37">
        <v>10.64</v>
      </c>
      <c r="M4" s="37">
        <v>10.58</v>
      </c>
      <c r="N4" s="37">
        <v>10.56</v>
      </c>
      <c r="O4" s="37">
        <f t="shared" ref="O4:O6" si="2">AVERAGE(J4:N4)</f>
        <v>10.564</v>
      </c>
      <c r="P4" s="38">
        <f t="shared" ref="P4:P7" si="3">_xlfn.STDEV.P(J4:N4)</f>
        <v>4.6303347611161172E-2</v>
      </c>
      <c r="Q4" s="36">
        <v>10.62</v>
      </c>
      <c r="R4" s="37">
        <v>10.6</v>
      </c>
      <c r="S4" s="37">
        <v>10.58</v>
      </c>
      <c r="T4" s="37">
        <v>10.56</v>
      </c>
      <c r="U4" s="37">
        <v>10.6</v>
      </c>
      <c r="V4" s="37">
        <f t="shared" ref="V4:V6" si="4">AVERAGE(Q4:U4)</f>
        <v>10.592000000000001</v>
      </c>
      <c r="W4" s="38">
        <f t="shared" ref="W4:W7" si="5">_xlfn.STDEV.P(Q4:U4)</f>
        <v>2.0396078054370707E-2</v>
      </c>
    </row>
    <row r="5" spans="1:23" ht="28.8" x14ac:dyDescent="0.3">
      <c r="A5">
        <v>6.3</v>
      </c>
      <c r="B5" s="26" t="s">
        <v>10</v>
      </c>
      <c r="C5" s="36">
        <v>6.51</v>
      </c>
      <c r="D5" s="37">
        <v>6.34</v>
      </c>
      <c r="E5" s="37">
        <v>6.38</v>
      </c>
      <c r="F5" s="37">
        <v>6.46</v>
      </c>
      <c r="G5" s="37">
        <v>6.36</v>
      </c>
      <c r="H5" s="37">
        <f t="shared" si="0"/>
        <v>6.410000000000001</v>
      </c>
      <c r="I5" s="38">
        <f t="shared" si="1"/>
        <v>6.4498061986388314E-2</v>
      </c>
      <c r="J5" s="36">
        <v>6.27</v>
      </c>
      <c r="K5" s="37">
        <v>6.24</v>
      </c>
      <c r="L5" s="37">
        <v>6.26</v>
      </c>
      <c r="M5" s="37">
        <v>6.2</v>
      </c>
      <c r="N5" s="37">
        <v>6.22</v>
      </c>
      <c r="O5" s="37">
        <f t="shared" si="2"/>
        <v>6.2379999999999995</v>
      </c>
      <c r="P5" s="38">
        <f t="shared" si="3"/>
        <v>2.5612496949731237E-2</v>
      </c>
      <c r="Q5" s="36">
        <v>6.2</v>
      </c>
      <c r="R5" s="37">
        <v>6.22</v>
      </c>
      <c r="S5" s="37">
        <v>6.2</v>
      </c>
      <c r="T5" s="37">
        <v>6.22</v>
      </c>
      <c r="U5" s="37">
        <v>6.24</v>
      </c>
      <c r="V5" s="37">
        <f t="shared" si="4"/>
        <v>6.2159999999999993</v>
      </c>
      <c r="W5" s="38">
        <f>_xlfn.STDEV.P(Q5:U5)</f>
        <v>1.496662954709573E-2</v>
      </c>
    </row>
    <row r="6" spans="1:23" ht="76.8" customHeight="1" x14ac:dyDescent="0.3">
      <c r="A6">
        <v>4.7</v>
      </c>
      <c r="B6" s="26" t="s">
        <v>12</v>
      </c>
      <c r="C6" s="36">
        <v>4.26</v>
      </c>
      <c r="D6" s="37">
        <v>4.28</v>
      </c>
      <c r="E6" s="37">
        <v>4.29</v>
      </c>
      <c r="F6" s="37">
        <v>4.1900000000000004</v>
      </c>
      <c r="G6" s="37">
        <v>4.22</v>
      </c>
      <c r="H6" s="37">
        <f t="shared" si="0"/>
        <v>4.2479999999999993</v>
      </c>
      <c r="I6" s="38">
        <f t="shared" si="1"/>
        <v>3.7629775444453513E-2</v>
      </c>
      <c r="J6" s="36">
        <v>4.5599999999999996</v>
      </c>
      <c r="K6" s="37">
        <v>4.4800000000000004</v>
      </c>
      <c r="L6" s="37">
        <v>4.5</v>
      </c>
      <c r="M6" s="37">
        <v>4.54</v>
      </c>
      <c r="N6" s="37">
        <v>4.5199999999999996</v>
      </c>
      <c r="O6" s="37">
        <f t="shared" si="2"/>
        <v>4.5199999999999996</v>
      </c>
      <c r="P6" s="38">
        <f t="shared" si="3"/>
        <v>2.8284271247461672E-2</v>
      </c>
      <c r="Q6" s="36">
        <v>4.62</v>
      </c>
      <c r="R6" s="37">
        <v>4.58</v>
      </c>
      <c r="S6" s="37">
        <v>4.62</v>
      </c>
      <c r="T6" s="37">
        <v>4.5999999999999996</v>
      </c>
      <c r="U6" s="37">
        <v>4.5999999999999996</v>
      </c>
      <c r="V6" s="37">
        <f t="shared" si="4"/>
        <v>4.604000000000001</v>
      </c>
      <c r="W6" s="38">
        <f>_xlfn.STDEV.P(Q6:U6)</f>
        <v>1.4966629547095824E-2</v>
      </c>
    </row>
    <row r="7" spans="1:23" ht="25.2" thickBot="1" x14ac:dyDescent="0.35">
      <c r="A7">
        <v>2.5</v>
      </c>
      <c r="B7" s="26" t="s">
        <v>13</v>
      </c>
      <c r="C7" s="39">
        <v>2.62</v>
      </c>
      <c r="D7" s="40">
        <v>2.66</v>
      </c>
      <c r="E7" s="40">
        <v>2.64</v>
      </c>
      <c r="F7" s="40">
        <v>2.58</v>
      </c>
      <c r="G7" s="40">
        <v>2.56</v>
      </c>
      <c r="H7" s="40">
        <f>AVERAGE(C7:G7)</f>
        <v>2.6120000000000001</v>
      </c>
      <c r="I7" s="41">
        <f t="shared" si="1"/>
        <v>3.7094473981982852E-2</v>
      </c>
      <c r="J7" s="39">
        <v>2.66</v>
      </c>
      <c r="K7" s="40">
        <v>2.64</v>
      </c>
      <c r="L7" s="40">
        <v>2.68</v>
      </c>
      <c r="M7" s="40">
        <v>2.7</v>
      </c>
      <c r="N7" s="40">
        <v>2.66</v>
      </c>
      <c r="O7" s="40">
        <f>AVERAGE(J7:N7)</f>
        <v>2.6680000000000001</v>
      </c>
      <c r="P7" s="41">
        <f t="shared" si="3"/>
        <v>2.0396078054371158E-2</v>
      </c>
      <c r="Q7" s="39">
        <v>2.6</v>
      </c>
      <c r="R7" s="40">
        <v>2.72</v>
      </c>
      <c r="S7" s="40">
        <v>2.66</v>
      </c>
      <c r="T7" s="40">
        <v>2.66</v>
      </c>
      <c r="U7" s="40">
        <v>2.68</v>
      </c>
      <c r="V7" s="40">
        <f>AVERAGE(Q7:U7)</f>
        <v>2.6640000000000001</v>
      </c>
      <c r="W7" s="41">
        <f t="shared" si="5"/>
        <v>3.8781438859330671E-2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B0E7E-DFAC-41C3-8A02-FBF2BEE058D1}">
  <dimension ref="B2:J17"/>
  <sheetViews>
    <sheetView workbookViewId="0">
      <selection activeCell="B27" sqref="B27"/>
    </sheetView>
  </sheetViews>
  <sheetFormatPr defaultRowHeight="14.4" x14ac:dyDescent="0.3"/>
  <cols>
    <col min="2" max="2" width="19.77734375" bestFit="1" customWidth="1"/>
    <col min="3" max="3" width="16.77734375" customWidth="1"/>
    <col min="4" max="4" width="16.5546875" customWidth="1"/>
    <col min="5" max="5" width="16.6640625" customWidth="1"/>
    <col min="6" max="6" width="19" customWidth="1"/>
    <col min="7" max="7" width="15.5546875" customWidth="1"/>
    <col min="8" max="8" width="6.6640625" bestFit="1" customWidth="1"/>
    <col min="9" max="9" width="9" bestFit="1" customWidth="1"/>
    <col min="10" max="10" width="12" bestFit="1" customWidth="1"/>
  </cols>
  <sheetData>
    <row r="2" spans="2:10" x14ac:dyDescent="0.3">
      <c r="D2" s="31" t="s">
        <v>19</v>
      </c>
      <c r="E2" s="31"/>
      <c r="F2" s="31"/>
    </row>
    <row r="4" spans="2:10" ht="53.4" customHeight="1" x14ac:dyDescent="0.3">
      <c r="C4" s="17" t="s">
        <v>9</v>
      </c>
      <c r="D4" s="17" t="s">
        <v>7</v>
      </c>
      <c r="E4" s="17" t="s">
        <v>10</v>
      </c>
      <c r="F4" s="17" t="s">
        <v>8</v>
      </c>
      <c r="G4" s="17" t="s">
        <v>5</v>
      </c>
    </row>
    <row r="5" spans="2:10" x14ac:dyDescent="0.3">
      <c r="B5" s="18" t="s">
        <v>0</v>
      </c>
      <c r="C5" s="21">
        <v>11</v>
      </c>
      <c r="D5" s="22">
        <v>11.6</v>
      </c>
      <c r="E5" s="22">
        <v>6</v>
      </c>
      <c r="F5" s="22">
        <v>4.7</v>
      </c>
      <c r="G5" s="23">
        <v>2.5</v>
      </c>
    </row>
    <row r="6" spans="2:10" x14ac:dyDescent="0.3">
      <c r="B6" s="13" t="s">
        <v>1</v>
      </c>
      <c r="C6" s="1">
        <v>11.1</v>
      </c>
      <c r="D6" s="1">
        <v>11.6</v>
      </c>
      <c r="E6" s="1">
        <v>6</v>
      </c>
      <c r="F6" s="1">
        <v>4.5999999999999996</v>
      </c>
      <c r="G6" s="1">
        <v>2.5</v>
      </c>
      <c r="H6" s="24" t="s">
        <v>16</v>
      </c>
      <c r="I6" s="19" t="s">
        <v>15</v>
      </c>
      <c r="J6" s="27" t="s">
        <v>17</v>
      </c>
    </row>
    <row r="7" spans="2:10" x14ac:dyDescent="0.3">
      <c r="B7" s="9" t="s">
        <v>18</v>
      </c>
      <c r="C7" s="5">
        <f>C6-C5</f>
        <v>9.9999999999999645E-2</v>
      </c>
      <c r="D7" s="5">
        <f>D6-D5</f>
        <v>0</v>
      </c>
      <c r="E7" s="5">
        <f>E6-E5</f>
        <v>0</v>
      </c>
      <c r="F7" s="5">
        <f>F6-F5</f>
        <v>-0.10000000000000053</v>
      </c>
      <c r="G7" s="5">
        <f>G6-G5</f>
        <v>0</v>
      </c>
      <c r="H7" s="30">
        <f>SUM(C7:G7)/5</f>
        <v>-1.7763568394002506E-16</v>
      </c>
      <c r="I7" s="20">
        <f>_xlfn.VAR.P(C7:G7)</f>
        <v>4.000000000000007E-3</v>
      </c>
      <c r="J7" s="29">
        <f>_xlfn.STDEV.P(C7:G7)</f>
        <v>6.3245553203367638E-2</v>
      </c>
    </row>
    <row r="8" spans="2:10" x14ac:dyDescent="0.3">
      <c r="B8" s="13" t="s">
        <v>11</v>
      </c>
      <c r="C8" s="1">
        <v>11.08</v>
      </c>
      <c r="D8" s="1">
        <v>11.78</v>
      </c>
      <c r="E8" s="1">
        <v>5.82</v>
      </c>
      <c r="F8" s="1">
        <v>4.4400000000000004</v>
      </c>
      <c r="G8" s="1">
        <v>2.6</v>
      </c>
      <c r="H8" s="24" t="s">
        <v>16</v>
      </c>
      <c r="I8" s="19" t="s">
        <v>15</v>
      </c>
      <c r="J8" s="27" t="s">
        <v>17</v>
      </c>
    </row>
    <row r="9" spans="2:10" x14ac:dyDescent="0.3">
      <c r="B9" s="9" t="s">
        <v>18</v>
      </c>
      <c r="C9" s="5">
        <f>C8-C5</f>
        <v>8.0000000000000071E-2</v>
      </c>
      <c r="D9" s="5">
        <f>D8-D5</f>
        <v>0.17999999999999972</v>
      </c>
      <c r="E9" s="5">
        <f>E8-E5</f>
        <v>-0.17999999999999972</v>
      </c>
      <c r="F9" s="5">
        <f>F8-F5</f>
        <v>-0.25999999999999979</v>
      </c>
      <c r="G9" s="5">
        <f>G8-G5</f>
        <v>0.10000000000000009</v>
      </c>
      <c r="H9" s="25">
        <f>SUM(C9:G9)/5</f>
        <v>-1.5999999999999924E-2</v>
      </c>
      <c r="I9" s="20">
        <f>_xlfn.VAR.P(C9:G9)</f>
        <v>2.9503999999999943E-2</v>
      </c>
      <c r="J9" s="29">
        <f t="shared" ref="J9:J17" si="0">_xlfn.STDEV.P(C9:G9)</f>
        <v>0.17176728442867095</v>
      </c>
    </row>
    <row r="10" spans="2:10" x14ac:dyDescent="0.3">
      <c r="B10" s="14" t="s">
        <v>2</v>
      </c>
      <c r="C10" s="2">
        <v>11</v>
      </c>
      <c r="D10" s="2">
        <v>11.62</v>
      </c>
      <c r="E10" s="2">
        <v>6.02</v>
      </c>
      <c r="F10" s="2">
        <v>4.34</v>
      </c>
      <c r="G10" s="2">
        <v>2.7</v>
      </c>
      <c r="H10" s="24" t="s">
        <v>16</v>
      </c>
      <c r="I10" s="19" t="s">
        <v>15</v>
      </c>
      <c r="J10" s="27" t="s">
        <v>17</v>
      </c>
    </row>
    <row r="11" spans="2:10" x14ac:dyDescent="0.3">
      <c r="B11" s="10" t="s">
        <v>18</v>
      </c>
      <c r="C11" s="6">
        <f>C10-C5</f>
        <v>0</v>
      </c>
      <c r="D11" s="6">
        <f>D10-D5</f>
        <v>1.9999999999999574E-2</v>
      </c>
      <c r="E11" s="6">
        <f>E10-E5</f>
        <v>1.9999999999999574E-2</v>
      </c>
      <c r="F11" s="6">
        <f>F10-F5</f>
        <v>-0.36000000000000032</v>
      </c>
      <c r="G11" s="6">
        <f>G10-G5</f>
        <v>0.20000000000000018</v>
      </c>
      <c r="H11" s="25">
        <f>SUM(C11:G11)/5</f>
        <v>-2.4000000000000198E-2</v>
      </c>
      <c r="I11" s="20">
        <f>_xlfn.VAR.P(C11:G11)</f>
        <v>3.3504000000000048E-2</v>
      </c>
      <c r="J11" s="29">
        <f t="shared" si="0"/>
        <v>0.18304097901836094</v>
      </c>
    </row>
    <row r="12" spans="2:10" x14ac:dyDescent="0.3">
      <c r="B12" s="14" t="s">
        <v>6</v>
      </c>
      <c r="C12" s="2">
        <v>11.1</v>
      </c>
      <c r="D12" s="2">
        <v>11.54</v>
      </c>
      <c r="E12" s="2">
        <v>6</v>
      </c>
      <c r="F12" s="2">
        <v>4.5599999999999996</v>
      </c>
      <c r="G12" s="2">
        <v>2.78</v>
      </c>
      <c r="H12" s="24" t="s">
        <v>16</v>
      </c>
      <c r="I12" s="19" t="s">
        <v>15</v>
      </c>
      <c r="J12" s="27" t="s">
        <v>17</v>
      </c>
    </row>
    <row r="13" spans="2:10" x14ac:dyDescent="0.3">
      <c r="B13" s="10" t="s">
        <v>18</v>
      </c>
      <c r="C13" s="6">
        <f>C12-C5</f>
        <v>9.9999999999999645E-2</v>
      </c>
      <c r="D13" s="6">
        <f>D12-D5</f>
        <v>-6.0000000000000497E-2</v>
      </c>
      <c r="E13" s="6">
        <f>E12-E5</f>
        <v>0</v>
      </c>
      <c r="F13" s="6">
        <f>F12-F5</f>
        <v>-0.14000000000000057</v>
      </c>
      <c r="G13" s="6">
        <f>G12-G5</f>
        <v>0.2799999999999998</v>
      </c>
      <c r="H13" s="30">
        <f>SUM(C13:G13)/5</f>
        <v>3.5999999999999678E-2</v>
      </c>
      <c r="I13" s="20">
        <f>_xlfn.VAR.P(C13:G13)</f>
        <v>2.1024000000000029E-2</v>
      </c>
      <c r="J13" s="29">
        <f t="shared" si="0"/>
        <v>0.14499655168313497</v>
      </c>
    </row>
    <row r="14" spans="2:10" x14ac:dyDescent="0.3">
      <c r="B14" s="15" t="s">
        <v>3</v>
      </c>
      <c r="C14" s="3">
        <v>11.44</v>
      </c>
      <c r="D14" s="3">
        <v>11.6</v>
      </c>
      <c r="E14" s="3">
        <v>6.04</v>
      </c>
      <c r="F14" s="3">
        <v>3.72</v>
      </c>
      <c r="G14" s="3">
        <v>2.54</v>
      </c>
      <c r="H14" s="24" t="s">
        <v>16</v>
      </c>
      <c r="I14" s="19" t="s">
        <v>15</v>
      </c>
      <c r="J14" s="27" t="s">
        <v>17</v>
      </c>
    </row>
    <row r="15" spans="2:10" x14ac:dyDescent="0.3">
      <c r="B15" s="11" t="s">
        <v>18</v>
      </c>
      <c r="C15" s="7">
        <f>C14-C5</f>
        <v>0.4399999999999995</v>
      </c>
      <c r="D15" s="7">
        <f>D14-D5</f>
        <v>0</v>
      </c>
      <c r="E15" s="7">
        <f>E14-E5</f>
        <v>4.0000000000000036E-2</v>
      </c>
      <c r="F15" s="7">
        <f>F14-F5</f>
        <v>-0.98</v>
      </c>
      <c r="G15" s="7">
        <f>G14-G5</f>
        <v>4.0000000000000036E-2</v>
      </c>
      <c r="H15" s="30">
        <f>SUM(C15:G15)/5</f>
        <v>-9.2000000000000082E-2</v>
      </c>
      <c r="I15" s="20">
        <f>_xlfn.VAR.P(C15:G15)</f>
        <v>0.2229759999999999</v>
      </c>
      <c r="J15" s="29">
        <f t="shared" si="0"/>
        <v>0.47220334602795849</v>
      </c>
    </row>
    <row r="16" spans="2:10" x14ac:dyDescent="0.3">
      <c r="B16" s="16" t="s">
        <v>4</v>
      </c>
      <c r="C16" s="4">
        <v>11.14</v>
      </c>
      <c r="D16" s="4">
        <v>11.5</v>
      </c>
      <c r="E16" s="4">
        <v>5.8</v>
      </c>
      <c r="F16" s="4">
        <v>4.62</v>
      </c>
      <c r="G16" s="4">
        <v>2.52</v>
      </c>
      <c r="H16" s="24" t="s">
        <v>16</v>
      </c>
      <c r="I16" s="19" t="s">
        <v>15</v>
      </c>
      <c r="J16" s="27" t="s">
        <v>17</v>
      </c>
    </row>
    <row r="17" spans="2:10" x14ac:dyDescent="0.3">
      <c r="B17" s="12" t="s">
        <v>18</v>
      </c>
      <c r="C17" s="8">
        <f>C16-C5</f>
        <v>0.14000000000000057</v>
      </c>
      <c r="D17" s="8">
        <f>D16-D5</f>
        <v>-9.9999999999999645E-2</v>
      </c>
      <c r="E17" s="8">
        <f>E16-E5</f>
        <v>-0.20000000000000018</v>
      </c>
      <c r="F17" s="8">
        <f>F16-F5</f>
        <v>-8.0000000000000071E-2</v>
      </c>
      <c r="G17" s="8">
        <f>G16-G5</f>
        <v>2.0000000000000018E-2</v>
      </c>
      <c r="H17" s="25">
        <f>SUM(C17:G17)/5</f>
        <v>-4.3999999999999859E-2</v>
      </c>
      <c r="I17" s="20">
        <f>_xlfn.VAR.P(C17:G17)</f>
        <v>1.3344000000000049E-2</v>
      </c>
      <c r="J17" s="28">
        <f t="shared" si="0"/>
        <v>0.11551623262554941</v>
      </c>
    </row>
  </sheetData>
  <mergeCells count="1">
    <mergeCell ref="D2:F2"/>
  </mergeCells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Accuracy</vt:lpstr>
      <vt:lpstr>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Siddieq I</dc:creator>
  <cp:lastModifiedBy>Plath, Timo (UT-ET)</cp:lastModifiedBy>
  <dcterms:created xsi:type="dcterms:W3CDTF">2020-12-25T13:22:19Z</dcterms:created>
  <dcterms:modified xsi:type="dcterms:W3CDTF">2024-11-06T09:20:59Z</dcterms:modified>
</cp:coreProperties>
</file>